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xr:revisionPtr revIDLastSave="0" documentId="8_{25779FC3-8A36-47F0-8ACF-1BE425A55B68}" xr6:coauthVersionLast="47" xr6:coauthVersionMax="47" xr10:uidLastSave="{00000000-0000-0000-0000-000000000000}"/>
  <bookViews>
    <workbookView xWindow="-110" yWindow="-110" windowWidth="19420" windowHeight="1042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14 Mon" sheetId="25" r:id="rId6"/>
    <sheet name="Nov.15 Tue" sheetId="36" r:id="rId7"/>
    <sheet name="Nov.16 Wed" sheetId="11" r:id="rId8"/>
    <sheet name="Nov.17 Thu" sheetId="31" r:id="rId9"/>
    <sheet name="Nov. 18 Fri" sheetId="15" r:id="rId10"/>
    <sheet name="Sheet1" sheetId="35" r:id="rId11"/>
  </sheets>
  <definedNames>
    <definedName name="hour" localSheetId="0">#REF!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32" l="1"/>
  <c r="D9" i="32" s="1"/>
  <c r="D8" i="32"/>
  <c r="C8" i="32"/>
  <c r="B8" i="32"/>
  <c r="F6" i="32"/>
  <c r="H6" i="32" s="1"/>
  <c r="L6" i="32" s="1"/>
  <c r="P6" i="32" s="1"/>
  <c r="T6" i="32" s="1"/>
  <c r="X6" i="32" s="1"/>
  <c r="AA6" i="32" s="1"/>
  <c r="K23" i="31"/>
  <c r="J23" i="31"/>
  <c r="I23" i="31"/>
  <c r="H23" i="31"/>
  <c r="K22" i="31"/>
  <c r="J22" i="31"/>
  <c r="I22" i="31"/>
  <c r="H22" i="31"/>
  <c r="B23" i="31"/>
  <c r="B22" i="31"/>
  <c r="B23" i="36"/>
  <c r="B22" i="36"/>
  <c r="C9" i="32" l="1"/>
  <c r="A10" i="32"/>
  <c r="B9" i="32"/>
  <c r="K20" i="11"/>
  <c r="J20" i="11"/>
  <c r="I20" i="11"/>
  <c r="H20" i="11"/>
  <c r="B20" i="11"/>
  <c r="B22" i="11"/>
  <c r="B13" i="36"/>
  <c r="B14" i="36" s="1"/>
  <c r="B16" i="36" s="1"/>
  <c r="A11" i="32" l="1"/>
  <c r="D10" i="32"/>
  <c r="C10" i="32"/>
  <c r="B10" i="32"/>
  <c r="B17" i="36"/>
  <c r="B18" i="36" s="1"/>
  <c r="B19" i="36" s="1"/>
  <c r="B9" i="36"/>
  <c r="B10" i="36" s="1"/>
  <c r="K8" i="36"/>
  <c r="K9" i="36" s="1"/>
  <c r="K10" i="36" s="1"/>
  <c r="K11" i="36" s="1"/>
  <c r="K13" i="36" s="1"/>
  <c r="J8" i="36"/>
  <c r="J9" i="36" s="1"/>
  <c r="J10" i="36" s="1"/>
  <c r="J11" i="36" s="1"/>
  <c r="J13" i="36" s="1"/>
  <c r="I8" i="36"/>
  <c r="I9" i="36" s="1"/>
  <c r="I10" i="36" s="1"/>
  <c r="I11" i="36" s="1"/>
  <c r="I13" i="36" s="1"/>
  <c r="H8" i="36"/>
  <c r="H9" i="36" s="1"/>
  <c r="H10" i="36" s="1"/>
  <c r="H11" i="36" s="1"/>
  <c r="H13" i="36" s="1"/>
  <c r="D11" i="32" l="1"/>
  <c r="C11" i="32"/>
  <c r="B11" i="32"/>
  <c r="A12" i="32"/>
  <c r="B21" i="36"/>
  <c r="H14" i="36"/>
  <c r="H16" i="36" s="1"/>
  <c r="H17" i="36" s="1"/>
  <c r="H18" i="36" s="1"/>
  <c r="H19" i="36" s="1"/>
  <c r="H21" i="36" s="1"/>
  <c r="H22" i="36" s="1"/>
  <c r="H23" i="36" s="1"/>
  <c r="K14" i="36"/>
  <c r="K16" i="36" s="1"/>
  <c r="K17" i="36" s="1"/>
  <c r="K18" i="36" s="1"/>
  <c r="K19" i="36" s="1"/>
  <c r="K21" i="36" s="1"/>
  <c r="K22" i="36" s="1"/>
  <c r="K23" i="36" s="1"/>
  <c r="J14" i="36"/>
  <c r="J16" i="36" s="1"/>
  <c r="J17" i="36" s="1"/>
  <c r="J18" i="36" s="1"/>
  <c r="J19" i="36" s="1"/>
  <c r="J21" i="36" s="1"/>
  <c r="J22" i="36" s="1"/>
  <c r="J23" i="36" s="1"/>
  <c r="I14" i="36"/>
  <c r="I16" i="36" s="1"/>
  <c r="I17" i="36" s="1"/>
  <c r="I18" i="36" s="1"/>
  <c r="I19" i="36" s="1"/>
  <c r="I21" i="36" s="1"/>
  <c r="I22" i="36" s="1"/>
  <c r="I23" i="36" s="1"/>
  <c r="A13" i="32" l="1"/>
  <c r="D12" i="32"/>
  <c r="C12" i="32"/>
  <c r="B12" i="32"/>
  <c r="K9" i="3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D13" i="32" l="1"/>
  <c r="B13" i="32"/>
  <c r="A14" i="32"/>
  <c r="C13" i="32"/>
  <c r="K15" i="11"/>
  <c r="A15" i="32" l="1"/>
  <c r="D14" i="32"/>
  <c r="C14" i="32"/>
  <c r="B14" i="32"/>
  <c r="I17" i="31"/>
  <c r="I18" i="31" s="1"/>
  <c r="I19" i="31" s="1"/>
  <c r="I20" i="31" s="1"/>
  <c r="H17" i="31"/>
  <c r="H18" i="31" s="1"/>
  <c r="H19" i="31" s="1"/>
  <c r="H20" i="31" s="1"/>
  <c r="J17" i="31"/>
  <c r="J18" i="31" s="1"/>
  <c r="J19" i="31" s="1"/>
  <c r="J20" i="31" s="1"/>
  <c r="K17" i="31"/>
  <c r="K18" i="31" s="1"/>
  <c r="K19" i="31" s="1"/>
  <c r="K20" i="31" s="1"/>
  <c r="K17" i="11"/>
  <c r="I22" i="11"/>
  <c r="J22" i="11"/>
  <c r="H22" i="11"/>
  <c r="H23" i="11" s="1"/>
  <c r="H24" i="11" s="1"/>
  <c r="D15" i="32" l="1"/>
  <c r="C15" i="32"/>
  <c r="B15" i="32"/>
  <c r="A16" i="32"/>
  <c r="J23" i="11"/>
  <c r="J24" i="11" s="1"/>
  <c r="J25" i="11" s="1"/>
  <c r="I23" i="11"/>
  <c r="I24" i="11" s="1"/>
  <c r="I25" i="11" s="1"/>
  <c r="J21" i="31"/>
  <c r="H21" i="31"/>
  <c r="K21" i="31"/>
  <c r="I21" i="31"/>
  <c r="K18" i="11"/>
  <c r="K19" i="11" s="1"/>
  <c r="K22" i="11" s="1"/>
  <c r="H25" i="11"/>
  <c r="B11" i="31"/>
  <c r="A17" i="32" l="1"/>
  <c r="D16" i="32"/>
  <c r="C16" i="32"/>
  <c r="B16" i="32"/>
  <c r="K23" i="11"/>
  <c r="K24" i="11" s="1"/>
  <c r="K25" i="11" s="1"/>
  <c r="B12" i="31"/>
  <c r="D17" i="32" l="1"/>
  <c r="C17" i="32"/>
  <c r="B17" i="32"/>
  <c r="A18" i="32"/>
  <c r="B13" i="31"/>
  <c r="B14" i="31" s="1"/>
  <c r="A19" i="32" l="1"/>
  <c r="D18" i="32"/>
  <c r="C18" i="32"/>
  <c r="B18" i="32"/>
  <c r="B16" i="31"/>
  <c r="B17" i="31" s="1"/>
  <c r="B18" i="31" s="1"/>
  <c r="D19" i="32" l="1"/>
  <c r="A20" i="32"/>
  <c r="C19" i="32"/>
  <c r="B19" i="32"/>
  <c r="B23" i="11"/>
  <c r="B24" i="11" s="1"/>
  <c r="B25" i="11" s="1"/>
  <c r="B19" i="31"/>
  <c r="B20" i="31" s="1"/>
  <c r="A21" i="32" l="1"/>
  <c r="D20" i="32"/>
  <c r="C20" i="32"/>
  <c r="B20" i="32"/>
  <c r="B21" i="31"/>
  <c r="D21" i="32" l="1"/>
  <c r="C21" i="32"/>
  <c r="B21" i="32"/>
  <c r="A22" i="32"/>
  <c r="A23" i="32" l="1"/>
  <c r="D22" i="32"/>
  <c r="C22" i="32"/>
  <c r="B22" i="32"/>
  <c r="D23" i="32" l="1"/>
  <c r="B23" i="32"/>
  <c r="A24" i="32"/>
  <c r="C23" i="32"/>
  <c r="A25" i="32" l="1"/>
  <c r="D24" i="32"/>
  <c r="C24" i="32"/>
  <c r="B24" i="32"/>
  <c r="D25" i="32" l="1"/>
  <c r="C25" i="32"/>
  <c r="B25" i="32"/>
  <c r="A26" i="32"/>
  <c r="A27" i="32" l="1"/>
  <c r="D26" i="32"/>
  <c r="C26" i="32"/>
  <c r="B26" i="32"/>
  <c r="D27" i="32" l="1"/>
  <c r="C27" i="32"/>
  <c r="A28" i="32"/>
  <c r="B27" i="32"/>
  <c r="A29" i="32" l="1"/>
  <c r="D28" i="32"/>
  <c r="C28" i="32"/>
  <c r="B28" i="32"/>
  <c r="D29" i="32" l="1"/>
  <c r="C29" i="32"/>
  <c r="B29" i="32"/>
  <c r="A30" i="32"/>
  <c r="A31" i="32" l="1"/>
  <c r="D30" i="32"/>
  <c r="C30" i="32"/>
  <c r="B30" i="32"/>
  <c r="D31" i="32" l="1"/>
  <c r="C31" i="32"/>
  <c r="B31" i="32"/>
  <c r="A32" i="32"/>
  <c r="A33" i="32" l="1"/>
  <c r="D32" i="32"/>
  <c r="C32" i="32"/>
  <c r="B32" i="32"/>
  <c r="D33" i="32" l="1"/>
  <c r="C33" i="32"/>
  <c r="B33" i="32"/>
  <c r="A34" i="32"/>
  <c r="A35" i="32" l="1"/>
  <c r="D34" i="32"/>
  <c r="C34" i="32"/>
  <c r="B34" i="32"/>
  <c r="D35" i="32" l="1"/>
  <c r="A36" i="32"/>
  <c r="C35" i="32"/>
  <c r="B35" i="32"/>
  <c r="A37" i="32" l="1"/>
  <c r="D36" i="32"/>
  <c r="C36" i="32"/>
  <c r="B36" i="32"/>
  <c r="D37" i="32" l="1"/>
  <c r="C37" i="32"/>
  <c r="B37" i="32"/>
  <c r="A38" i="32"/>
  <c r="A39" i="32" l="1"/>
  <c r="D38" i="32"/>
  <c r="C38" i="32"/>
  <c r="B38" i="32"/>
  <c r="D39" i="32" l="1"/>
  <c r="C39" i="32"/>
  <c r="B39" i="32"/>
</calcChain>
</file>

<file path=xl/sharedStrings.xml><?xml version="1.0" encoding="utf-8"?>
<sst xmlns="http://schemas.openxmlformats.org/spreadsheetml/2006/main" count="460" uniqueCount="342">
  <si>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</si>
  <si>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</si>
  <si>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</si>
  <si>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</si>
  <si>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</si>
  <si>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</si>
  <si>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</si>
  <si>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</si>
  <si>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</si>
  <si>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</si>
  <si>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</si>
  <si>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</si>
  <si>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</si>
  <si>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</si>
  <si>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</si>
  <si>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</si>
  <si>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</si>
  <si>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</si>
  <si>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</si>
  <si>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</si>
  <si>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</si>
  <si>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</si>
  <si>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</si>
  <si>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</si>
  <si>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</si>
  <si>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</si>
  <si>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</si>
  <si>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</si>
  <si>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</si>
  <si>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</si>
  <si>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</si>
  <si>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</si>
  <si>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</si>
  <si>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</si>
  <si>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</si>
  <si>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</si>
  <si>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</si>
  <si>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</si>
  <si>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</si>
  <si>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</si>
  <si>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</si>
  <si>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</si>
  <si>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</si>
  <si>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</si>
  <si>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</si>
  <si>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</si>
  <si>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</si>
  <si>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</si>
  <si>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</si>
  <si>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</si>
  <si>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</si>
  <si>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</si>
  <si>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</si>
  <si>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</si>
  <si>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</si>
  <si>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</si>
  <si>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</si>
  <si>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</si>
  <si>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</si>
  <si>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</si>
  <si>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</si>
  <si>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</si>
  <si>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</si>
  <si>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</si>
  <si>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</si>
  <si>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</si>
  <si>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TG15.6ma(Revision for Enhanced Dependability of 15.6-2012) 2nd Session at PM2 on Tuesday</t>
    <phoneticPr fontId="26"/>
  </si>
  <si>
    <t>Nov. Meeting Registration</t>
    <phoneticPr fontId="26"/>
  </si>
  <si>
    <t>22-0388-00</t>
    <phoneticPr fontId="26"/>
  </si>
  <si>
    <t xml:space="preserve">Harmonization to TSN </t>
    <phoneticPr fontId="26"/>
  </si>
  <si>
    <t>MAC Harmonization</t>
    <phoneticPr fontId="26"/>
  </si>
  <si>
    <t>https://grouper.ieee.org/groups/802/15/pub/Meeting_Plan.html</t>
    <phoneticPr fontId="26"/>
  </si>
  <si>
    <t>Summary of Channel and Environmental Modeling Activities for BANs on TG15.6a</t>
    <phoneticPr fontId="26"/>
  </si>
  <si>
    <t>22-0269-04</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</si>
  <si>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</si>
  <si>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</si>
  <si>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</si>
  <si>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</si>
  <si>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</si>
  <si>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</si>
  <si>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Overview of IG-DEP, SG6a, TG6a and TG15.6ma for Revision of IEEE 802.15.6-2012 Wireless BAN  with Enhanced Dependability</t>
    <phoneticPr fontId="26"/>
  </si>
  <si>
    <t>Minsoo Kim,
Marco Hernandez</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</si>
  <si>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</si>
  <si>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</si>
  <si>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</si>
  <si>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</si>
  <si>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</si>
  <si>
    <t>PDT</t>
  </si>
  <si>
    <t>UTC</t>
  </si>
  <si>
    <t>JST</t>
  </si>
  <si>
    <t>140th IEEE 802.15 WSN MEETING</t>
  </si>
  <si>
    <t>Bangkok Marriott Marquis</t>
  </si>
  <si>
    <t>Bangkok, Thailand</t>
  </si>
  <si>
    <t>The graphic below describes the weekly session of the IEEE P802.15 WG in graphic format. All times are local (Bangkok) time.</t>
  </si>
  <si>
    <t xml:space="preserve">  </t>
  </si>
  <si>
    <t>Mtg. Local Time</t>
  </si>
  <si>
    <t>SUNDAY</t>
  </si>
  <si>
    <t>MONDAY</t>
  </si>
  <si>
    <t>TUESDAY</t>
  </si>
  <si>
    <t>WEDNESDAY</t>
  </si>
  <si>
    <t>THURSDAY</t>
  </si>
  <si>
    <t>FRIDAY</t>
  </si>
  <si>
    <t>SATURDAY</t>
  </si>
  <si>
    <t>Bangkok</t>
  </si>
  <si>
    <t>Virtual Rm 1</t>
  </si>
  <si>
    <t>Virtual Rm 2</t>
  </si>
  <si>
    <t>Virtual Rm 3</t>
  </si>
  <si>
    <t>Virtual Rm 4</t>
  </si>
  <si>
    <t>07:00-07:30</t>
  </si>
  <si>
    <t>CONTINENTAL BREAKFAST</t>
  </si>
  <si>
    <t>07:30-08:00</t>
  </si>
  <si>
    <t>802.15 AC Meeting
(Virtual Rm 1)</t>
  </si>
  <si>
    <t>08:00-08:30</t>
  </si>
  <si>
    <t>802 EC
OPENING MEETING</t>
  </si>
  <si>
    <t>TG4ab
NG-UWB</t>
  </si>
  <si>
    <t>TG3mb
HDR</t>
  </si>
  <si>
    <t>SC
IETF</t>
  </si>
  <si>
    <t>TG6ma
BAN/
VAN</t>
  </si>
  <si>
    <t>08:30-09:00</t>
  </si>
  <si>
    <t>TG4me</t>
  </si>
  <si>
    <t>09:00-09:30</t>
  </si>
  <si>
    <t>09:30-10:00</t>
  </si>
  <si>
    <t>10:00-10:30</t>
  </si>
  <si>
    <t>Break</t>
  </si>
  <si>
    <t>10:30-11:00</t>
  </si>
  <si>
    <t>802.15 WG
Opening Plenary
(Virtual Rm 1)</t>
  </si>
  <si>
    <t>SC-M</t>
  </si>
  <si>
    <t>802.15 WG Midweek
Plenary (Virtual Rm 1)</t>
  </si>
  <si>
    <t>SC THz</t>
  </si>
  <si>
    <t>11:00-11:30</t>
  </si>
  <si>
    <t>11:30-12:00</t>
  </si>
  <si>
    <t>WNG
(Virtual Rm 1)</t>
  </si>
  <si>
    <t>12:00-12:30</t>
  </si>
  <si>
    <t>12:30-13:00</t>
  </si>
  <si>
    <t>13:00-13:30</t>
  </si>
  <si>
    <t>802 EC
 CLOSING MEETING</t>
  </si>
  <si>
    <t>13:30-14:00</t>
  </si>
  <si>
    <r>
      <t xml:space="preserve">IG
</t>
    </r>
    <r>
      <rPr>
        <b/>
        <sz val="7"/>
        <rFont val="Arial"/>
        <family val="2"/>
      </rPr>
      <t>Privacy</t>
    </r>
  </si>
  <si>
    <t>TG7a OCC</t>
  </si>
  <si>
    <t>802 LMSC
ISO JTC1
Rm TBD</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</si>
  <si>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</si>
  <si>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</si>
  <si>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</si>
  <si>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</si>
  <si>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</si>
  <si>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</si>
  <si>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</si>
  <si>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</si>
  <si>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</si>
  <si>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</si>
  <si>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</si>
  <si>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</si>
  <si>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</si>
  <si>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</si>
  <si>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Dinner on
your own</t>
  </si>
  <si>
    <t>18:30-19:00</t>
  </si>
  <si>
    <t>Dinner on your own</t>
  </si>
  <si>
    <t>Tutorial 1</t>
  </si>
  <si>
    <t>802.15/802.1 Joint Mtg
(Virtual Rm 1)</t>
  </si>
  <si>
    <t>Social</t>
  </si>
  <si>
    <t>802.15 WG
Closing Plenary
(Virtual Rm C)</t>
  </si>
  <si>
    <t>19:00-19:30</t>
  </si>
  <si>
    <t>19:30-20:00</t>
  </si>
  <si>
    <t>20:00-20:30</t>
  </si>
  <si>
    <t>Tutorial 2</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</si>
  <si>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</si>
  <si>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</si>
  <si>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</si>
  <si>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</si>
  <si>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</si>
  <si>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</si>
  <si>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</si>
  <si>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</si>
  <si>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</si>
  <si>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</si>
  <si>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</si>
  <si>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</si>
  <si>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</si>
  <si>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</si>
  <si>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</si>
  <si>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</si>
  <si>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</si>
  <si>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</si>
  <si>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</si>
  <si>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</si>
  <si>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</si>
  <si>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</si>
  <si>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</si>
  <si>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</si>
  <si>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</si>
  <si>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</si>
  <si>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</si>
  <si>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</si>
  <si>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</si>
  <si>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</si>
  <si>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</si>
  <si>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</si>
  <si>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IG Privacy</t>
  </si>
  <si>
    <t>Interest Group on Privacy</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</si>
  <si>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</si>
  <si>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</si>
  <si>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</si>
  <si>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</si>
  <si>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</si>
  <si>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</si>
  <si>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</si>
  <si>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</si>
  <si>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</si>
  <si>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</si>
  <si>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</si>
  <si>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</si>
  <si>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</si>
  <si>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TG15.6ma(Revision of IEEE802.15.6-2012 with Enhanced Dependability) November Plenary Meeting Agenda</t>
    <phoneticPr fontId="26"/>
  </si>
  <si>
    <t>[TG15.6ma Meeting Agenda in November 2022]</t>
    <phoneticPr fontId="26"/>
  </si>
  <si>
    <t>IEEE802.15 TG6ma November 2022 meeting agenda</t>
    <phoneticPr fontId="26"/>
  </si>
  <si>
    <t>Agenda of November 2022 Plenary Meeting of TG15.6ma Revision of IEEE802.15.6-2012 with Enhanced Dependability</t>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</si>
  <si>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</si>
  <si>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</si>
  <si>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</si>
  <si>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</si>
  <si>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</si>
  <si>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2022/11/14 Monday</t>
    <phoneticPr fontId="26"/>
  </si>
  <si>
    <t>Nov. 15 in Local Bangkok Time</t>
    <phoneticPr fontId="26"/>
  </si>
  <si>
    <t>Nov.15 
in EDT</t>
    <phoneticPr fontId="26"/>
  </si>
  <si>
    <t>Nov. 15
in JST</t>
    <phoneticPr fontId="26"/>
  </si>
  <si>
    <t>Nov.15
in UTC</t>
    <phoneticPr fontId="26"/>
  </si>
  <si>
    <t>EDT</t>
  </si>
  <si>
    <t>LUNCH</t>
  </si>
  <si>
    <t>Nov. 14 in Local Bangkok Time</t>
    <phoneticPr fontId="26"/>
  </si>
  <si>
    <t>Nov. 14 in EDT</t>
    <phoneticPr fontId="26"/>
  </si>
  <si>
    <t xml:space="preserve">Nov. 14 in JST </t>
    <phoneticPr fontId="26"/>
  </si>
  <si>
    <t>Nov. 14 in UTC</t>
    <phoneticPr fontId="26"/>
  </si>
  <si>
    <r>
      <rPr>
        <b/>
        <sz val="11"/>
        <rFont val="Arial Narrow"/>
        <family val="2"/>
      </rPr>
      <t xml:space="preserve">JOIN WEBEX MEETING
https://ieeesa.webex.com/ieeesa/j.php?MTID=m5dff7eac804a555afce33031902f8b9e
Meeting number (access code): 2332 311 7560
Meeting password: 80215mtgrm1
</t>
    </r>
    <r>
      <rPr>
        <b/>
        <sz val="14"/>
        <rFont val="Arial Narrow"/>
        <family val="2"/>
      </rPr>
      <t xml:space="preserve">
</t>
    </r>
    <phoneticPr fontId="26"/>
  </si>
  <si>
    <t>22-556-00</t>
    <phoneticPr fontId="26"/>
  </si>
  <si>
    <t>22-0557-00</t>
    <phoneticPr fontId="26"/>
  </si>
  <si>
    <t>22-0523-00</t>
    <phoneticPr fontId="26"/>
  </si>
  <si>
    <t>Review of minutes of last meeting in September 2022</t>
    <phoneticPr fontId="26"/>
  </si>
  <si>
    <t>22-0389-02</t>
    <phoneticPr fontId="26"/>
  </si>
  <si>
    <t>Call for Proposals</t>
    <phoneticPr fontId="26"/>
  </si>
  <si>
    <t>22-0488-01</t>
    <phoneticPr fontId="26"/>
  </si>
  <si>
    <t>22-0zzz-00</t>
    <phoneticPr fontId="26"/>
  </si>
  <si>
    <t>22-0AAA-00</t>
    <phoneticPr fontId="26"/>
  </si>
  <si>
    <t xml:space="preserve">       10:30 AM - 12:30  Nov. 15(TUE) Local Bangkok Time</t>
    <phoneticPr fontId="26"/>
  </si>
  <si>
    <t xml:space="preserve">       22:30 Nov. 13(MON) - 00:30 Nov.14(TUE) (UTC-4:00) Eastern Time, </t>
    <phoneticPr fontId="26"/>
  </si>
  <si>
    <r>
      <t xml:space="preserve">       12:30 - 14:30  Nov. 15</t>
    </r>
    <r>
      <rPr>
        <b/>
        <sz val="12"/>
        <color rgb="FFFF0000"/>
        <rFont val="Arial"/>
        <family val="2"/>
      </rPr>
      <t>(TUE) (UTC+9:00) Japan &amp; Korean Time</t>
    </r>
    <phoneticPr fontId="26"/>
  </si>
  <si>
    <t>https://ieeesa.webex.com/ieeesa/j.php?MTID=mb884a0f3d7d2d4ef463797a991898c12</t>
  </si>
  <si>
    <r>
      <t xml:space="preserve">  TG 15.6ma</t>
    </r>
    <r>
      <rPr>
        <b/>
        <sz val="12"/>
        <rFont val="ＭＳ ゴシック"/>
        <family val="3"/>
        <charset val="128"/>
      </rPr>
      <t>　</t>
    </r>
    <r>
      <rPr>
        <b/>
        <sz val="12"/>
        <rFont val="Arial"/>
        <family val="2"/>
      </rPr>
      <t xml:space="preserve">  Session1,    TUE  AM2  (</t>
    </r>
    <r>
      <rPr>
        <b/>
        <sz val="12"/>
        <color rgb="FFFF33CC"/>
        <rFont val="Arial"/>
        <family val="2"/>
      </rPr>
      <t>Virtual Room #4</t>
    </r>
    <r>
      <rPr>
        <b/>
        <sz val="12"/>
        <rFont val="Arial"/>
        <family val="2"/>
      </rPr>
      <t>)</t>
    </r>
    <phoneticPr fontId="26"/>
  </si>
  <si>
    <r>
      <t xml:space="preserve">Meeting number: </t>
    </r>
    <r>
      <rPr>
        <b/>
        <sz val="12"/>
        <color rgb="FFFF33CC"/>
        <rFont val="Arial"/>
        <family val="2"/>
      </rPr>
      <t>2338 389 2474</t>
    </r>
    <phoneticPr fontId="26"/>
  </si>
  <si>
    <r>
      <t>Password:</t>
    </r>
    <r>
      <rPr>
        <b/>
        <sz val="12"/>
        <color rgb="FFFF33CC"/>
        <rFont val="Arial"/>
        <family val="2"/>
      </rPr>
      <t xml:space="preserve"> 80215mtgrm4</t>
    </r>
    <phoneticPr fontId="26"/>
  </si>
  <si>
    <t>Nov.16 in Local Bangkok Time</t>
    <phoneticPr fontId="26"/>
  </si>
  <si>
    <t>Nov. 16 in EDT</t>
    <phoneticPr fontId="26"/>
  </si>
  <si>
    <t>Nov. 16 in JST</t>
    <phoneticPr fontId="26"/>
  </si>
  <si>
    <t>Nov. 16 in UTC</t>
    <phoneticPr fontId="26"/>
  </si>
  <si>
    <t>22-0556-01</t>
    <phoneticPr fontId="26"/>
  </si>
  <si>
    <t>Presentation and Discussion  on Channel Coding Proposals for Revision</t>
    <phoneticPr fontId="26"/>
  </si>
  <si>
    <t>Presentation and Discussion on MAC Proposals for Revision</t>
    <phoneticPr fontId="26"/>
  </si>
  <si>
    <t>22-0ccc-00</t>
    <phoneticPr fontId="26"/>
  </si>
  <si>
    <t xml:space="preserve">Definision of Coexistence Levels and Channel Allocation for the Levels </t>
    <phoneticPr fontId="26"/>
  </si>
  <si>
    <t>MAC Protocol Proposal for Multiple BAN environment(Level 1)</t>
    <phoneticPr fontId="26"/>
  </si>
  <si>
    <t>22-0ddd-00</t>
    <phoneticPr fontId="26"/>
  </si>
  <si>
    <t>Coordinator-to-Coordinator(C2C) Negociation among Coexisting BANs</t>
    <phoneticPr fontId="26"/>
  </si>
  <si>
    <t>Seong Soon Joo</t>
    <phoneticPr fontId="26"/>
  </si>
  <si>
    <t>22-0eee-00</t>
    <phoneticPr fontId="26"/>
  </si>
  <si>
    <t>Summary of MAC Protocol Proposals</t>
    <phoneticPr fontId="26"/>
  </si>
  <si>
    <t>22-0fff-00</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</si>
  <si>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</si>
  <si>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</si>
  <si>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</si>
  <si>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</si>
  <si>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</si>
  <si>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</si>
  <si>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</si>
  <si>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</si>
  <si>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</si>
  <si>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</si>
  <si>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</si>
  <si>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</si>
  <si>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Minsoo Kim, Marco Hernandez, Ryuji Kohno</t>
    <phoneticPr fontId="26"/>
  </si>
  <si>
    <t xml:space="preserve">        1:30 PM - 3:30 PM Nov. 16(WED) Local Bangkoki Time</t>
    <phoneticPr fontId="26"/>
  </si>
  <si>
    <t xml:space="preserve">       1:30 AM - 3:30 AM Nov. 16(WED) (UTC-04:00) Eastern Time, </t>
    <phoneticPr fontId="26"/>
  </si>
  <si>
    <r>
      <t xml:space="preserve">       3:30 PM - 5:30 PM Nov. 16</t>
    </r>
    <r>
      <rPr>
        <b/>
        <sz val="16"/>
        <color rgb="FFFF0000"/>
        <rFont val="Arial"/>
        <family val="2"/>
      </rPr>
      <t>(WED) (UTC+9:00) Japan &amp; Korean Time</t>
    </r>
    <phoneticPr fontId="26"/>
  </si>
  <si>
    <t>https://ieeesa.webex.com/ieeesa/j.php?MTID=m5dff7eac804a555afce33031902f8b9e</t>
  </si>
  <si>
    <r>
      <t xml:space="preserve">Meeting number: </t>
    </r>
    <r>
      <rPr>
        <b/>
        <sz val="16"/>
        <color rgb="FFFF33CC"/>
        <rFont val="Arial"/>
        <family val="2"/>
      </rPr>
      <t>2332 311 7560</t>
    </r>
    <phoneticPr fontId="26"/>
  </si>
  <si>
    <r>
      <t>Password:</t>
    </r>
    <r>
      <rPr>
        <b/>
        <sz val="16"/>
        <color rgb="FFFF33CC"/>
        <rFont val="Arial"/>
        <family val="2"/>
      </rPr>
      <t xml:space="preserve"> 80215mtgrm1</t>
    </r>
    <phoneticPr fontId="26"/>
  </si>
  <si>
    <r>
      <t xml:space="preserve">  TG 15.6ma</t>
    </r>
    <r>
      <rPr>
        <b/>
        <sz val="16"/>
        <rFont val="ＭＳ ゴシック"/>
        <family val="3"/>
        <charset val="128"/>
      </rPr>
      <t>　</t>
    </r>
    <r>
      <rPr>
        <b/>
        <sz val="16"/>
        <rFont val="Arial"/>
        <family val="2"/>
      </rPr>
      <t xml:space="preserve">  Session2,  Tue  PM2  </t>
    </r>
    <r>
      <rPr>
        <b/>
        <sz val="16"/>
        <color rgb="FFFF33CC"/>
        <rFont val="Arial"/>
        <family val="2"/>
      </rPr>
      <t>(Virtual Room #1</t>
    </r>
    <r>
      <rPr>
        <b/>
        <sz val="16"/>
        <rFont val="Arial"/>
        <family val="2"/>
      </rPr>
      <t>)</t>
    </r>
    <phoneticPr fontId="26"/>
  </si>
  <si>
    <t>TG15.6ma(Revision for Enhanced Dependability of 15.6-2012) 3rd Session at AM2 Thursday</t>
    <phoneticPr fontId="26"/>
  </si>
  <si>
    <t>Nov. 17 in Local Bangkok Time</t>
    <phoneticPr fontId="26"/>
  </si>
  <si>
    <t>Nov. 17 in EDT</t>
    <phoneticPr fontId="26"/>
  </si>
  <si>
    <t>Nov. 17 in JST</t>
    <phoneticPr fontId="26"/>
  </si>
  <si>
    <t>Nov. 17 in UTC</t>
    <phoneticPr fontId="26"/>
  </si>
  <si>
    <t>Password: 80215mtgrm2</t>
    <phoneticPr fontId="26"/>
  </si>
  <si>
    <t>https://ieeesa.webex.com/ieeesa/j.php?MTID=m95604532074fae572029cf2fd8c9f2e3</t>
    <phoneticPr fontId="26"/>
  </si>
  <si>
    <r>
      <t xml:space="preserve">  TG 15.6ma</t>
    </r>
    <r>
      <rPr>
        <b/>
        <sz val="16"/>
        <rFont val="ＭＳ ゴシック"/>
        <family val="3"/>
        <charset val="128"/>
      </rPr>
      <t>　</t>
    </r>
    <r>
      <rPr>
        <b/>
        <sz val="16"/>
        <rFont val="Arial"/>
        <family val="2"/>
      </rPr>
      <t xml:space="preserve">  Session3,  Thu AM2  (</t>
    </r>
    <r>
      <rPr>
        <b/>
        <sz val="16"/>
        <color rgb="FFFF33CC"/>
        <rFont val="Arial"/>
        <family val="2"/>
      </rPr>
      <t>Virtual Room #2</t>
    </r>
    <r>
      <rPr>
        <b/>
        <sz val="16"/>
        <rFont val="Arial"/>
        <family val="2"/>
      </rPr>
      <t>)</t>
    </r>
    <phoneticPr fontId="26"/>
  </si>
  <si>
    <t>22-0556-03</t>
    <phoneticPr fontId="26"/>
  </si>
  <si>
    <t>Presentation of PHY Proposals</t>
    <phoneticPr fontId="26"/>
  </si>
  <si>
    <t>Takumi Kobayashi
Ryuji Kohno</t>
    <phoneticPr fontId="26"/>
  </si>
  <si>
    <t>22-0024-02</t>
    <phoneticPr fontId="26"/>
  </si>
  <si>
    <t>22-0388-01</t>
    <phoneticPr fontId="26"/>
  </si>
  <si>
    <t>22-0269-05</t>
    <phoneticPr fontId="26"/>
  </si>
  <si>
    <t>22-0AAA-01</t>
    <phoneticPr fontId="26"/>
  </si>
  <si>
    <t>22-0522-01</t>
    <phoneticPr fontId="26"/>
  </si>
  <si>
    <t xml:space="preserve">       10:30 AM - 12:30  Nov. 17(THU) Local Bangkok Time</t>
    <phoneticPr fontId="26"/>
  </si>
  <si>
    <t xml:space="preserve">       22:30 Nov. 16(WED) - 00:30 Nov.17(THU) (UTC-4:00) Eastern Time, </t>
    <phoneticPr fontId="26"/>
  </si>
  <si>
    <r>
      <t xml:space="preserve">       12:30 - 14:30  Nov. 17(THU</t>
    </r>
    <r>
      <rPr>
        <b/>
        <sz val="16"/>
        <color rgb="FFFF0000"/>
        <rFont val="Arial"/>
        <family val="2"/>
      </rPr>
      <t>) (UTC+9:00) Japan &amp; Korean Time</t>
    </r>
    <phoneticPr fontId="26"/>
  </si>
  <si>
    <r>
      <t xml:space="preserve">Meeting number: </t>
    </r>
    <r>
      <rPr>
        <b/>
        <sz val="16"/>
        <color rgb="FFFF33CC"/>
        <rFont val="Arial"/>
        <family val="2"/>
      </rPr>
      <t>2336 549 8412</t>
    </r>
    <phoneticPr fontId="26"/>
  </si>
  <si>
    <t xml:space="preserve">Nov. 17 in JST </t>
    <phoneticPr fontId="26"/>
  </si>
  <si>
    <r>
      <t xml:space="preserve">       8:30 PM - 10:00PM Nov. 17(THU)</t>
    </r>
    <r>
      <rPr>
        <b/>
        <sz val="14"/>
        <color rgb="FFFF0000"/>
        <rFont val="Arial"/>
        <family val="2"/>
      </rPr>
      <t>(UTC+9:00) Japan &amp; Korean Time</t>
    </r>
    <phoneticPr fontId="26"/>
  </si>
  <si>
    <t xml:space="preserve">       6:30 AM - 8:30 AM Nov. 17(THU) (UTC-04:00) Eastern Time, </t>
    <phoneticPr fontId="26"/>
  </si>
  <si>
    <t xml:space="preserve">       6:30 PM - 8:30 PM Nov. 17(THU) Local Bangkok Time</t>
    <phoneticPr fontId="26"/>
  </si>
  <si>
    <t>https://ieeesa.webex.com/ieeesa/j.php?MTID=m80ccf8df7986bb01a69f3db4b8243fef</t>
    <phoneticPr fontId="26"/>
  </si>
  <si>
    <t>802.15 WG Closing Plenary(Vertual Room#C</t>
    <phoneticPr fontId="26"/>
  </si>
  <si>
    <r>
      <t xml:space="preserve">Password: </t>
    </r>
    <r>
      <rPr>
        <sz val="16"/>
        <color rgb="FFFF33CC"/>
        <rFont val="Arial"/>
        <family val="2"/>
      </rPr>
      <t>80215mtgrmc</t>
    </r>
    <phoneticPr fontId="26"/>
  </si>
  <si>
    <r>
      <t>Meeting number</t>
    </r>
    <r>
      <rPr>
        <sz val="16"/>
        <color rgb="FFFF33CC"/>
        <rFont val="Arial"/>
        <family val="2"/>
      </rPr>
      <t>:2349 718 0250</t>
    </r>
    <phoneticPr fontId="26"/>
  </si>
  <si>
    <t>802  EC Closing Plenary</t>
    <phoneticPr fontId="26"/>
  </si>
  <si>
    <r>
      <t xml:space="preserve">       3:00 PM - 5:00 PM Nov. 18</t>
    </r>
    <r>
      <rPr>
        <b/>
        <sz val="14"/>
        <color rgb="FFFF0000"/>
        <rFont val="Arial"/>
        <family val="2"/>
      </rPr>
      <t>(FRI) (UTC+9:00) Japan &amp; Korean Time</t>
    </r>
    <phoneticPr fontId="26"/>
  </si>
  <si>
    <t xml:space="preserve">       1:00 AM - 3:00 AM Nov. 17(FRI) (UTC-04:00) Eastern Time, </t>
    <phoneticPr fontId="26"/>
  </si>
  <si>
    <t xml:space="preserve">       1:00 PM - 3:00 PM Nov. 17(FRI) Local Bagkok Time</t>
    <phoneticPr fontId="26"/>
  </si>
  <si>
    <t>Nov. 18 in EDT</t>
    <phoneticPr fontId="26"/>
  </si>
  <si>
    <t>Nov. 18 in Local Bagkoki Time</t>
    <phoneticPr fontId="26"/>
  </si>
  <si>
    <t xml:space="preserve">Nov. 18 in JST </t>
    <phoneticPr fontId="26"/>
  </si>
  <si>
    <t>Nov. 18 in UTC</t>
    <phoneticPr fontId="26"/>
  </si>
  <si>
    <t>2022/11/18 Friday</t>
    <phoneticPr fontId="26"/>
  </si>
  <si>
    <t>2022/11/17 Thursday</t>
    <phoneticPr fontId="26"/>
  </si>
  <si>
    <t>2022/11/16 Wednesday</t>
    <phoneticPr fontId="26"/>
  </si>
  <si>
    <t>2022/11/15 Tuesday</t>
    <phoneticPr fontId="26"/>
  </si>
  <si>
    <t>802.15 Opening Plenary(Vertual Room#1)</t>
    <phoneticPr fontId="26"/>
  </si>
  <si>
    <t>22-0561-00</t>
    <phoneticPr fontId="26"/>
  </si>
  <si>
    <t>22-0562-00</t>
    <phoneticPr fontId="26"/>
  </si>
  <si>
    <t>Harmonization with 4ab: data rates &amp; FEC</t>
    <phoneticPr fontId="26"/>
  </si>
  <si>
    <t>Interference reduction technique under Coexistence with other wireless and EMI for HBAN and VBAN on UWB using code and pulse orthogonality</t>
    <phoneticPr fontId="26"/>
  </si>
  <si>
    <t>22-0575-00</t>
  </si>
  <si>
    <t>R6</t>
  </si>
  <si>
    <t>TG3ma</t>
  </si>
  <si>
    <t>15-22-0556-02</t>
    <phoneticPr fontId="26"/>
  </si>
  <si>
    <t>2022-1114</t>
    <phoneticPr fontId="26"/>
  </si>
  <si>
    <t>Propagation Characteristics of UWB Communication Applications for BCI Use Case</t>
    <phoneticPr fontId="26"/>
  </si>
  <si>
    <t>22-0583-00</t>
    <phoneticPr fontId="26"/>
  </si>
  <si>
    <t>22-0584-00</t>
    <phoneticPr fontId="26"/>
  </si>
  <si>
    <t>Propagation Characteristics of UWB Communication Applications for Passengers Bus Use Case</t>
    <phoneticPr fontId="26"/>
  </si>
  <si>
    <t xml:space="preserve"> Daisuke Anzai</t>
    <phoneticPr fontId="26"/>
  </si>
  <si>
    <t>MAC proposal for coexisting dependable BANs</t>
    <phoneticPr fontId="26"/>
  </si>
  <si>
    <t>22-0594-00</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</si>
</sst>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1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b/>
      <sz val="12"/>
      <color rgb="FFFF0000"/>
      <name val="Arial"/>
      <family val="2"/>
    </font>
    <font>
      <b/>
      <sz val="16"/>
      <color rgb="FFFF0000"/>
      <name val="Arial"/>
      <family val="2"/>
    </font>
    <font>
      <b/>
      <sz val="11"/>
      <color rgb="FFFF0000"/>
      <name val="Arial"/>
      <family val="2"/>
    </font>
    <font>
      <b/>
      <sz val="36"/>
      <name val="Arial"/>
      <family val="2"/>
    </font>
    <font>
      <b/>
      <sz val="18"/>
      <name val="Arial"/>
      <family val="2"/>
    </font>
    <font>
      <b/>
      <sz val="18"/>
      <color indexed="8"/>
      <name val="Arial"/>
      <family val="2"/>
    </font>
    <font>
      <sz val="10"/>
      <color indexed="8"/>
      <name val="Arial"/>
      <family val="2"/>
    </font>
    <font>
      <b/>
      <u/>
      <sz val="8"/>
      <color theme="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1"/>
      <color theme="0"/>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18"/>
      <color theme="10"/>
      <name val="Arial"/>
      <family val="2"/>
    </font>
    <font>
      <sz val="16"/>
      <color rgb="FFFF33CC"/>
      <name val="Arial"/>
      <family val="2"/>
    </font>
    <font>
      <sz val="18"/>
      <name val="Arial"/>
      <family val="2"/>
    </font>
  </fonts>
  <fills count="3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CC00FF"/>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527">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28" fillId="0" borderId="0" xfId="0" applyFont="1" applyAlignment="1">
      <alignment horizontal="center"/>
    </xf>
    <xf numFmtId="0" fontId="60" fillId="0" borderId="0" xfId="2" applyFont="1" applyAlignment="1" applyProtection="1"/>
    <xf numFmtId="177" fontId="28" fillId="0" borderId="0" xfId="7" quotePrefix="1" applyNumberFormat="1" applyFont="1"/>
    <xf numFmtId="0" fontId="61"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2" fillId="0" borderId="0" xfId="7" applyFont="1" applyAlignment="1">
      <alignment horizontal="center" wrapText="1"/>
    </xf>
    <xf numFmtId="0" fontId="13" fillId="0" borderId="0" xfId="0" applyFont="1"/>
    <xf numFmtId="0" fontId="64"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65"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67" fillId="0" borderId="0" xfId="2" applyFont="1" applyAlignment="1" applyProtection="1"/>
    <xf numFmtId="0" fontId="53" fillId="0" borderId="0" xfId="7" applyFont="1" applyAlignment="1">
      <alignment horizontal="center" vertical="center"/>
    </xf>
    <xf numFmtId="0" fontId="0" fillId="0" borderId="0" xfId="7" applyFont="1"/>
    <xf numFmtId="182" fontId="44" fillId="0" borderId="0" xfId="7" applyNumberFormat="1" applyFont="1" applyAlignment="1">
      <alignment horizontal="center"/>
    </xf>
    <xf numFmtId="182" fontId="68" fillId="0" borderId="0" xfId="7" applyNumberFormat="1" applyFont="1" applyAlignment="1">
      <alignment horizontal="center"/>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0" fontId="30" fillId="0" borderId="0" xfId="0" applyFont="1"/>
    <xf numFmtId="0" fontId="72"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72" fillId="6" borderId="0" xfId="0" applyFont="1" applyFill="1" applyAlignment="1">
      <alignment horizontal="left" indent="2"/>
    </xf>
    <xf numFmtId="0" fontId="3" fillId="6" borderId="0" xfId="0" applyFont="1" applyFill="1"/>
    <xf numFmtId="0" fontId="3" fillId="6" borderId="20" xfId="0" applyFont="1" applyFill="1" applyBorder="1"/>
    <xf numFmtId="0" fontId="73" fillId="6" borderId="0" xfId="0" applyFont="1" applyFill="1" applyAlignment="1">
      <alignment horizontal="left" vertical="center" indent="2"/>
    </xf>
    <xf numFmtId="0" fontId="74" fillId="6" borderId="0" xfId="0" applyFont="1" applyFill="1" applyAlignment="1">
      <alignment horizontal="left" indent="2"/>
    </xf>
    <xf numFmtId="0" fontId="74" fillId="7" borderId="0" xfId="0" applyFont="1" applyFill="1" applyAlignment="1">
      <alignment horizontal="left" indent="2"/>
    </xf>
    <xf numFmtId="0" fontId="74" fillId="6" borderId="20"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21" xfId="0" applyNumberFormat="1" applyFont="1" applyFill="1" applyBorder="1" applyAlignment="1">
      <alignment horizontal="center" vertical="center"/>
    </xf>
    <xf numFmtId="0" fontId="30" fillId="8" borderId="17" xfId="0" applyFont="1" applyFill="1" applyBorder="1"/>
    <xf numFmtId="0" fontId="76" fillId="9" borderId="26" xfId="0" applyFont="1" applyFill="1" applyBorder="1" applyAlignment="1">
      <alignment horizontal="center" vertical="center" wrapText="1"/>
    </xf>
    <xf numFmtId="0" fontId="76" fillId="9" borderId="0" xfId="0" applyFont="1" applyFill="1" applyAlignment="1">
      <alignment horizontal="center" vertical="center" wrapText="1"/>
    </xf>
    <xf numFmtId="0" fontId="76" fillId="9" borderId="20" xfId="0" applyFont="1" applyFill="1" applyBorder="1" applyAlignment="1">
      <alignment horizontal="center" vertical="center" wrapText="1"/>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186" fontId="13" fillId="0" borderId="29" xfId="0" applyNumberFormat="1" applyFont="1" applyBorder="1" applyAlignment="1">
      <alignment horizontal="center"/>
    </xf>
    <xf numFmtId="186" fontId="13" fillId="0" borderId="31" xfId="0" applyNumberFormat="1" applyFont="1" applyBorder="1" applyAlignment="1">
      <alignment horizontal="center"/>
    </xf>
    <xf numFmtId="186" fontId="13" fillId="0" borderId="32" xfId="0" applyNumberFormat="1" applyFont="1" applyBorder="1" applyAlignment="1">
      <alignment horizontal="center"/>
    </xf>
    <xf numFmtId="186" fontId="13" fillId="10" borderId="32" xfId="0" applyNumberFormat="1" applyFont="1" applyFill="1" applyBorder="1" applyAlignment="1">
      <alignment horizontal="center"/>
    </xf>
    <xf numFmtId="186" fontId="13" fillId="0" borderId="33" xfId="0" applyNumberFormat="1" applyFont="1" applyBorder="1" applyAlignment="1">
      <alignment horizontal="center"/>
    </xf>
    <xf numFmtId="0" fontId="80" fillId="12" borderId="34" xfId="0" quotePrefix="1"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80" fillId="12" borderId="34" xfId="0" applyFont="1" applyFill="1" applyBorder="1" applyAlignment="1">
      <alignment horizontal="center" vertical="center" wrapText="1"/>
    </xf>
    <xf numFmtId="186" fontId="13" fillId="10" borderId="31" xfId="0" applyNumberFormat="1" applyFont="1" applyFill="1" applyBorder="1" applyAlignment="1">
      <alignment horizontal="center"/>
    </xf>
    <xf numFmtId="0" fontId="80" fillId="12" borderId="21" xfId="0" applyFont="1" applyFill="1" applyBorder="1" applyAlignment="1">
      <alignment horizontal="center" vertical="center" wrapText="1"/>
    </xf>
    <xf numFmtId="0" fontId="80" fillId="12" borderId="37" xfId="0" applyFont="1" applyFill="1" applyBorder="1" applyAlignment="1">
      <alignment horizontal="center" vertical="center" wrapText="1"/>
    </xf>
    <xf numFmtId="0" fontId="80" fillId="29" borderId="37" xfId="0" applyFont="1" applyFill="1" applyBorder="1" applyAlignment="1">
      <alignment horizontal="center" vertical="center" wrapText="1"/>
    </xf>
    <xf numFmtId="186" fontId="13" fillId="10" borderId="33" xfId="0" applyNumberFormat="1" applyFont="1" applyFill="1" applyBorder="1" applyAlignment="1">
      <alignment horizontal="center"/>
    </xf>
    <xf numFmtId="186" fontId="13" fillId="0" borderId="38" xfId="0" applyNumberFormat="1" applyFont="1" applyBorder="1" applyAlignment="1">
      <alignment horizontal="center"/>
    </xf>
    <xf numFmtId="186" fontId="13" fillId="0" borderId="39" xfId="0" applyNumberFormat="1" applyFont="1" applyBorder="1" applyAlignment="1">
      <alignment horizontal="center"/>
    </xf>
    <xf numFmtId="186" fontId="13" fillId="10" borderId="40" xfId="0" applyNumberFormat="1" applyFont="1" applyFill="1" applyBorder="1" applyAlignment="1">
      <alignment horizontal="center"/>
    </xf>
    <xf numFmtId="0" fontId="80" fillId="29" borderId="35" xfId="0" applyFont="1" applyFill="1" applyBorder="1" applyAlignment="1">
      <alignment horizontal="center" vertical="center" wrapText="1"/>
    </xf>
    <xf numFmtId="0" fontId="76" fillId="9" borderId="4" xfId="0" applyFont="1" applyFill="1" applyBorder="1" applyAlignment="1">
      <alignment horizontal="center" vertical="center" wrapText="1"/>
    </xf>
    <xf numFmtId="0" fontId="76" fillId="9" borderId="5" xfId="0" applyFont="1" applyFill="1" applyBorder="1" applyAlignment="1">
      <alignment horizontal="center" vertical="center" wrapText="1"/>
    </xf>
    <xf numFmtId="0" fontId="76" fillId="9" borderId="6" xfId="0" applyFont="1" applyFill="1" applyBorder="1" applyAlignment="1">
      <alignment horizontal="center" vertical="center" wrapText="1"/>
    </xf>
    <xf numFmtId="0" fontId="30" fillId="4" borderId="26" xfId="0" applyFont="1" applyFill="1" applyBorder="1" applyAlignment="1">
      <alignment horizontal="right" vertical="center"/>
    </xf>
    <xf numFmtId="0" fontId="30" fillId="30" borderId="1" xfId="0" applyFont="1" applyFill="1" applyBorder="1" applyAlignment="1">
      <alignment vertical="center"/>
    </xf>
    <xf numFmtId="0" fontId="88" fillId="30" borderId="2" xfId="0" applyFont="1" applyFill="1" applyBorder="1" applyAlignment="1">
      <alignment horizontal="left" vertical="center"/>
    </xf>
    <xf numFmtId="0" fontId="89" fillId="30" borderId="2" xfId="0" applyFont="1" applyFill="1" applyBorder="1" applyAlignment="1">
      <alignment horizontal="left" vertical="center"/>
    </xf>
    <xf numFmtId="0" fontId="89" fillId="30" borderId="3" xfId="0" applyFont="1" applyFill="1" applyBorder="1" applyAlignment="1">
      <alignment horizontal="left" vertical="center"/>
    </xf>
    <xf numFmtId="0" fontId="30" fillId="4" borderId="0" xfId="0" applyFont="1" applyFill="1" applyAlignment="1">
      <alignment horizontal="right" vertical="center"/>
    </xf>
    <xf numFmtId="0" fontId="77" fillId="30" borderId="2" xfId="0" applyFont="1" applyFill="1" applyBorder="1" applyAlignment="1">
      <alignment vertical="center"/>
    </xf>
    <xf numFmtId="0" fontId="90" fillId="30" borderId="2" xfId="0" applyFont="1" applyFill="1" applyBorder="1" applyAlignment="1">
      <alignment vertical="center"/>
    </xf>
    <xf numFmtId="0" fontId="90" fillId="30" borderId="3" xfId="0" applyFont="1" applyFill="1" applyBorder="1" applyAlignment="1">
      <alignment vertical="center"/>
    </xf>
    <xf numFmtId="0" fontId="30" fillId="30" borderId="26" xfId="0" applyFont="1" applyFill="1" applyBorder="1" applyAlignment="1">
      <alignment vertical="center"/>
    </xf>
    <xf numFmtId="0" fontId="30" fillId="30" borderId="0" xfId="0" applyFont="1" applyFill="1" applyAlignment="1">
      <alignment vertical="center"/>
    </xf>
    <xf numFmtId="0" fontId="91" fillId="30" borderId="0" xfId="0" applyFont="1" applyFill="1" applyAlignment="1">
      <alignment horizontal="left" vertical="center"/>
    </xf>
    <xf numFmtId="0" fontId="91" fillId="30" borderId="20" xfId="0" applyFont="1" applyFill="1" applyBorder="1" applyAlignment="1">
      <alignment horizontal="left" vertical="center"/>
    </xf>
    <xf numFmtId="0" fontId="92" fillId="30" borderId="0" xfId="0" applyFont="1" applyFill="1" applyAlignment="1">
      <alignment vertical="center"/>
    </xf>
    <xf numFmtId="0" fontId="93" fillId="30" borderId="0" xfId="0" applyFont="1" applyFill="1" applyAlignment="1">
      <alignment vertical="center"/>
    </xf>
    <xf numFmtId="0" fontId="93" fillId="30" borderId="20" xfId="0" applyFont="1" applyFill="1" applyBorder="1" applyAlignment="1">
      <alignment vertical="center"/>
    </xf>
    <xf numFmtId="0" fontId="30" fillId="30" borderId="0" xfId="0" applyFont="1" applyFill="1" applyAlignment="1">
      <alignment horizontal="left" vertical="center"/>
    </xf>
    <xf numFmtId="0" fontId="94" fillId="30" borderId="0" xfId="0" applyFont="1" applyFill="1" applyAlignment="1">
      <alignment horizontal="left" vertical="center"/>
    </xf>
    <xf numFmtId="0" fontId="94" fillId="30" borderId="20" xfId="0" applyFont="1" applyFill="1" applyBorder="1" applyAlignment="1">
      <alignment horizontal="left" vertical="center"/>
    </xf>
    <xf numFmtId="0" fontId="95" fillId="30" borderId="0" xfId="0" applyFont="1" applyFill="1" applyAlignment="1">
      <alignment vertical="center"/>
    </xf>
    <xf numFmtId="0" fontId="96" fillId="30" borderId="0" xfId="0" applyFont="1" applyFill="1" applyAlignment="1">
      <alignment vertical="center"/>
    </xf>
    <xf numFmtId="0" fontId="88" fillId="30" borderId="0" xfId="0" applyFont="1" applyFill="1" applyAlignment="1">
      <alignment vertical="center"/>
    </xf>
    <xf numFmtId="0" fontId="89" fillId="30" borderId="0" xfId="0" applyFont="1" applyFill="1" applyAlignment="1">
      <alignment vertical="center"/>
    </xf>
    <xf numFmtId="0" fontId="89" fillId="30" borderId="20" xfId="0" applyFont="1" applyFill="1" applyBorder="1" applyAlignment="1">
      <alignment vertical="center"/>
    </xf>
    <xf numFmtId="0" fontId="97" fillId="30" borderId="0" xfId="0" applyFont="1" applyFill="1" applyAlignment="1">
      <alignment vertical="center"/>
    </xf>
    <xf numFmtId="0" fontId="98" fillId="30" borderId="0" xfId="0" applyFont="1" applyFill="1" applyAlignment="1">
      <alignment vertical="center"/>
    </xf>
    <xf numFmtId="0" fontId="99" fillId="30" borderId="0" xfId="0" applyFont="1" applyFill="1" applyAlignment="1">
      <alignment horizontal="left" vertical="center" indent="1"/>
    </xf>
    <xf numFmtId="0" fontId="99" fillId="30" borderId="0" xfId="0" applyFont="1" applyFill="1" applyAlignment="1">
      <alignment vertical="center"/>
    </xf>
    <xf numFmtId="0" fontId="99" fillId="30" borderId="20" xfId="0" applyFont="1" applyFill="1" applyBorder="1" applyAlignment="1">
      <alignment horizontal="left" vertical="center" indent="1"/>
    </xf>
    <xf numFmtId="0" fontId="99" fillId="30" borderId="20" xfId="0" applyFont="1" applyFill="1" applyBorder="1" applyAlignment="1">
      <alignment vertical="center"/>
    </xf>
    <xf numFmtId="0" fontId="100" fillId="30" borderId="0" xfId="0" applyFont="1" applyFill="1" applyAlignment="1">
      <alignment vertical="center"/>
    </xf>
    <xf numFmtId="0" fontId="30" fillId="4" borderId="0" xfId="0" applyFont="1" applyFill="1" applyAlignment="1">
      <alignment horizontal="center" vertical="center"/>
    </xf>
    <xf numFmtId="0" fontId="100" fillId="30" borderId="0" xfId="0" applyFont="1" applyFill="1" applyAlignment="1">
      <alignment horizontal="left" vertical="center" indent="1"/>
    </xf>
    <xf numFmtId="0" fontId="30" fillId="4" borderId="0" xfId="0" applyFont="1" applyFill="1" applyAlignment="1">
      <alignment vertical="center"/>
    </xf>
    <xf numFmtId="0" fontId="30" fillId="4" borderId="20" xfId="0" applyFont="1" applyFill="1" applyBorder="1" applyAlignment="1">
      <alignment horizontal="center" vertical="center"/>
    </xf>
    <xf numFmtId="0" fontId="101" fillId="30" borderId="26" xfId="0" applyFont="1" applyFill="1" applyBorder="1" applyAlignment="1">
      <alignment vertical="center"/>
    </xf>
    <xf numFmtId="0" fontId="103" fillId="30" borderId="4" xfId="0" applyFont="1" applyFill="1" applyBorder="1" applyAlignment="1">
      <alignment horizontal="left" vertical="center"/>
    </xf>
    <xf numFmtId="0" fontId="88" fillId="30" borderId="5" xfId="0" applyFont="1" applyFill="1" applyBorder="1" applyAlignment="1">
      <alignment vertical="center"/>
    </xf>
    <xf numFmtId="0" fontId="99" fillId="30" borderId="5" xfId="0" applyFont="1" applyFill="1" applyBorder="1" applyAlignment="1">
      <alignment vertical="center"/>
    </xf>
    <xf numFmtId="0" fontId="99" fillId="30" borderId="6" xfId="0" applyFont="1" applyFill="1" applyBorder="1" applyAlignment="1">
      <alignment vertical="center"/>
    </xf>
    <xf numFmtId="0" fontId="101" fillId="30" borderId="4" xfId="0" applyFont="1" applyFill="1" applyBorder="1" applyAlignment="1">
      <alignment vertical="center"/>
    </xf>
    <xf numFmtId="0" fontId="98" fillId="30" borderId="5" xfId="0" applyFont="1" applyFill="1" applyBorder="1" applyAlignment="1">
      <alignment vertical="center"/>
    </xf>
    <xf numFmtId="0" fontId="99" fillId="30" borderId="5" xfId="0" applyFont="1" applyFill="1" applyBorder="1" applyAlignment="1">
      <alignment horizontal="left" vertical="center" indent="1"/>
    </xf>
    <xf numFmtId="0" fontId="99" fillId="30" borderId="6" xfId="0" applyFont="1" applyFill="1" applyBorder="1" applyAlignment="1">
      <alignment horizontal="left" vertical="center" indent="1"/>
    </xf>
    <xf numFmtId="0" fontId="62" fillId="0" borderId="0" xfId="0" applyFont="1"/>
    <xf numFmtId="0" fontId="87" fillId="2" borderId="1" xfId="0" applyFont="1" applyFill="1" applyBorder="1" applyAlignment="1">
      <alignment horizontal="center" vertical="center"/>
    </xf>
    <xf numFmtId="0" fontId="105" fillId="2" borderId="2" xfId="0" applyFont="1" applyFill="1" applyBorder="1" applyAlignment="1">
      <alignment horizontal="left" vertical="center"/>
    </xf>
    <xf numFmtId="0" fontId="78" fillId="2" borderId="3" xfId="0" applyFont="1" applyFill="1" applyBorder="1" applyAlignment="1">
      <alignment horizontal="center" vertical="center"/>
    </xf>
    <xf numFmtId="0" fontId="78" fillId="0" borderId="0" xfId="0" applyFont="1"/>
    <xf numFmtId="0" fontId="78" fillId="2" borderId="26" xfId="0" applyFont="1" applyFill="1" applyBorder="1" applyAlignment="1">
      <alignment horizontal="right" vertical="center"/>
    </xf>
    <xf numFmtId="0" fontId="78" fillId="2" borderId="0" xfId="0" applyFont="1" applyFill="1" applyAlignment="1">
      <alignment horizontal="right" vertical="center"/>
    </xf>
    <xf numFmtId="0" fontId="78" fillId="5" borderId="41" xfId="0" applyFont="1" applyFill="1" applyBorder="1" applyAlignment="1">
      <alignment horizontal="center" vertical="center"/>
    </xf>
    <xf numFmtId="0" fontId="78" fillId="5" borderId="42" xfId="0" applyFont="1" applyFill="1" applyBorder="1" applyAlignment="1">
      <alignment horizontal="left" vertical="center"/>
    </xf>
    <xf numFmtId="0" fontId="78" fillId="5" borderId="24" xfId="0" applyFont="1" applyFill="1" applyBorder="1" applyAlignment="1">
      <alignment horizontal="center" vertical="center"/>
    </xf>
    <xf numFmtId="0" fontId="78" fillId="5" borderId="42" xfId="0" applyFont="1" applyFill="1" applyBorder="1" applyAlignment="1">
      <alignment horizontal="center" vertical="center"/>
    </xf>
    <xf numFmtId="0" fontId="78" fillId="5" borderId="43" xfId="0" applyFont="1" applyFill="1" applyBorder="1" applyAlignment="1">
      <alignment horizontal="center" vertical="center"/>
    </xf>
    <xf numFmtId="0" fontId="78" fillId="2" borderId="0" xfId="0" applyFont="1" applyFill="1" applyAlignment="1">
      <alignment vertical="center"/>
    </xf>
    <xf numFmtId="0" fontId="105" fillId="2" borderId="0" xfId="0" applyFont="1" applyFill="1" applyAlignment="1">
      <alignment horizontal="left" vertical="center"/>
    </xf>
    <xf numFmtId="0" fontId="105" fillId="2" borderId="0" xfId="0" applyFont="1" applyFill="1" applyAlignment="1">
      <alignment horizontal="center" vertical="center"/>
    </xf>
    <xf numFmtId="0" fontId="105" fillId="2" borderId="20" xfId="0" applyFont="1" applyFill="1" applyBorder="1" applyAlignment="1">
      <alignment horizontal="center" vertical="center"/>
    </xf>
    <xf numFmtId="0" fontId="62" fillId="2" borderId="26" xfId="0" applyFont="1" applyFill="1" applyBorder="1" applyAlignment="1">
      <alignment horizontal="center" vertical="center"/>
    </xf>
    <xf numFmtId="0" fontId="106" fillId="2" borderId="0" xfId="0" applyFont="1" applyFill="1" applyAlignment="1">
      <alignment horizontal="right" vertical="center"/>
    </xf>
    <xf numFmtId="0" fontId="78" fillId="30" borderId="21" xfId="0" applyFont="1" applyFill="1" applyBorder="1" applyAlignment="1">
      <alignment horizontal="center" vertical="center"/>
    </xf>
    <xf numFmtId="0" fontId="78" fillId="30" borderId="0" xfId="0" applyFont="1" applyFill="1" applyAlignment="1">
      <alignment horizontal="center" vertical="center"/>
    </xf>
    <xf numFmtId="10" fontId="106" fillId="2" borderId="0" xfId="0" applyNumberFormat="1" applyFont="1" applyFill="1" applyAlignment="1">
      <alignment horizontal="right" vertical="center"/>
    </xf>
    <xf numFmtId="0" fontId="107" fillId="2" borderId="0" xfId="0" applyFont="1" applyFill="1" applyAlignment="1">
      <alignment horizontal="right" vertical="center"/>
    </xf>
    <xf numFmtId="0" fontId="78" fillId="31" borderId="21" xfId="0" quotePrefix="1" applyFont="1" applyFill="1" applyBorder="1" applyAlignment="1">
      <alignment horizontal="center" vertical="center"/>
    </xf>
    <xf numFmtId="0" fontId="108" fillId="2" borderId="0" xfId="0" applyFont="1" applyFill="1" applyAlignment="1">
      <alignment horizontal="right" vertical="center"/>
    </xf>
    <xf numFmtId="10" fontId="109" fillId="2" borderId="0" xfId="0" applyNumberFormat="1" applyFont="1" applyFill="1" applyAlignment="1">
      <alignment horizontal="right" vertical="center"/>
    </xf>
    <xf numFmtId="0" fontId="78" fillId="32" borderId="0" xfId="0" applyFont="1" applyFill="1" applyAlignment="1">
      <alignment horizontal="center" vertical="center"/>
    </xf>
    <xf numFmtId="0" fontId="78" fillId="30" borderId="21" xfId="0" quotePrefix="1" applyFont="1" applyFill="1" applyBorder="1" applyAlignment="1">
      <alignment horizontal="center" vertical="center"/>
    </xf>
    <xf numFmtId="10" fontId="110" fillId="2" borderId="0" xfId="0" applyNumberFormat="1" applyFont="1" applyFill="1" applyAlignment="1">
      <alignment horizontal="right" vertical="center"/>
    </xf>
    <xf numFmtId="0" fontId="111" fillId="2" borderId="26" xfId="0" applyFont="1" applyFill="1" applyBorder="1" applyAlignment="1">
      <alignment horizontal="right" vertical="center"/>
    </xf>
    <xf numFmtId="0" fontId="78" fillId="31" borderId="21" xfId="0" applyFont="1" applyFill="1" applyBorder="1" applyAlignment="1">
      <alignment horizontal="center" vertical="center"/>
    </xf>
    <xf numFmtId="0" fontId="78" fillId="31" borderId="0" xfId="0" applyFont="1" applyFill="1" applyAlignment="1">
      <alignment horizontal="center" vertical="center"/>
    </xf>
    <xf numFmtId="10" fontId="107" fillId="2" borderId="0" xfId="0" applyNumberFormat="1" applyFont="1" applyFill="1" applyAlignment="1">
      <alignment horizontal="right" vertical="center"/>
    </xf>
    <xf numFmtId="0" fontId="110" fillId="2" borderId="0" xfId="0" applyFont="1" applyFill="1" applyAlignment="1">
      <alignment horizontal="right" vertical="center"/>
    </xf>
    <xf numFmtId="0" fontId="110" fillId="2" borderId="26" xfId="0" applyFont="1" applyFill="1" applyBorder="1" applyAlignment="1">
      <alignment horizontal="right" vertical="center"/>
    </xf>
    <xf numFmtId="0" fontId="112" fillId="2" borderId="0" xfId="0" applyFont="1" applyFill="1" applyAlignment="1">
      <alignment horizontal="right" vertical="center"/>
    </xf>
    <xf numFmtId="10" fontId="108" fillId="2" borderId="0" xfId="0" applyNumberFormat="1" applyFont="1" applyFill="1" applyAlignment="1">
      <alignment horizontal="right" vertical="center"/>
    </xf>
    <xf numFmtId="0" fontId="112" fillId="2" borderId="26" xfId="0" applyFont="1" applyFill="1" applyBorder="1" applyAlignment="1">
      <alignment horizontal="right" vertical="center"/>
    </xf>
    <xf numFmtId="0" fontId="78" fillId="30" borderId="0" xfId="0" quotePrefix="1" applyFont="1" applyFill="1" applyAlignment="1">
      <alignment horizontal="center" vertical="center"/>
    </xf>
    <xf numFmtId="0" fontId="78" fillId="30" borderId="35" xfId="0" quotePrefix="1" applyFont="1" applyFill="1" applyBorder="1" applyAlignment="1">
      <alignment horizontal="center" vertical="center"/>
    </xf>
    <xf numFmtId="0" fontId="78" fillId="30" borderId="35" xfId="0" applyFont="1" applyFill="1" applyBorder="1" applyAlignment="1">
      <alignment horizontal="center" vertical="center"/>
    </xf>
    <xf numFmtId="0" fontId="105" fillId="2" borderId="4" xfId="0" applyFont="1" applyFill="1" applyBorder="1" applyAlignment="1">
      <alignment horizontal="left" vertical="center"/>
    </xf>
    <xf numFmtId="0" fontId="105" fillId="2" borderId="5" xfId="0" applyFont="1" applyFill="1" applyBorder="1" applyAlignment="1">
      <alignment horizontal="left" vertical="center"/>
    </xf>
    <xf numFmtId="0" fontId="78" fillId="2" borderId="5" xfId="0" applyFont="1" applyFill="1" applyBorder="1" applyAlignment="1">
      <alignment vertical="center"/>
    </xf>
    <xf numFmtId="0" fontId="78" fillId="2" borderId="6" xfId="0" applyFont="1" applyFill="1" applyBorder="1" applyAlignment="1">
      <alignment vertical="center"/>
    </xf>
    <xf numFmtId="0" fontId="19" fillId="0" borderId="0" xfId="7" applyFont="1" applyAlignment="1">
      <alignment horizontal="left" indent="1" readingOrder="1"/>
    </xf>
    <xf numFmtId="182" fontId="28" fillId="0" borderId="0" xfId="7" applyNumberFormat="1" applyFont="1" applyAlignment="1">
      <alignment horizontal="center" wrapText="1"/>
    </xf>
    <xf numFmtId="182" fontId="70" fillId="0" borderId="0" xfId="7" applyNumberFormat="1" applyFont="1" applyAlignment="1">
      <alignment horizontal="center" wrapText="1"/>
    </xf>
    <xf numFmtId="0" fontId="51" fillId="0" borderId="0" xfId="7" applyFont="1" applyAlignment="1">
      <alignment horizontal="center" wrapText="1"/>
    </xf>
    <xf numFmtId="0" fontId="3" fillId="0" borderId="0" xfId="0" applyFont="1"/>
    <xf numFmtId="0" fontId="74" fillId="0" borderId="0" xfId="0" applyFont="1" applyAlignment="1">
      <alignment horizontal="left" indent="2"/>
    </xf>
    <xf numFmtId="0" fontId="1" fillId="0" borderId="0" xfId="0" applyFont="1"/>
    <xf numFmtId="0" fontId="78"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183" fontId="59" fillId="0" borderId="0" xfId="7" applyNumberFormat="1" applyFont="1" applyAlignment="1">
      <alignment horizontal="center"/>
    </xf>
    <xf numFmtId="0" fontId="114" fillId="0" borderId="0" xfId="0" applyFont="1"/>
    <xf numFmtId="0" fontId="115" fillId="0" borderId="0" xfId="2" applyFont="1" applyAlignment="1" applyProtection="1"/>
    <xf numFmtId="0" fontId="72" fillId="0" borderId="0" xfId="0" applyFont="1"/>
    <xf numFmtId="183" fontId="20" fillId="0" borderId="0" xfId="7" applyNumberFormat="1" applyFont="1" applyAlignment="1">
      <alignment vertical="center"/>
    </xf>
    <xf numFmtId="0" fontId="117" fillId="0" borderId="0" xfId="0" applyFont="1"/>
    <xf numFmtId="0" fontId="65" fillId="0" borderId="0" xfId="7" applyFont="1" applyAlignment="1">
      <alignment vertical="top" wrapText="1"/>
    </xf>
    <xf numFmtId="0" fontId="78"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15" xfId="0" applyFont="1" applyFill="1" applyBorder="1" applyAlignment="1">
      <alignment horizontal="center"/>
    </xf>
    <xf numFmtId="0" fontId="30" fillId="4" borderId="18" xfId="0" applyFont="1" applyFill="1" applyBorder="1" applyAlignment="1">
      <alignment horizontal="center"/>
    </xf>
    <xf numFmtId="0" fontId="30" fillId="4" borderId="22" xfId="0" applyFont="1" applyFill="1" applyBorder="1" applyAlignment="1">
      <alignment horizontal="center"/>
    </xf>
    <xf numFmtId="0" fontId="30" fillId="4" borderId="16" xfId="0" applyFont="1" applyFill="1" applyBorder="1" applyAlignment="1">
      <alignment horizontal="center"/>
    </xf>
    <xf numFmtId="0" fontId="30" fillId="4" borderId="19" xfId="0" applyFont="1" applyFill="1" applyBorder="1" applyAlignment="1">
      <alignment horizontal="center"/>
    </xf>
    <xf numFmtId="0" fontId="30" fillId="4" borderId="23" xfId="0" applyFont="1" applyFill="1" applyBorder="1" applyAlignment="1">
      <alignment horizontal="center"/>
    </xf>
    <xf numFmtId="0" fontId="30" fillId="4" borderId="3" xfId="0" applyFont="1" applyFill="1" applyBorder="1" applyAlignment="1">
      <alignment horizontal="center"/>
    </xf>
    <xf numFmtId="0" fontId="30" fillId="4" borderId="20" xfId="0" applyFont="1" applyFill="1" applyBorder="1" applyAlignment="1">
      <alignment horizontal="center"/>
    </xf>
    <xf numFmtId="0" fontId="30" fillId="4" borderId="6" xfId="0" applyFont="1" applyFill="1" applyBorder="1" applyAlignment="1">
      <alignment horizontal="center"/>
    </xf>
    <xf numFmtId="0" fontId="71" fillId="5" borderId="17" xfId="0" applyFont="1" applyFill="1" applyBorder="1" applyAlignment="1">
      <alignment horizontal="center" vertical="center" wrapText="1"/>
    </xf>
    <xf numFmtId="0" fontId="71" fillId="5" borderId="21"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9" fillId="11" borderId="1"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4"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77" fillId="13" borderId="2" xfId="0" applyFont="1" applyFill="1" applyBorder="1" applyAlignment="1">
      <alignment horizontal="center" vertical="center" wrapText="1"/>
    </xf>
    <xf numFmtId="0" fontId="77" fillId="13" borderId="3" xfId="0" applyFont="1" applyFill="1" applyBorder="1" applyAlignment="1">
      <alignment horizontal="center" vertical="center" wrapText="1"/>
    </xf>
    <xf numFmtId="0" fontId="77" fillId="13" borderId="26" xfId="0" applyFont="1" applyFill="1" applyBorder="1" applyAlignment="1">
      <alignment horizontal="center" vertical="center" wrapText="1"/>
    </xf>
    <xf numFmtId="0" fontId="77" fillId="13" borderId="0" xfId="0" applyFont="1" applyFill="1" applyAlignment="1">
      <alignment horizontal="center" vertical="center" wrapText="1"/>
    </xf>
    <xf numFmtId="0" fontId="77" fillId="13" borderId="20" xfId="0" applyFont="1" applyFill="1" applyBorder="1" applyAlignment="1">
      <alignment horizontal="center" vertical="center" wrapText="1"/>
    </xf>
    <xf numFmtId="0" fontId="77" fillId="13" borderId="4" xfId="0" applyFont="1" applyFill="1" applyBorder="1" applyAlignment="1">
      <alignment horizontal="center" vertical="center" wrapText="1"/>
    </xf>
    <xf numFmtId="0" fontId="77" fillId="13" borderId="5" xfId="0" applyFont="1" applyFill="1" applyBorder="1" applyAlignment="1">
      <alignment horizontal="center" vertical="center" wrapText="1"/>
    </xf>
    <xf numFmtId="0" fontId="77" fillId="13" borderId="6" xfId="0" applyFont="1" applyFill="1" applyBorder="1" applyAlignment="1">
      <alignment horizontal="center" vertical="center" wrapText="1"/>
    </xf>
    <xf numFmtId="0" fontId="78" fillId="14" borderId="17" xfId="0" applyFont="1" applyFill="1" applyBorder="1" applyAlignment="1">
      <alignment horizontal="center" vertical="center" wrapText="1"/>
    </xf>
    <xf numFmtId="0" fontId="78" fillId="14" borderId="21" xfId="0" applyFont="1" applyFill="1" applyBorder="1" applyAlignment="1">
      <alignment horizontal="center" vertical="center" wrapText="1"/>
    </xf>
    <xf numFmtId="0" fontId="78" fillId="14" borderId="35" xfId="0" applyFont="1" applyFill="1" applyBorder="1" applyAlignment="1">
      <alignment horizontal="center" vertical="center" wrapText="1"/>
    </xf>
    <xf numFmtId="0" fontId="79" fillId="15" borderId="17" xfId="0" applyFont="1" applyFill="1" applyBorder="1" applyAlignment="1">
      <alignment horizontal="center" vertical="center" wrapText="1"/>
    </xf>
    <xf numFmtId="0" fontId="79" fillId="15" borderId="21" xfId="0" applyFont="1" applyFill="1" applyBorder="1" applyAlignment="1">
      <alignment horizontal="center" vertical="center" wrapText="1"/>
    </xf>
    <xf numFmtId="0" fontId="79" fillId="15" borderId="35" xfId="0" applyFont="1" applyFill="1" applyBorder="1" applyAlignment="1">
      <alignment horizontal="center" vertical="center" wrapText="1"/>
    </xf>
    <xf numFmtId="0" fontId="79" fillId="16" borderId="17" xfId="0" applyFont="1" applyFill="1" applyBorder="1" applyAlignment="1">
      <alignment horizontal="center" vertical="center" wrapText="1"/>
    </xf>
    <xf numFmtId="0" fontId="79" fillId="16" borderId="21" xfId="0" applyFont="1" applyFill="1" applyBorder="1" applyAlignment="1">
      <alignment horizontal="center" vertical="center" wrapText="1"/>
    </xf>
    <xf numFmtId="0" fontId="79" fillId="16" borderId="35" xfId="0" applyFont="1" applyFill="1" applyBorder="1" applyAlignment="1">
      <alignment horizontal="center" vertical="center" wrapText="1"/>
    </xf>
    <xf numFmtId="0" fontId="78" fillId="17" borderId="17" xfId="0" applyFont="1" applyFill="1" applyBorder="1" applyAlignment="1">
      <alignment horizontal="center" vertical="center" wrapText="1"/>
    </xf>
    <xf numFmtId="0" fontId="78" fillId="17" borderId="21" xfId="0" applyFont="1" applyFill="1" applyBorder="1" applyAlignment="1">
      <alignment horizontal="center" vertical="center" wrapText="1"/>
    </xf>
    <xf numFmtId="0" fontId="78" fillId="17" borderId="35"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21" xfId="0" applyFont="1" applyFill="1" applyBorder="1" applyAlignment="1">
      <alignment horizontal="center" vertical="center" wrapText="1"/>
    </xf>
    <xf numFmtId="0" fontId="78" fillId="19" borderId="35" xfId="0" applyFont="1" applyFill="1" applyBorder="1" applyAlignment="1">
      <alignment horizontal="center" vertical="center" wrapText="1"/>
    </xf>
    <xf numFmtId="0" fontId="82" fillId="11" borderId="1" xfId="0" applyFont="1" applyFill="1" applyBorder="1" applyAlignment="1">
      <alignment horizontal="center" vertical="center" wrapText="1"/>
    </xf>
    <xf numFmtId="0" fontId="82" fillId="11" borderId="2" xfId="0" applyFont="1" applyFill="1" applyBorder="1" applyAlignment="1">
      <alignment horizontal="center" vertical="center" wrapText="1"/>
    </xf>
    <xf numFmtId="0" fontId="82" fillId="11" borderId="3" xfId="0" applyFont="1" applyFill="1" applyBorder="1" applyAlignment="1">
      <alignment horizontal="center" vertical="center" wrapText="1"/>
    </xf>
    <xf numFmtId="0" fontId="82" fillId="11" borderId="4" xfId="0" applyFont="1" applyFill="1" applyBorder="1" applyAlignment="1">
      <alignment horizontal="center" vertical="center" wrapText="1"/>
    </xf>
    <xf numFmtId="0" fontId="82" fillId="11" borderId="5" xfId="0" applyFont="1" applyFill="1" applyBorder="1" applyAlignment="1">
      <alignment horizontal="center" vertical="center" wrapText="1"/>
    </xf>
    <xf numFmtId="0" fontId="82" fillId="11" borderId="6" xfId="0" applyFont="1" applyFill="1" applyBorder="1" applyAlignment="1">
      <alignment horizontal="center" vertical="center" wrapText="1"/>
    </xf>
    <xf numFmtId="0" fontId="79" fillId="18" borderId="17" xfId="0" applyFont="1" applyFill="1" applyBorder="1" applyAlignment="1">
      <alignment horizontal="center" vertical="center" wrapText="1"/>
    </xf>
    <xf numFmtId="0" fontId="79" fillId="18" borderId="21" xfId="0" applyFont="1" applyFill="1" applyBorder="1" applyAlignment="1">
      <alignment horizontal="center" vertical="center" wrapText="1"/>
    </xf>
    <xf numFmtId="0" fontId="79" fillId="18" borderId="35" xfId="0" applyFont="1" applyFill="1" applyBorder="1" applyAlignment="1">
      <alignment horizontal="center" vertical="center" wrapText="1"/>
    </xf>
    <xf numFmtId="0" fontId="78" fillId="21" borderId="17" xfId="0"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35" xfId="0" applyFont="1" applyFill="1" applyBorder="1" applyAlignment="1">
      <alignment horizontal="center" vertical="center" wrapText="1"/>
    </xf>
    <xf numFmtId="0" fontId="79" fillId="22" borderId="17" xfId="0" applyFont="1" applyFill="1" applyBorder="1" applyAlignment="1">
      <alignment horizontal="center" vertical="center" wrapText="1"/>
    </xf>
    <xf numFmtId="0" fontId="79" fillId="22" borderId="21" xfId="0" applyFont="1" applyFill="1" applyBorder="1" applyAlignment="1">
      <alignment horizontal="center" vertical="center" wrapText="1"/>
    </xf>
    <xf numFmtId="0" fontId="79" fillId="22" borderId="35" xfId="0" applyFont="1" applyFill="1" applyBorder="1" applyAlignment="1">
      <alignment horizontal="center" vertical="center" wrapText="1"/>
    </xf>
    <xf numFmtId="0" fontId="81" fillId="11" borderId="1" xfId="0" applyFont="1" applyFill="1" applyBorder="1" applyAlignment="1">
      <alignment horizontal="center" vertical="center" wrapText="1"/>
    </xf>
    <xf numFmtId="0" fontId="81" fillId="11" borderId="2" xfId="0" applyFont="1" applyFill="1" applyBorder="1" applyAlignment="1">
      <alignment horizontal="center" vertical="center" wrapText="1"/>
    </xf>
    <xf numFmtId="0" fontId="81" fillId="11" borderId="3" xfId="0" applyFont="1" applyFill="1" applyBorder="1" applyAlignment="1">
      <alignment horizontal="center" vertical="center" wrapText="1"/>
    </xf>
    <xf numFmtId="0" fontId="81" fillId="11" borderId="4" xfId="0" applyFont="1" applyFill="1" applyBorder="1" applyAlignment="1">
      <alignment horizontal="center" vertical="center" wrapText="1"/>
    </xf>
    <xf numFmtId="0" fontId="81" fillId="11" borderId="5" xfId="0" applyFont="1" applyFill="1" applyBorder="1" applyAlignment="1">
      <alignment horizontal="center" vertical="center" wrapText="1"/>
    </xf>
    <xf numFmtId="0" fontId="81" fillId="11" borderId="6" xfId="0" applyFont="1" applyFill="1" applyBorder="1" applyAlignment="1">
      <alignment horizontal="center" vertical="center" wrapText="1"/>
    </xf>
    <xf numFmtId="0" fontId="30" fillId="20" borderId="24"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25" xfId="0" applyFont="1" applyFill="1" applyBorder="1" applyAlignment="1">
      <alignment horizontal="center" vertical="center" wrapText="1"/>
    </xf>
    <xf numFmtId="0" fontId="78" fillId="20" borderId="36"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81" fillId="11" borderId="0" xfId="0" applyFont="1" applyFill="1" applyAlignment="1">
      <alignment horizontal="center" vertical="center" wrapText="1"/>
    </xf>
    <xf numFmtId="0" fontId="81" fillId="11" borderId="20" xfId="0" applyFont="1" applyFill="1" applyBorder="1" applyAlignment="1">
      <alignment horizontal="center" vertical="center" wrapText="1"/>
    </xf>
    <xf numFmtId="0" fontId="78" fillId="23" borderId="17" xfId="0" applyFont="1" applyFill="1" applyBorder="1" applyAlignment="1">
      <alignment horizontal="center" vertical="center" wrapText="1"/>
    </xf>
    <xf numFmtId="0" fontId="78" fillId="23" borderId="21" xfId="0"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8" fillId="24" borderId="17" xfId="0" applyFont="1" applyFill="1" applyBorder="1" applyAlignment="1">
      <alignment horizontal="center" vertical="center" wrapText="1"/>
    </xf>
    <xf numFmtId="0" fontId="78" fillId="24" borderId="21" xfId="0" applyFont="1" applyFill="1" applyBorder="1" applyAlignment="1">
      <alignment horizontal="center" vertical="center" wrapText="1"/>
    </xf>
    <xf numFmtId="0" fontId="78" fillId="24" borderId="35"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78" fillId="13" borderId="21" xfId="0" applyFont="1" applyFill="1" applyBorder="1" applyAlignment="1">
      <alignment horizontal="center" vertical="center" wrapText="1"/>
    </xf>
    <xf numFmtId="0" fontId="78" fillId="13" borderId="35" xfId="0" applyFont="1" applyFill="1" applyBorder="1" applyAlignment="1">
      <alignment horizontal="center" vertical="center" wrapText="1"/>
    </xf>
    <xf numFmtId="0" fontId="78" fillId="25" borderId="17" xfId="0" applyFont="1" applyFill="1" applyBorder="1" applyAlignment="1">
      <alignment horizontal="center" vertical="center" wrapText="1"/>
    </xf>
    <xf numFmtId="0" fontId="78" fillId="25" borderId="21" xfId="0" applyFont="1" applyFill="1" applyBorder="1" applyAlignment="1">
      <alignment horizontal="center" vertical="center" wrapText="1"/>
    </xf>
    <xf numFmtId="0" fontId="78" fillId="25" borderId="35" xfId="0" applyFont="1" applyFill="1" applyBorder="1" applyAlignment="1">
      <alignment horizontal="center" vertical="center" wrapText="1"/>
    </xf>
    <xf numFmtId="0" fontId="79" fillId="27" borderId="17" xfId="0" applyFont="1" applyFill="1" applyBorder="1" applyAlignment="1">
      <alignment horizontal="center" vertical="center" wrapText="1"/>
    </xf>
    <xf numFmtId="0" fontId="79" fillId="27" borderId="21" xfId="0" applyFont="1" applyFill="1" applyBorder="1" applyAlignment="1">
      <alignment horizontal="center" vertical="center" wrapText="1"/>
    </xf>
    <xf numFmtId="0" fontId="79" fillId="27" borderId="35"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0" xfId="0" applyFont="1" applyFill="1" applyAlignment="1">
      <alignment horizontal="center" vertical="center" wrapText="1"/>
    </xf>
    <xf numFmtId="0" fontId="30" fillId="13" borderId="20" xfId="0" applyFont="1" applyFill="1" applyBorder="1" applyAlignment="1">
      <alignment horizontal="center" vertical="center" wrapText="1"/>
    </xf>
    <xf numFmtId="0" fontId="30" fillId="13" borderId="5" xfId="0" applyFont="1" applyFill="1" applyBorder="1" applyAlignment="1">
      <alignment horizontal="center" vertical="center" wrapText="1"/>
    </xf>
    <xf numFmtId="0" fontId="30" fillId="13" borderId="6" xfId="0" applyFont="1" applyFill="1" applyBorder="1" applyAlignment="1">
      <alignment horizontal="center" vertical="center" wrapText="1"/>
    </xf>
    <xf numFmtId="0" fontId="78" fillId="2" borderId="2" xfId="0" applyFont="1" applyFill="1" applyBorder="1" applyAlignment="1">
      <alignment horizontal="center" vertical="center"/>
    </xf>
    <xf numFmtId="0" fontId="30" fillId="7" borderId="1" xfId="0" applyFont="1" applyFill="1" applyBorder="1" applyAlignment="1">
      <alignment horizontal="center" vertical="center" wrapText="1"/>
    </xf>
    <xf numFmtId="0" fontId="30"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28" fillId="28" borderId="1" xfId="0" applyFont="1" applyFill="1" applyBorder="1" applyAlignment="1">
      <alignment horizontal="center" vertical="center" wrapText="1"/>
    </xf>
    <xf numFmtId="0" fontId="28" fillId="28" borderId="2" xfId="0" applyFont="1" applyFill="1" applyBorder="1" applyAlignment="1">
      <alignment horizontal="center" vertical="center" wrapText="1"/>
    </xf>
    <xf numFmtId="0" fontId="28" fillId="28" borderId="3" xfId="0" applyFont="1" applyFill="1" applyBorder="1" applyAlignment="1">
      <alignment horizontal="center" vertical="center" wrapText="1"/>
    </xf>
    <xf numFmtId="0" fontId="28" fillId="28" borderId="26" xfId="0" applyFont="1" applyFill="1" applyBorder="1" applyAlignment="1">
      <alignment horizontal="center" vertical="center" wrapText="1"/>
    </xf>
    <xf numFmtId="0" fontId="28" fillId="28" borderId="0" xfId="0" applyFont="1" applyFill="1" applyAlignment="1">
      <alignment horizontal="center" vertical="center" wrapText="1"/>
    </xf>
    <xf numFmtId="0" fontId="28" fillId="28" borderId="20" xfId="0" applyFont="1" applyFill="1" applyBorder="1" applyAlignment="1">
      <alignment horizontal="center" vertical="center" wrapText="1"/>
    </xf>
    <xf numFmtId="0" fontId="28" fillId="28" borderId="4" xfId="0" applyFont="1" applyFill="1" applyBorder="1" applyAlignment="1">
      <alignment horizontal="center" vertical="center" wrapText="1"/>
    </xf>
    <xf numFmtId="0" fontId="28" fillId="28" borderId="5" xfId="0" applyFont="1" applyFill="1" applyBorder="1" applyAlignment="1">
      <alignment horizontal="center" vertical="center" wrapText="1"/>
    </xf>
    <xf numFmtId="0" fontId="28" fillId="28" borderId="6" xfId="0" applyFont="1" applyFill="1" applyBorder="1" applyAlignment="1">
      <alignment horizontal="center" vertical="center" wrapText="1"/>
    </xf>
    <xf numFmtId="0" fontId="85" fillId="11" borderId="2" xfId="0" applyFont="1" applyFill="1" applyBorder="1" applyAlignment="1">
      <alignment horizontal="center" vertical="center" wrapText="1"/>
    </xf>
    <xf numFmtId="0" fontId="85" fillId="11" borderId="3" xfId="0" applyFont="1" applyFill="1" applyBorder="1" applyAlignment="1">
      <alignment horizontal="center" vertical="center" wrapText="1"/>
    </xf>
    <xf numFmtId="0" fontId="85" fillId="11" borderId="5" xfId="0" applyFont="1" applyFill="1" applyBorder="1" applyAlignment="1">
      <alignment horizontal="center" vertical="center" wrapText="1"/>
    </xf>
    <xf numFmtId="0" fontId="85" fillId="11" borderId="6" xfId="0" applyFont="1" applyFill="1" applyBorder="1" applyAlignment="1">
      <alignment horizontal="center" vertical="center" wrapText="1"/>
    </xf>
    <xf numFmtId="0" fontId="83" fillId="14" borderId="17" xfId="0" applyFont="1" applyFill="1" applyBorder="1" applyAlignment="1">
      <alignment horizontal="center" vertical="center" wrapText="1"/>
    </xf>
    <xf numFmtId="0" fontId="83" fillId="14" borderId="21" xfId="0" applyFont="1" applyFill="1" applyBorder="1" applyAlignment="1">
      <alignment horizontal="center" vertical="center" wrapText="1"/>
    </xf>
    <xf numFmtId="0" fontId="83" fillId="14" borderId="35" xfId="0" applyFont="1" applyFill="1" applyBorder="1" applyAlignment="1">
      <alignment horizontal="center" vertical="center" wrapText="1"/>
    </xf>
    <xf numFmtId="0" fontId="84" fillId="26" borderId="2" xfId="0" applyFont="1" applyFill="1" applyBorder="1" applyAlignment="1">
      <alignment horizontal="center" vertical="center" wrapText="1"/>
    </xf>
    <xf numFmtId="0" fontId="84" fillId="26" borderId="3" xfId="0" applyFont="1" applyFill="1" applyBorder="1" applyAlignment="1">
      <alignment horizontal="center" vertical="center" wrapText="1"/>
    </xf>
    <xf numFmtId="0" fontId="84" fillId="26" borderId="0" xfId="0" applyFont="1" applyFill="1" applyAlignment="1">
      <alignment horizontal="center" vertical="center" wrapText="1"/>
    </xf>
    <xf numFmtId="0" fontId="84" fillId="26" borderId="20" xfId="0" applyFont="1" applyFill="1" applyBorder="1" applyAlignment="1">
      <alignment horizontal="center" vertical="center" wrapText="1"/>
    </xf>
    <xf numFmtId="0" fontId="84" fillId="26" borderId="5" xfId="0" applyFont="1" applyFill="1" applyBorder="1" applyAlignment="1">
      <alignment horizontal="center" vertical="center" wrapText="1"/>
    </xf>
    <xf numFmtId="0" fontId="84" fillId="26" borderId="6" xfId="0" applyFont="1" applyFill="1" applyBorder="1" applyAlignment="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xf numFmtId="0" fontId="30" fillId="4" borderId="17" xfId="0" applyFont="1" applyFill="1" applyBorder="1" applyAlignment="1">
      <alignment horizontal="center" vertical="center"/>
    </xf>
    <xf numFmtId="180" fontId="55" fillId="3" borderId="24" xfId="12" applyFill="1" applyBorder="1" applyAlignment="1">
      <alignment horizontal="center" vertical="center" wrapText="1"/>
    </xf>
    <xf numFmtId="180" fontId="55" fillId="3" borderId="25" xfId="12" applyFill="1" applyBorder="1" applyAlignment="1">
      <alignment horizontal="center" vertical="center" wrapText="1"/>
    </xf>
    <xf numFmtId="180" fontId="75" fillId="3" borderId="25" xfId="12" applyFont="1" applyFill="1" applyBorder="1" applyAlignment="1">
      <alignment horizontal="center" vertical="center" wrapText="1"/>
    </xf>
    <xf numFmtId="0" fontId="77" fillId="4" borderId="30" xfId="0" applyFont="1" applyFill="1" applyBorder="1" applyAlignment="1">
      <alignment horizontal="center" vertical="center" wrapText="1"/>
    </xf>
    <xf numFmtId="0" fontId="78" fillId="6" borderId="36" xfId="0" applyFont="1" applyFill="1" applyBorder="1" applyAlignment="1">
      <alignment horizontal="center" vertical="center" wrapText="1"/>
    </xf>
    <xf numFmtId="0" fontId="78" fillId="6" borderId="24" xfId="0" applyFont="1" applyFill="1" applyBorder="1" applyAlignment="1">
      <alignment horizontal="center" vertical="center" wrapText="1"/>
    </xf>
    <xf numFmtId="0" fontId="78" fillId="6" borderId="25" xfId="0" applyFont="1" applyFill="1" applyBorder="1" applyAlignment="1">
      <alignment horizontal="center" vertical="center" wrapText="1"/>
    </xf>
    <xf numFmtId="0" fontId="77" fillId="4" borderId="34" xfId="0" applyFont="1" applyFill="1" applyBorder="1" applyAlignment="1">
      <alignment horizontal="center" vertical="center" wrapText="1"/>
    </xf>
    <xf numFmtId="180" fontId="86" fillId="11" borderId="1" xfId="12" applyFont="1" applyFill="1" applyBorder="1" applyAlignment="1">
      <alignment horizontal="center" vertical="center" wrapText="1"/>
    </xf>
    <xf numFmtId="180" fontId="86" fillId="11" borderId="2" xfId="12" applyFont="1" applyFill="1" applyBorder="1" applyAlignment="1">
      <alignment horizontal="center" vertical="center" wrapText="1"/>
    </xf>
    <xf numFmtId="180" fontId="86" fillId="11" borderId="3" xfId="12" applyFont="1" applyFill="1" applyBorder="1" applyAlignment="1">
      <alignment horizontal="center" vertical="center" wrapText="1"/>
    </xf>
    <xf numFmtId="180" fontId="86" fillId="11" borderId="26" xfId="12" applyFont="1" applyFill="1" applyBorder="1" applyAlignment="1">
      <alignment horizontal="center" vertical="center" wrapText="1"/>
    </xf>
    <xf numFmtId="180" fontId="86" fillId="11" borderId="0" xfId="12" applyFont="1" applyFill="1" applyAlignment="1">
      <alignment horizontal="center" vertical="center" wrapText="1"/>
    </xf>
    <xf numFmtId="180" fontId="86" fillId="11" borderId="20" xfId="12" applyFont="1" applyFill="1" applyBorder="1" applyAlignment="1">
      <alignment horizontal="center" vertical="center" wrapText="1"/>
    </xf>
    <xf numFmtId="180" fontId="86" fillId="11" borderId="4" xfId="12" applyFont="1" applyFill="1" applyBorder="1" applyAlignment="1">
      <alignment horizontal="center" vertical="center" wrapText="1"/>
    </xf>
    <xf numFmtId="180" fontId="86" fillId="11" borderId="5" xfId="12" applyFont="1" applyFill="1" applyBorder="1" applyAlignment="1">
      <alignment horizontal="center" vertical="center" wrapText="1"/>
    </xf>
    <xf numFmtId="180" fontId="86" fillId="11" borderId="6" xfId="12" applyFont="1" applyFill="1" applyBorder="1" applyAlignment="1">
      <alignment horizontal="center" vertical="center" wrapText="1"/>
    </xf>
    <xf numFmtId="0" fontId="87"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101" fillId="4" borderId="26" xfId="0" applyFont="1" applyFill="1" applyBorder="1" applyAlignment="1">
      <alignment horizontal="right" vertical="center"/>
    </xf>
    <xf numFmtId="0" fontId="102" fillId="4" borderId="26" xfId="0" applyFont="1" applyFill="1" applyBorder="1" applyAlignment="1">
      <alignment horizontal="right" vertical="center"/>
    </xf>
    <xf numFmtId="0" fontId="101" fillId="4" borderId="0" xfId="0" applyFont="1" applyFill="1" applyAlignment="1">
      <alignment horizontal="right" vertical="center"/>
    </xf>
    <xf numFmtId="0" fontId="104" fillId="4" borderId="4" xfId="0" applyFont="1" applyFill="1" applyBorder="1" applyAlignment="1">
      <alignment horizontal="center" vertical="center"/>
    </xf>
    <xf numFmtId="0" fontId="104" fillId="4" borderId="5" xfId="0" applyFont="1" applyFill="1" applyBorder="1" applyAlignment="1">
      <alignment horizontal="center" vertical="center"/>
    </xf>
    <xf numFmtId="0" fontId="77" fillId="4" borderId="5" xfId="0" applyFont="1" applyFill="1" applyBorder="1" applyAlignment="1">
      <alignment horizontal="center" vertical="center"/>
    </xf>
    <xf numFmtId="0" fontId="30" fillId="4" borderId="5" xfId="0" applyFont="1" applyFill="1" applyBorder="1" applyAlignment="1">
      <alignment vertical="center"/>
    </xf>
    <xf numFmtId="0" fontId="77" fillId="4" borderId="6" xfId="0" applyFont="1" applyFill="1" applyBorder="1" applyAlignment="1">
      <alignment horizontal="center"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14</xdr:col>
      <xdr:colOff>28223</xdr:colOff>
      <xdr:row>14</xdr:row>
      <xdr:rowOff>6349</xdr:rowOff>
    </xdr:from>
    <xdr:to>
      <xdr:col>14</xdr:col>
      <xdr:colOff>733777</xdr:colOff>
      <xdr:row>18</xdr:row>
      <xdr:rowOff>14112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10738556" y="3167238"/>
          <a:ext cx="705554" cy="79798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649111</xdr:colOff>
      <xdr:row>14</xdr:row>
      <xdr:rowOff>1</xdr:rowOff>
    </xdr:from>
    <xdr:to>
      <xdr:col>21</xdr:col>
      <xdr:colOff>14111</xdr:colOff>
      <xdr:row>18</xdr:row>
      <xdr:rowOff>28222</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042444" y="3160890"/>
          <a:ext cx="846667" cy="81844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721681</xdr:colOff>
      <xdr:row>20</xdr:row>
      <xdr:rowOff>0</xdr:rowOff>
    </xdr:from>
    <xdr:to>
      <xdr:col>16</xdr:col>
      <xdr:colOff>28220</xdr:colOff>
      <xdr:row>24</xdr:row>
      <xdr:rowOff>14111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432014" y="4346222"/>
          <a:ext cx="745873" cy="80433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13</xdr:row>
      <xdr:rowOff>188384</xdr:rowOff>
    </xdr:from>
    <xdr:to>
      <xdr:col>19</xdr:col>
      <xdr:colOff>56444</xdr:colOff>
      <xdr:row>16</xdr:row>
      <xdr:rowOff>28223</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44111" y="3151717"/>
          <a:ext cx="3005666" cy="432506"/>
        </a:xfrm>
        <a:prstGeom prst="rect">
          <a:avLst/>
        </a:prstGeom>
      </xdr:spPr>
    </xdr:pic>
    <xdr:clientData/>
  </xdr:twoCellAnchor>
  <xdr:twoCellAnchor editAs="oneCell">
    <xdr:from>
      <xdr:col>14</xdr:col>
      <xdr:colOff>719666</xdr:colOff>
      <xdr:row>16</xdr:row>
      <xdr:rowOff>9880</xdr:rowOff>
    </xdr:from>
    <xdr:to>
      <xdr:col>19</xdr:col>
      <xdr:colOff>28222</xdr:colOff>
      <xdr:row>18</xdr:row>
      <xdr:rowOff>14113</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9999" y="3565880"/>
          <a:ext cx="2991556" cy="399344"/>
        </a:xfrm>
        <a:prstGeom prst="rect">
          <a:avLst/>
        </a:prstGeom>
      </xdr:spPr>
    </xdr:pic>
    <xdr:clientData/>
  </xdr:twoCellAnchor>
  <xdr:twoCellAnchor editAs="oneCell">
    <xdr:from>
      <xdr:col>6</xdr:col>
      <xdr:colOff>596702</xdr:colOff>
      <xdr:row>14</xdr:row>
      <xdr:rowOff>1</xdr:rowOff>
    </xdr:from>
    <xdr:to>
      <xdr:col>10</xdr:col>
      <xdr:colOff>747434</xdr:colOff>
      <xdr:row>18</xdr:row>
      <xdr:rowOff>14112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50924" y="3160890"/>
          <a:ext cx="3099954" cy="804333"/>
        </a:xfrm>
        <a:prstGeom prst="rect">
          <a:avLst/>
        </a:prstGeom>
      </xdr:spPr>
    </xdr:pic>
    <xdr:clientData/>
  </xdr:twoCellAnchor>
  <xdr:twoCellAnchor editAs="oneCell">
    <xdr:from>
      <xdr:col>18</xdr:col>
      <xdr:colOff>755952</xdr:colOff>
      <xdr:row>30</xdr:row>
      <xdr:rowOff>8166</xdr:rowOff>
    </xdr:from>
    <xdr:to>
      <xdr:col>23</xdr:col>
      <xdr:colOff>143776</xdr:colOff>
      <xdr:row>34</xdr:row>
      <xdr:rowOff>28223</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316730" y="6329944"/>
          <a:ext cx="3338935" cy="810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2585357"/>
          <a:ext cx="17648767" cy="8212062"/>
        </a:xfrm>
        <a:prstGeom prst="rect">
          <a:avLst/>
        </a:prstGeom>
      </xdr:spPr>
    </xdr:pic>
    <xdr:clientData/>
  </xdr:twoCellAnchor>
  <xdr:twoCellAnchor>
    <xdr:from>
      <xdr:col>0</xdr:col>
      <xdr:colOff>45359</xdr:colOff>
      <xdr:row>25</xdr:row>
      <xdr:rowOff>18747</xdr:rowOff>
    </xdr:from>
    <xdr:to>
      <xdr:col>28</xdr:col>
      <xdr:colOff>559405</xdr:colOff>
      <xdr:row>28</xdr:row>
      <xdr:rowOff>30238</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45359" y="4509104"/>
          <a:ext cx="17447379" cy="51042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rouper.ieee.org/groups/802/15/pub/Meeting_Plan.html" TargetMode="External"/><Relationship Id="rId1" Type="http://schemas.openxmlformats.org/officeDocument/2006/relationships/hyperlink" Target="https://www.ieee802.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95604532074fae572029cf2fd8c9f2e3" TargetMode="External"/><Relationship Id="rId13" Type="http://schemas.openxmlformats.org/officeDocument/2006/relationships/hyperlink" Target="https://ieeesa.webex.com/ieeesa/j.php?MTID=m8257e200f37151060c55093c984a64ca" TargetMode="External"/><Relationship Id="rId18" Type="http://schemas.openxmlformats.org/officeDocument/2006/relationships/hyperlink" Target="https://ieeesa.webex.com/ieeesa/j.php?MTID=mb884a0f3d7d2d4ef463797a991898c12" TargetMode="External"/><Relationship Id="rId3" Type="http://schemas.openxmlformats.org/officeDocument/2006/relationships/hyperlink" Target="https://ieeesa.webex.com/ieeesa/j.php?MTID=m5dff7eac804a555afce33031902f8b9e" TargetMode="External"/><Relationship Id="rId21" Type="http://schemas.openxmlformats.org/officeDocument/2006/relationships/printerSettings" Target="../printerSettings/printerSettings3.bin"/><Relationship Id="rId7" Type="http://schemas.openxmlformats.org/officeDocument/2006/relationships/hyperlink" Target="https://ieeesa.webex.com/ieeesa/j.php?MTID=m95604532074fae572029cf2fd8c9f2e3" TargetMode="External"/><Relationship Id="rId12" Type="http://schemas.openxmlformats.org/officeDocument/2006/relationships/hyperlink" Target="https://ieeesa.webex.com/ieeesa/j.php?MTID=m5dff7eac804a555afce33031902f8b9e" TargetMode="External"/><Relationship Id="rId17" Type="http://schemas.openxmlformats.org/officeDocument/2006/relationships/hyperlink" Target="https://ieeesa.webex.com/ieeesa/j.php?MTID=mb884a0f3d7d2d4ef463797a991898c12"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b884a0f3d7d2d4ef463797a991898c12" TargetMode="External"/><Relationship Id="rId20"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 Id="rId6" Type="http://schemas.openxmlformats.org/officeDocument/2006/relationships/hyperlink" Target="https://ieeesa.webex.com/ieeesa/j.php?MTID=mb884a0f3d7d2d4ef463797a991898c12" TargetMode="External"/><Relationship Id="rId11" Type="http://schemas.openxmlformats.org/officeDocument/2006/relationships/hyperlink" Target="https://ieeesa.webex.com/ieeesa/j.php?MTID=m5dff7eac804a555afce33031902f8b9e" TargetMode="External"/><Relationship Id="rId5" Type="http://schemas.openxmlformats.org/officeDocument/2006/relationships/hyperlink" Target="https://ieeesa.webex.com/ieeesa/j.php?MTID=m8257e200f37151060c55093c984a64ca" TargetMode="External"/><Relationship Id="rId15" Type="http://schemas.openxmlformats.org/officeDocument/2006/relationships/hyperlink" Target="https://ieeesa.webex.com/ieeesa/j.php?MTID=m8257e200f37151060c55093c984a64ca" TargetMode="External"/><Relationship Id="rId10" Type="http://schemas.openxmlformats.org/officeDocument/2006/relationships/hyperlink" Target="https://ieeesa.webex.com/ieeesa/j.php?MTID=m5dff7eac804a555afce33031902f8b9e" TargetMode="External"/><Relationship Id="rId19" Type="http://schemas.openxmlformats.org/officeDocument/2006/relationships/hyperlink" Target="https://ieeesa.webex.com/ieeesa/j.php?MTID=m80ccf8df7986bb01a69f3db4b8243fef" TargetMode="External"/><Relationship Id="rId4" Type="http://schemas.openxmlformats.org/officeDocument/2006/relationships/hyperlink" Target="https://ieeesa.webex.com/ieeesa/j.php?MTID=m5dff7eac804a555afce33031902f8b9e" TargetMode="External"/><Relationship Id="rId9" Type="http://schemas.openxmlformats.org/officeDocument/2006/relationships/hyperlink" Target="https://ieeesa.webex.com/ieeesa/j.php?MTID=m95604532074fae572029cf2fd8c9f2e3" TargetMode="External"/><Relationship Id="rId14" Type="http://schemas.openxmlformats.org/officeDocument/2006/relationships/hyperlink" Target="https://ieeesa.webex.com/ieeesa/j.php?MTID=m8257e200f37151060c55093c984a64ca" TargetMode="External"/><Relationship Id="rId2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1" sqref="C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212</v>
      </c>
      <c r="E3" s="5"/>
    </row>
    <row r="4" spans="2:5" ht="20.5" x14ac:dyDescent="0.45">
      <c r="B4" s="3" t="s">
        <v>2</v>
      </c>
      <c r="C4" s="6">
        <v>44866</v>
      </c>
    </row>
    <row r="5" spans="2:5" ht="20.5" x14ac:dyDescent="0.45">
      <c r="B5" s="3" t="s">
        <v>48</v>
      </c>
    </row>
    <row r="6" spans="2:5" ht="20.5" x14ac:dyDescent="0.45">
      <c r="B6" s="7" t="s">
        <v>3</v>
      </c>
    </row>
    <row r="7" spans="2:5" ht="20.5" x14ac:dyDescent="0.45">
      <c r="B7" s="7" t="s">
        <v>49</v>
      </c>
    </row>
    <row r="8" spans="2:5" ht="20.5" x14ac:dyDescent="0.45">
      <c r="B8" s="8" t="s">
        <v>211</v>
      </c>
    </row>
    <row r="9" spans="2:5" ht="15.5" x14ac:dyDescent="0.35">
      <c r="B9" s="9"/>
    </row>
    <row r="10" spans="2:5" ht="20.5" x14ac:dyDescent="0.45">
      <c r="B10" s="3" t="s">
        <v>4</v>
      </c>
      <c r="C10" s="4" t="s">
        <v>213</v>
      </c>
    </row>
    <row r="12" spans="2:5" ht="20.5" x14ac:dyDescent="0.45">
      <c r="B12" s="3" t="s">
        <v>5</v>
      </c>
      <c r="C12" s="4" t="s">
        <v>64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zoomScale="90" zoomScaleNormal="90" workbookViewId="0">
      <selection activeCell="D2" sqref="D2"/>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53</v>
      </c>
      <c r="E1" s="14"/>
      <c r="F1" s="15"/>
      <c r="G1" s="16"/>
      <c r="H1" s="16"/>
      <c r="I1" s="16"/>
      <c r="K1" s="17"/>
      <c r="L1" s="17"/>
      <c r="M1" s="17"/>
    </row>
    <row r="2" spans="1:13" s="2" customFormat="1" ht="15.5" x14ac:dyDescent="0.35">
      <c r="B2" s="15"/>
      <c r="C2" s="12"/>
      <c r="D2" s="18" t="s">
        <v>321</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43" t="s">
        <v>28</v>
      </c>
      <c r="H7" s="144" t="s">
        <v>318</v>
      </c>
      <c r="I7" s="90" t="s">
        <v>317</v>
      </c>
      <c r="J7" s="142" t="s">
        <v>319</v>
      </c>
      <c r="K7" s="114" t="s">
        <v>320</v>
      </c>
      <c r="L7" s="114"/>
    </row>
    <row r="8" spans="1:13" s="17" customFormat="1" ht="18.399999999999999" customHeight="1" x14ac:dyDescent="0.4">
      <c r="D8" s="62" t="s">
        <v>313</v>
      </c>
      <c r="E8" s="43"/>
      <c r="F8" s="43"/>
      <c r="G8" s="37">
        <v>120</v>
      </c>
      <c r="H8" s="47">
        <v>0.54166666666666663</v>
      </c>
      <c r="I8" s="47">
        <v>4.1666666666666664E-2</v>
      </c>
      <c r="J8" s="47">
        <v>0.54166666666666663</v>
      </c>
      <c r="K8" s="47">
        <v>0.25</v>
      </c>
      <c r="L8" s="115"/>
    </row>
    <row r="10" spans="1:13" s="168" customFormat="1" x14ac:dyDescent="0.4">
      <c r="A10" s="168" t="s">
        <v>316</v>
      </c>
    </row>
    <row r="11" spans="1:13" s="168" customFormat="1" x14ac:dyDescent="0.4">
      <c r="A11" s="168" t="s">
        <v>315</v>
      </c>
    </row>
    <row r="12" spans="1:13" s="168" customFormat="1" x14ac:dyDescent="0.4">
      <c r="A12" s="168" t="s">
        <v>314</v>
      </c>
    </row>
    <row r="13" spans="1:13" x14ac:dyDescent="0.35">
      <c r="D13" s="101" t="s">
        <v>45</v>
      </c>
    </row>
    <row r="14" spans="1:13" s="125" customFormat="1" ht="20" x14ac:dyDescent="0.4">
      <c r="A14" s="132"/>
    </row>
    <row r="15" spans="1:13" s="125" customFormat="1" ht="20" x14ac:dyDescent="0.4"/>
    <row r="16" spans="1:13" s="125" customFormat="1" ht="20" x14ac:dyDescent="0.4"/>
    <row r="18" spans="4:4" x14ac:dyDescent="0.35">
      <c r="D18" s="34" t="s">
        <v>67</v>
      </c>
    </row>
    <row r="19" spans="4:4" x14ac:dyDescent="0.35">
      <c r="D19" s="127" t="s">
        <v>58</v>
      </c>
    </row>
    <row r="20" spans="4:4" x14ac:dyDescent="0.35">
      <c r="D20" s="127" t="s">
        <v>71</v>
      </c>
    </row>
  </sheetData>
  <phoneticPr fontId="26"/>
  <hyperlinks>
    <hyperlink ref="D19" r:id="rId1" xr:uid="{F0B5C8E2-652D-4EB6-AB46-F5BEC3432492}"/>
    <hyperlink ref="D20" r:id="rId2" xr:uid="{B7C593F7-B044-4AD1-8A47-54FEF1449A56}"/>
  </hyperlinks>
  <pageMargins left="0.75" right="0.75" top="1" bottom="1" header="0.5" footer="0.5"/>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topLeftCell="B1" zoomScale="68" zoomScaleNormal="68" workbookViewId="0">
      <selection activeCell="E14" sqref="E14"/>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214</v>
      </c>
    </row>
    <row r="2" spans="1:3" ht="15" x14ac:dyDescent="0.3">
      <c r="B2" s="56" t="s">
        <v>15</v>
      </c>
      <c r="C2" s="57" t="s">
        <v>333</v>
      </c>
    </row>
    <row r="3" spans="1:3" ht="15" x14ac:dyDescent="0.3">
      <c r="B3" s="56" t="s">
        <v>16</v>
      </c>
      <c r="C3" s="57" t="s">
        <v>334</v>
      </c>
    </row>
    <row r="4" spans="1:3" ht="40" x14ac:dyDescent="0.4">
      <c r="A4" s="24"/>
      <c r="B4" s="123" t="s">
        <v>215</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1" t="s">
        <v>59</v>
      </c>
    </row>
    <row r="9" spans="1:3" ht="15.5" x14ac:dyDescent="0.35">
      <c r="A9" s="24"/>
      <c r="B9" s="19"/>
    </row>
    <row r="10" spans="1:3" ht="15.5" x14ac:dyDescent="0.35">
      <c r="A10" s="19">
        <v>1</v>
      </c>
      <c r="B10" s="19" t="s">
        <v>50</v>
      </c>
    </row>
    <row r="11" spans="1:3" ht="15.5" x14ac:dyDescent="0.35">
      <c r="B11" s="25" t="s">
        <v>217</v>
      </c>
    </row>
    <row r="12" spans="1:3" ht="15.5" x14ac:dyDescent="0.35">
      <c r="B12" s="25" t="s">
        <v>216</v>
      </c>
    </row>
    <row r="13" spans="1:3" ht="15.5" x14ac:dyDescent="0.35">
      <c r="B13" s="25" t="s">
        <v>218</v>
      </c>
    </row>
    <row r="14" spans="1:3" ht="15.5" x14ac:dyDescent="0.35">
      <c r="B14" s="310" t="s">
        <v>219</v>
      </c>
    </row>
    <row r="15" spans="1:3" ht="15.5" x14ac:dyDescent="0.35">
      <c r="B15" s="25" t="s">
        <v>65</v>
      </c>
    </row>
    <row r="16" spans="1:3" ht="15.5" x14ac:dyDescent="0.35">
      <c r="B16" s="25" t="s">
        <v>52</v>
      </c>
    </row>
    <row r="17" spans="1:3" ht="15.5" x14ac:dyDescent="0.35">
      <c r="A17" s="19">
        <v>2</v>
      </c>
      <c r="B17" s="19" t="s">
        <v>18</v>
      </c>
    </row>
    <row r="18" spans="1:3" ht="15.5" x14ac:dyDescent="0.35">
      <c r="A18" s="19"/>
      <c r="B18" s="105" t="s">
        <v>220</v>
      </c>
    </row>
    <row r="19" spans="1:3" ht="15.5" x14ac:dyDescent="0.35">
      <c r="A19" s="19"/>
    </row>
    <row r="20" spans="1:3" ht="15.5" x14ac:dyDescent="0.35">
      <c r="B20" s="25"/>
    </row>
    <row r="21" spans="1:3" ht="15.5" x14ac:dyDescent="0.35">
      <c r="B21" s="25"/>
    </row>
    <row r="22" spans="1:3" ht="15.5" x14ac:dyDescent="0.35">
      <c r="B22" s="27" t="s">
        <v>19</v>
      </c>
      <c r="C22" s="26"/>
    </row>
    <row r="24" spans="1:3" x14ac:dyDescent="0.25">
      <c r="B24" s="28" t="s">
        <v>20</v>
      </c>
    </row>
    <row r="25" spans="1:3" x14ac:dyDescent="0.25">
      <c r="B25" s="28" t="s">
        <v>21</v>
      </c>
    </row>
    <row r="26" spans="1:3" x14ac:dyDescent="0.25">
      <c r="B26" s="28" t="s">
        <v>22</v>
      </c>
    </row>
    <row r="27" spans="1:3" x14ac:dyDescent="0.25">
      <c r="B27" s="28" t="s">
        <v>23</v>
      </c>
    </row>
    <row r="28" spans="1:3" x14ac:dyDescent="0.25">
      <c r="B28" s="28" t="s">
        <v>24</v>
      </c>
    </row>
    <row r="29" spans="1:3" x14ac:dyDescent="0.25">
      <c r="B29" s="29"/>
    </row>
    <row r="30" spans="1:3" ht="15.5" x14ac:dyDescent="0.35">
      <c r="B30" s="19" t="s">
        <v>25</v>
      </c>
    </row>
    <row r="33" spans="2:2" x14ac:dyDescent="0.25">
      <c r="B33" s="32"/>
    </row>
    <row r="34" spans="2:2" x14ac:dyDescent="0.25">
      <c r="B34" s="32"/>
    </row>
    <row r="35" spans="2:2" ht="15.5" x14ac:dyDescent="0.25">
      <c r="B35" s="33"/>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35">
      <c r="B41" s="30"/>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50" spans="2:2" x14ac:dyDescent="0.25">
      <c r="B50" s="31"/>
    </row>
    <row r="51" spans="2:2" x14ac:dyDescent="0.25">
      <c r="B51" s="31"/>
    </row>
    <row r="52" spans="2:2" x14ac:dyDescent="0.25">
      <c r="B52" s="31"/>
    </row>
    <row r="53" spans="2:2" x14ac:dyDescent="0.25">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5" zoomScaleNormal="45" workbookViewId="0">
      <selection activeCell="AE24" sqref="AE24"/>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3.26953125"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1:33" s="179" customFormat="1" ht="18" customHeight="1" x14ac:dyDescent="0.3">
      <c r="A1" s="338" t="s">
        <v>226</v>
      </c>
      <c r="B1" s="341" t="s">
        <v>87</v>
      </c>
      <c r="C1" s="341" t="s">
        <v>88</v>
      </c>
      <c r="D1" s="344" t="s">
        <v>89</v>
      </c>
      <c r="E1" s="347" t="s">
        <v>331</v>
      </c>
      <c r="F1" s="180" t="s">
        <v>90</v>
      </c>
      <c r="G1" s="180"/>
      <c r="H1" s="181"/>
      <c r="I1" s="181"/>
      <c r="J1" s="181"/>
      <c r="K1" s="181"/>
      <c r="L1" s="181"/>
      <c r="M1" s="181"/>
      <c r="N1" s="181"/>
      <c r="O1" s="181"/>
      <c r="P1" s="181"/>
      <c r="Q1" s="181"/>
      <c r="R1" s="181"/>
      <c r="S1" s="181"/>
      <c r="T1" s="181"/>
      <c r="U1" s="181"/>
      <c r="V1" s="181"/>
      <c r="W1" s="181"/>
      <c r="X1" s="181"/>
      <c r="Y1" s="182"/>
      <c r="Z1" s="182"/>
      <c r="AA1" s="181"/>
      <c r="AB1" s="182"/>
      <c r="AC1" s="183"/>
    </row>
    <row r="2" spans="1:33" s="179" customFormat="1" ht="19.649999999999999" customHeight="1" x14ac:dyDescent="0.5">
      <c r="A2" s="339"/>
      <c r="B2" s="342"/>
      <c r="C2" s="342"/>
      <c r="D2" s="345"/>
      <c r="E2" s="348"/>
      <c r="F2" s="184" t="s">
        <v>91</v>
      </c>
      <c r="G2" s="184"/>
      <c r="H2" s="185"/>
      <c r="I2" s="185"/>
      <c r="J2" s="185"/>
      <c r="K2" s="185"/>
      <c r="L2" s="185"/>
      <c r="M2" s="185"/>
      <c r="N2" s="185"/>
      <c r="O2" s="185"/>
      <c r="P2" s="185"/>
      <c r="Q2" s="185"/>
      <c r="R2" s="185"/>
      <c r="S2" s="185"/>
      <c r="T2" s="185"/>
      <c r="U2" s="185"/>
      <c r="V2" s="185"/>
      <c r="W2" s="185"/>
      <c r="X2" s="185"/>
      <c r="Y2" s="185"/>
      <c r="Z2" s="185"/>
      <c r="AA2" s="185"/>
      <c r="AB2" s="185"/>
      <c r="AC2" s="186"/>
      <c r="AD2" s="314"/>
      <c r="AE2" s="314"/>
      <c r="AF2"/>
      <c r="AG2"/>
    </row>
    <row r="3" spans="1:33" s="179" customFormat="1" ht="19.649999999999999" customHeight="1" x14ac:dyDescent="0.3">
      <c r="A3" s="339"/>
      <c r="B3" s="342"/>
      <c r="C3" s="342"/>
      <c r="D3" s="345"/>
      <c r="E3" s="348"/>
      <c r="F3" s="187" t="s">
        <v>92</v>
      </c>
      <c r="G3" s="187"/>
      <c r="H3" s="188"/>
      <c r="I3" s="188"/>
      <c r="J3" s="188"/>
      <c r="K3" s="188"/>
      <c r="L3" s="188"/>
      <c r="M3" s="188"/>
      <c r="N3" s="188"/>
      <c r="O3" s="188"/>
      <c r="P3" s="188"/>
      <c r="Q3" s="188"/>
      <c r="R3" s="188"/>
      <c r="S3" s="188"/>
      <c r="T3" s="188"/>
      <c r="U3" s="188"/>
      <c r="V3" s="188"/>
      <c r="W3" s="188"/>
      <c r="X3" s="188"/>
      <c r="Y3" s="188"/>
      <c r="Z3" s="188"/>
      <c r="AA3" s="189"/>
      <c r="AB3" s="188"/>
      <c r="AC3" s="190"/>
      <c r="AD3" s="315"/>
      <c r="AE3" s="315"/>
      <c r="AF3"/>
      <c r="AG3"/>
    </row>
    <row r="4" spans="1:33" s="179" customFormat="1" ht="19.649999999999999" customHeight="1" thickBot="1" x14ac:dyDescent="0.35">
      <c r="A4" s="339"/>
      <c r="B4" s="342"/>
      <c r="C4" s="342"/>
      <c r="D4" s="345"/>
      <c r="E4" s="348"/>
      <c r="F4" s="191" t="s">
        <v>93</v>
      </c>
      <c r="G4" s="191"/>
      <c r="H4" s="191"/>
      <c r="I4" s="191"/>
      <c r="J4" s="191"/>
      <c r="K4" s="191"/>
      <c r="L4" s="191"/>
      <c r="M4" s="191"/>
      <c r="N4" s="191"/>
      <c r="O4" s="191"/>
      <c r="P4" s="191"/>
      <c r="Q4" s="191"/>
      <c r="R4" s="191"/>
      <c r="S4" s="191"/>
      <c r="T4" s="191"/>
      <c r="U4" s="191"/>
      <c r="V4" s="191"/>
      <c r="W4" s="191"/>
      <c r="X4" s="191" t="s">
        <v>94</v>
      </c>
      <c r="Y4" s="191"/>
      <c r="Z4" s="192"/>
      <c r="AA4" s="191" t="s">
        <v>94</v>
      </c>
      <c r="AB4" s="191"/>
      <c r="AC4" s="193"/>
    </row>
    <row r="5" spans="1:33" s="316" customFormat="1" ht="12.9" customHeight="1" x14ac:dyDescent="0.3">
      <c r="A5" s="339"/>
      <c r="B5" s="342"/>
      <c r="C5" s="342"/>
      <c r="D5" s="345"/>
      <c r="E5" s="498" t="s">
        <v>95</v>
      </c>
      <c r="F5" s="349" t="s">
        <v>96</v>
      </c>
      <c r="G5" s="350"/>
      <c r="H5" s="356" t="s">
        <v>97</v>
      </c>
      <c r="I5" s="357"/>
      <c r="J5" s="357"/>
      <c r="K5" s="358"/>
      <c r="L5" s="356" t="s">
        <v>98</v>
      </c>
      <c r="M5" s="357"/>
      <c r="N5" s="357"/>
      <c r="O5" s="358"/>
      <c r="P5" s="356" t="s">
        <v>99</v>
      </c>
      <c r="Q5" s="357"/>
      <c r="R5" s="357"/>
      <c r="S5" s="358"/>
      <c r="T5" s="356" t="s">
        <v>100</v>
      </c>
      <c r="U5" s="357"/>
      <c r="V5" s="357"/>
      <c r="W5" s="358"/>
      <c r="X5" s="356" t="s">
        <v>101</v>
      </c>
      <c r="Y5" s="357"/>
      <c r="Z5" s="358"/>
      <c r="AA5" s="356" t="s">
        <v>102</v>
      </c>
      <c r="AB5" s="357"/>
      <c r="AC5" s="358"/>
    </row>
    <row r="6" spans="1:33" s="316" customFormat="1" ht="12.65" customHeight="1" thickBot="1" x14ac:dyDescent="0.35">
      <c r="A6" s="340"/>
      <c r="B6" s="343"/>
      <c r="C6" s="343"/>
      <c r="D6" s="346"/>
      <c r="E6" s="194" t="s">
        <v>103</v>
      </c>
      <c r="F6" s="351">
        <f>DATE(2022,11,13)</f>
        <v>44878</v>
      </c>
      <c r="G6" s="352"/>
      <c r="H6" s="353">
        <f>F6+1</f>
        <v>44879</v>
      </c>
      <c r="I6" s="353"/>
      <c r="J6" s="353"/>
      <c r="K6" s="354"/>
      <c r="L6" s="355">
        <f>H6+1</f>
        <v>44880</v>
      </c>
      <c r="M6" s="353"/>
      <c r="N6" s="353"/>
      <c r="O6" s="354"/>
      <c r="P6" s="355">
        <f>L6+1</f>
        <v>44881</v>
      </c>
      <c r="Q6" s="353"/>
      <c r="R6" s="353"/>
      <c r="S6" s="354"/>
      <c r="T6" s="355">
        <f>P6+1</f>
        <v>44882</v>
      </c>
      <c r="U6" s="353"/>
      <c r="V6" s="353"/>
      <c r="W6" s="354"/>
      <c r="X6" s="355">
        <f>T6+1</f>
        <v>44883</v>
      </c>
      <c r="Y6" s="353"/>
      <c r="Z6" s="354"/>
      <c r="AA6" s="355">
        <f>X6+1</f>
        <v>44884</v>
      </c>
      <c r="AB6" s="353"/>
      <c r="AC6" s="354"/>
    </row>
    <row r="7" spans="1:33" s="179" customFormat="1" ht="38.25" customHeight="1" thickBot="1" x14ac:dyDescent="0.35">
      <c r="A7" s="359"/>
      <c r="B7" s="360"/>
      <c r="C7" s="360"/>
      <c r="D7" s="361"/>
      <c r="E7" s="195"/>
      <c r="F7" s="499" t="s">
        <v>104</v>
      </c>
      <c r="G7" s="500"/>
      <c r="H7" s="501" t="s">
        <v>104</v>
      </c>
      <c r="I7" s="501" t="s">
        <v>105</v>
      </c>
      <c r="J7" s="501" t="s">
        <v>106</v>
      </c>
      <c r="K7" s="501" t="s">
        <v>107</v>
      </c>
      <c r="L7" s="501" t="s">
        <v>104</v>
      </c>
      <c r="M7" s="501" t="s">
        <v>105</v>
      </c>
      <c r="N7" s="501" t="s">
        <v>106</v>
      </c>
      <c r="O7" s="501" t="s">
        <v>107</v>
      </c>
      <c r="P7" s="501" t="s">
        <v>104</v>
      </c>
      <c r="Q7" s="501" t="s">
        <v>105</v>
      </c>
      <c r="R7" s="501" t="s">
        <v>106</v>
      </c>
      <c r="S7" s="501" t="s">
        <v>107</v>
      </c>
      <c r="T7" s="501" t="s">
        <v>104</v>
      </c>
      <c r="U7" s="501" t="s">
        <v>105</v>
      </c>
      <c r="V7" s="501" t="s">
        <v>106</v>
      </c>
      <c r="W7" s="501" t="s">
        <v>107</v>
      </c>
      <c r="X7" s="196"/>
      <c r="Y7" s="197"/>
      <c r="Z7" s="198"/>
      <c r="AA7" s="196"/>
      <c r="AB7" s="197"/>
      <c r="AC7" s="198"/>
    </row>
    <row r="8" spans="1:33" s="316" customFormat="1" ht="15" customHeight="1" thickBot="1" x14ac:dyDescent="0.4">
      <c r="A8" s="199">
        <v>0.79166666666666663</v>
      </c>
      <c r="B8" s="200">
        <f>A8-3/24</f>
        <v>0.66666666666666663</v>
      </c>
      <c r="C8" s="201">
        <f>A8+5/24</f>
        <v>1</v>
      </c>
      <c r="D8" s="202">
        <f>A8+14/24</f>
        <v>1.375</v>
      </c>
      <c r="E8" s="502" t="s">
        <v>108</v>
      </c>
      <c r="F8" s="197"/>
      <c r="G8" s="198"/>
      <c r="H8" s="366" t="s">
        <v>109</v>
      </c>
      <c r="I8" s="362"/>
      <c r="J8" s="362"/>
      <c r="K8" s="363"/>
      <c r="L8" s="366" t="s">
        <v>109</v>
      </c>
      <c r="M8" s="362"/>
      <c r="N8" s="362"/>
      <c r="O8" s="363"/>
      <c r="P8" s="503" t="s">
        <v>109</v>
      </c>
      <c r="Q8" s="504"/>
      <c r="R8" s="504"/>
      <c r="S8" s="505"/>
      <c r="T8" s="366" t="s">
        <v>109</v>
      </c>
      <c r="U8" s="362"/>
      <c r="V8" s="362"/>
      <c r="W8" s="363"/>
      <c r="X8" s="196"/>
      <c r="Y8" s="197"/>
      <c r="Z8" s="198"/>
      <c r="AA8" s="196"/>
      <c r="AB8" s="197"/>
      <c r="AC8" s="198"/>
    </row>
    <row r="9" spans="1:33" s="316" customFormat="1" ht="15" customHeight="1" thickBot="1" x14ac:dyDescent="0.4">
      <c r="A9" s="203">
        <f>A8+0.5/24</f>
        <v>0.8125</v>
      </c>
      <c r="B9" s="204">
        <f t="shared" ref="B9:B39" si="0">A9-3/24</f>
        <v>0.6875</v>
      </c>
      <c r="C9" s="205">
        <f t="shared" ref="C9:C39" si="1">A9+5/24</f>
        <v>1.0208333333333333</v>
      </c>
      <c r="D9" s="206">
        <f t="shared" ref="D9:D39" si="2">A9+14/24</f>
        <v>1.3958333333333335</v>
      </c>
      <c r="E9" s="506" t="s">
        <v>110</v>
      </c>
      <c r="F9" s="197"/>
      <c r="G9" s="198"/>
      <c r="H9" s="367"/>
      <c r="I9" s="364"/>
      <c r="J9" s="364"/>
      <c r="K9" s="365"/>
      <c r="L9" s="367"/>
      <c r="M9" s="364"/>
      <c r="N9" s="364"/>
      <c r="O9" s="365"/>
      <c r="P9" s="368" t="s">
        <v>111</v>
      </c>
      <c r="Q9" s="369"/>
      <c r="R9" s="369"/>
      <c r="S9" s="370"/>
      <c r="T9" s="367"/>
      <c r="U9" s="364"/>
      <c r="V9" s="364"/>
      <c r="W9" s="365"/>
      <c r="X9" s="196"/>
      <c r="Y9" s="197"/>
      <c r="Z9" s="198"/>
      <c r="AA9" s="196"/>
      <c r="AB9" s="197"/>
      <c r="AC9" s="198"/>
    </row>
    <row r="10" spans="1:33" s="316" customFormat="1" ht="15" customHeight="1" thickBot="1" x14ac:dyDescent="0.4">
      <c r="A10" s="203">
        <f t="shared" ref="A10:A39" si="3">A9+0.5/24</f>
        <v>0.83333333333333337</v>
      </c>
      <c r="B10" s="204">
        <f t="shared" si="0"/>
        <v>0.70833333333333337</v>
      </c>
      <c r="C10" s="205">
        <f t="shared" si="1"/>
        <v>1.0416666666666667</v>
      </c>
      <c r="D10" s="206">
        <f t="shared" si="2"/>
        <v>1.4166666666666667</v>
      </c>
      <c r="E10" s="207" t="s">
        <v>112</v>
      </c>
      <c r="F10" s="197"/>
      <c r="G10" s="198"/>
      <c r="H10" s="374" t="s">
        <v>113</v>
      </c>
      <c r="I10" s="375"/>
      <c r="J10" s="375"/>
      <c r="K10" s="376"/>
      <c r="L10" s="383" t="s">
        <v>114</v>
      </c>
      <c r="M10" s="386"/>
      <c r="N10" s="389" t="s">
        <v>115</v>
      </c>
      <c r="O10" s="386"/>
      <c r="P10" s="371"/>
      <c r="Q10" s="372"/>
      <c r="R10" s="372"/>
      <c r="S10" s="373"/>
      <c r="T10" s="383" t="s">
        <v>114</v>
      </c>
      <c r="U10" s="392" t="s">
        <v>116</v>
      </c>
      <c r="V10" s="386"/>
      <c r="W10" s="439" t="s">
        <v>147</v>
      </c>
      <c r="X10" s="196"/>
      <c r="Y10" s="197"/>
      <c r="Z10" s="198"/>
      <c r="AA10" s="196"/>
      <c r="AB10" s="197"/>
      <c r="AC10" s="198"/>
    </row>
    <row r="11" spans="1:33" s="316" customFormat="1" ht="15" customHeight="1" x14ac:dyDescent="0.35">
      <c r="A11" s="203">
        <f t="shared" si="3"/>
        <v>0.85416666666666674</v>
      </c>
      <c r="B11" s="204">
        <f t="shared" si="0"/>
        <v>0.72916666666666674</v>
      </c>
      <c r="C11" s="205">
        <f t="shared" si="1"/>
        <v>1.0625</v>
      </c>
      <c r="D11" s="206">
        <f t="shared" si="2"/>
        <v>1.4375</v>
      </c>
      <c r="E11" s="207" t="s">
        <v>118</v>
      </c>
      <c r="F11" s="197"/>
      <c r="G11" s="198"/>
      <c r="H11" s="377"/>
      <c r="I11" s="378"/>
      <c r="J11" s="378"/>
      <c r="K11" s="379"/>
      <c r="L11" s="384"/>
      <c r="M11" s="387"/>
      <c r="N11" s="390"/>
      <c r="O11" s="387"/>
      <c r="P11" s="386"/>
      <c r="Q11" s="395" t="s">
        <v>119</v>
      </c>
      <c r="R11" s="389" t="s">
        <v>115</v>
      </c>
      <c r="S11" s="386"/>
      <c r="T11" s="384"/>
      <c r="U11" s="393"/>
      <c r="V11" s="387"/>
      <c r="W11" s="440"/>
      <c r="X11" s="196"/>
      <c r="Y11" s="197"/>
      <c r="Z11" s="198"/>
      <c r="AA11" s="196"/>
      <c r="AB11" s="197"/>
      <c r="AC11" s="198"/>
    </row>
    <row r="12" spans="1:33" s="316" customFormat="1" ht="15" customHeight="1" x14ac:dyDescent="0.35">
      <c r="A12" s="203">
        <f t="shared" si="3"/>
        <v>0.87500000000000011</v>
      </c>
      <c r="B12" s="204">
        <f t="shared" si="0"/>
        <v>0.75000000000000011</v>
      </c>
      <c r="C12" s="205">
        <f t="shared" si="1"/>
        <v>1.0833333333333335</v>
      </c>
      <c r="D12" s="206">
        <f t="shared" si="2"/>
        <v>1.4583333333333335</v>
      </c>
      <c r="E12" s="207" t="s">
        <v>120</v>
      </c>
      <c r="F12" s="197"/>
      <c r="G12" s="198"/>
      <c r="H12" s="377"/>
      <c r="I12" s="378"/>
      <c r="J12" s="378"/>
      <c r="K12" s="379"/>
      <c r="L12" s="384"/>
      <c r="M12" s="387"/>
      <c r="N12" s="390"/>
      <c r="O12" s="387"/>
      <c r="P12" s="387"/>
      <c r="Q12" s="396"/>
      <c r="R12" s="390"/>
      <c r="S12" s="387"/>
      <c r="T12" s="384"/>
      <c r="U12" s="393"/>
      <c r="V12" s="387"/>
      <c r="W12" s="440"/>
      <c r="X12" s="196"/>
      <c r="Y12" s="197"/>
      <c r="Z12" s="198"/>
      <c r="AA12" s="196"/>
      <c r="AB12" s="197"/>
      <c r="AC12" s="198"/>
    </row>
    <row r="13" spans="1:33" s="316" customFormat="1" ht="15" customHeight="1" thickBot="1" x14ac:dyDescent="0.4">
      <c r="A13" s="203">
        <f t="shared" si="3"/>
        <v>0.89583333333333348</v>
      </c>
      <c r="B13" s="204">
        <f t="shared" si="0"/>
        <v>0.77083333333333348</v>
      </c>
      <c r="C13" s="205">
        <f t="shared" si="1"/>
        <v>1.1041666666666667</v>
      </c>
      <c r="D13" s="206">
        <f t="shared" si="2"/>
        <v>1.479166666666667</v>
      </c>
      <c r="E13" s="207" t="s">
        <v>121</v>
      </c>
      <c r="F13" s="197"/>
      <c r="G13" s="198"/>
      <c r="H13" s="380"/>
      <c r="I13" s="381"/>
      <c r="J13" s="381"/>
      <c r="K13" s="382"/>
      <c r="L13" s="385"/>
      <c r="M13" s="388"/>
      <c r="N13" s="391"/>
      <c r="O13" s="388"/>
      <c r="P13" s="388"/>
      <c r="Q13" s="397"/>
      <c r="R13" s="391"/>
      <c r="S13" s="388"/>
      <c r="T13" s="385"/>
      <c r="U13" s="394"/>
      <c r="V13" s="388"/>
      <c r="W13" s="441"/>
      <c r="X13" s="196"/>
      <c r="Y13" s="197"/>
      <c r="Z13" s="198"/>
      <c r="AA13" s="196"/>
      <c r="AB13" s="197"/>
      <c r="AC13" s="198"/>
    </row>
    <row r="14" spans="1:33" s="316" customFormat="1" ht="15" customHeight="1" thickBot="1" x14ac:dyDescent="0.4">
      <c r="A14" s="203">
        <f t="shared" si="3"/>
        <v>0.91666666666666685</v>
      </c>
      <c r="B14" s="204">
        <f t="shared" si="0"/>
        <v>0.79166666666666685</v>
      </c>
      <c r="C14" s="205">
        <f t="shared" si="1"/>
        <v>1.1250000000000002</v>
      </c>
      <c r="D14" s="206">
        <f t="shared" si="2"/>
        <v>1.5000000000000002</v>
      </c>
      <c r="E14" s="208" t="s">
        <v>122</v>
      </c>
      <c r="F14" s="419"/>
      <c r="G14" s="420"/>
      <c r="H14" s="423" t="s">
        <v>123</v>
      </c>
      <c r="I14" s="421"/>
      <c r="J14" s="421"/>
      <c r="K14" s="422"/>
      <c r="L14" s="423" t="s">
        <v>123</v>
      </c>
      <c r="M14" s="421"/>
      <c r="N14" s="421"/>
      <c r="O14" s="422"/>
      <c r="P14" s="423" t="s">
        <v>123</v>
      </c>
      <c r="Q14" s="421"/>
      <c r="R14" s="421"/>
      <c r="S14" s="422"/>
      <c r="T14" s="423" t="s">
        <v>123</v>
      </c>
      <c r="U14" s="421"/>
      <c r="V14" s="421"/>
      <c r="W14" s="422"/>
      <c r="X14" s="196"/>
      <c r="Y14" s="197"/>
      <c r="Z14" s="198"/>
      <c r="AA14" s="196"/>
      <c r="AB14" s="197"/>
      <c r="AC14" s="198"/>
    </row>
    <row r="15" spans="1:33" s="316" customFormat="1" ht="15" customHeight="1" x14ac:dyDescent="0.35">
      <c r="A15" s="203">
        <f t="shared" si="3"/>
        <v>0.93750000000000022</v>
      </c>
      <c r="B15" s="204">
        <f t="shared" si="0"/>
        <v>0.81250000000000022</v>
      </c>
      <c r="C15" s="205">
        <f t="shared" si="1"/>
        <v>1.1458333333333335</v>
      </c>
      <c r="D15" s="206">
        <f t="shared" si="2"/>
        <v>1.5208333333333335</v>
      </c>
      <c r="E15" s="209" t="s">
        <v>124</v>
      </c>
      <c r="F15" s="197"/>
      <c r="G15" s="198"/>
      <c r="H15" s="413" t="s">
        <v>125</v>
      </c>
      <c r="I15" s="414"/>
      <c r="J15" s="414"/>
      <c r="K15" s="415"/>
      <c r="L15" s="386"/>
      <c r="M15" s="395" t="s">
        <v>119</v>
      </c>
      <c r="N15" s="407" t="s">
        <v>126</v>
      </c>
      <c r="O15" s="404" t="s">
        <v>117</v>
      </c>
      <c r="P15" s="398" t="s">
        <v>127</v>
      </c>
      <c r="Q15" s="399"/>
      <c r="R15" s="399"/>
      <c r="S15" s="400"/>
      <c r="T15" s="383" t="s">
        <v>114</v>
      </c>
      <c r="U15" s="404" t="s">
        <v>117</v>
      </c>
      <c r="V15" s="407" t="s">
        <v>126</v>
      </c>
      <c r="W15" s="439" t="s">
        <v>147</v>
      </c>
      <c r="X15" s="196"/>
      <c r="Y15" s="197"/>
      <c r="Z15" s="198"/>
      <c r="AA15" s="196"/>
      <c r="AB15" s="197"/>
      <c r="AC15" s="198"/>
    </row>
    <row r="16" spans="1:33" s="316" customFormat="1" ht="15" customHeight="1" thickBot="1" x14ac:dyDescent="0.4">
      <c r="A16" s="203">
        <f t="shared" si="3"/>
        <v>0.95833333333333359</v>
      </c>
      <c r="B16" s="204">
        <f t="shared" si="0"/>
        <v>0.83333333333333359</v>
      </c>
      <c r="C16" s="205">
        <f t="shared" si="1"/>
        <v>1.166666666666667</v>
      </c>
      <c r="D16" s="206">
        <f t="shared" si="2"/>
        <v>1.541666666666667</v>
      </c>
      <c r="E16" s="209" t="s">
        <v>129</v>
      </c>
      <c r="F16" s="197"/>
      <c r="G16" s="198"/>
      <c r="H16" s="424"/>
      <c r="I16" s="425"/>
      <c r="J16" s="425"/>
      <c r="K16" s="426"/>
      <c r="L16" s="387"/>
      <c r="M16" s="396"/>
      <c r="N16" s="408"/>
      <c r="O16" s="405"/>
      <c r="P16" s="401"/>
      <c r="Q16" s="402"/>
      <c r="R16" s="402"/>
      <c r="S16" s="403"/>
      <c r="T16" s="384"/>
      <c r="U16" s="405"/>
      <c r="V16" s="408"/>
      <c r="W16" s="440"/>
      <c r="X16" s="196"/>
      <c r="Y16" s="197"/>
      <c r="Z16" s="198"/>
      <c r="AA16" s="196"/>
      <c r="AB16" s="197"/>
      <c r="AC16" s="198"/>
    </row>
    <row r="17" spans="1:29" s="316" customFormat="1" ht="15" customHeight="1" x14ac:dyDescent="0.35">
      <c r="A17" s="203">
        <f t="shared" si="3"/>
        <v>0.97916666666666696</v>
      </c>
      <c r="B17" s="204">
        <f t="shared" si="0"/>
        <v>0.85416666666666696</v>
      </c>
      <c r="C17" s="205">
        <f t="shared" si="1"/>
        <v>1.1875000000000002</v>
      </c>
      <c r="D17" s="206">
        <f t="shared" si="2"/>
        <v>1.5625000000000004</v>
      </c>
      <c r="E17" s="209" t="s">
        <v>130</v>
      </c>
      <c r="F17" s="197"/>
      <c r="G17" s="198"/>
      <c r="H17" s="424"/>
      <c r="I17" s="425"/>
      <c r="J17" s="425"/>
      <c r="K17" s="426"/>
      <c r="L17" s="387"/>
      <c r="M17" s="396"/>
      <c r="N17" s="408"/>
      <c r="O17" s="405"/>
      <c r="P17" s="413" t="s">
        <v>131</v>
      </c>
      <c r="Q17" s="414"/>
      <c r="R17" s="414"/>
      <c r="S17" s="415"/>
      <c r="T17" s="384"/>
      <c r="U17" s="405"/>
      <c r="V17" s="408"/>
      <c r="W17" s="440"/>
      <c r="X17" s="196"/>
      <c r="Y17" s="197"/>
      <c r="Z17" s="198"/>
      <c r="AA17" s="196"/>
      <c r="AB17" s="197"/>
      <c r="AC17" s="198"/>
    </row>
    <row r="18" spans="1:29" s="316" customFormat="1" ht="15" customHeight="1" thickBot="1" x14ac:dyDescent="0.4">
      <c r="A18" s="210">
        <f t="shared" si="3"/>
        <v>1.0000000000000002</v>
      </c>
      <c r="B18" s="204">
        <f t="shared" si="0"/>
        <v>0.87500000000000022</v>
      </c>
      <c r="C18" s="205">
        <f t="shared" si="1"/>
        <v>1.2083333333333335</v>
      </c>
      <c r="D18" s="206">
        <f t="shared" si="2"/>
        <v>1.5833333333333335</v>
      </c>
      <c r="E18" s="209" t="s">
        <v>132</v>
      </c>
      <c r="F18" s="197"/>
      <c r="G18" s="198"/>
      <c r="H18" s="416"/>
      <c r="I18" s="417"/>
      <c r="J18" s="417"/>
      <c r="K18" s="418"/>
      <c r="L18" s="388"/>
      <c r="M18" s="397"/>
      <c r="N18" s="409"/>
      <c r="O18" s="406"/>
      <c r="P18" s="416"/>
      <c r="Q18" s="417"/>
      <c r="R18" s="417"/>
      <c r="S18" s="418"/>
      <c r="T18" s="385"/>
      <c r="U18" s="406"/>
      <c r="V18" s="409"/>
      <c r="W18" s="441"/>
      <c r="X18" s="196"/>
      <c r="Y18" s="197"/>
      <c r="Z18" s="198"/>
      <c r="AA18" s="196"/>
      <c r="AB18" s="197"/>
      <c r="AC18" s="198"/>
    </row>
    <row r="19" spans="1:29" s="316" customFormat="1" ht="15" customHeight="1" thickBot="1" x14ac:dyDescent="0.4">
      <c r="A19" s="210">
        <f t="shared" si="3"/>
        <v>1.0208333333333335</v>
      </c>
      <c r="B19" s="204">
        <f t="shared" si="0"/>
        <v>0.89583333333333348</v>
      </c>
      <c r="C19" s="205">
        <f t="shared" si="1"/>
        <v>1.2291666666666667</v>
      </c>
      <c r="D19" s="206">
        <f t="shared" si="2"/>
        <v>1.604166666666667</v>
      </c>
      <c r="E19" s="506" t="s">
        <v>133</v>
      </c>
      <c r="F19" s="197"/>
      <c r="G19" s="198"/>
      <c r="H19" s="366" t="s">
        <v>227</v>
      </c>
      <c r="I19" s="362"/>
      <c r="J19" s="362"/>
      <c r="K19" s="363"/>
      <c r="L19" s="366" t="s">
        <v>227</v>
      </c>
      <c r="M19" s="362"/>
      <c r="N19" s="362"/>
      <c r="O19" s="363"/>
      <c r="P19" s="366" t="s">
        <v>227</v>
      </c>
      <c r="Q19" s="362"/>
      <c r="R19" s="362"/>
      <c r="S19" s="363"/>
      <c r="T19" s="366" t="s">
        <v>227</v>
      </c>
      <c r="U19" s="362"/>
      <c r="V19" s="362"/>
      <c r="W19" s="363"/>
      <c r="X19" s="196"/>
      <c r="Y19" s="197"/>
      <c r="Z19" s="198"/>
      <c r="AA19" s="196"/>
      <c r="AB19" s="197"/>
      <c r="AC19" s="198"/>
    </row>
    <row r="20" spans="1:29" s="316" customFormat="1" ht="15" customHeight="1" thickBot="1" x14ac:dyDescent="0.4">
      <c r="A20" s="210">
        <f t="shared" si="3"/>
        <v>1.0416666666666667</v>
      </c>
      <c r="B20" s="204">
        <f t="shared" si="0"/>
        <v>0.91666666666666674</v>
      </c>
      <c r="C20" s="205">
        <f t="shared" si="1"/>
        <v>1.25</v>
      </c>
      <c r="D20" s="206">
        <f t="shared" si="2"/>
        <v>1.625</v>
      </c>
      <c r="E20" s="506" t="s">
        <v>134</v>
      </c>
      <c r="F20" s="197"/>
      <c r="G20" s="198"/>
      <c r="H20" s="367"/>
      <c r="I20" s="364"/>
      <c r="J20" s="364"/>
      <c r="K20" s="365"/>
      <c r="L20" s="367"/>
      <c r="M20" s="364"/>
      <c r="N20" s="364"/>
      <c r="O20" s="365"/>
      <c r="P20" s="367"/>
      <c r="Q20" s="364"/>
      <c r="R20" s="364"/>
      <c r="S20" s="365"/>
      <c r="T20" s="367"/>
      <c r="U20" s="364"/>
      <c r="V20" s="364"/>
      <c r="W20" s="365"/>
      <c r="X20" s="374" t="s">
        <v>135</v>
      </c>
      <c r="Y20" s="375"/>
      <c r="Z20" s="376"/>
      <c r="AA20" s="196"/>
      <c r="AB20" s="197"/>
      <c r="AC20" s="198"/>
    </row>
    <row r="21" spans="1:29" s="316" customFormat="1" ht="15" customHeight="1" x14ac:dyDescent="0.35">
      <c r="A21" s="210">
        <f t="shared" si="3"/>
        <v>1.0625</v>
      </c>
      <c r="B21" s="204">
        <f t="shared" si="0"/>
        <v>0.9375</v>
      </c>
      <c r="C21" s="205">
        <f t="shared" si="1"/>
        <v>1.2708333333333333</v>
      </c>
      <c r="D21" s="206">
        <f t="shared" si="2"/>
        <v>1.6458333333333335</v>
      </c>
      <c r="E21" s="209" t="s">
        <v>136</v>
      </c>
      <c r="F21" s="197"/>
      <c r="G21" s="198"/>
      <c r="H21" s="383" t="s">
        <v>114</v>
      </c>
      <c r="I21" s="427" t="s">
        <v>137</v>
      </c>
      <c r="J21" s="386"/>
      <c r="K21" s="430" t="s">
        <v>138</v>
      </c>
      <c r="L21" s="433" t="s">
        <v>139</v>
      </c>
      <c r="M21" s="386"/>
      <c r="N21" s="436" t="s">
        <v>140</v>
      </c>
      <c r="O21" s="439" t="s">
        <v>147</v>
      </c>
      <c r="P21" s="404" t="s">
        <v>117</v>
      </c>
      <c r="Q21" s="395" t="s">
        <v>119</v>
      </c>
      <c r="R21" s="436" t="s">
        <v>140</v>
      </c>
      <c r="S21" s="430" t="s">
        <v>138</v>
      </c>
      <c r="T21" s="383" t="s">
        <v>114</v>
      </c>
      <c r="U21" s="427" t="s">
        <v>137</v>
      </c>
      <c r="V21" s="436" t="s">
        <v>140</v>
      </c>
      <c r="W21" s="410" t="s">
        <v>128</v>
      </c>
      <c r="X21" s="377"/>
      <c r="Y21" s="378"/>
      <c r="Z21" s="379"/>
      <c r="AA21" s="196"/>
      <c r="AB21" s="197"/>
      <c r="AC21" s="198"/>
    </row>
    <row r="22" spans="1:29" s="316" customFormat="1" ht="15" customHeight="1" x14ac:dyDescent="0.35">
      <c r="A22" s="210">
        <f t="shared" si="3"/>
        <v>1.0833333333333333</v>
      </c>
      <c r="B22" s="204">
        <f t="shared" si="0"/>
        <v>0.95833333333333326</v>
      </c>
      <c r="C22" s="204">
        <f t="shared" si="1"/>
        <v>1.2916666666666665</v>
      </c>
      <c r="D22" s="206">
        <f t="shared" si="2"/>
        <v>1.6666666666666665</v>
      </c>
      <c r="E22" s="209" t="s">
        <v>141</v>
      </c>
      <c r="F22" s="197"/>
      <c r="G22" s="198"/>
      <c r="H22" s="384"/>
      <c r="I22" s="428"/>
      <c r="J22" s="387"/>
      <c r="K22" s="431"/>
      <c r="L22" s="434"/>
      <c r="M22" s="387"/>
      <c r="N22" s="437"/>
      <c r="O22" s="440"/>
      <c r="P22" s="405"/>
      <c r="Q22" s="396"/>
      <c r="R22" s="437"/>
      <c r="S22" s="431"/>
      <c r="T22" s="384"/>
      <c r="U22" s="428"/>
      <c r="V22" s="437"/>
      <c r="W22" s="411"/>
      <c r="X22" s="377"/>
      <c r="Y22" s="378"/>
      <c r="Z22" s="379"/>
      <c r="AA22" s="196"/>
      <c r="AB22" s="197"/>
      <c r="AC22" s="198"/>
    </row>
    <row r="23" spans="1:29" s="316" customFormat="1" ht="15" customHeight="1" x14ac:dyDescent="0.35">
      <c r="A23" s="210">
        <f t="shared" si="3"/>
        <v>1.1041666666666665</v>
      </c>
      <c r="B23" s="204">
        <f t="shared" si="0"/>
        <v>0.97916666666666652</v>
      </c>
      <c r="C23" s="204">
        <f t="shared" si="1"/>
        <v>1.3124999999999998</v>
      </c>
      <c r="D23" s="206">
        <f t="shared" si="2"/>
        <v>1.6875</v>
      </c>
      <c r="E23" s="209" t="s">
        <v>142</v>
      </c>
      <c r="F23" s="197"/>
      <c r="G23" s="198"/>
      <c r="H23" s="384"/>
      <c r="I23" s="428"/>
      <c r="J23" s="387"/>
      <c r="K23" s="431"/>
      <c r="L23" s="434"/>
      <c r="M23" s="387"/>
      <c r="N23" s="437"/>
      <c r="O23" s="440"/>
      <c r="P23" s="405"/>
      <c r="Q23" s="396"/>
      <c r="R23" s="437"/>
      <c r="S23" s="431"/>
      <c r="T23" s="384"/>
      <c r="U23" s="428"/>
      <c r="V23" s="437"/>
      <c r="W23" s="411"/>
      <c r="X23" s="377"/>
      <c r="Y23" s="378"/>
      <c r="Z23" s="379"/>
      <c r="AA23" s="196"/>
      <c r="AB23" s="197"/>
      <c r="AC23" s="198"/>
    </row>
    <row r="24" spans="1:29" s="316" customFormat="1" ht="15" customHeight="1" thickBot="1" x14ac:dyDescent="0.4">
      <c r="A24" s="210">
        <f t="shared" si="3"/>
        <v>1.1249999999999998</v>
      </c>
      <c r="B24" s="205">
        <f t="shared" si="0"/>
        <v>0.99999999999999978</v>
      </c>
      <c r="C24" s="204">
        <f t="shared" si="1"/>
        <v>1.333333333333333</v>
      </c>
      <c r="D24" s="206">
        <f t="shared" si="2"/>
        <v>1.708333333333333</v>
      </c>
      <c r="E24" s="209" t="s">
        <v>143</v>
      </c>
      <c r="F24" s="197"/>
      <c r="G24" s="198"/>
      <c r="H24" s="385"/>
      <c r="I24" s="429"/>
      <c r="J24" s="388"/>
      <c r="K24" s="432"/>
      <c r="L24" s="435"/>
      <c r="M24" s="388"/>
      <c r="N24" s="438"/>
      <c r="O24" s="441"/>
      <c r="P24" s="406"/>
      <c r="Q24" s="397"/>
      <c r="R24" s="438"/>
      <c r="S24" s="432"/>
      <c r="T24" s="385"/>
      <c r="U24" s="429"/>
      <c r="V24" s="438"/>
      <c r="W24" s="412"/>
      <c r="X24" s="377"/>
      <c r="Y24" s="378"/>
      <c r="Z24" s="379"/>
      <c r="AA24" s="196"/>
      <c r="AB24" s="197"/>
      <c r="AC24" s="198"/>
    </row>
    <row r="25" spans="1:29" s="316" customFormat="1" ht="15" customHeight="1" thickBot="1" x14ac:dyDescent="0.4">
      <c r="A25" s="210">
        <f t="shared" si="3"/>
        <v>1.145833333333333</v>
      </c>
      <c r="B25" s="205">
        <f t="shared" si="0"/>
        <v>1.020833333333333</v>
      </c>
      <c r="C25" s="204">
        <f t="shared" si="1"/>
        <v>1.3541666666666663</v>
      </c>
      <c r="D25" s="206">
        <f t="shared" si="2"/>
        <v>1.7291666666666665</v>
      </c>
      <c r="E25" s="208" t="s">
        <v>144</v>
      </c>
      <c r="F25" s="419"/>
      <c r="G25" s="420"/>
      <c r="H25" s="423" t="s">
        <v>123</v>
      </c>
      <c r="I25" s="421"/>
      <c r="J25" s="421"/>
      <c r="K25" s="422"/>
      <c r="L25" s="423" t="s">
        <v>123</v>
      </c>
      <c r="M25" s="421"/>
      <c r="N25" s="421"/>
      <c r="O25" s="422"/>
      <c r="P25" s="423" t="s">
        <v>123</v>
      </c>
      <c r="Q25" s="421"/>
      <c r="R25" s="421"/>
      <c r="S25" s="422"/>
      <c r="T25" s="423" t="s">
        <v>123</v>
      </c>
      <c r="U25" s="421"/>
      <c r="V25" s="421"/>
      <c r="W25" s="422"/>
      <c r="X25" s="377"/>
      <c r="Y25" s="378"/>
      <c r="Z25" s="379"/>
      <c r="AA25" s="196"/>
      <c r="AB25" s="197"/>
      <c r="AC25" s="198"/>
    </row>
    <row r="26" spans="1:29" s="316" customFormat="1" ht="15" customHeight="1" x14ac:dyDescent="0.35">
      <c r="A26" s="210">
        <f t="shared" si="3"/>
        <v>1.1666666666666663</v>
      </c>
      <c r="B26" s="205">
        <f t="shared" si="0"/>
        <v>1.0416666666666663</v>
      </c>
      <c r="C26" s="204">
        <f t="shared" si="1"/>
        <v>1.3749999999999996</v>
      </c>
      <c r="D26" s="206">
        <f t="shared" si="2"/>
        <v>1.7499999999999996</v>
      </c>
      <c r="E26" s="207" t="s">
        <v>145</v>
      </c>
      <c r="F26" s="477" t="s">
        <v>146</v>
      </c>
      <c r="G26" s="478"/>
      <c r="H26" s="383" t="s">
        <v>114</v>
      </c>
      <c r="I26" s="395" t="s">
        <v>119</v>
      </c>
      <c r="J26" s="386"/>
      <c r="K26" s="386"/>
      <c r="L26" s="383" t="s">
        <v>114</v>
      </c>
      <c r="M26" s="386"/>
      <c r="N26" s="389" t="s">
        <v>115</v>
      </c>
      <c r="O26" s="386"/>
      <c r="P26" s="474" t="s">
        <v>148</v>
      </c>
      <c r="Q26" s="386"/>
      <c r="R26" s="389" t="s">
        <v>115</v>
      </c>
      <c r="S26" s="439" t="s">
        <v>147</v>
      </c>
      <c r="T26" s="386"/>
      <c r="U26" s="395" t="s">
        <v>119</v>
      </c>
      <c r="V26" s="386"/>
      <c r="W26" s="430" t="s">
        <v>138</v>
      </c>
      <c r="X26" s="377"/>
      <c r="Y26" s="378"/>
      <c r="Z26" s="379"/>
      <c r="AA26" s="196"/>
      <c r="AB26" s="197"/>
      <c r="AC26" s="198"/>
    </row>
    <row r="27" spans="1:29" s="316" customFormat="1" ht="15" customHeight="1" x14ac:dyDescent="0.35">
      <c r="A27" s="210">
        <f t="shared" si="3"/>
        <v>1.1874999999999996</v>
      </c>
      <c r="B27" s="205">
        <f t="shared" si="0"/>
        <v>1.0624999999999996</v>
      </c>
      <c r="C27" s="204">
        <f t="shared" si="1"/>
        <v>1.3958333333333328</v>
      </c>
      <c r="D27" s="206">
        <f t="shared" si="2"/>
        <v>1.770833333333333</v>
      </c>
      <c r="E27" s="209" t="s">
        <v>149</v>
      </c>
      <c r="F27" s="479"/>
      <c r="G27" s="480"/>
      <c r="H27" s="384"/>
      <c r="I27" s="396"/>
      <c r="J27" s="387"/>
      <c r="K27" s="387"/>
      <c r="L27" s="384"/>
      <c r="M27" s="387"/>
      <c r="N27" s="390"/>
      <c r="O27" s="387"/>
      <c r="P27" s="475"/>
      <c r="Q27" s="387"/>
      <c r="R27" s="390"/>
      <c r="S27" s="440"/>
      <c r="T27" s="387"/>
      <c r="U27" s="396"/>
      <c r="V27" s="387"/>
      <c r="W27" s="431"/>
      <c r="X27" s="377"/>
      <c r="Y27" s="378"/>
      <c r="Z27" s="379"/>
      <c r="AA27" s="196"/>
      <c r="AB27" s="197"/>
      <c r="AC27" s="198"/>
    </row>
    <row r="28" spans="1:29" s="316" customFormat="1" ht="15" customHeight="1" thickBot="1" x14ac:dyDescent="0.4">
      <c r="A28" s="210">
        <f t="shared" si="3"/>
        <v>1.2083333333333328</v>
      </c>
      <c r="B28" s="205">
        <f t="shared" si="0"/>
        <v>1.0833333333333328</v>
      </c>
      <c r="C28" s="204">
        <f t="shared" si="1"/>
        <v>1.4166666666666661</v>
      </c>
      <c r="D28" s="206">
        <f t="shared" si="2"/>
        <v>1.7916666666666661</v>
      </c>
      <c r="E28" s="209" t="s">
        <v>150</v>
      </c>
      <c r="F28" s="481"/>
      <c r="G28" s="482"/>
      <c r="H28" s="384"/>
      <c r="I28" s="396"/>
      <c r="J28" s="387"/>
      <c r="K28" s="387"/>
      <c r="L28" s="384"/>
      <c r="M28" s="387"/>
      <c r="N28" s="390"/>
      <c r="O28" s="387"/>
      <c r="P28" s="475"/>
      <c r="Q28" s="387"/>
      <c r="R28" s="390"/>
      <c r="S28" s="440"/>
      <c r="T28" s="387"/>
      <c r="U28" s="396"/>
      <c r="V28" s="387"/>
      <c r="W28" s="431"/>
      <c r="X28" s="377"/>
      <c r="Y28" s="378"/>
      <c r="Z28" s="379"/>
      <c r="AA28" s="196"/>
      <c r="AB28" s="197"/>
      <c r="AC28" s="198"/>
    </row>
    <row r="29" spans="1:29" s="316" customFormat="1" ht="15" customHeight="1" thickBot="1" x14ac:dyDescent="0.4">
      <c r="A29" s="210">
        <f t="shared" si="3"/>
        <v>1.2291666666666661</v>
      </c>
      <c r="B29" s="205">
        <f t="shared" si="0"/>
        <v>1.1041666666666661</v>
      </c>
      <c r="C29" s="204">
        <f t="shared" si="1"/>
        <v>1.4374999999999993</v>
      </c>
      <c r="D29" s="206">
        <f t="shared" si="2"/>
        <v>1.8124999999999996</v>
      </c>
      <c r="E29" s="209" t="s">
        <v>151</v>
      </c>
      <c r="F29" s="470" t="s">
        <v>152</v>
      </c>
      <c r="G29" s="471"/>
      <c r="H29" s="385"/>
      <c r="I29" s="397"/>
      <c r="J29" s="388"/>
      <c r="K29" s="388"/>
      <c r="L29" s="385"/>
      <c r="M29" s="388"/>
      <c r="N29" s="391"/>
      <c r="O29" s="388"/>
      <c r="P29" s="476"/>
      <c r="Q29" s="388"/>
      <c r="R29" s="391"/>
      <c r="S29" s="441"/>
      <c r="T29" s="388"/>
      <c r="U29" s="397"/>
      <c r="V29" s="388"/>
      <c r="W29" s="432"/>
      <c r="X29" s="380"/>
      <c r="Y29" s="381"/>
      <c r="Z29" s="382"/>
      <c r="AA29" s="196"/>
      <c r="AB29" s="197"/>
      <c r="AC29" s="198"/>
    </row>
    <row r="30" spans="1:29" s="316" customFormat="1" ht="15" customHeight="1" thickBot="1" x14ac:dyDescent="0.4">
      <c r="A30" s="210">
        <f t="shared" si="3"/>
        <v>1.2499999999999993</v>
      </c>
      <c r="B30" s="205">
        <f t="shared" si="0"/>
        <v>1.1249999999999993</v>
      </c>
      <c r="C30" s="204">
        <f t="shared" si="1"/>
        <v>1.4583333333333326</v>
      </c>
      <c r="D30" s="206">
        <f t="shared" si="2"/>
        <v>1.8333333333333326</v>
      </c>
      <c r="E30" s="506" t="s">
        <v>153</v>
      </c>
      <c r="F30" s="472"/>
      <c r="G30" s="473"/>
      <c r="H30" s="421" t="s">
        <v>123</v>
      </c>
      <c r="I30" s="421"/>
      <c r="J30" s="421"/>
      <c r="K30" s="422"/>
      <c r="L30" s="423" t="s">
        <v>123</v>
      </c>
      <c r="M30" s="421"/>
      <c r="N30" s="421"/>
      <c r="O30" s="422"/>
      <c r="P30" s="423" t="s">
        <v>123</v>
      </c>
      <c r="Q30" s="421"/>
      <c r="R30" s="421"/>
      <c r="S30" s="422"/>
      <c r="T30" s="423" t="s">
        <v>123</v>
      </c>
      <c r="U30" s="421"/>
      <c r="V30" s="421"/>
      <c r="W30" s="422"/>
      <c r="X30" s="449" t="s">
        <v>154</v>
      </c>
      <c r="Y30" s="450"/>
      <c r="Z30" s="451"/>
      <c r="AA30" s="196"/>
      <c r="AB30" s="197"/>
      <c r="AC30" s="198"/>
    </row>
    <row r="31" spans="1:29" s="316" customFormat="1" ht="15" customHeight="1" x14ac:dyDescent="0.35">
      <c r="A31" s="210">
        <f t="shared" si="3"/>
        <v>1.2708333333333326</v>
      </c>
      <c r="B31" s="205">
        <f t="shared" si="0"/>
        <v>1.1458333333333326</v>
      </c>
      <c r="C31" s="204">
        <f t="shared" si="1"/>
        <v>1.4791666666666659</v>
      </c>
      <c r="D31" s="206">
        <f t="shared" si="2"/>
        <v>1.8541666666666661</v>
      </c>
      <c r="E31" s="506" t="s">
        <v>155</v>
      </c>
      <c r="F31" s="362" t="s">
        <v>156</v>
      </c>
      <c r="G31" s="363"/>
      <c r="H31" s="442" t="s">
        <v>157</v>
      </c>
      <c r="I31" s="443"/>
      <c r="J31" s="366" t="s">
        <v>156</v>
      </c>
      <c r="K31" s="363"/>
      <c r="L31" s="413" t="s">
        <v>158</v>
      </c>
      <c r="M31" s="414"/>
      <c r="N31" s="414"/>
      <c r="O31" s="415"/>
      <c r="P31" s="461" t="s">
        <v>159</v>
      </c>
      <c r="Q31" s="462"/>
      <c r="R31" s="462"/>
      <c r="S31" s="463"/>
      <c r="T31" s="507" t="s">
        <v>160</v>
      </c>
      <c r="U31" s="508"/>
      <c r="V31" s="508"/>
      <c r="W31" s="509"/>
      <c r="X31" s="452"/>
      <c r="Y31" s="453"/>
      <c r="Z31" s="454"/>
      <c r="AA31" s="196"/>
      <c r="AB31" s="197"/>
      <c r="AC31" s="198"/>
    </row>
    <row r="32" spans="1:29" s="316" customFormat="1" ht="15" customHeight="1" thickBot="1" x14ac:dyDescent="0.4">
      <c r="A32" s="203">
        <f t="shared" si="3"/>
        <v>1.2916666666666659</v>
      </c>
      <c r="B32" s="205">
        <f t="shared" si="0"/>
        <v>1.1666666666666659</v>
      </c>
      <c r="C32" s="204">
        <f t="shared" si="1"/>
        <v>1.4999999999999991</v>
      </c>
      <c r="D32" s="206">
        <f t="shared" si="2"/>
        <v>1.8749999999999991</v>
      </c>
      <c r="E32" s="506" t="s">
        <v>161</v>
      </c>
      <c r="F32" s="458"/>
      <c r="G32" s="459"/>
      <c r="H32" s="444"/>
      <c r="I32" s="445"/>
      <c r="J32" s="460"/>
      <c r="K32" s="459"/>
      <c r="L32" s="416"/>
      <c r="M32" s="417"/>
      <c r="N32" s="417"/>
      <c r="O32" s="418"/>
      <c r="P32" s="464"/>
      <c r="Q32" s="465"/>
      <c r="R32" s="465"/>
      <c r="S32" s="466"/>
      <c r="T32" s="510"/>
      <c r="U32" s="511"/>
      <c r="V32" s="511"/>
      <c r="W32" s="512"/>
      <c r="X32" s="452"/>
      <c r="Y32" s="453"/>
      <c r="Z32" s="454"/>
      <c r="AA32" s="196"/>
      <c r="AB32" s="197"/>
      <c r="AC32" s="198"/>
    </row>
    <row r="33" spans="1:29" s="316" customFormat="1" ht="15" customHeight="1" thickBot="1" x14ac:dyDescent="0.4">
      <c r="A33" s="203">
        <f t="shared" si="3"/>
        <v>1.3124999999999991</v>
      </c>
      <c r="B33" s="205">
        <f t="shared" si="0"/>
        <v>1.1874999999999991</v>
      </c>
      <c r="C33" s="204">
        <f t="shared" si="1"/>
        <v>1.5208333333333324</v>
      </c>
      <c r="D33" s="206">
        <f t="shared" si="2"/>
        <v>1.8958333333333326</v>
      </c>
      <c r="E33" s="506" t="s">
        <v>162</v>
      </c>
      <c r="F33" s="458"/>
      <c r="G33" s="459"/>
      <c r="H33" s="446"/>
      <c r="I33" s="447"/>
      <c r="J33" s="460"/>
      <c r="K33" s="459"/>
      <c r="L33" s="366" t="s">
        <v>156</v>
      </c>
      <c r="M33" s="362"/>
      <c r="N33" s="362"/>
      <c r="O33" s="363"/>
      <c r="P33" s="464"/>
      <c r="Q33" s="465"/>
      <c r="R33" s="465"/>
      <c r="S33" s="466"/>
      <c r="T33" s="510"/>
      <c r="U33" s="511"/>
      <c r="V33" s="511"/>
      <c r="W33" s="512"/>
      <c r="X33" s="452"/>
      <c r="Y33" s="453"/>
      <c r="Z33" s="454"/>
      <c r="AA33" s="196"/>
      <c r="AB33" s="197"/>
      <c r="AC33" s="198"/>
    </row>
    <row r="34" spans="1:29" s="316" customFormat="1" ht="15" customHeight="1" thickBot="1" x14ac:dyDescent="0.4">
      <c r="A34" s="203">
        <f t="shared" si="3"/>
        <v>1.3333333333333324</v>
      </c>
      <c r="B34" s="205">
        <f t="shared" si="0"/>
        <v>1.2083333333333324</v>
      </c>
      <c r="C34" s="204">
        <f t="shared" si="1"/>
        <v>1.5416666666666656</v>
      </c>
      <c r="D34" s="206">
        <f t="shared" si="2"/>
        <v>1.9166666666666656</v>
      </c>
      <c r="E34" s="211" t="s">
        <v>163</v>
      </c>
      <c r="F34" s="458"/>
      <c r="G34" s="459"/>
      <c r="H34" s="442" t="s">
        <v>164</v>
      </c>
      <c r="I34" s="443"/>
      <c r="J34" s="460"/>
      <c r="K34" s="459"/>
      <c r="L34" s="460"/>
      <c r="M34" s="458"/>
      <c r="N34" s="458"/>
      <c r="O34" s="459"/>
      <c r="P34" s="467"/>
      <c r="Q34" s="468"/>
      <c r="R34" s="468"/>
      <c r="S34" s="469"/>
      <c r="T34" s="513"/>
      <c r="U34" s="514"/>
      <c r="V34" s="514"/>
      <c r="W34" s="515"/>
      <c r="X34" s="452"/>
      <c r="Y34" s="453"/>
      <c r="Z34" s="454"/>
      <c r="AA34" s="196"/>
      <c r="AB34" s="197"/>
      <c r="AC34" s="198"/>
    </row>
    <row r="35" spans="1:29" s="316" customFormat="1" ht="15" customHeight="1" x14ac:dyDescent="0.35">
      <c r="A35" s="203">
        <f t="shared" si="3"/>
        <v>1.3541666666666656</v>
      </c>
      <c r="B35" s="205">
        <f t="shared" si="0"/>
        <v>1.2291666666666656</v>
      </c>
      <c r="C35" s="204">
        <f t="shared" si="1"/>
        <v>1.5624999999999989</v>
      </c>
      <c r="D35" s="206">
        <f t="shared" si="2"/>
        <v>1.9374999999999991</v>
      </c>
      <c r="E35" s="212" t="s">
        <v>165</v>
      </c>
      <c r="F35" s="458"/>
      <c r="G35" s="459"/>
      <c r="H35" s="444"/>
      <c r="I35" s="445"/>
      <c r="J35" s="460"/>
      <c r="K35" s="459"/>
      <c r="L35" s="460"/>
      <c r="M35" s="458"/>
      <c r="N35" s="458"/>
      <c r="O35" s="459"/>
      <c r="P35" s="460" t="s">
        <v>156</v>
      </c>
      <c r="Q35" s="458"/>
      <c r="R35" s="458"/>
      <c r="S35" s="459"/>
      <c r="T35" s="335"/>
      <c r="U35" s="331"/>
      <c r="V35" s="331"/>
      <c r="W35" s="332"/>
      <c r="X35" s="452"/>
      <c r="Y35" s="453"/>
      <c r="Z35" s="454"/>
      <c r="AA35" s="196"/>
      <c r="AB35" s="197"/>
      <c r="AC35" s="198"/>
    </row>
    <row r="36" spans="1:29" s="316" customFormat="1" ht="15" customHeight="1" thickBot="1" x14ac:dyDescent="0.4">
      <c r="A36" s="203">
        <f t="shared" si="3"/>
        <v>1.3749999999999989</v>
      </c>
      <c r="B36" s="205">
        <f t="shared" si="0"/>
        <v>1.2499999999999989</v>
      </c>
      <c r="C36" s="204">
        <f t="shared" si="1"/>
        <v>1.5833333333333321</v>
      </c>
      <c r="D36" s="206">
        <f t="shared" si="2"/>
        <v>1.9583333333333321</v>
      </c>
      <c r="E36" s="212" t="s">
        <v>166</v>
      </c>
      <c r="F36" s="458"/>
      <c r="G36" s="459"/>
      <c r="H36" s="446"/>
      <c r="I36" s="447"/>
      <c r="J36" s="460"/>
      <c r="K36" s="459"/>
      <c r="L36" s="460"/>
      <c r="M36" s="458"/>
      <c r="N36" s="458"/>
      <c r="O36" s="459"/>
      <c r="P36" s="460"/>
      <c r="Q36" s="458"/>
      <c r="R36" s="458"/>
      <c r="S36" s="459"/>
      <c r="T36" s="335"/>
      <c r="U36" s="331"/>
      <c r="V36" s="331"/>
      <c r="W36" s="332"/>
      <c r="X36" s="452"/>
      <c r="Y36" s="453"/>
      <c r="Z36" s="454"/>
      <c r="AA36" s="196"/>
      <c r="AB36" s="197"/>
      <c r="AC36" s="198"/>
    </row>
    <row r="37" spans="1:29" s="316" customFormat="1" ht="15" customHeight="1" x14ac:dyDescent="0.35">
      <c r="A37" s="203">
        <f t="shared" si="3"/>
        <v>1.3958333333333321</v>
      </c>
      <c r="B37" s="205">
        <f t="shared" si="0"/>
        <v>1.2708333333333321</v>
      </c>
      <c r="C37" s="204">
        <f t="shared" si="1"/>
        <v>1.6041666666666654</v>
      </c>
      <c r="D37" s="206">
        <f t="shared" si="2"/>
        <v>1.9791666666666656</v>
      </c>
      <c r="E37" s="213" t="s">
        <v>167</v>
      </c>
      <c r="F37" s="458"/>
      <c r="G37" s="459"/>
      <c r="H37" s="442" t="s">
        <v>164</v>
      </c>
      <c r="I37" s="443"/>
      <c r="J37" s="460"/>
      <c r="K37" s="459"/>
      <c r="L37" s="460"/>
      <c r="M37" s="458"/>
      <c r="N37" s="458"/>
      <c r="O37" s="459"/>
      <c r="P37" s="460"/>
      <c r="Q37" s="458"/>
      <c r="R37" s="458"/>
      <c r="S37" s="459"/>
      <c r="T37" s="335"/>
      <c r="U37" s="331"/>
      <c r="V37" s="331"/>
      <c r="W37" s="332"/>
      <c r="X37" s="452"/>
      <c r="Y37" s="453"/>
      <c r="Z37" s="454"/>
      <c r="AA37" s="196"/>
      <c r="AB37" s="197"/>
      <c r="AC37" s="198"/>
    </row>
    <row r="38" spans="1:29" s="316" customFormat="1" ht="15" customHeight="1" x14ac:dyDescent="0.35">
      <c r="A38" s="203">
        <f t="shared" si="3"/>
        <v>1.4166666666666654</v>
      </c>
      <c r="B38" s="204">
        <f t="shared" si="0"/>
        <v>1.2916666666666654</v>
      </c>
      <c r="C38" s="204">
        <f t="shared" si="1"/>
        <v>1.6249999999999987</v>
      </c>
      <c r="D38" s="214">
        <f t="shared" si="2"/>
        <v>1.9999999999999987</v>
      </c>
      <c r="E38" s="213" t="s">
        <v>168</v>
      </c>
      <c r="F38" s="458"/>
      <c r="G38" s="459"/>
      <c r="H38" s="444"/>
      <c r="I38" s="445"/>
      <c r="J38" s="460"/>
      <c r="K38" s="459"/>
      <c r="L38" s="460"/>
      <c r="M38" s="458"/>
      <c r="N38" s="458"/>
      <c r="O38" s="459"/>
      <c r="P38" s="460"/>
      <c r="Q38" s="458"/>
      <c r="R38" s="458"/>
      <c r="S38" s="459"/>
      <c r="T38" s="335"/>
      <c r="U38" s="331"/>
      <c r="V38" s="331"/>
      <c r="W38" s="332"/>
      <c r="X38" s="452"/>
      <c r="Y38" s="453"/>
      <c r="Z38" s="454"/>
      <c r="AA38" s="196"/>
      <c r="AB38" s="197"/>
      <c r="AC38" s="198"/>
    </row>
    <row r="39" spans="1:29" s="316" customFormat="1" ht="15" customHeight="1" thickBot="1" x14ac:dyDescent="0.4">
      <c r="A39" s="215">
        <f t="shared" si="3"/>
        <v>1.4374999999999987</v>
      </c>
      <c r="B39" s="216">
        <f t="shared" si="0"/>
        <v>1.3124999999999987</v>
      </c>
      <c r="C39" s="216">
        <f t="shared" si="1"/>
        <v>1.6458333333333319</v>
      </c>
      <c r="D39" s="217">
        <f t="shared" si="2"/>
        <v>2.0208333333333321</v>
      </c>
      <c r="E39" s="218" t="s">
        <v>169</v>
      </c>
      <c r="F39" s="364"/>
      <c r="G39" s="365"/>
      <c r="H39" s="446"/>
      <c r="I39" s="447"/>
      <c r="J39" s="367"/>
      <c r="K39" s="365"/>
      <c r="L39" s="367"/>
      <c r="M39" s="364"/>
      <c r="N39" s="364"/>
      <c r="O39" s="365"/>
      <c r="P39" s="367"/>
      <c r="Q39" s="364"/>
      <c r="R39" s="364"/>
      <c r="S39" s="365"/>
      <c r="T39" s="336"/>
      <c r="U39" s="333"/>
      <c r="V39" s="333"/>
      <c r="W39" s="334"/>
      <c r="X39" s="455"/>
      <c r="Y39" s="456"/>
      <c r="Z39" s="457"/>
      <c r="AA39" s="219"/>
      <c r="AB39" s="220"/>
      <c r="AC39" s="221"/>
    </row>
    <row r="40" spans="1:29" s="179" customFormat="1" ht="13.5" thickBot="1" x14ac:dyDescent="0.35">
      <c r="E40" s="516" t="s">
        <v>170</v>
      </c>
      <c r="F40" s="517"/>
      <c r="G40" s="517"/>
      <c r="H40" s="517"/>
      <c r="I40" s="337"/>
      <c r="J40" s="337"/>
      <c r="K40" s="337"/>
      <c r="L40" s="517"/>
      <c r="M40" s="517"/>
      <c r="N40" s="517"/>
      <c r="O40" s="517"/>
      <c r="P40" s="517"/>
      <c r="Q40" s="517"/>
      <c r="R40" s="517"/>
      <c r="S40" s="517"/>
      <c r="T40" s="517"/>
      <c r="U40" s="517"/>
      <c r="V40" s="517"/>
      <c r="W40" s="517"/>
      <c r="X40" s="517"/>
      <c r="Y40" s="517"/>
      <c r="Z40" s="517"/>
      <c r="AA40" s="517"/>
      <c r="AB40" s="517"/>
      <c r="AC40" s="518"/>
    </row>
    <row r="41" spans="1:29" s="179" customFormat="1" ht="13" x14ac:dyDescent="0.3">
      <c r="E41" s="222" t="s">
        <v>332</v>
      </c>
      <c r="F41" s="223" t="s">
        <v>171</v>
      </c>
      <c r="G41" s="224"/>
      <c r="H41" s="225"/>
      <c r="I41" s="225"/>
      <c r="J41" s="225"/>
      <c r="K41" s="225"/>
      <c r="L41" s="225"/>
      <c r="M41" s="226"/>
      <c r="N41" s="253"/>
      <c r="O41" s="253"/>
      <c r="P41" s="227" t="s">
        <v>172</v>
      </c>
      <c r="Q41" s="223" t="s">
        <v>173</v>
      </c>
      <c r="R41" s="228"/>
      <c r="S41" s="228"/>
      <c r="T41" s="229"/>
      <c r="U41" s="229"/>
      <c r="V41" s="229"/>
      <c r="W41" s="229"/>
      <c r="X41" s="230"/>
      <c r="Y41" s="255"/>
      <c r="Z41" s="253"/>
      <c r="AA41" s="253"/>
      <c r="AB41" s="255"/>
      <c r="AC41" s="256"/>
    </row>
    <row r="42" spans="1:29" s="179" customFormat="1" ht="13" x14ac:dyDescent="0.3">
      <c r="E42" s="222" t="s">
        <v>174</v>
      </c>
      <c r="F42" s="231" t="s">
        <v>175</v>
      </c>
      <c r="G42" s="232"/>
      <c r="H42" s="239"/>
      <c r="I42" s="239"/>
      <c r="J42" s="233"/>
      <c r="K42" s="233"/>
      <c r="L42" s="233"/>
      <c r="M42" s="234"/>
      <c r="N42" s="253"/>
      <c r="O42" s="253"/>
      <c r="P42" s="227" t="s">
        <v>176</v>
      </c>
      <c r="Q42" s="231" t="s">
        <v>177</v>
      </c>
      <c r="R42" s="235"/>
      <c r="S42" s="235"/>
      <c r="T42" s="236"/>
      <c r="U42" s="236"/>
      <c r="V42" s="236"/>
      <c r="W42" s="236"/>
      <c r="X42" s="237"/>
      <c r="Y42" s="255"/>
      <c r="Z42" s="253"/>
      <c r="AA42" s="253"/>
      <c r="AB42" s="255"/>
      <c r="AC42" s="256"/>
    </row>
    <row r="43" spans="1:29" s="179" customFormat="1" ht="13" x14ac:dyDescent="0.3">
      <c r="E43" s="222" t="s">
        <v>119</v>
      </c>
      <c r="F43" s="231" t="s">
        <v>178</v>
      </c>
      <c r="G43" s="238"/>
      <c r="H43" s="239"/>
      <c r="I43" s="239"/>
      <c r="J43" s="239"/>
      <c r="K43" s="239"/>
      <c r="L43" s="239"/>
      <c r="M43" s="240"/>
      <c r="N43" s="253"/>
      <c r="O43" s="253"/>
      <c r="P43" s="227" t="s">
        <v>126</v>
      </c>
      <c r="Q43" s="231" t="s">
        <v>179</v>
      </c>
      <c r="R43" s="241"/>
      <c r="S43" s="241"/>
      <c r="T43" s="242"/>
      <c r="U43" s="242"/>
      <c r="V43" s="242"/>
      <c r="W43" s="242"/>
      <c r="X43" s="237"/>
      <c r="Y43" s="255"/>
      <c r="Z43" s="253"/>
      <c r="AA43" s="253"/>
      <c r="AB43" s="255"/>
      <c r="AC43" s="256"/>
    </row>
    <row r="44" spans="1:29" s="179" customFormat="1" ht="13" x14ac:dyDescent="0.3">
      <c r="E44" s="222" t="s">
        <v>180</v>
      </c>
      <c r="F44" s="231" t="s">
        <v>181</v>
      </c>
      <c r="G44" s="238"/>
      <c r="H44" s="239"/>
      <c r="I44" s="239"/>
      <c r="J44" s="239"/>
      <c r="K44" s="239"/>
      <c r="L44" s="239"/>
      <c r="M44" s="240"/>
      <c r="N44" s="253"/>
      <c r="O44" s="253"/>
      <c r="P44" s="227" t="s">
        <v>182</v>
      </c>
      <c r="Q44" s="231" t="s">
        <v>183</v>
      </c>
      <c r="R44" s="243"/>
      <c r="S44" s="243"/>
      <c r="T44" s="244"/>
      <c r="U44" s="244"/>
      <c r="V44" s="244"/>
      <c r="W44" s="244"/>
      <c r="X44" s="245"/>
      <c r="Y44" s="255"/>
      <c r="Z44" s="253"/>
      <c r="AA44" s="253"/>
      <c r="AB44" s="255"/>
      <c r="AC44" s="256"/>
    </row>
    <row r="45" spans="1:29" s="179" customFormat="1" ht="13" x14ac:dyDescent="0.3">
      <c r="E45" s="222" t="s">
        <v>138</v>
      </c>
      <c r="F45" s="231" t="s">
        <v>184</v>
      </c>
      <c r="G45" s="232"/>
      <c r="H45" s="246"/>
      <c r="I45" s="244"/>
      <c r="J45" s="244"/>
      <c r="K45" s="239"/>
      <c r="L45" s="239"/>
      <c r="M45" s="240"/>
      <c r="N45" s="253"/>
      <c r="O45" s="253"/>
      <c r="P45" s="227" t="s">
        <v>185</v>
      </c>
      <c r="Q45" s="231" t="s">
        <v>186</v>
      </c>
      <c r="R45" s="247"/>
      <c r="S45" s="247"/>
      <c r="T45" s="248"/>
      <c r="U45" s="248"/>
      <c r="V45" s="248"/>
      <c r="W45" s="244"/>
      <c r="X45" s="245"/>
      <c r="Y45" s="255"/>
      <c r="Z45" s="253"/>
      <c r="AA45" s="253"/>
      <c r="AB45" s="255"/>
      <c r="AC45" s="256"/>
    </row>
    <row r="46" spans="1:29" s="179" customFormat="1" ht="13" x14ac:dyDescent="0.3">
      <c r="E46" s="222" t="s">
        <v>187</v>
      </c>
      <c r="F46" s="231" t="s">
        <v>188</v>
      </c>
      <c r="G46" s="232"/>
      <c r="H46" s="244"/>
      <c r="I46" s="248"/>
      <c r="J46" s="244"/>
      <c r="K46" s="244"/>
      <c r="L46" s="244"/>
      <c r="M46" s="245"/>
      <c r="N46" s="253"/>
      <c r="O46" s="253"/>
      <c r="P46" s="227" t="s">
        <v>189</v>
      </c>
      <c r="Q46" s="231" t="s">
        <v>190</v>
      </c>
      <c r="R46" s="243"/>
      <c r="S46" s="243"/>
      <c r="T46" s="244"/>
      <c r="U46" s="249"/>
      <c r="V46" s="249"/>
      <c r="W46" s="249"/>
      <c r="X46" s="245"/>
      <c r="Y46" s="255"/>
      <c r="Z46" s="253"/>
      <c r="AA46" s="253"/>
      <c r="AB46" s="255"/>
      <c r="AC46" s="256"/>
    </row>
    <row r="47" spans="1:29" s="179" customFormat="1" ht="13" x14ac:dyDescent="0.3">
      <c r="E47" s="222" t="s">
        <v>191</v>
      </c>
      <c r="F47" s="231" t="s">
        <v>192</v>
      </c>
      <c r="G47" s="232"/>
      <c r="H47" s="249"/>
      <c r="I47" s="244"/>
      <c r="J47" s="244"/>
      <c r="K47" s="244"/>
      <c r="L47" s="244"/>
      <c r="M47" s="245"/>
      <c r="N47" s="253"/>
      <c r="O47" s="253"/>
      <c r="P47" s="227"/>
      <c r="Q47" s="231"/>
      <c r="R47" s="243"/>
      <c r="S47" s="243"/>
      <c r="T47" s="249"/>
      <c r="U47" s="248"/>
      <c r="V47" s="248"/>
      <c r="W47" s="248"/>
      <c r="X47" s="250"/>
      <c r="Y47" s="255"/>
      <c r="Z47" s="253"/>
      <c r="AA47" s="253"/>
      <c r="AB47" s="255"/>
      <c r="AC47" s="256"/>
    </row>
    <row r="48" spans="1:29" s="179" customFormat="1" ht="13" x14ac:dyDescent="0.3">
      <c r="E48" s="222" t="s">
        <v>193</v>
      </c>
      <c r="F48" s="231" t="s">
        <v>194</v>
      </c>
      <c r="G48" s="232"/>
      <c r="H48" s="248"/>
      <c r="I48" s="248"/>
      <c r="J48" s="248"/>
      <c r="K48" s="249"/>
      <c r="L48" s="244"/>
      <c r="M48" s="245"/>
      <c r="N48" s="253"/>
      <c r="O48" s="253"/>
      <c r="P48" s="227"/>
      <c r="Q48" s="231"/>
      <c r="R48" s="243"/>
      <c r="S48" s="243"/>
      <c r="T48" s="249"/>
      <c r="U48" s="248"/>
      <c r="V48" s="248"/>
      <c r="W48" s="248"/>
      <c r="X48" s="250"/>
      <c r="Y48" s="255"/>
      <c r="Z48" s="253"/>
      <c r="AA48" s="253"/>
      <c r="AB48" s="255"/>
      <c r="AC48" s="256"/>
    </row>
    <row r="49" spans="5:32" s="179" customFormat="1" ht="13" x14ac:dyDescent="0.3">
      <c r="E49" s="222" t="s">
        <v>195</v>
      </c>
      <c r="F49" s="231" t="s">
        <v>196</v>
      </c>
      <c r="G49" s="232"/>
      <c r="H49" s="249"/>
      <c r="I49" s="249"/>
      <c r="J49" s="249"/>
      <c r="K49" s="249"/>
      <c r="L49" s="249"/>
      <c r="M49" s="251"/>
      <c r="N49" s="253"/>
      <c r="O49" s="253"/>
      <c r="P49" s="227"/>
      <c r="Q49" s="231"/>
      <c r="R49" s="252"/>
      <c r="S49" s="252"/>
      <c r="T49" s="248"/>
      <c r="U49" s="248"/>
      <c r="V49" s="248"/>
      <c r="W49" s="248"/>
      <c r="X49" s="250"/>
      <c r="Y49" s="255"/>
      <c r="Z49" s="253"/>
      <c r="AA49" s="253"/>
      <c r="AB49" s="255"/>
      <c r="AC49" s="256"/>
    </row>
    <row r="50" spans="5:32" s="179" customFormat="1" ht="13" x14ac:dyDescent="0.3">
      <c r="E50" s="222" t="s">
        <v>197</v>
      </c>
      <c r="F50" s="231" t="s">
        <v>198</v>
      </c>
      <c r="G50" s="247"/>
      <c r="H50" s="248"/>
      <c r="I50" s="248"/>
      <c r="J50" s="248"/>
      <c r="K50" s="249"/>
      <c r="L50" s="249"/>
      <c r="M50" s="251"/>
      <c r="N50" s="253"/>
      <c r="O50" s="253"/>
      <c r="P50" s="227"/>
      <c r="Q50" s="231"/>
      <c r="R50" s="254"/>
      <c r="S50" s="254"/>
      <c r="T50" s="248"/>
      <c r="U50" s="248"/>
      <c r="V50" s="248"/>
      <c r="W50" s="248"/>
      <c r="X50" s="250"/>
      <c r="Y50" s="255"/>
      <c r="Z50" s="253"/>
      <c r="AA50" s="253"/>
      <c r="AB50" s="255"/>
      <c r="AC50" s="256"/>
    </row>
    <row r="51" spans="5:32" s="179" customFormat="1" ht="13" x14ac:dyDescent="0.3">
      <c r="E51" s="519"/>
      <c r="F51" s="257"/>
      <c r="G51" s="247"/>
      <c r="H51" s="248"/>
      <c r="I51" s="248"/>
      <c r="J51" s="248"/>
      <c r="K51" s="248"/>
      <c r="L51" s="249"/>
      <c r="M51" s="251"/>
      <c r="N51" s="253"/>
      <c r="O51" s="253"/>
      <c r="P51" s="227"/>
      <c r="Q51" s="231"/>
      <c r="R51" s="247"/>
      <c r="S51" s="247"/>
      <c r="T51" s="248"/>
      <c r="U51" s="248"/>
      <c r="V51" s="248"/>
      <c r="W51" s="248"/>
      <c r="X51" s="250"/>
      <c r="Y51" s="255"/>
      <c r="Z51" s="253"/>
      <c r="AA51" s="253"/>
      <c r="AB51" s="255"/>
      <c r="AC51" s="256"/>
    </row>
    <row r="52" spans="5:32" s="179" customFormat="1" ht="13.5" thickBot="1" x14ac:dyDescent="0.35">
      <c r="E52" s="520"/>
      <c r="F52" s="258"/>
      <c r="G52" s="259"/>
      <c r="H52" s="260"/>
      <c r="I52" s="260"/>
      <c r="J52" s="260"/>
      <c r="K52" s="260"/>
      <c r="L52" s="260"/>
      <c r="M52" s="261"/>
      <c r="N52" s="253"/>
      <c r="O52" s="253"/>
      <c r="P52" s="521"/>
      <c r="Q52" s="262"/>
      <c r="R52" s="263"/>
      <c r="S52" s="263"/>
      <c r="T52" s="264"/>
      <c r="U52" s="264"/>
      <c r="V52" s="264"/>
      <c r="W52" s="264"/>
      <c r="X52" s="265"/>
      <c r="Y52" s="255"/>
      <c r="Z52" s="253"/>
      <c r="AA52" s="253"/>
      <c r="AB52" s="255"/>
      <c r="AC52" s="256"/>
    </row>
    <row r="53" spans="5:32" s="179" customFormat="1" ht="13.5" thickBot="1" x14ac:dyDescent="0.35">
      <c r="E53" s="522"/>
      <c r="F53" s="523"/>
      <c r="G53" s="523"/>
      <c r="H53" s="523"/>
      <c r="I53" s="523"/>
      <c r="J53" s="523"/>
      <c r="K53" s="523"/>
      <c r="L53" s="523"/>
      <c r="M53" s="523"/>
      <c r="N53" s="523"/>
      <c r="O53" s="523"/>
      <c r="P53" s="524"/>
      <c r="Q53" s="524"/>
      <c r="R53" s="524"/>
      <c r="S53" s="524"/>
      <c r="T53" s="524"/>
      <c r="U53" s="524"/>
      <c r="V53" s="524"/>
      <c r="W53" s="524"/>
      <c r="X53" s="525"/>
      <c r="Y53" s="525"/>
      <c r="Z53" s="524"/>
      <c r="AA53" s="525"/>
      <c r="AB53" s="525"/>
      <c r="AC53" s="526"/>
    </row>
    <row r="54" spans="5:32" s="266" customFormat="1" ht="13.5" thickBot="1" x14ac:dyDescent="0.3">
      <c r="E54" s="267" t="s">
        <v>199</v>
      </c>
      <c r="F54" s="268"/>
      <c r="G54" s="268"/>
      <c r="H54" s="268"/>
      <c r="I54" s="268"/>
      <c r="J54" s="268"/>
      <c r="K54" s="268"/>
      <c r="L54" s="268"/>
      <c r="M54" s="330"/>
      <c r="N54" s="330"/>
      <c r="O54" s="330"/>
      <c r="P54" s="330"/>
      <c r="Q54" s="448"/>
      <c r="R54" s="448"/>
      <c r="S54" s="448"/>
      <c r="T54" s="448"/>
      <c r="U54" s="448"/>
      <c r="V54" s="448"/>
      <c r="W54" s="448"/>
      <c r="X54" s="330"/>
      <c r="Y54" s="330"/>
      <c r="Z54" s="330"/>
      <c r="AA54" s="330"/>
      <c r="AB54" s="330"/>
      <c r="AC54" s="269"/>
      <c r="AD54"/>
      <c r="AE54"/>
      <c r="AF54"/>
    </row>
    <row r="55" spans="5:32" s="270" customFormat="1" ht="15" customHeight="1" thickBot="1" x14ac:dyDescent="0.3">
      <c r="E55" s="271"/>
      <c r="F55" s="272"/>
      <c r="G55" s="273" t="s">
        <v>200</v>
      </c>
      <c r="H55" s="274" t="s">
        <v>201</v>
      </c>
      <c r="I55" s="275"/>
      <c r="J55" s="276"/>
      <c r="K55" s="276" t="s">
        <v>202</v>
      </c>
      <c r="L55" s="277" t="s">
        <v>203</v>
      </c>
      <c r="M55" s="278"/>
      <c r="N55" s="279"/>
      <c r="O55" s="279"/>
      <c r="P55" s="279"/>
      <c r="Q55" s="279"/>
      <c r="R55" s="279"/>
      <c r="S55" s="279"/>
      <c r="T55" s="279"/>
      <c r="U55" s="279"/>
      <c r="V55" s="279"/>
      <c r="W55" s="279"/>
      <c r="X55" s="279"/>
      <c r="Y55" s="279"/>
      <c r="Z55" s="280"/>
      <c r="AA55" s="280"/>
      <c r="AB55" s="280"/>
      <c r="AC55" s="281"/>
      <c r="AD55"/>
      <c r="AE55"/>
      <c r="AF55"/>
    </row>
    <row r="56" spans="5:32" s="270" customFormat="1" ht="12" customHeight="1" x14ac:dyDescent="0.25">
      <c r="E56" s="282" t="s">
        <v>204</v>
      </c>
      <c r="F56" s="283"/>
      <c r="G56" s="284">
        <v>80</v>
      </c>
      <c r="H56" s="284" t="s">
        <v>205</v>
      </c>
      <c r="I56" s="284"/>
      <c r="J56" s="285"/>
      <c r="K56" s="284">
        <v>1</v>
      </c>
      <c r="L56" s="284">
        <v>2</v>
      </c>
      <c r="M56" s="286"/>
      <c r="N56" s="279"/>
      <c r="O56" s="279"/>
      <c r="P56" s="279"/>
      <c r="Q56" s="279"/>
      <c r="R56" s="279"/>
      <c r="S56" s="279"/>
      <c r="T56" s="279"/>
      <c r="U56" s="279"/>
      <c r="V56" s="279"/>
      <c r="W56" s="279"/>
      <c r="X56" s="279"/>
      <c r="Y56" s="279"/>
      <c r="Z56" s="280"/>
      <c r="AA56" s="280"/>
      <c r="AB56" s="280"/>
      <c r="AC56" s="281"/>
      <c r="AD56"/>
      <c r="AE56"/>
      <c r="AF56"/>
    </row>
    <row r="57" spans="5:32" s="270" customFormat="1" ht="12" customHeight="1" x14ac:dyDescent="0.25">
      <c r="E57" s="282" t="s">
        <v>206</v>
      </c>
      <c r="F57" s="287"/>
      <c r="G57" s="288">
        <v>45</v>
      </c>
      <c r="H57" s="288" t="s">
        <v>205</v>
      </c>
      <c r="I57" s="288"/>
      <c r="J57" s="288"/>
      <c r="K57" s="288">
        <v>1</v>
      </c>
      <c r="L57" s="288">
        <v>1</v>
      </c>
      <c r="M57" s="286"/>
      <c r="N57" s="279"/>
      <c r="O57" s="279"/>
      <c r="P57" s="279"/>
      <c r="Q57" s="279"/>
      <c r="R57" s="279"/>
      <c r="S57" s="279"/>
      <c r="T57" s="279"/>
      <c r="U57" s="279"/>
      <c r="V57" s="279"/>
      <c r="W57" s="279"/>
      <c r="X57" s="279"/>
      <c r="Y57" s="279"/>
      <c r="Z57" s="280"/>
      <c r="AA57" s="280"/>
      <c r="AB57" s="280"/>
      <c r="AC57" s="281"/>
      <c r="AD57"/>
      <c r="AE57"/>
      <c r="AF57"/>
    </row>
    <row r="58" spans="5:32" s="270" customFormat="1" ht="12" customHeight="1" x14ac:dyDescent="0.25">
      <c r="E58" s="282" t="s">
        <v>207</v>
      </c>
      <c r="F58" s="289"/>
      <c r="G58" s="284">
        <v>16</v>
      </c>
      <c r="H58" s="284" t="s">
        <v>208</v>
      </c>
      <c r="I58" s="284"/>
      <c r="J58" s="285"/>
      <c r="K58" s="284">
        <v>1</v>
      </c>
      <c r="L58" s="284" t="s">
        <v>209</v>
      </c>
      <c r="M58" s="290"/>
      <c r="N58" s="279"/>
      <c r="O58" s="279"/>
      <c r="P58" s="279"/>
      <c r="Q58" s="279"/>
      <c r="R58" s="279"/>
      <c r="S58" s="279"/>
      <c r="T58" s="279"/>
      <c r="U58" s="279"/>
      <c r="V58" s="279"/>
      <c r="W58" s="279"/>
      <c r="X58" s="279"/>
      <c r="Y58" s="279"/>
      <c r="Z58" s="280"/>
      <c r="AA58" s="280"/>
      <c r="AB58" s="280"/>
      <c r="AC58" s="281"/>
      <c r="AD58"/>
      <c r="AE58"/>
      <c r="AF58"/>
    </row>
    <row r="59" spans="5:32" s="270" customFormat="1" ht="12" customHeight="1" x14ac:dyDescent="0.25">
      <c r="E59" s="282" t="s">
        <v>210</v>
      </c>
      <c r="F59" s="272"/>
      <c r="G59" s="288">
        <v>8</v>
      </c>
      <c r="H59" s="288" t="s">
        <v>208</v>
      </c>
      <c r="I59" s="288"/>
      <c r="J59" s="288"/>
      <c r="K59" s="288">
        <v>1</v>
      </c>
      <c r="L59" s="288" t="s">
        <v>209</v>
      </c>
      <c r="M59" s="290"/>
      <c r="N59" s="279"/>
      <c r="O59" s="279"/>
      <c r="P59" s="279"/>
      <c r="Q59" s="279"/>
      <c r="R59" s="279"/>
      <c r="S59" s="279"/>
      <c r="T59" s="279"/>
      <c r="U59" s="279"/>
      <c r="V59" s="279"/>
      <c r="W59" s="279"/>
      <c r="X59" s="279"/>
      <c r="Y59" s="279"/>
      <c r="Z59" s="280"/>
      <c r="AA59" s="280"/>
      <c r="AB59" s="280"/>
      <c r="AC59" s="281"/>
      <c r="AD59"/>
      <c r="AE59"/>
      <c r="AF59"/>
    </row>
    <row r="60" spans="5:32" s="270" customFormat="1" ht="12" customHeight="1" x14ac:dyDescent="0.25">
      <c r="E60" s="294"/>
      <c r="F60" s="272"/>
      <c r="G60" s="284"/>
      <c r="H60" s="284"/>
      <c r="I60" s="284"/>
      <c r="J60" s="291"/>
      <c r="K60" s="284"/>
      <c r="L60" s="292"/>
      <c r="M60" s="293"/>
      <c r="N60" s="279"/>
      <c r="O60" s="279"/>
      <c r="P60" s="279"/>
      <c r="Q60" s="279"/>
      <c r="R60" s="279"/>
      <c r="S60" s="279"/>
      <c r="T60" s="279"/>
      <c r="U60" s="279"/>
      <c r="V60" s="279"/>
      <c r="W60" s="279"/>
      <c r="X60" s="279"/>
      <c r="Y60" s="279"/>
      <c r="Z60" s="280"/>
      <c r="AA60" s="280"/>
      <c r="AB60" s="280"/>
      <c r="AC60" s="281"/>
      <c r="AD60"/>
      <c r="AE60"/>
      <c r="AF60"/>
    </row>
    <row r="61" spans="5:32" s="270" customFormat="1" ht="12" customHeight="1" x14ac:dyDescent="0.25">
      <c r="E61" s="294"/>
      <c r="F61" s="272"/>
      <c r="G61" s="288"/>
      <c r="H61" s="295"/>
      <c r="I61" s="295"/>
      <c r="J61" s="296"/>
      <c r="K61" s="288"/>
      <c r="L61" s="288"/>
      <c r="M61" s="297"/>
      <c r="N61" s="279"/>
      <c r="O61" s="279"/>
      <c r="P61" s="279"/>
      <c r="Q61" s="279"/>
      <c r="R61" s="279"/>
      <c r="S61" s="279"/>
      <c r="T61" s="279"/>
      <c r="U61" s="279"/>
      <c r="V61" s="279"/>
      <c r="W61" s="279"/>
      <c r="X61" s="279"/>
      <c r="Y61" s="279"/>
      <c r="Z61" s="280"/>
      <c r="AA61" s="280"/>
      <c r="AB61" s="280"/>
      <c r="AC61" s="281"/>
      <c r="AD61"/>
      <c r="AE61"/>
      <c r="AF61"/>
    </row>
    <row r="62" spans="5:32" s="270" customFormat="1" ht="12" customHeight="1" x14ac:dyDescent="0.25">
      <c r="E62" s="271"/>
      <c r="F62" s="298"/>
      <c r="G62" s="292"/>
      <c r="H62" s="284"/>
      <c r="I62" s="284"/>
      <c r="J62" s="285"/>
      <c r="K62" s="292"/>
      <c r="L62" s="292"/>
      <c r="M62" s="297"/>
      <c r="N62" s="279"/>
      <c r="O62" s="279"/>
      <c r="P62" s="279"/>
      <c r="Q62" s="279"/>
      <c r="R62" s="279"/>
      <c r="S62" s="279"/>
      <c r="T62" s="279"/>
      <c r="U62" s="279"/>
      <c r="V62" s="279"/>
      <c r="W62" s="279"/>
      <c r="X62" s="279"/>
      <c r="Y62" s="279"/>
      <c r="Z62" s="280"/>
      <c r="AA62" s="280"/>
      <c r="AB62" s="280"/>
      <c r="AC62" s="281"/>
      <c r="AD62"/>
      <c r="AE62"/>
      <c r="AF62"/>
    </row>
    <row r="63" spans="5:32" s="270" customFormat="1" ht="12" customHeight="1" x14ac:dyDescent="0.25">
      <c r="E63" s="299"/>
      <c r="F63" s="300"/>
      <c r="G63" s="292"/>
      <c r="H63" s="284"/>
      <c r="I63" s="284"/>
      <c r="J63" s="285"/>
      <c r="K63" s="292"/>
      <c r="L63" s="292"/>
      <c r="M63" s="301"/>
      <c r="N63" s="279"/>
      <c r="O63" s="279"/>
      <c r="P63" s="279"/>
      <c r="Q63" s="279"/>
      <c r="R63" s="279"/>
      <c r="S63" s="279"/>
      <c r="T63" s="279"/>
      <c r="U63" s="279"/>
      <c r="V63" s="279"/>
      <c r="W63" s="279"/>
      <c r="X63" s="279"/>
      <c r="Y63" s="279"/>
      <c r="Z63" s="280"/>
      <c r="AA63" s="280"/>
      <c r="AB63" s="280"/>
      <c r="AC63" s="281"/>
      <c r="AD63"/>
      <c r="AE63"/>
      <c r="AF63"/>
    </row>
    <row r="64" spans="5:32" s="270" customFormat="1" ht="12.5" x14ac:dyDescent="0.25">
      <c r="E64" s="302"/>
      <c r="F64" s="272"/>
      <c r="G64" s="292"/>
      <c r="H64" s="284"/>
      <c r="I64" s="292"/>
      <c r="J64" s="303"/>
      <c r="K64" s="292"/>
      <c r="L64" s="292"/>
      <c r="M64" s="286"/>
      <c r="N64" s="279"/>
      <c r="O64" s="279"/>
      <c r="P64" s="279"/>
      <c r="Q64" s="279"/>
      <c r="R64" s="279"/>
      <c r="S64" s="279"/>
      <c r="T64" s="279"/>
      <c r="U64" s="279"/>
      <c r="V64" s="279"/>
      <c r="W64" s="279"/>
      <c r="X64" s="279"/>
      <c r="Y64" s="279"/>
      <c r="Z64" s="280"/>
      <c r="AA64" s="280"/>
      <c r="AB64" s="280"/>
      <c r="AC64" s="281"/>
      <c r="AD64"/>
      <c r="AE64"/>
      <c r="AF64"/>
    </row>
    <row r="65" spans="5:32" s="270" customFormat="1" ht="13" thickBot="1" x14ac:dyDescent="0.3">
      <c r="E65" s="271"/>
      <c r="F65" s="272"/>
      <c r="G65" s="304"/>
      <c r="H65" s="305"/>
      <c r="I65" s="305"/>
      <c r="J65" s="305"/>
      <c r="K65" s="304"/>
      <c r="L65" s="304"/>
      <c r="M65" s="286"/>
      <c r="N65" s="279"/>
      <c r="O65" s="279"/>
      <c r="P65" s="279"/>
      <c r="Q65" s="279"/>
      <c r="R65" s="279"/>
      <c r="S65" s="279"/>
      <c r="T65" s="279"/>
      <c r="U65" s="279"/>
      <c r="V65" s="279"/>
      <c r="W65" s="279"/>
      <c r="X65" s="279"/>
      <c r="Y65" s="279"/>
      <c r="Z65" s="280"/>
      <c r="AA65" s="280"/>
      <c r="AB65" s="280"/>
      <c r="AC65" s="281"/>
      <c r="AD65"/>
      <c r="AE65"/>
      <c r="AF65"/>
    </row>
    <row r="66" spans="5:32" s="270" customFormat="1" ht="13" thickBot="1" x14ac:dyDescent="0.3">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179" customFormat="1" ht="13" x14ac:dyDescent="0.3">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row>
    <row r="68" spans="5:32" s="179" customFormat="1" ht="8" customHeight="1" x14ac:dyDescent="0.3"/>
  </sheetData>
  <mergeCells count="115">
    <mergeCell ref="Q54:W54"/>
    <mergeCell ref="X30:Z39"/>
    <mergeCell ref="F31:G39"/>
    <mergeCell ref="H31:I33"/>
    <mergeCell ref="J31:K39"/>
    <mergeCell ref="L31:O32"/>
    <mergeCell ref="P31:S34"/>
    <mergeCell ref="T31:W34"/>
    <mergeCell ref="L33:O39"/>
    <mergeCell ref="H34:I36"/>
    <mergeCell ref="P35:S39"/>
    <mergeCell ref="H37:I39"/>
    <mergeCell ref="Q26:Q29"/>
    <mergeCell ref="R26:R29"/>
    <mergeCell ref="S26:S29"/>
    <mergeCell ref="T26:T29"/>
    <mergeCell ref="U26:U29"/>
    <mergeCell ref="V26:V29"/>
    <mergeCell ref="W26:W29"/>
    <mergeCell ref="F29:G30"/>
    <mergeCell ref="H30:K30"/>
    <mergeCell ref="L30:O30"/>
    <mergeCell ref="P30:S30"/>
    <mergeCell ref="T30:W30"/>
    <mergeCell ref="X20:Z29"/>
    <mergeCell ref="H21:H24"/>
    <mergeCell ref="I21:I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H25:K25"/>
    <mergeCell ref="L25:O25"/>
    <mergeCell ref="P25:S25"/>
    <mergeCell ref="T25:W25"/>
    <mergeCell ref="H26:H29"/>
    <mergeCell ref="I26:I29"/>
    <mergeCell ref="J26:J29"/>
    <mergeCell ref="T14:W14"/>
    <mergeCell ref="H15:K18"/>
    <mergeCell ref="L15:L18"/>
    <mergeCell ref="M15:M18"/>
    <mergeCell ref="N15:N18"/>
    <mergeCell ref="O15:O18"/>
    <mergeCell ref="P15:S16"/>
    <mergeCell ref="T15:T18"/>
    <mergeCell ref="U15:U18"/>
    <mergeCell ref="V15:V18"/>
    <mergeCell ref="W15:W18"/>
    <mergeCell ref="P17:S18"/>
    <mergeCell ref="P5:S5"/>
    <mergeCell ref="T5:W5"/>
    <mergeCell ref="X5:Z5"/>
    <mergeCell ref="AA5:AC5"/>
    <mergeCell ref="A7:D7"/>
    <mergeCell ref="H8:K9"/>
    <mergeCell ref="L8:O9"/>
    <mergeCell ref="P8:S8"/>
    <mergeCell ref="T8:W9"/>
    <mergeCell ref="P9:S10"/>
    <mergeCell ref="H10:K13"/>
    <mergeCell ref="L10:L13"/>
    <mergeCell ref="M10:M13"/>
    <mergeCell ref="N10:N13"/>
    <mergeCell ref="O10:O13"/>
    <mergeCell ref="T10:T13"/>
    <mergeCell ref="U10:U13"/>
    <mergeCell ref="V10:V13"/>
    <mergeCell ref="W10:W13"/>
    <mergeCell ref="P11:P13"/>
    <mergeCell ref="Q11:Q13"/>
    <mergeCell ref="R11:R13"/>
    <mergeCell ref="S11:S13"/>
    <mergeCell ref="H19:K20"/>
    <mergeCell ref="L19:O20"/>
    <mergeCell ref="P19:S20"/>
    <mergeCell ref="T19:W20"/>
    <mergeCell ref="F25:G25"/>
    <mergeCell ref="F26:G28"/>
    <mergeCell ref="K26:K29"/>
    <mergeCell ref="L26:L29"/>
    <mergeCell ref="M26:M29"/>
    <mergeCell ref="N26:N29"/>
    <mergeCell ref="O26:O29"/>
    <mergeCell ref="P26:P29"/>
    <mergeCell ref="F14:G14"/>
    <mergeCell ref="H14:K14"/>
    <mergeCell ref="L14:O14"/>
    <mergeCell ref="P14:S14"/>
    <mergeCell ref="H6:K6"/>
    <mergeCell ref="L6:O6"/>
    <mergeCell ref="P6:S6"/>
    <mergeCell ref="T6:W6"/>
    <mergeCell ref="X6:Z6"/>
    <mergeCell ref="AA6:AC6"/>
    <mergeCell ref="F6:G6"/>
    <mergeCell ref="F7:G7"/>
    <mergeCell ref="A1:A6"/>
    <mergeCell ref="B1:B6"/>
    <mergeCell ref="C1:C6"/>
    <mergeCell ref="D1:D6"/>
    <mergeCell ref="E1:E4"/>
    <mergeCell ref="F5:G5"/>
    <mergeCell ref="H5:K5"/>
    <mergeCell ref="L5:O5"/>
  </mergeCells>
  <phoneticPr fontId="26"/>
  <hyperlinks>
    <hyperlink ref="I7" r:id="rId1" xr:uid="{22926474-B5A4-4EE7-BF91-D01F0ADE5047}"/>
    <hyperlink ref="F7" r:id="rId2" display="https://ieeesa.webex.com/ieeesa/j.php?MTID=m5dff7eac804a555afce33031902f8b9e" xr:uid="{45BB76A2-6645-4899-8732-455D84ED276F}"/>
    <hyperlink ref="F7:G7" r:id="rId3" display="Virtual Rm 1" xr:uid="{C49214ED-DD68-4A32-AFCE-64DDAA0F9BDE}"/>
    <hyperlink ref="H7" r:id="rId4" xr:uid="{0366632D-CE8A-4633-A22D-B71C11251FD6}"/>
    <hyperlink ref="J7" r:id="rId5" xr:uid="{D6751482-410E-4639-B245-954DF5D434A5}"/>
    <hyperlink ref="K7" r:id="rId6" xr:uid="{6B9625D3-ECDE-45C4-95B6-B5206AF3332E}"/>
    <hyperlink ref="M7" r:id="rId7" xr:uid="{E58B9BC4-7A3D-465F-93BB-AAEF8DC53B05}"/>
    <hyperlink ref="Q7" r:id="rId8" xr:uid="{8C83A9C2-1578-47B1-9363-96010BE465D2}"/>
    <hyperlink ref="U7" r:id="rId9" xr:uid="{9A9BAC50-1617-4CA9-A4BD-DD90CB59794A}"/>
    <hyperlink ref="L7" r:id="rId10" xr:uid="{70972D1D-7136-4412-8A60-E1E161D4E4D3}"/>
    <hyperlink ref="P7" r:id="rId11" xr:uid="{56B86036-3E2A-4F18-8066-F3B7AC7642E0}"/>
    <hyperlink ref="T7" r:id="rId12" xr:uid="{8AD88EAC-D90C-4F75-B23E-E8D20DC0B87F}"/>
    <hyperlink ref="N7" r:id="rId13" xr:uid="{BBE3799C-69B5-4678-B369-B2BCD82E0BE7}"/>
    <hyperlink ref="R7" r:id="rId14" xr:uid="{D22088CA-E55B-49DD-8246-1D855A204A4E}"/>
    <hyperlink ref="V7" r:id="rId15" xr:uid="{30084A00-BF2F-473C-BF56-B7DE460034D5}"/>
    <hyperlink ref="O7" r:id="rId16" xr:uid="{100C5FFA-FC30-4F35-BE31-06125DC223DD}"/>
    <hyperlink ref="S7" r:id="rId17" xr:uid="{CDC833C7-9D2A-40BE-83B5-E7B43CCA3F84}"/>
    <hyperlink ref="W7" r:id="rId18" xr:uid="{B5578705-D274-402B-8794-57C16533998C}"/>
    <hyperlink ref="T31" r:id="rId19" display="https://ieeesa.webex.com/ieeesa/j.php?MTID=m80ccf8df7986bb01a69f3db4b8243fef" xr:uid="{DBC2D07A-3199-470C-B2A2-D103399CC4FF}"/>
    <hyperlink ref="T31:W34" r:id="rId20" display="802.15 WG Closing" xr:uid="{1C444CF5-1A95-422C-9853-35EA1E565DEA}"/>
  </hyperlinks>
  <pageMargins left="0.7" right="0.7" top="0.75" bottom="0.75" header="0.3" footer="0.3"/>
  <pageSetup paperSize="9" orientation="portrait" horizontalDpi="0" verticalDpi="0"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74" sqref="A74:XFD74"/>
    </sheetView>
  </sheetViews>
  <sheetFormatPr defaultRowHeight="12.5" x14ac:dyDescent="0.25"/>
  <sheetData>
    <row r="1" spans="1:7" ht="17.5" x14ac:dyDescent="0.35">
      <c r="A1" s="483" t="s">
        <v>74</v>
      </c>
      <c r="B1" s="484"/>
      <c r="C1" s="484"/>
      <c r="D1" s="484"/>
      <c r="E1" s="484"/>
      <c r="F1" s="484"/>
      <c r="G1" s="485"/>
    </row>
    <row r="2" spans="1:7" ht="18" thickBot="1" x14ac:dyDescent="0.4">
      <c r="A2" s="486" t="s">
        <v>75</v>
      </c>
      <c r="B2" s="487"/>
      <c r="C2" s="487"/>
      <c r="D2" s="487"/>
      <c r="E2" s="487"/>
      <c r="F2" s="487"/>
      <c r="G2" s="488"/>
    </row>
    <row r="4" spans="1:7" x14ac:dyDescent="0.25">
      <c r="A4" s="489" t="s">
        <v>76</v>
      </c>
      <c r="B4" s="490"/>
      <c r="C4" s="490"/>
      <c r="D4" s="490"/>
      <c r="E4" s="490"/>
      <c r="F4" s="490"/>
      <c r="G4" s="491"/>
    </row>
    <row r="5" spans="1:7" x14ac:dyDescent="0.25">
      <c r="A5" s="492"/>
      <c r="B5" s="493"/>
      <c r="C5" s="493"/>
      <c r="D5" s="493"/>
      <c r="E5" s="493"/>
      <c r="F5" s="493"/>
      <c r="G5" s="494"/>
    </row>
    <row r="6" spans="1:7" x14ac:dyDescent="0.25">
      <c r="A6" s="492"/>
      <c r="B6" s="493"/>
      <c r="C6" s="493"/>
      <c r="D6" s="493"/>
      <c r="E6" s="493"/>
      <c r="F6" s="493"/>
      <c r="G6" s="494"/>
    </row>
    <row r="7" spans="1:7" x14ac:dyDescent="0.25">
      <c r="A7" s="492"/>
      <c r="B7" s="493"/>
      <c r="C7" s="493"/>
      <c r="D7" s="493"/>
      <c r="E7" s="493"/>
      <c r="F7" s="493"/>
      <c r="G7" s="494"/>
    </row>
    <row r="8" spans="1:7" x14ac:dyDescent="0.25">
      <c r="A8" s="495"/>
      <c r="B8" s="496"/>
      <c r="C8" s="496"/>
      <c r="D8" s="496"/>
      <c r="E8" s="496"/>
      <c r="F8" s="496"/>
      <c r="G8" s="497"/>
    </row>
    <row r="9" spans="1:7" ht="14" x14ac:dyDescent="0.3">
      <c r="A9" s="176" t="s">
        <v>77</v>
      </c>
      <c r="B9" s="177" t="s">
        <v>78</v>
      </c>
    </row>
    <row r="10" spans="1:7" ht="14" x14ac:dyDescent="0.3">
      <c r="A10" s="176"/>
      <c r="B10" s="177"/>
    </row>
    <row r="12" spans="1:7" s="169" customFormat="1" ht="20" x14ac:dyDescent="0.4">
      <c r="A12" s="169" t="s">
        <v>79</v>
      </c>
    </row>
    <row r="13" spans="1:7" s="125" customFormat="1" ht="20" x14ac:dyDescent="0.4">
      <c r="A13" s="132" t="s">
        <v>71</v>
      </c>
    </row>
    <row r="65" spans="2:19" ht="10.5" customHeight="1" x14ac:dyDescent="0.25"/>
    <row r="66" spans="2:19" hidden="1" x14ac:dyDescent="0.25"/>
    <row r="67" spans="2:19" hidden="1" x14ac:dyDescent="0.25"/>
    <row r="68" spans="2:19" hidden="1" x14ac:dyDescent="0.25"/>
    <row r="69" spans="2:19" hidden="1" x14ac:dyDescent="0.25"/>
    <row r="70" spans="2:19" hidden="1" x14ac:dyDescent="0.25"/>
    <row r="74" spans="2:19" ht="20" x14ac:dyDescent="0.4">
      <c r="B74" s="125"/>
      <c r="C74" s="125"/>
      <c r="D74" s="125"/>
      <c r="E74" s="125"/>
      <c r="F74" s="125"/>
      <c r="G74" s="125"/>
      <c r="H74" s="125"/>
      <c r="I74" s="125"/>
      <c r="J74" s="125"/>
      <c r="K74" s="125"/>
      <c r="L74" s="125"/>
      <c r="M74" s="125"/>
      <c r="N74" s="125"/>
      <c r="O74" s="125"/>
      <c r="P74" s="125"/>
      <c r="Q74" s="125"/>
      <c r="R74" s="125"/>
      <c r="S74" s="125"/>
    </row>
    <row r="75" spans="2:19" ht="20" x14ac:dyDescent="0.4">
      <c r="B75" s="125" t="s">
        <v>54</v>
      </c>
      <c r="C75" s="125"/>
      <c r="D75" s="125"/>
      <c r="E75" s="125"/>
      <c r="F75" s="125"/>
      <c r="G75" s="125"/>
      <c r="H75" s="125"/>
      <c r="I75" s="125"/>
      <c r="J75" s="125"/>
      <c r="K75" s="125"/>
      <c r="L75" s="125"/>
      <c r="M75" s="125"/>
      <c r="N75" s="125"/>
      <c r="O75" s="125"/>
      <c r="P75" s="125"/>
      <c r="Q75" s="125"/>
      <c r="R75" s="125"/>
      <c r="S75" s="125"/>
    </row>
    <row r="76" spans="2:19" ht="20" x14ac:dyDescent="0.4">
      <c r="B76" s="125" t="s">
        <v>55</v>
      </c>
      <c r="C76" s="125"/>
      <c r="D76" s="125"/>
      <c r="E76" s="125"/>
      <c r="F76" s="125"/>
      <c r="G76" s="125"/>
      <c r="H76" s="125"/>
      <c r="I76" s="125"/>
      <c r="J76" s="125"/>
      <c r="K76" s="125"/>
      <c r="L76" s="125"/>
      <c r="M76" s="125"/>
      <c r="N76" s="125"/>
      <c r="O76" s="125"/>
      <c r="P76" s="125"/>
      <c r="Q76" s="125"/>
      <c r="R76" s="125"/>
      <c r="S76" s="125"/>
    </row>
    <row r="77" spans="2:19" ht="20" x14ac:dyDescent="0.4">
      <c r="B77" s="125" t="s">
        <v>56</v>
      </c>
      <c r="C77" s="125"/>
      <c r="D77" s="125"/>
      <c r="E77" s="125"/>
      <c r="F77" s="125"/>
      <c r="G77" s="125"/>
      <c r="H77" s="125"/>
      <c r="I77" s="125"/>
      <c r="J77" s="125"/>
      <c r="K77" s="125"/>
      <c r="L77" s="125"/>
      <c r="M77" s="125"/>
      <c r="N77" s="125"/>
      <c r="O77" s="125"/>
      <c r="P77" s="125"/>
      <c r="Q77" s="125"/>
      <c r="R77" s="125"/>
      <c r="S77" s="125"/>
    </row>
    <row r="78" spans="2:19" ht="20" x14ac:dyDescent="0.4">
      <c r="B78" s="125" t="s">
        <v>57</v>
      </c>
      <c r="C78" s="125"/>
      <c r="D78" s="125"/>
      <c r="E78" s="125"/>
      <c r="F78" s="125"/>
      <c r="G78" s="125"/>
      <c r="H78" s="125"/>
      <c r="I78" s="125"/>
      <c r="J78" s="125"/>
      <c r="K78" s="125"/>
      <c r="L78" s="125"/>
      <c r="M78" s="125"/>
      <c r="N78" s="125"/>
      <c r="O78" s="125"/>
      <c r="P78" s="125"/>
      <c r="Q78" s="125"/>
      <c r="R78" s="125"/>
      <c r="S78" s="125"/>
    </row>
    <row r="79" spans="2:19" ht="20" x14ac:dyDescent="0.4">
      <c r="B79" s="125"/>
      <c r="C79" s="125"/>
      <c r="D79" s="125"/>
      <c r="E79" s="125"/>
      <c r="F79" s="125"/>
      <c r="G79" s="125"/>
      <c r="H79" s="125"/>
      <c r="I79" s="125"/>
      <c r="J79" s="125"/>
      <c r="K79" s="125"/>
      <c r="L79" s="125"/>
      <c r="M79" s="125"/>
      <c r="N79" s="125"/>
      <c r="O79" s="125"/>
      <c r="P79" s="125"/>
      <c r="Q79" s="125"/>
      <c r="R79" s="125"/>
      <c r="S79" s="125"/>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85"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3" workbookViewId="0">
      <selection activeCell="E9" sqref="E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53</v>
      </c>
      <c r="F1" s="15"/>
      <c r="G1" s="16"/>
      <c r="H1" s="16"/>
      <c r="I1" s="16"/>
    </row>
    <row r="2" spans="1:16" x14ac:dyDescent="0.35">
      <c r="B2" s="15"/>
      <c r="C2" s="12"/>
      <c r="D2" s="18" t="s">
        <v>221</v>
      </c>
      <c r="F2" s="15"/>
      <c r="G2" s="16"/>
      <c r="H2" s="16"/>
      <c r="I2" s="16"/>
    </row>
    <row r="3" spans="1:16" s="34" customFormat="1" ht="24" x14ac:dyDescent="0.35">
      <c r="B3" s="55"/>
      <c r="C3" s="55"/>
      <c r="E3" s="40"/>
      <c r="F3" s="40"/>
      <c r="G3" s="143" t="s">
        <v>28</v>
      </c>
      <c r="H3" s="144" t="s">
        <v>228</v>
      </c>
      <c r="I3" s="90" t="s">
        <v>229</v>
      </c>
      <c r="J3" s="142" t="s">
        <v>230</v>
      </c>
      <c r="K3" s="114" t="s">
        <v>231</v>
      </c>
    </row>
    <row r="4" spans="1:16" s="17" customFormat="1" ht="18.399999999999999" customHeight="1" x14ac:dyDescent="0.4">
      <c r="D4" s="62" t="s">
        <v>325</v>
      </c>
      <c r="E4" s="43"/>
      <c r="F4" s="43"/>
      <c r="G4" s="37">
        <v>60</v>
      </c>
      <c r="H4" s="47">
        <v>0.4375</v>
      </c>
      <c r="I4" s="47">
        <v>0.9375</v>
      </c>
      <c r="J4" s="100">
        <v>0.52083333333333337</v>
      </c>
      <c r="K4" s="115">
        <v>0.14583333333333334</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33"/>
      <c r="D6" s="134" t="s">
        <v>47</v>
      </c>
      <c r="E6" s="82"/>
      <c r="F6" s="81"/>
      <c r="G6" s="82"/>
      <c r="H6" s="82"/>
      <c r="I6" s="86"/>
      <c r="K6" s="135"/>
      <c r="L6" s="135"/>
      <c r="M6" s="135"/>
    </row>
    <row r="7" spans="1:16" ht="69" customHeight="1" x14ac:dyDescent="0.35">
      <c r="D7" s="46" t="s">
        <v>232</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2"/>
  <sheetViews>
    <sheetView topLeftCell="A19" workbookViewId="0">
      <selection activeCell="I21" sqref="I21"/>
    </sheetView>
  </sheetViews>
  <sheetFormatPr defaultRowHeight="12.5" x14ac:dyDescent="0.25"/>
  <cols>
    <col min="3" max="3" width="6.54296875" customWidth="1"/>
    <col min="4" max="4" width="42" customWidth="1"/>
    <col min="5" max="5" width="11.81640625" customWidth="1"/>
    <col min="6" max="6" width="22.36328125" customWidth="1"/>
    <col min="8" max="8" width="11.1796875" customWidth="1"/>
    <col min="9" max="9" width="11" customWidth="1"/>
    <col min="10" max="10" width="11.54296875" customWidth="1"/>
    <col min="11" max="11" width="12.36328125" customWidth="1"/>
  </cols>
  <sheetData>
    <row r="1" spans="1:16" s="2" customFormat="1" ht="16.5" customHeight="1" x14ac:dyDescent="0.4">
      <c r="B1" s="11"/>
      <c r="C1" s="12"/>
      <c r="D1" s="13" t="s">
        <v>60</v>
      </c>
      <c r="E1" s="14"/>
      <c r="F1" s="15"/>
      <c r="G1" s="16"/>
      <c r="H1" s="16"/>
      <c r="I1" s="16"/>
      <c r="K1" s="17"/>
      <c r="L1" s="17"/>
      <c r="M1" s="17"/>
    </row>
    <row r="2" spans="1:16" s="2" customFormat="1" ht="15.5" x14ac:dyDescent="0.35">
      <c r="B2" s="15"/>
      <c r="C2" s="12"/>
      <c r="D2" s="18" t="s">
        <v>324</v>
      </c>
      <c r="E2" s="14"/>
      <c r="F2" s="15"/>
      <c r="G2" s="16"/>
      <c r="H2" s="16"/>
      <c r="I2" s="16"/>
      <c r="K2" s="17"/>
      <c r="L2" s="17"/>
      <c r="M2" s="17"/>
    </row>
    <row r="3" spans="1:16" s="2" customFormat="1" ht="15.5" x14ac:dyDescent="0.35">
      <c r="B3" s="15"/>
      <c r="C3" s="12"/>
      <c r="D3" s="72"/>
      <c r="E3" s="14"/>
      <c r="F3" s="15"/>
      <c r="G3" s="16"/>
      <c r="H3" s="16"/>
      <c r="I3" s="16"/>
      <c r="K3" s="17"/>
      <c r="L3" s="17"/>
      <c r="M3" s="17"/>
    </row>
    <row r="4" spans="1:16" s="2" customFormat="1" ht="47.5" x14ac:dyDescent="0.4">
      <c r="A4" s="34"/>
      <c r="B4" s="38"/>
      <c r="C4" s="45"/>
      <c r="D4" s="69"/>
      <c r="E4" s="81" t="s">
        <v>26</v>
      </c>
      <c r="F4" s="81" t="s">
        <v>27</v>
      </c>
      <c r="G4" s="106" t="s">
        <v>28</v>
      </c>
      <c r="H4" s="144" t="s">
        <v>222</v>
      </c>
      <c r="I4" s="311" t="s">
        <v>223</v>
      </c>
      <c r="J4" s="312" t="s">
        <v>224</v>
      </c>
      <c r="K4" s="313" t="s">
        <v>225</v>
      </c>
      <c r="L4" s="40"/>
      <c r="M4" s="40"/>
      <c r="N4" s="34"/>
      <c r="O4" s="34"/>
      <c r="P4" s="34"/>
    </row>
    <row r="5" spans="1:16" s="2" customFormat="1" ht="54" x14ac:dyDescent="0.4">
      <c r="A5" s="34"/>
      <c r="B5" s="38"/>
      <c r="C5" s="45"/>
      <c r="D5" s="95" t="s">
        <v>265</v>
      </c>
      <c r="E5" s="81"/>
      <c r="F5" s="81"/>
      <c r="G5" s="67">
        <v>120</v>
      </c>
      <c r="H5" s="107">
        <v>0.4375</v>
      </c>
      <c r="I5" s="107">
        <v>0.9375</v>
      </c>
      <c r="J5" s="107">
        <v>0.52083333333333337</v>
      </c>
      <c r="K5" s="107">
        <v>0.14583333333333334</v>
      </c>
      <c r="L5" s="40"/>
      <c r="M5" s="40"/>
      <c r="N5" s="34"/>
      <c r="O5" s="34"/>
      <c r="P5" s="34"/>
    </row>
    <row r="6" spans="1:16" s="2" customFormat="1" ht="18" x14ac:dyDescent="0.4">
      <c r="A6" s="34"/>
      <c r="B6" s="38"/>
      <c r="C6" s="45"/>
      <c r="D6" s="69"/>
      <c r="E6" s="81"/>
      <c r="F6" s="81"/>
      <c r="G6" s="14"/>
      <c r="H6" s="107"/>
      <c r="I6" s="107"/>
      <c r="J6" s="107"/>
      <c r="K6" s="107"/>
      <c r="L6" s="40"/>
      <c r="M6" s="40"/>
      <c r="N6" s="34"/>
      <c r="O6" s="34"/>
      <c r="P6" s="34"/>
    </row>
    <row r="7" spans="1:16" s="2" customFormat="1" ht="18" x14ac:dyDescent="0.4">
      <c r="A7" s="34"/>
      <c r="B7" s="44">
        <v>1.1000000000000001</v>
      </c>
      <c r="C7" s="45"/>
      <c r="D7" s="46" t="s">
        <v>42</v>
      </c>
      <c r="E7" s="85"/>
      <c r="F7" s="106" t="s">
        <v>35</v>
      </c>
      <c r="G7" s="14">
        <v>1</v>
      </c>
      <c r="H7" s="107">
        <v>0.4375</v>
      </c>
      <c r="I7" s="107">
        <v>0.9375</v>
      </c>
      <c r="J7" s="107">
        <v>0.52083333333333337</v>
      </c>
      <c r="K7" s="107">
        <v>0.14583333333333334</v>
      </c>
      <c r="L7" s="40"/>
      <c r="M7" s="40"/>
      <c r="N7" s="34"/>
      <c r="O7" s="34"/>
      <c r="P7" s="34"/>
    </row>
    <row r="8" spans="1:16" s="2" customFormat="1" ht="54" x14ac:dyDescent="0.4">
      <c r="A8" s="34"/>
      <c r="B8" s="44"/>
      <c r="C8" s="45"/>
      <c r="D8" s="46" t="s">
        <v>46</v>
      </c>
      <c r="E8" s="141" t="s">
        <v>233</v>
      </c>
      <c r="F8" s="84" t="s">
        <v>35</v>
      </c>
      <c r="G8" s="67">
        <v>1</v>
      </c>
      <c r="H8" s="107">
        <f>H7+TIME(0,G7,0)</f>
        <v>0.43819444444444444</v>
      </c>
      <c r="I8" s="107">
        <f>I7+TIME(0,G7,0)</f>
        <v>0.93819444444444444</v>
      </c>
      <c r="J8" s="107">
        <f>J7+TIME(0,G7,0)</f>
        <v>0.52152777777777781</v>
      </c>
      <c r="K8" s="107">
        <f>K7+TIME(0,G7,0)</f>
        <v>0.14652777777777778</v>
      </c>
      <c r="L8" s="40"/>
      <c r="M8" s="40"/>
      <c r="N8" s="34"/>
      <c r="O8" s="34"/>
      <c r="P8" s="34"/>
    </row>
    <row r="9" spans="1:16" s="2" customFormat="1" ht="36" x14ac:dyDescent="0.4">
      <c r="A9" s="34"/>
      <c r="B9" s="44">
        <f>B7+0.1</f>
        <v>1.2000000000000002</v>
      </c>
      <c r="C9" s="34"/>
      <c r="D9" s="46" t="s">
        <v>30</v>
      </c>
      <c r="E9" s="140"/>
      <c r="F9" s="81" t="s">
        <v>31</v>
      </c>
      <c r="G9" s="14">
        <v>3</v>
      </c>
      <c r="H9" s="89">
        <f>H8+TIME(0,G8,0)</f>
        <v>0.43888888888888888</v>
      </c>
      <c r="I9" s="89">
        <f>I8+TIME(0,G8,0)</f>
        <v>0.93888888888888888</v>
      </c>
      <c r="J9" s="89">
        <f>J8+TIME(0,G8,0)</f>
        <v>0.52222222222222225</v>
      </c>
      <c r="K9" s="89">
        <f>K8+TIME(0,G8,0)</f>
        <v>0.14722222222222223</v>
      </c>
      <c r="L9" s="40"/>
      <c r="M9" s="40"/>
      <c r="N9" s="34"/>
      <c r="O9" s="34"/>
      <c r="P9" s="34"/>
    </row>
    <row r="10" spans="1:16" s="2" customFormat="1" ht="18" x14ac:dyDescent="0.4">
      <c r="A10" s="34"/>
      <c r="B10" s="44">
        <f>B9+0.1</f>
        <v>1.3000000000000003</v>
      </c>
      <c r="C10" s="45"/>
      <c r="D10" s="46" t="s">
        <v>32</v>
      </c>
      <c r="E10" s="90" t="s">
        <v>234</v>
      </c>
      <c r="F10" s="81" t="s">
        <v>35</v>
      </c>
      <c r="G10" s="14">
        <v>5</v>
      </c>
      <c r="H10" s="89">
        <f>H9+TIME(0,G9,0)</f>
        <v>0.44097222222222221</v>
      </c>
      <c r="I10" s="89">
        <f>I9+TIME(0,G9,0)</f>
        <v>0.94097222222222221</v>
      </c>
      <c r="J10" s="89">
        <f>J9+TIME(0,G9,0)</f>
        <v>0.52430555555555558</v>
      </c>
      <c r="K10" s="89">
        <f>K9+TIME(0,G9,0)</f>
        <v>0.14930555555555555</v>
      </c>
      <c r="L10" s="40"/>
      <c r="M10" s="40"/>
      <c r="N10" s="34"/>
      <c r="O10" s="34"/>
      <c r="P10" s="34"/>
    </row>
    <row r="11" spans="1:16" s="2" customFormat="1" ht="31" customHeight="1" x14ac:dyDescent="0.4">
      <c r="A11" s="34"/>
      <c r="B11" s="44">
        <v>1.4</v>
      </c>
      <c r="C11" s="45"/>
      <c r="D11" s="98" t="s">
        <v>236</v>
      </c>
      <c r="E11" s="90" t="s">
        <v>235</v>
      </c>
      <c r="F11" s="81" t="s">
        <v>33</v>
      </c>
      <c r="G11" s="67">
        <v>5</v>
      </c>
      <c r="H11" s="89">
        <f>H10+TIME(0,G10,0)</f>
        <v>0.44444444444444442</v>
      </c>
      <c r="I11" s="89">
        <f>I10+TIME(0,G10,0)</f>
        <v>0.94444444444444442</v>
      </c>
      <c r="J11" s="89">
        <f>J10+TIME(0,G10,0)</f>
        <v>0.52777777777777779</v>
      </c>
      <c r="K11" s="89">
        <f>K10+TIME(0,G10,0)</f>
        <v>0.15277777777777776</v>
      </c>
      <c r="L11" s="40"/>
      <c r="M11" s="40"/>
      <c r="N11" s="34"/>
      <c r="O11" s="34"/>
      <c r="P11" s="34"/>
    </row>
    <row r="12" spans="1:16" s="322" customFormat="1" ht="33.5" customHeight="1" x14ac:dyDescent="0.25">
      <c r="A12" s="319"/>
      <c r="B12" s="68"/>
      <c r="C12" s="320"/>
      <c r="D12" s="69" t="s">
        <v>34</v>
      </c>
      <c r="E12" s="85"/>
      <c r="F12" s="85"/>
      <c r="G12" s="67"/>
      <c r="H12" s="107"/>
      <c r="I12" s="107"/>
      <c r="J12" s="107"/>
      <c r="K12" s="107"/>
      <c r="L12" s="321"/>
      <c r="M12" s="321"/>
      <c r="N12" s="319"/>
      <c r="O12" s="319"/>
      <c r="P12" s="319"/>
    </row>
    <row r="13" spans="1:16" s="2" customFormat="1" ht="72" x14ac:dyDescent="0.4">
      <c r="A13" s="34"/>
      <c r="B13" s="44">
        <f>B11+0.1</f>
        <v>1.5</v>
      </c>
      <c r="C13" s="21"/>
      <c r="D13" s="46" t="s">
        <v>80</v>
      </c>
      <c r="E13" s="141" t="s">
        <v>237</v>
      </c>
      <c r="F13" s="84" t="s">
        <v>35</v>
      </c>
      <c r="G13" s="88">
        <v>10</v>
      </c>
      <c r="H13" s="107">
        <f>H11+TIME(0,G11,0)</f>
        <v>0.44791666666666663</v>
      </c>
      <c r="I13" s="107">
        <f>I11+TIME(0,G11,0)</f>
        <v>0.94791666666666663</v>
      </c>
      <c r="J13" s="107">
        <f>J11+TIME(0,G11,0)</f>
        <v>0.53125</v>
      </c>
      <c r="K13" s="107">
        <f>K11+TIME(0,G11,0)</f>
        <v>0.15624999999999997</v>
      </c>
      <c r="L13" s="40"/>
      <c r="M13" s="40"/>
      <c r="N13" s="34"/>
      <c r="O13" s="34"/>
      <c r="P13" s="34"/>
    </row>
    <row r="14" spans="1:16" s="2" customFormat="1" ht="31" customHeight="1" x14ac:dyDescent="0.4">
      <c r="A14" s="34"/>
      <c r="B14" s="44">
        <f>B13+0.1</f>
        <v>1.6</v>
      </c>
      <c r="C14" s="21"/>
      <c r="D14" s="318" t="s">
        <v>238</v>
      </c>
      <c r="E14" s="141" t="s">
        <v>239</v>
      </c>
      <c r="F14" s="84" t="s">
        <v>35</v>
      </c>
      <c r="G14" s="88">
        <v>5</v>
      </c>
      <c r="H14" s="107">
        <f>H13+TIME(0,G13,0)</f>
        <v>0.45486111111111105</v>
      </c>
      <c r="I14" s="107">
        <f>I13+TIME(0,G13,0)</f>
        <v>0.95486111111111105</v>
      </c>
      <c r="J14" s="107">
        <f>J13+TIME(0,G13,0)</f>
        <v>0.53819444444444442</v>
      </c>
      <c r="K14" s="107">
        <f>K13+TIME(0,G13,0)</f>
        <v>0.16319444444444442</v>
      </c>
      <c r="L14" s="40"/>
      <c r="M14" s="40"/>
      <c r="N14" s="34"/>
      <c r="O14" s="34"/>
      <c r="P14" s="34"/>
    </row>
    <row r="15" spans="1:16" s="2" customFormat="1" ht="52.5" customHeight="1" x14ac:dyDescent="0.4">
      <c r="A15" s="34"/>
      <c r="B15" s="65"/>
      <c r="C15" s="21"/>
      <c r="D15" s="120" t="s">
        <v>254</v>
      </c>
      <c r="E15" s="109"/>
      <c r="F15" s="110"/>
      <c r="G15" s="85"/>
      <c r="H15" s="76"/>
      <c r="I15" s="76"/>
      <c r="J15" s="76"/>
      <c r="K15" s="76"/>
      <c r="L15" s="40"/>
      <c r="M15" s="40"/>
      <c r="N15" s="34"/>
      <c r="O15" s="34"/>
      <c r="P15" s="34"/>
    </row>
    <row r="16" spans="1:16" s="2" customFormat="1" ht="69" customHeight="1" x14ac:dyDescent="0.35">
      <c r="A16" s="34"/>
      <c r="B16" s="71">
        <f>B14+0.1</f>
        <v>1.7000000000000002</v>
      </c>
      <c r="C16" s="21"/>
      <c r="D16" s="175" t="s">
        <v>267</v>
      </c>
      <c r="E16" s="109" t="s">
        <v>326</v>
      </c>
      <c r="F16" s="110" t="s">
        <v>268</v>
      </c>
      <c r="G16" s="88">
        <v>15</v>
      </c>
      <c r="H16" s="107">
        <f>H14+TIME(0,G14,0)</f>
        <v>0.45833333333333326</v>
      </c>
      <c r="I16" s="107">
        <f>I14+TIME(0,G14,0)</f>
        <v>0.95833333333333326</v>
      </c>
      <c r="J16" s="107">
        <f>J14+TIME(0,G14,0)</f>
        <v>0.54166666666666663</v>
      </c>
      <c r="K16" s="107">
        <f>K14+TIME(0,G14,0)</f>
        <v>0.16666666666666663</v>
      </c>
      <c r="L16" s="40"/>
      <c r="M16" s="40"/>
      <c r="N16" s="34"/>
      <c r="O16" s="34"/>
      <c r="P16" s="34"/>
    </row>
    <row r="17" spans="1:12" s="17" customFormat="1" ht="55.5" customHeight="1" x14ac:dyDescent="0.25">
      <c r="B17" s="74">
        <f>B16+0.1</f>
        <v>1.8000000000000003</v>
      </c>
      <c r="D17" s="119" t="s">
        <v>269</v>
      </c>
      <c r="E17" s="136" t="s">
        <v>327</v>
      </c>
      <c r="F17" s="110" t="s">
        <v>270</v>
      </c>
      <c r="G17" s="88">
        <v>15</v>
      </c>
      <c r="H17" s="107">
        <f>H16+TIME(0,G16,0)</f>
        <v>0.46874999999999994</v>
      </c>
      <c r="I17" s="107">
        <f>I16+TIME(0,G16,0)</f>
        <v>0.96874999999999989</v>
      </c>
      <c r="J17" s="107">
        <f>J16+TIME(0,G16,0)</f>
        <v>0.55208333333333326</v>
      </c>
      <c r="K17" s="107">
        <f>K16+TIME(0,G16,0)</f>
        <v>0.17708333333333329</v>
      </c>
    </row>
    <row r="18" spans="1:12" s="17" customFormat="1" ht="83.5" customHeight="1" x14ac:dyDescent="0.25">
      <c r="B18" s="74">
        <f>B17+0.1</f>
        <v>1.9000000000000004</v>
      </c>
      <c r="D18" s="128" t="s">
        <v>328</v>
      </c>
      <c r="E18" s="136" t="s">
        <v>240</v>
      </c>
      <c r="F18" s="110" t="s">
        <v>271</v>
      </c>
      <c r="G18" s="88">
        <v>15</v>
      </c>
      <c r="H18" s="107">
        <f>H17+TIME(0,G17,0)</f>
        <v>0.47916666666666663</v>
      </c>
      <c r="I18" s="107">
        <f>I17+TIME(0,G17,0)</f>
        <v>0.97916666666666652</v>
      </c>
      <c r="J18" s="107">
        <f>J17+TIME(0,G17,0)</f>
        <v>0.56249999999999989</v>
      </c>
      <c r="K18" s="107">
        <f>K17+TIME(0,G17,0)</f>
        <v>0.18749999999999994</v>
      </c>
    </row>
    <row r="19" spans="1:12" s="34" customFormat="1" ht="77.5" customHeight="1" x14ac:dyDescent="0.35">
      <c r="A19" s="55"/>
      <c r="B19" s="68">
        <f>B18+0.1</f>
        <v>2.0000000000000004</v>
      </c>
      <c r="C19" s="50"/>
      <c r="D19" s="129" t="s">
        <v>274</v>
      </c>
      <c r="E19" s="137" t="s">
        <v>241</v>
      </c>
      <c r="F19" s="126" t="s">
        <v>272</v>
      </c>
      <c r="G19" s="126">
        <v>15</v>
      </c>
      <c r="H19" s="107">
        <f>H18+TIME(0,G18,0)</f>
        <v>0.48958333333333331</v>
      </c>
      <c r="I19" s="107">
        <f>I18+TIME(0,G18,0)</f>
        <v>0.98958333333333315</v>
      </c>
      <c r="J19" s="107">
        <f>J18+TIME(0,G18,0)</f>
        <v>0.57291666666666652</v>
      </c>
      <c r="K19" s="107">
        <f>K18+TIME(0,G18,0)</f>
        <v>0.1979166666666666</v>
      </c>
    </row>
    <row r="20" spans="1:12" s="17" customFormat="1" ht="51.5" customHeight="1" x14ac:dyDescent="0.25">
      <c r="B20" s="74"/>
      <c r="D20" s="124" t="s">
        <v>273</v>
      </c>
      <c r="E20" s="138"/>
      <c r="F20" s="110"/>
      <c r="G20" s="88"/>
      <c r="H20" s="107"/>
      <c r="I20" s="107"/>
      <c r="J20" s="107"/>
      <c r="K20" s="107"/>
    </row>
    <row r="21" spans="1:12" s="34" customFormat="1" ht="77" customHeight="1" x14ac:dyDescent="0.35">
      <c r="A21" s="55"/>
      <c r="B21" s="68">
        <f>B19+0.1</f>
        <v>2.1000000000000005</v>
      </c>
      <c r="C21" s="50"/>
      <c r="D21" s="128" t="s">
        <v>335</v>
      </c>
      <c r="E21" s="136" t="s">
        <v>336</v>
      </c>
      <c r="F21" s="110" t="s">
        <v>62</v>
      </c>
      <c r="G21" s="126">
        <v>15</v>
      </c>
      <c r="H21" s="107">
        <f>H19+TIME(0,G19,0)</f>
        <v>0.5</v>
      </c>
      <c r="I21" s="107">
        <f>I19+TIME(0,G19,0)</f>
        <v>0.99999999999999978</v>
      </c>
      <c r="J21" s="107">
        <f>J19+TIME(0,G19,0)</f>
        <v>0.58333333333333315</v>
      </c>
      <c r="K21" s="107">
        <f>K19+TIME(0,G19,0)</f>
        <v>0.20833333333333326</v>
      </c>
    </row>
    <row r="22" spans="1:12" s="34" customFormat="1" ht="77" customHeight="1" x14ac:dyDescent="0.35">
      <c r="A22" s="55"/>
      <c r="B22" s="68">
        <f>B21+0.1</f>
        <v>2.2000000000000006</v>
      </c>
      <c r="C22" s="50"/>
      <c r="D22" s="129" t="s">
        <v>338</v>
      </c>
      <c r="E22" s="137" t="s">
        <v>337</v>
      </c>
      <c r="F22" s="126" t="s">
        <v>339</v>
      </c>
      <c r="G22" s="126">
        <v>15</v>
      </c>
      <c r="H22" s="107">
        <f>H21+TIME(0,G21,0)</f>
        <v>0.51041666666666663</v>
      </c>
      <c r="I22" s="107">
        <f>I21+TIME(0,G21,0)</f>
        <v>1.0104166666666665</v>
      </c>
      <c r="J22" s="107">
        <f>J21+TIME(0,G21,0)</f>
        <v>0.59374999999999978</v>
      </c>
      <c r="K22" s="107">
        <f>K21+TIME(0,G21,0)</f>
        <v>0.21874999999999992</v>
      </c>
    </row>
    <row r="23" spans="1:12" s="17" customFormat="1" ht="34.9" customHeight="1" x14ac:dyDescent="0.3">
      <c r="B23" s="68">
        <f>B22+0.1</f>
        <v>2.3000000000000007</v>
      </c>
      <c r="D23" s="98" t="s">
        <v>36</v>
      </c>
      <c r="E23" s="90"/>
      <c r="F23" s="94" t="s">
        <v>35</v>
      </c>
      <c r="G23" s="67">
        <v>1</v>
      </c>
      <c r="H23" s="107">
        <f>H22+TIME(0,G22,0)</f>
        <v>0.52083333333333326</v>
      </c>
      <c r="I23" s="107">
        <f>I22+TIME(0,G22,0)</f>
        <v>1.0208333333333333</v>
      </c>
      <c r="J23" s="107">
        <f>J22+TIME(0,G22,0)</f>
        <v>0.60416666666666641</v>
      </c>
      <c r="K23" s="107">
        <f>K22+TIME(0,G22,0)</f>
        <v>0.22916666666666657</v>
      </c>
    </row>
    <row r="24" spans="1:12" s="17" customFormat="1" ht="31.9" customHeight="1" x14ac:dyDescent="0.25">
      <c r="B24" s="74"/>
      <c r="D24" s="98"/>
      <c r="E24" s="139"/>
      <c r="F24" s="85"/>
      <c r="G24" s="88"/>
      <c r="H24" s="88"/>
      <c r="I24" s="76"/>
      <c r="J24" s="76"/>
      <c r="K24" s="76"/>
    </row>
    <row r="25" spans="1:12" s="22" customFormat="1" ht="15" customHeight="1" x14ac:dyDescent="0.25">
      <c r="D25" s="92" t="s">
        <v>37</v>
      </c>
      <c r="J25" s="23"/>
      <c r="K25" s="23"/>
      <c r="L25" s="23"/>
    </row>
    <row r="26" spans="1:12" s="145" customFormat="1" ht="15.5" x14ac:dyDescent="0.35">
      <c r="A26" s="145" t="s">
        <v>246</v>
      </c>
    </row>
    <row r="27" spans="1:12" s="145" customFormat="1" ht="15.5" x14ac:dyDescent="0.35">
      <c r="A27" s="145" t="s">
        <v>242</v>
      </c>
    </row>
    <row r="28" spans="1:12" s="145" customFormat="1" ht="15.5" x14ac:dyDescent="0.35">
      <c r="A28" s="145" t="s">
        <v>243</v>
      </c>
    </row>
    <row r="29" spans="1:12" s="145" customFormat="1" ht="15.5" x14ac:dyDescent="0.35">
      <c r="A29" s="145" t="s">
        <v>244</v>
      </c>
    </row>
    <row r="30" spans="1:12" s="145" customFormat="1" ht="15.5" x14ac:dyDescent="0.35">
      <c r="A30" s="146" t="s">
        <v>245</v>
      </c>
    </row>
    <row r="31" spans="1:12" s="145" customFormat="1" ht="15.5" x14ac:dyDescent="0.35">
      <c r="A31" s="145" t="s">
        <v>247</v>
      </c>
    </row>
    <row r="32" spans="1:12" s="145" customFormat="1" ht="15.5" x14ac:dyDescent="0.35">
      <c r="A32" s="145" t="s">
        <v>248</v>
      </c>
    </row>
  </sheetData>
  <phoneticPr fontId="2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5"/>
  <sheetViews>
    <sheetView topLeftCell="A11" zoomScale="72" zoomScaleNormal="72" workbookViewId="0">
      <selection activeCell="I20" sqref="I20"/>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9.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60</v>
      </c>
      <c r="F1" s="15"/>
      <c r="G1" s="16"/>
      <c r="H1" s="16"/>
    </row>
    <row r="2" spans="1:12" x14ac:dyDescent="0.35">
      <c r="B2" s="15"/>
      <c r="C2" s="12"/>
      <c r="D2" s="18" t="s">
        <v>323</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47" customFormat="1" ht="54" x14ac:dyDescent="0.4">
      <c r="B7" s="148"/>
      <c r="C7" s="149"/>
      <c r="D7" s="150"/>
      <c r="E7" s="151" t="s">
        <v>26</v>
      </c>
      <c r="F7" s="151" t="s">
        <v>27</v>
      </c>
      <c r="G7" s="61" t="s">
        <v>28</v>
      </c>
      <c r="H7" s="61" t="s">
        <v>249</v>
      </c>
      <c r="I7" s="47" t="s">
        <v>250</v>
      </c>
      <c r="J7" s="173" t="s">
        <v>251</v>
      </c>
      <c r="K7" s="167" t="s">
        <v>252</v>
      </c>
      <c r="L7" s="153"/>
    </row>
    <row r="8" spans="1:12" s="147" customFormat="1" ht="60" x14ac:dyDescent="0.4">
      <c r="B8" s="148"/>
      <c r="C8" s="149"/>
      <c r="D8" s="154" t="s">
        <v>66</v>
      </c>
      <c r="E8" s="151"/>
      <c r="F8" s="151"/>
      <c r="G8" s="152">
        <v>120</v>
      </c>
      <c r="H8" s="73">
        <v>0.5625</v>
      </c>
      <c r="I8" s="73">
        <v>6.25E-2</v>
      </c>
      <c r="J8" s="73">
        <v>0.64583333333333337</v>
      </c>
      <c r="K8" s="73">
        <v>0.27083333333333331</v>
      </c>
      <c r="L8" s="153"/>
    </row>
    <row r="9" spans="1:12" s="147" customFormat="1" ht="20" x14ac:dyDescent="0.4">
      <c r="B9" s="148"/>
      <c r="C9" s="149"/>
      <c r="D9" s="150"/>
      <c r="E9" s="151"/>
      <c r="F9" s="151"/>
      <c r="G9" s="155"/>
      <c r="H9" s="73"/>
      <c r="I9" s="73"/>
      <c r="J9" s="73"/>
      <c r="K9" s="73"/>
      <c r="L9" s="153"/>
    </row>
    <row r="10" spans="1:12" s="147" customFormat="1" ht="20" x14ac:dyDescent="0.4">
      <c r="A10" s="156"/>
      <c r="B10" s="157">
        <v>2.1</v>
      </c>
      <c r="C10" s="158"/>
      <c r="D10" s="159" t="s">
        <v>29</v>
      </c>
      <c r="E10" s="60" t="s">
        <v>234</v>
      </c>
      <c r="F10" s="60" t="s">
        <v>39</v>
      </c>
      <c r="G10" s="160">
        <v>1</v>
      </c>
      <c r="H10" s="73">
        <v>0.5625</v>
      </c>
      <c r="I10" s="73">
        <v>6.25E-2</v>
      </c>
      <c r="J10" s="73">
        <v>0.64583333333333337</v>
      </c>
      <c r="K10" s="73">
        <v>0.27083333333333331</v>
      </c>
    </row>
    <row r="11" spans="1:12" s="147" customFormat="1" ht="40" x14ac:dyDescent="0.4">
      <c r="A11" s="156"/>
      <c r="B11" s="157"/>
      <c r="C11" s="158"/>
      <c r="D11" s="159" t="s">
        <v>25</v>
      </c>
      <c r="E11" s="59"/>
      <c r="F11" s="50"/>
      <c r="G11" s="160">
        <v>1</v>
      </c>
      <c r="H11" s="73">
        <f>H10+TIME(0,G10,0)</f>
        <v>0.56319444444444444</v>
      </c>
      <c r="I11" s="73">
        <f>I10+TIME(0,G10,0)</f>
        <v>6.3194444444444442E-2</v>
      </c>
      <c r="J11" s="73">
        <f>J10+TIME(0,G10,0)</f>
        <v>0.64652777777777781</v>
      </c>
      <c r="K11" s="73">
        <f>K10+TIME(0,G10,0)</f>
        <v>0.27152777777777776</v>
      </c>
    </row>
    <row r="12" spans="1:12" s="147" customFormat="1" ht="20" x14ac:dyDescent="0.4">
      <c r="A12" s="156"/>
      <c r="B12" s="161">
        <f>B10+0.1</f>
        <v>2.2000000000000002</v>
      </c>
      <c r="C12" s="125"/>
      <c r="D12" s="159" t="s">
        <v>30</v>
      </c>
      <c r="E12" s="59" t="s">
        <v>234</v>
      </c>
      <c r="F12" s="60" t="s">
        <v>31</v>
      </c>
      <c r="G12" s="160">
        <v>1</v>
      </c>
      <c r="H12" s="47">
        <f>H11+TIME(0,G11,0)</f>
        <v>0.56388888888888888</v>
      </c>
      <c r="I12" s="47">
        <f>I11+TIME(0,G11,0)</f>
        <v>6.3888888888888884E-2</v>
      </c>
      <c r="J12" s="47">
        <f>J11+TIME(0,G11,0)</f>
        <v>0.64722222222222225</v>
      </c>
      <c r="K12" s="47">
        <f>K11+TIME(0,G11,0)</f>
        <v>0.2722222222222222</v>
      </c>
    </row>
    <row r="13" spans="1:12" s="147" customFormat="1" ht="23" customHeight="1" x14ac:dyDescent="0.4">
      <c r="A13" s="156"/>
      <c r="B13" s="161">
        <f>B12+0.1</f>
        <v>2.3000000000000003</v>
      </c>
      <c r="C13" s="125"/>
      <c r="D13" s="159" t="s">
        <v>51</v>
      </c>
      <c r="E13" s="59"/>
      <c r="F13" s="60" t="s">
        <v>35</v>
      </c>
      <c r="G13" s="160">
        <v>1</v>
      </c>
      <c r="H13" s="47">
        <f>H12+TIME(0,G12,0)</f>
        <v>0.56458333333333333</v>
      </c>
      <c r="I13" s="47">
        <f>I12+TIME(0,G12,0)</f>
        <v>6.4583333333333326E-2</v>
      </c>
      <c r="J13" s="47">
        <f>J12+TIME(0,G12,0)</f>
        <v>0.6479166666666667</v>
      </c>
      <c r="K13" s="47">
        <f>K12+TIME(0,G12,0)</f>
        <v>0.27291666666666664</v>
      </c>
    </row>
    <row r="14" spans="1:12" s="147" customFormat="1" ht="23" customHeight="1" x14ac:dyDescent="0.4">
      <c r="A14" s="156"/>
      <c r="B14" s="161">
        <f>B13+0.1</f>
        <v>2.4000000000000004</v>
      </c>
      <c r="C14" s="125"/>
      <c r="D14" s="159" t="s">
        <v>61</v>
      </c>
      <c r="E14" s="59" t="s">
        <v>253</v>
      </c>
      <c r="F14" s="60" t="s">
        <v>35</v>
      </c>
      <c r="G14" s="160">
        <v>1</v>
      </c>
      <c r="H14" s="47">
        <f>H13+TIME(0,G13,0)</f>
        <v>0.56527777777777777</v>
      </c>
      <c r="I14" s="47">
        <f>I13+TIME(0,G13,0)</f>
        <v>6.5277777777777768E-2</v>
      </c>
      <c r="J14" s="47">
        <f>J13+TIME(0,G13,0)</f>
        <v>0.64861111111111114</v>
      </c>
      <c r="K14" s="47">
        <f>K13+TIME(0,G13,0)</f>
        <v>0.27361111111111108</v>
      </c>
    </row>
    <row r="15" spans="1:12" s="153" customFormat="1" ht="48" customHeight="1" x14ac:dyDescent="0.4">
      <c r="B15" s="162">
        <f>B14+0.1</f>
        <v>2.5000000000000004</v>
      </c>
      <c r="D15" s="122" t="s">
        <v>85</v>
      </c>
      <c r="E15" s="70"/>
      <c r="F15" s="111" t="s">
        <v>35</v>
      </c>
      <c r="G15" s="130">
        <v>5</v>
      </c>
      <c r="H15" s="73">
        <f>H14+TIME(0,G14,0)</f>
        <v>0.56597222222222221</v>
      </c>
      <c r="I15" s="73">
        <f>I14+TIME(0,G14,0)</f>
        <v>6.597222222222221E-2</v>
      </c>
      <c r="J15" s="73">
        <f>J14+TIME(0,G14,0)</f>
        <v>0.64930555555555558</v>
      </c>
      <c r="K15" s="73">
        <f>K14+TIME(0,G14,0)</f>
        <v>0.27430555555555552</v>
      </c>
    </row>
    <row r="16" spans="1:12" s="147" customFormat="1" ht="54.5" customHeight="1" x14ac:dyDescent="0.4">
      <c r="B16" s="163"/>
      <c r="C16" s="149"/>
      <c r="D16" s="164" t="s">
        <v>255</v>
      </c>
      <c r="E16" s="171"/>
      <c r="F16" s="111"/>
      <c r="G16" s="130"/>
      <c r="H16" s="73"/>
      <c r="I16" s="73"/>
      <c r="J16" s="73"/>
      <c r="K16" s="73"/>
      <c r="L16" s="153"/>
    </row>
    <row r="17" spans="1:12" s="153" customFormat="1" ht="51.5" customHeight="1" x14ac:dyDescent="0.4">
      <c r="B17" s="162">
        <f>B15+0.1</f>
        <v>2.6000000000000005</v>
      </c>
      <c r="D17" s="165" t="s">
        <v>257</v>
      </c>
      <c r="E17" s="111" t="s">
        <v>256</v>
      </c>
      <c r="F17" s="111" t="s">
        <v>81</v>
      </c>
      <c r="G17" s="130">
        <v>15</v>
      </c>
      <c r="H17" s="73">
        <f>H15+TIME(0,G15,0)</f>
        <v>0.56944444444444442</v>
      </c>
      <c r="I17" s="73">
        <f>I15+TIME(0,G15,0)</f>
        <v>6.9444444444444434E-2</v>
      </c>
      <c r="J17" s="73">
        <f>J15+TIME(0,G15,0)</f>
        <v>0.65277777777777779</v>
      </c>
      <c r="K17" s="73">
        <f>K15+TIME(0,G15,0)</f>
        <v>0.27777777777777773</v>
      </c>
    </row>
    <row r="18" spans="1:12" s="153" customFormat="1" ht="51.5" customHeight="1" x14ac:dyDescent="0.4">
      <c r="B18" s="162">
        <f>B17+0.1</f>
        <v>2.7000000000000006</v>
      </c>
      <c r="D18" s="165" t="s">
        <v>258</v>
      </c>
      <c r="E18" s="111" t="s">
        <v>259</v>
      </c>
      <c r="F18" s="111" t="s">
        <v>82</v>
      </c>
      <c r="G18" s="130">
        <v>30</v>
      </c>
      <c r="H18" s="73">
        <f>H17+TIME(0,G17,0)</f>
        <v>0.57986111111111105</v>
      </c>
      <c r="I18" s="73">
        <f>I17+TIME(0,G17,0)</f>
        <v>7.9861111111111105E-2</v>
      </c>
      <c r="J18" s="73">
        <f>J17+TIME(0,G17,0)</f>
        <v>0.66319444444444442</v>
      </c>
      <c r="K18" s="73">
        <f>K17+TIME(0,G17,0)</f>
        <v>0.28819444444444442</v>
      </c>
    </row>
    <row r="19" spans="1:12" s="153" customFormat="1" ht="51.5" customHeight="1" x14ac:dyDescent="0.4">
      <c r="B19" s="162">
        <f>B18+0.1</f>
        <v>2.8000000000000007</v>
      </c>
      <c r="D19" s="165" t="s">
        <v>260</v>
      </c>
      <c r="E19" s="111" t="s">
        <v>68</v>
      </c>
      <c r="F19" s="111" t="s">
        <v>266</v>
      </c>
      <c r="G19" s="130">
        <v>15</v>
      </c>
      <c r="H19" s="73">
        <f>H18+TIME(0,G18,0)</f>
        <v>0.60069444444444442</v>
      </c>
      <c r="I19" s="73">
        <f>I18+TIME(0,G18,0)</f>
        <v>0.10069444444444443</v>
      </c>
      <c r="J19" s="73">
        <f>J18+TIME(0,G18,0)</f>
        <v>0.68402777777777779</v>
      </c>
      <c r="K19" s="73">
        <f>K18+TIME(0,G18,0)</f>
        <v>0.30902777777777773</v>
      </c>
    </row>
    <row r="20" spans="1:12" s="153" customFormat="1" ht="51.5" customHeight="1" x14ac:dyDescent="0.4">
      <c r="B20" s="323">
        <f>B19+0.1</f>
        <v>2.9000000000000008</v>
      </c>
      <c r="D20" s="165" t="s">
        <v>340</v>
      </c>
      <c r="E20" s="111" t="s">
        <v>341</v>
      </c>
      <c r="F20" s="111" t="s">
        <v>261</v>
      </c>
      <c r="G20" s="130">
        <v>20</v>
      </c>
      <c r="H20" s="73">
        <f>H19+TIME(0,G19,0)</f>
        <v>0.61111111111111105</v>
      </c>
      <c r="I20" s="73">
        <f>I19+TIME(0,G19,0)</f>
        <v>0.1111111111111111</v>
      </c>
      <c r="J20" s="73">
        <f>J19+TIME(0,G19,0)</f>
        <v>0.69444444444444442</v>
      </c>
      <c r="K20" s="73">
        <f>K19+TIME(0,G19,0)</f>
        <v>0.31944444444444442</v>
      </c>
    </row>
    <row r="21" spans="1:12" s="153" customFormat="1" ht="34.5" customHeight="1" x14ac:dyDescent="0.4">
      <c r="B21" s="162"/>
      <c r="D21" s="165" t="s">
        <v>43</v>
      </c>
      <c r="E21" s="111"/>
      <c r="F21" s="111"/>
      <c r="G21" s="130"/>
      <c r="H21" s="73"/>
      <c r="I21" s="73"/>
      <c r="J21" s="73"/>
      <c r="K21" s="73"/>
    </row>
    <row r="22" spans="1:12" s="153" customFormat="1" ht="58" customHeight="1" x14ac:dyDescent="0.4">
      <c r="B22" s="162">
        <f>B19+0.1</f>
        <v>2.9000000000000008</v>
      </c>
      <c r="D22" s="165" t="s">
        <v>70</v>
      </c>
      <c r="E22" s="111" t="s">
        <v>262</v>
      </c>
      <c r="F22" s="111" t="s">
        <v>40</v>
      </c>
      <c r="G22" s="130">
        <v>15</v>
      </c>
      <c r="H22" s="73">
        <f>H19+TIME(0,G19,0)</f>
        <v>0.61111111111111105</v>
      </c>
      <c r="I22" s="73">
        <f>I19+TIME(0,G19,0)</f>
        <v>0.1111111111111111</v>
      </c>
      <c r="J22" s="73">
        <f>J19+TIME(0,G19,0)</f>
        <v>0.69444444444444442</v>
      </c>
      <c r="K22" s="73">
        <f>K19+TIME(0,G19,0)</f>
        <v>0.31944444444444442</v>
      </c>
    </row>
    <row r="23" spans="1:12" s="153" customFormat="1" ht="58" customHeight="1" x14ac:dyDescent="0.4">
      <c r="B23" s="162">
        <f>B22+0.1</f>
        <v>3.0000000000000009</v>
      </c>
      <c r="D23" s="178" t="s">
        <v>263</v>
      </c>
      <c r="E23" s="96" t="s">
        <v>264</v>
      </c>
      <c r="F23" s="96" t="s">
        <v>277</v>
      </c>
      <c r="G23" s="118">
        <v>20</v>
      </c>
      <c r="H23" s="73">
        <f>H22+TIME(0,G22,0)</f>
        <v>0.62152777777777768</v>
      </c>
      <c r="I23" s="73">
        <f>I22+TIME(0,G22,0)</f>
        <v>0.12152777777777778</v>
      </c>
      <c r="J23" s="73">
        <f>J22+TIME(0,G22,0)</f>
        <v>0.70486111111111105</v>
      </c>
      <c r="K23" s="73">
        <f>K22+TIME(0,G22,0)</f>
        <v>0.3298611111111111</v>
      </c>
    </row>
    <row r="24" spans="1:12" s="153" customFormat="1" ht="84.5" customHeight="1" x14ac:dyDescent="0.4">
      <c r="B24" s="162">
        <f>B23+0.1</f>
        <v>3.100000000000001</v>
      </c>
      <c r="D24" s="178" t="s">
        <v>72</v>
      </c>
      <c r="E24" s="118" t="s">
        <v>73</v>
      </c>
      <c r="F24" s="96" t="s">
        <v>276</v>
      </c>
      <c r="G24" s="130">
        <v>15</v>
      </c>
      <c r="H24" s="73">
        <f>H23+TIME(0,G23,0)</f>
        <v>0.63541666666666652</v>
      </c>
      <c r="I24" s="73">
        <f>I23+TIME(0,G23,0)</f>
        <v>0.13541666666666666</v>
      </c>
      <c r="J24" s="73">
        <f>J23+TIME(0,G23,0)</f>
        <v>0.71874999999999989</v>
      </c>
      <c r="K24" s="73">
        <f>K23+TIME(0,G23,0)</f>
        <v>0.34375</v>
      </c>
    </row>
    <row r="25" spans="1:12" s="153" customFormat="1" ht="35.5" customHeight="1" x14ac:dyDescent="0.4">
      <c r="B25" s="162">
        <f>B24+0.1</f>
        <v>3.2000000000000011</v>
      </c>
      <c r="D25" s="166" t="s">
        <v>36</v>
      </c>
      <c r="E25" s="171"/>
      <c r="F25" s="48" t="s">
        <v>35</v>
      </c>
      <c r="G25" s="130">
        <v>1</v>
      </c>
      <c r="H25" s="73">
        <f>H24+TIME(0,G24,0)</f>
        <v>0.64583333333333315</v>
      </c>
      <c r="I25" s="73">
        <f>I24+TIME(0,G24,0)</f>
        <v>0.14583333333333331</v>
      </c>
      <c r="J25" s="73">
        <f>J24+TIME(0,G24,0)</f>
        <v>0.72916666666666652</v>
      </c>
      <c r="K25" s="73">
        <f>K24+TIME(0,G24,0)</f>
        <v>0.35416666666666669</v>
      </c>
    </row>
    <row r="26" spans="1:12" s="17" customFormat="1" ht="31.9" customHeight="1" x14ac:dyDescent="0.25">
      <c r="B26" s="74"/>
      <c r="D26" s="98"/>
      <c r="E26" s="109"/>
      <c r="F26" s="85"/>
      <c r="G26" s="88"/>
      <c r="H26" s="76"/>
      <c r="I26" s="76"/>
      <c r="J26" s="76"/>
    </row>
    <row r="27" spans="1:12" s="17" customFormat="1" ht="18" x14ac:dyDescent="0.3">
      <c r="B27" s="74"/>
      <c r="D27" s="93"/>
      <c r="E27" s="85"/>
      <c r="F27" s="85"/>
      <c r="G27" s="88"/>
      <c r="H27" s="76"/>
      <c r="I27" s="83"/>
    </row>
    <row r="28" spans="1:12" s="22" customFormat="1" ht="15" customHeight="1" x14ac:dyDescent="0.25">
      <c r="D28" s="92" t="s">
        <v>37</v>
      </c>
      <c r="J28" s="23"/>
      <c r="K28" s="23"/>
      <c r="L28" s="23"/>
    </row>
    <row r="29" spans="1:12" s="169" customFormat="1" ht="20" x14ac:dyDescent="0.4">
      <c r="A29" s="169" t="s">
        <v>284</v>
      </c>
    </row>
    <row r="30" spans="1:12" s="169" customFormat="1" ht="20" x14ac:dyDescent="0.4">
      <c r="A30" s="169" t="s">
        <v>278</v>
      </c>
    </row>
    <row r="31" spans="1:12" s="169" customFormat="1" ht="20" x14ac:dyDescent="0.4">
      <c r="A31" s="169" t="s">
        <v>279</v>
      </c>
    </row>
    <row r="32" spans="1:12" s="169" customFormat="1" ht="20" x14ac:dyDescent="0.4">
      <c r="A32" s="169" t="s">
        <v>280</v>
      </c>
    </row>
    <row r="33" spans="1:1" s="169" customFormat="1" ht="20" x14ac:dyDescent="0.4">
      <c r="A33" s="170" t="s">
        <v>281</v>
      </c>
    </row>
    <row r="34" spans="1:1" s="169" customFormat="1" ht="20" x14ac:dyDescent="0.4">
      <c r="A34" s="169" t="s">
        <v>282</v>
      </c>
    </row>
    <row r="35" spans="1:1" s="169" customFormat="1" ht="20" x14ac:dyDescent="0.4">
      <c r="A35" s="169" t="s">
        <v>283</v>
      </c>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13" zoomScale="74" zoomScaleNormal="74" workbookViewId="0">
      <selection activeCell="E16" sqref="E16"/>
    </sheetView>
  </sheetViews>
  <sheetFormatPr defaultColWidth="9.26953125" defaultRowHeight="15.5" x14ac:dyDescent="0.25"/>
  <cols>
    <col min="1" max="1" width="2.7265625" style="2" customWidth="1"/>
    <col min="2" max="2" width="5.7265625" style="2" customWidth="1"/>
    <col min="3" max="3" width="1.7265625" style="2" customWidth="1"/>
    <col min="4" max="4" width="55.72656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60</v>
      </c>
      <c r="E1" s="37"/>
      <c r="F1" s="38"/>
      <c r="G1" s="39"/>
      <c r="H1" s="39"/>
      <c r="I1" s="34"/>
      <c r="K1" s="40"/>
      <c r="L1" s="40"/>
      <c r="M1" s="34"/>
      <c r="N1" s="34"/>
      <c r="O1" s="34"/>
    </row>
    <row r="2" spans="1:15" ht="18" x14ac:dyDescent="0.4">
      <c r="A2" s="34"/>
      <c r="B2" s="38"/>
      <c r="C2" s="36"/>
      <c r="D2" s="41" t="s">
        <v>322</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26</v>
      </c>
      <c r="F5" s="43" t="s">
        <v>27</v>
      </c>
      <c r="G5" s="61" t="s">
        <v>38</v>
      </c>
      <c r="H5" s="117" t="s">
        <v>286</v>
      </c>
      <c r="I5" s="89" t="s">
        <v>287</v>
      </c>
      <c r="J5" s="174" t="s">
        <v>288</v>
      </c>
      <c r="K5" s="113" t="s">
        <v>289</v>
      </c>
    </row>
    <row r="6" spans="1:15" s="30" customFormat="1" ht="18" x14ac:dyDescent="0.4">
      <c r="B6" s="78"/>
      <c r="C6" s="79"/>
      <c r="D6" s="80"/>
      <c r="E6" s="43"/>
      <c r="F6" s="43"/>
      <c r="G6" s="61"/>
      <c r="H6" s="73">
        <v>0.4375</v>
      </c>
      <c r="I6" s="73">
        <v>0.9375</v>
      </c>
      <c r="J6" s="73">
        <v>0.52083333333333337</v>
      </c>
      <c r="K6" s="73">
        <v>0.14583333333333334</v>
      </c>
    </row>
    <row r="7" spans="1:15" s="17" customFormat="1" ht="39.5" customHeight="1" x14ac:dyDescent="0.4">
      <c r="D7" s="62" t="s">
        <v>285</v>
      </c>
      <c r="E7" s="43"/>
      <c r="F7" s="43"/>
      <c r="G7" s="70">
        <v>120</v>
      </c>
      <c r="H7" s="107"/>
      <c r="I7" s="107"/>
      <c r="J7" s="107"/>
      <c r="K7" s="107"/>
    </row>
    <row r="8" spans="1:15" s="30" customFormat="1" ht="18" x14ac:dyDescent="0.35">
      <c r="B8" s="78"/>
      <c r="C8" s="79"/>
      <c r="D8" s="80"/>
      <c r="F8" s="77"/>
      <c r="G8" s="14"/>
      <c r="H8" s="73">
        <v>0.4375</v>
      </c>
      <c r="I8" s="73">
        <v>0.9375</v>
      </c>
      <c r="J8" s="73">
        <v>0.52083333333333337</v>
      </c>
      <c r="K8" s="73">
        <v>0.14583333333333334</v>
      </c>
    </row>
    <row r="9" spans="1:15" s="34" customFormat="1" ht="18" x14ac:dyDescent="0.4">
      <c r="A9" s="55"/>
      <c r="B9" s="91">
        <v>3.1</v>
      </c>
      <c r="C9" s="63"/>
      <c r="D9" s="58" t="s">
        <v>29</v>
      </c>
      <c r="E9" s="60" t="s">
        <v>234</v>
      </c>
      <c r="F9" s="66" t="s">
        <v>39</v>
      </c>
      <c r="G9" s="59">
        <v>1</v>
      </c>
      <c r="H9" s="73">
        <f t="shared" ref="H9:H14" si="0">H8+TIME(0,G8,0)</f>
        <v>0.4375</v>
      </c>
      <c r="I9" s="73">
        <f t="shared" ref="I9:I14" si="1">I8+TIME(0,G8,0)</f>
        <v>0.9375</v>
      </c>
      <c r="J9" s="73">
        <f t="shared" ref="J9:J14" si="2">J8+TIME(0,G8,0)</f>
        <v>0.52083333333333337</v>
      </c>
      <c r="K9" s="73">
        <f t="shared" ref="K9:K14" si="3">K8+TIME(0,G8,0)</f>
        <v>0.14583333333333334</v>
      </c>
    </row>
    <row r="10" spans="1:15" s="34" customFormat="1" ht="36" x14ac:dyDescent="0.4">
      <c r="A10" s="55"/>
      <c r="B10" s="91"/>
      <c r="C10" s="63"/>
      <c r="D10" s="58" t="s">
        <v>25</v>
      </c>
      <c r="E10" s="59"/>
      <c r="F10" s="50"/>
      <c r="G10" s="59">
        <v>1</v>
      </c>
      <c r="H10" s="47">
        <f t="shared" si="0"/>
        <v>0.43819444444444444</v>
      </c>
      <c r="I10" s="47">
        <f t="shared" si="1"/>
        <v>0.93819444444444444</v>
      </c>
      <c r="J10" s="47">
        <f t="shared" si="2"/>
        <v>0.52152777777777781</v>
      </c>
      <c r="K10" s="47">
        <f t="shared" si="3"/>
        <v>0.14652777777777778</v>
      </c>
    </row>
    <row r="11" spans="1:15" s="34" customFormat="1" ht="18" x14ac:dyDescent="0.4">
      <c r="A11" s="55"/>
      <c r="B11" s="44">
        <f>B9+0.1</f>
        <v>3.2</v>
      </c>
      <c r="C11" s="50"/>
      <c r="D11" s="58" t="s">
        <v>30</v>
      </c>
      <c r="E11" s="59" t="s">
        <v>234</v>
      </c>
      <c r="F11" s="60" t="s">
        <v>31</v>
      </c>
      <c r="G11" s="59">
        <v>1</v>
      </c>
      <c r="H11" s="47">
        <f t="shared" si="0"/>
        <v>0.43888888888888888</v>
      </c>
      <c r="I11" s="47">
        <f t="shared" si="1"/>
        <v>0.93888888888888888</v>
      </c>
      <c r="J11" s="47">
        <f t="shared" si="2"/>
        <v>0.52222222222222225</v>
      </c>
      <c r="K11" s="47">
        <f t="shared" si="3"/>
        <v>0.14722222222222223</v>
      </c>
    </row>
    <row r="12" spans="1:15" s="34" customFormat="1" ht="23" customHeight="1" x14ac:dyDescent="0.4">
      <c r="A12" s="55"/>
      <c r="B12" s="44">
        <f>B11+0.1</f>
        <v>3.3000000000000003</v>
      </c>
      <c r="C12" s="50"/>
      <c r="D12" s="58" t="s">
        <v>51</v>
      </c>
      <c r="E12" s="59"/>
      <c r="F12" s="131" t="s">
        <v>35</v>
      </c>
      <c r="G12" s="59">
        <v>1</v>
      </c>
      <c r="H12" s="47">
        <f t="shared" si="0"/>
        <v>0.43958333333333333</v>
      </c>
      <c r="I12" s="47">
        <f t="shared" si="1"/>
        <v>0.93958333333333333</v>
      </c>
      <c r="J12" s="47">
        <f t="shared" si="2"/>
        <v>0.5229166666666667</v>
      </c>
      <c r="K12" s="47">
        <f t="shared" si="3"/>
        <v>0.14791666666666667</v>
      </c>
    </row>
    <row r="13" spans="1:15" s="34" customFormat="1" ht="23" customHeight="1" x14ac:dyDescent="0.4">
      <c r="A13" s="55"/>
      <c r="B13" s="44">
        <f>B12+0.1</f>
        <v>3.4000000000000004</v>
      </c>
      <c r="C13" s="50"/>
      <c r="D13" s="58" t="s">
        <v>61</v>
      </c>
      <c r="E13" s="59" t="s">
        <v>293</v>
      </c>
      <c r="F13" s="131" t="s">
        <v>35</v>
      </c>
      <c r="G13" s="59">
        <v>1</v>
      </c>
      <c r="H13" s="73">
        <f t="shared" si="0"/>
        <v>0.44027777777777777</v>
      </c>
      <c r="I13" s="73">
        <f t="shared" si="1"/>
        <v>0.94027777777777777</v>
      </c>
      <c r="J13" s="73">
        <f t="shared" si="2"/>
        <v>0.52361111111111114</v>
      </c>
      <c r="K13" s="73">
        <f t="shared" si="3"/>
        <v>0.14861111111111111</v>
      </c>
    </row>
    <row r="14" spans="1:15" s="17" customFormat="1" ht="48" customHeight="1" x14ac:dyDescent="0.25">
      <c r="B14" s="74">
        <f>B13+0.1</f>
        <v>3.5000000000000004</v>
      </c>
      <c r="D14" s="122" t="s">
        <v>84</v>
      </c>
      <c r="E14" s="67"/>
      <c r="F14" s="110" t="s">
        <v>35</v>
      </c>
      <c r="G14" s="48">
        <v>1</v>
      </c>
      <c r="H14" s="73">
        <f t="shared" si="0"/>
        <v>0.44097222222222221</v>
      </c>
      <c r="I14" s="73">
        <f t="shared" si="1"/>
        <v>0.94097222222222221</v>
      </c>
      <c r="J14" s="73">
        <f t="shared" si="2"/>
        <v>0.52430555555555558</v>
      </c>
      <c r="K14" s="73">
        <f t="shared" si="3"/>
        <v>0.14930555555555555</v>
      </c>
    </row>
    <row r="15" spans="1:15" s="17" customFormat="1" ht="54" customHeight="1" x14ac:dyDescent="0.25">
      <c r="B15" s="74"/>
      <c r="D15" s="111" t="s">
        <v>294</v>
      </c>
      <c r="E15" s="48"/>
      <c r="F15" s="110"/>
      <c r="G15" s="88"/>
    </row>
    <row r="16" spans="1:15" s="17" customFormat="1" ht="75.5" customHeight="1" x14ac:dyDescent="0.25">
      <c r="B16" s="74">
        <f>B14+0.1</f>
        <v>3.6000000000000005</v>
      </c>
      <c r="D16" s="119" t="s">
        <v>329</v>
      </c>
      <c r="E16" s="111" t="s">
        <v>330</v>
      </c>
      <c r="F16" s="110" t="s">
        <v>295</v>
      </c>
      <c r="G16" s="48">
        <v>20</v>
      </c>
      <c r="H16" s="73">
        <f>H14+TIME(0,G14,0)</f>
        <v>0.44166666666666665</v>
      </c>
      <c r="I16" s="73">
        <f>I14+TIME(0,G14,0)</f>
        <v>0.94166666666666665</v>
      </c>
      <c r="J16" s="73">
        <f>J14+TIME(0,G14,0)</f>
        <v>0.52500000000000002</v>
      </c>
      <c r="K16" s="73">
        <f>K14+TIME(0,G14,0)</f>
        <v>0.15</v>
      </c>
    </row>
    <row r="17" spans="1:15" s="17" customFormat="1" ht="51.5" customHeight="1" x14ac:dyDescent="0.25">
      <c r="B17" s="74">
        <f t="shared" ref="B17:B20" si="4">B16+0.1</f>
        <v>3.7000000000000006</v>
      </c>
      <c r="D17" s="165" t="s">
        <v>86</v>
      </c>
      <c r="E17" s="111" t="s">
        <v>296</v>
      </c>
      <c r="F17" s="111" t="s">
        <v>82</v>
      </c>
      <c r="G17" s="48">
        <v>15</v>
      </c>
      <c r="H17" s="73">
        <f t="shared" ref="H17:H21" si="5">H16+TIME(0,G16,0)</f>
        <v>0.45555555555555555</v>
      </c>
      <c r="I17" s="73">
        <f t="shared" ref="I17:I21" si="6">I16+TIME(0,G16,0)</f>
        <v>0.95555555555555549</v>
      </c>
      <c r="J17" s="73">
        <f t="shared" ref="J17:J21" si="7">J16+TIME(0,G16,0)</f>
        <v>0.53888888888888886</v>
      </c>
      <c r="K17" s="73">
        <f t="shared" ref="K17:K21" si="8">K16+TIME(0,G16,0)</f>
        <v>0.16388888888888889</v>
      </c>
    </row>
    <row r="18" spans="1:15" s="153" customFormat="1" ht="58" customHeight="1" x14ac:dyDescent="0.4">
      <c r="B18" s="74">
        <f t="shared" si="4"/>
        <v>3.8000000000000007</v>
      </c>
      <c r="D18" s="165" t="s">
        <v>69</v>
      </c>
      <c r="E18" s="111" t="s">
        <v>297</v>
      </c>
      <c r="F18" s="111" t="s">
        <v>83</v>
      </c>
      <c r="G18" s="96">
        <v>15</v>
      </c>
      <c r="H18" s="73">
        <f t="shared" si="5"/>
        <v>0.46597222222222223</v>
      </c>
      <c r="I18" s="73">
        <f t="shared" si="6"/>
        <v>0.96597222222222212</v>
      </c>
      <c r="J18" s="73">
        <f t="shared" si="7"/>
        <v>0.54930555555555549</v>
      </c>
      <c r="K18" s="73">
        <f t="shared" si="8"/>
        <v>0.17430555555555555</v>
      </c>
    </row>
    <row r="19" spans="1:15" s="34" customFormat="1" ht="100" customHeight="1" x14ac:dyDescent="0.4">
      <c r="A19" s="17"/>
      <c r="B19" s="68">
        <f t="shared" si="4"/>
        <v>3.9000000000000008</v>
      </c>
      <c r="C19" s="45"/>
      <c r="D19" s="129" t="s">
        <v>72</v>
      </c>
      <c r="E19" s="96" t="s">
        <v>298</v>
      </c>
      <c r="F19" s="126" t="s">
        <v>275</v>
      </c>
      <c r="G19" s="48">
        <v>10</v>
      </c>
      <c r="H19" s="73">
        <f t="shared" si="5"/>
        <v>0.47638888888888892</v>
      </c>
      <c r="I19" s="73">
        <f t="shared" si="6"/>
        <v>0.97638888888888875</v>
      </c>
      <c r="J19" s="73">
        <f t="shared" si="7"/>
        <v>0.55972222222222212</v>
      </c>
      <c r="K19" s="73">
        <f t="shared" si="8"/>
        <v>0.1847222222222222</v>
      </c>
    </row>
    <row r="20" spans="1:15" s="34" customFormat="1" ht="56.5" customHeight="1" x14ac:dyDescent="0.4">
      <c r="A20" s="17"/>
      <c r="B20" s="68">
        <f t="shared" si="4"/>
        <v>4.0000000000000009</v>
      </c>
      <c r="C20" s="45"/>
      <c r="D20" s="129" t="s">
        <v>274</v>
      </c>
      <c r="E20" s="96" t="s">
        <v>299</v>
      </c>
      <c r="F20" s="96" t="s">
        <v>272</v>
      </c>
      <c r="G20" s="48">
        <v>10</v>
      </c>
      <c r="H20" s="73">
        <f t="shared" si="5"/>
        <v>0.48333333333333334</v>
      </c>
      <c r="I20" s="73">
        <f t="shared" si="6"/>
        <v>0.98333333333333317</v>
      </c>
      <c r="J20" s="73">
        <f t="shared" si="7"/>
        <v>0.56666666666666654</v>
      </c>
      <c r="K20" s="73">
        <f t="shared" si="8"/>
        <v>0.19166666666666665</v>
      </c>
    </row>
    <row r="21" spans="1:15" s="34" customFormat="1" ht="85.5" customHeight="1" x14ac:dyDescent="0.4">
      <c r="B21" s="68">
        <f>B20+0.1</f>
        <v>4.1000000000000005</v>
      </c>
      <c r="C21" s="45"/>
      <c r="D21" s="178" t="s">
        <v>72</v>
      </c>
      <c r="E21" s="118" t="s">
        <v>298</v>
      </c>
      <c r="F21" s="126" t="s">
        <v>276</v>
      </c>
      <c r="G21" s="48">
        <v>10</v>
      </c>
      <c r="H21" s="73">
        <f t="shared" si="5"/>
        <v>0.49027777777777776</v>
      </c>
      <c r="I21" s="73">
        <f t="shared" si="6"/>
        <v>0.99027777777777759</v>
      </c>
      <c r="J21" s="73">
        <f t="shared" si="7"/>
        <v>0.57361111111111096</v>
      </c>
      <c r="K21" s="73">
        <f t="shared" si="8"/>
        <v>0.1986111111111111</v>
      </c>
      <c r="L21" s="40"/>
    </row>
    <row r="22" spans="1:15" s="34" customFormat="1" ht="40" customHeight="1" x14ac:dyDescent="0.4">
      <c r="B22" s="68">
        <f>B21+0.1</f>
        <v>4.2</v>
      </c>
      <c r="C22" s="45"/>
      <c r="D22" s="108" t="s">
        <v>63</v>
      </c>
      <c r="E22" s="70" t="s">
        <v>300</v>
      </c>
      <c r="F22" s="112" t="s">
        <v>40</v>
      </c>
      <c r="G22" s="48">
        <v>3</v>
      </c>
      <c r="H22" s="73">
        <f t="shared" ref="H22" si="9">H21+TIME(0,G21,0)</f>
        <v>0.49722222222222218</v>
      </c>
      <c r="I22" s="73">
        <f t="shared" ref="I22" si="10">I21+TIME(0,G21,0)</f>
        <v>0.99722222222222201</v>
      </c>
      <c r="J22" s="73">
        <f t="shared" ref="J22" si="11">J21+TIME(0,G21,0)</f>
        <v>0.58055555555555538</v>
      </c>
      <c r="K22" s="73">
        <f t="shared" ref="K22" si="12">K21+TIME(0,G21,0)</f>
        <v>0.20555555555555555</v>
      </c>
      <c r="L22" s="40"/>
    </row>
    <row r="23" spans="1:15" ht="33" customHeight="1" x14ac:dyDescent="0.35">
      <c r="A23" s="34"/>
      <c r="B23" s="327">
        <f>B22+0.1</f>
        <v>4.3</v>
      </c>
      <c r="C23" s="172"/>
      <c r="D23" s="88" t="s">
        <v>44</v>
      </c>
      <c r="F23" s="94" t="s">
        <v>35</v>
      </c>
      <c r="G23" s="48">
        <v>1</v>
      </c>
      <c r="H23" s="73">
        <f>H22+TIME(0,G22,0)</f>
        <v>0.4993055555555555</v>
      </c>
      <c r="I23" s="73">
        <f>I22+TIME(0,G22,0)</f>
        <v>0.99930555555555534</v>
      </c>
      <c r="J23" s="73">
        <f>J22+TIME(0,G22,0)</f>
        <v>0.58263888888888871</v>
      </c>
      <c r="K23" s="73">
        <f>K22+TIME(0,G22,0)</f>
        <v>0.20763888888888887</v>
      </c>
    </row>
    <row r="24" spans="1:15" s="17" customFormat="1" ht="19.149999999999999" customHeight="1" x14ac:dyDescent="0.4">
      <c r="B24" s="71"/>
      <c r="D24" s="62"/>
      <c r="E24" s="43"/>
      <c r="F24" s="43"/>
      <c r="G24" s="37"/>
      <c r="H24" s="47"/>
      <c r="I24" s="87"/>
      <c r="J24" s="107"/>
    </row>
    <row r="25" spans="1:15" ht="18" x14ac:dyDescent="0.4">
      <c r="A25" s="42"/>
      <c r="B25" s="97"/>
      <c r="C25" s="97"/>
      <c r="D25" s="97" t="s">
        <v>41</v>
      </c>
      <c r="G25" s="43"/>
      <c r="H25" s="47"/>
      <c r="I25" s="34"/>
      <c r="J25" s="107"/>
      <c r="K25" s="40"/>
      <c r="L25" s="40"/>
      <c r="M25" s="34"/>
      <c r="N25" s="34"/>
      <c r="O25" s="34"/>
    </row>
    <row r="26" spans="1:15" s="169" customFormat="1" ht="20" x14ac:dyDescent="0.4">
      <c r="A26" s="169" t="s">
        <v>292</v>
      </c>
    </row>
    <row r="27" spans="1:15" s="169" customFormat="1" ht="20" x14ac:dyDescent="0.4">
      <c r="A27" s="169" t="s">
        <v>301</v>
      </c>
    </row>
    <row r="28" spans="1:15" s="169" customFormat="1" ht="20" x14ac:dyDescent="0.4">
      <c r="A28" s="169" t="s">
        <v>302</v>
      </c>
    </row>
    <row r="29" spans="1:15" s="169" customFormat="1" ht="20" x14ac:dyDescent="0.4">
      <c r="A29" s="169" t="s">
        <v>303</v>
      </c>
    </row>
    <row r="30" spans="1:15" s="326" customFormat="1" ht="23" x14ac:dyDescent="0.5">
      <c r="A30" s="325" t="s">
        <v>291</v>
      </c>
    </row>
    <row r="31" spans="1:15" s="169" customFormat="1" ht="20" x14ac:dyDescent="0.4">
      <c r="A31" s="169" t="s">
        <v>304</v>
      </c>
    </row>
    <row r="32" spans="1:15" s="169" customFormat="1" ht="20" x14ac:dyDescent="0.4">
      <c r="A32" s="324" t="s">
        <v>290</v>
      </c>
    </row>
    <row r="33" spans="1:13" s="104" customFormat="1" ht="18" x14ac:dyDescent="0.35">
      <c r="E33" s="116"/>
      <c r="F33" s="50"/>
      <c r="G33" s="50"/>
      <c r="H33" s="50"/>
      <c r="I33" s="50"/>
      <c r="J33" s="50"/>
      <c r="K33" s="50"/>
      <c r="L33" s="50"/>
      <c r="M33" s="50"/>
    </row>
    <row r="34" spans="1:13" s="104" customFormat="1" ht="18" x14ac:dyDescent="0.35">
      <c r="E34" s="116"/>
      <c r="F34" s="50"/>
      <c r="G34" s="50"/>
      <c r="H34" s="50"/>
      <c r="I34" s="50"/>
      <c r="J34" s="50"/>
      <c r="K34" s="50"/>
      <c r="L34" s="50"/>
      <c r="M34" s="50"/>
    </row>
    <row r="35" spans="1:13" s="34" customFormat="1" ht="24" x14ac:dyDescent="0.35">
      <c r="B35" s="55"/>
      <c r="C35" s="55"/>
      <c r="E35" s="40"/>
      <c r="F35" s="40"/>
      <c r="G35" s="143" t="s">
        <v>28</v>
      </c>
      <c r="H35" s="144" t="s">
        <v>286</v>
      </c>
      <c r="I35" s="90" t="s">
        <v>287</v>
      </c>
      <c r="J35" s="142" t="s">
        <v>305</v>
      </c>
      <c r="K35" s="114" t="s">
        <v>289</v>
      </c>
      <c r="L35" s="114"/>
    </row>
    <row r="36" spans="1:13" s="17" customFormat="1" ht="18.399999999999999" customHeight="1" x14ac:dyDescent="0.4">
      <c r="D36" s="329" t="s">
        <v>310</v>
      </c>
      <c r="E36" s="43"/>
      <c r="F36" s="43"/>
      <c r="G36" s="37">
        <v>120</v>
      </c>
      <c r="H36" s="47">
        <v>0.66666666666666663</v>
      </c>
      <c r="I36" s="47">
        <v>0.91666666666666663</v>
      </c>
      <c r="J36" s="47">
        <v>0.45833333333333331</v>
      </c>
      <c r="K36" s="47">
        <v>8.3333333333333329E-2</v>
      </c>
      <c r="L36" s="115"/>
    </row>
    <row r="37" spans="1:13" s="34" customFormat="1" ht="18" x14ac:dyDescent="0.35">
      <c r="A37" s="55"/>
      <c r="B37" s="55"/>
      <c r="C37" s="55"/>
      <c r="E37" s="40"/>
      <c r="F37" s="40"/>
      <c r="G37" s="37"/>
      <c r="H37" s="40"/>
      <c r="I37" s="53"/>
    </row>
    <row r="38" spans="1:13" s="168" customFormat="1" ht="18" x14ac:dyDescent="0.4">
      <c r="A38" s="168" t="s">
        <v>308</v>
      </c>
    </row>
    <row r="39" spans="1:13" s="168" customFormat="1" ht="18" x14ac:dyDescent="0.4">
      <c r="A39" s="168" t="s">
        <v>307</v>
      </c>
    </row>
    <row r="40" spans="1:13" s="168" customFormat="1" ht="18" x14ac:dyDescent="0.4">
      <c r="A40" s="168" t="s">
        <v>306</v>
      </c>
    </row>
    <row r="41" spans="1:13" s="34" customFormat="1" ht="18" x14ac:dyDescent="0.35">
      <c r="A41" s="55"/>
      <c r="B41" s="55"/>
      <c r="C41" s="55"/>
      <c r="D41" s="101" t="s">
        <v>45</v>
      </c>
      <c r="E41" s="40"/>
      <c r="F41" s="40"/>
      <c r="G41" s="37"/>
      <c r="H41" s="40"/>
      <c r="I41" s="53"/>
    </row>
    <row r="42" spans="1:13" s="328" customFormat="1" ht="22.5" x14ac:dyDescent="0.45">
      <c r="A42" s="325" t="s">
        <v>309</v>
      </c>
    </row>
    <row r="43" spans="1:13" s="125" customFormat="1" ht="20" x14ac:dyDescent="0.4">
      <c r="A43" s="125" t="s">
        <v>312</v>
      </c>
    </row>
    <row r="44" spans="1:13" s="125" customFormat="1" ht="20" x14ac:dyDescent="0.4">
      <c r="A44" s="125" t="s">
        <v>311</v>
      </c>
    </row>
    <row r="58" spans="1:15" ht="18" x14ac:dyDescent="0.35">
      <c r="A58" s="34"/>
      <c r="B58" s="34"/>
      <c r="C58" s="34"/>
      <c r="D58" s="34"/>
      <c r="E58" s="37"/>
      <c r="F58" s="34"/>
      <c r="I58" s="34"/>
      <c r="J58" s="90"/>
      <c r="K58" s="40"/>
      <c r="L58" s="40"/>
      <c r="M58" s="34"/>
      <c r="N58" s="34"/>
      <c r="O58" s="34"/>
    </row>
    <row r="59" spans="1:15" ht="18" x14ac:dyDescent="0.35">
      <c r="A59" s="34"/>
      <c r="B59" s="34"/>
      <c r="C59" s="34"/>
      <c r="D59" s="34"/>
      <c r="E59" s="37"/>
      <c r="F59" s="34"/>
      <c r="G59" s="34"/>
      <c r="H59" s="49"/>
      <c r="I59" s="34"/>
      <c r="J59" s="90"/>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G98" s="34"/>
      <c r="H98" s="34"/>
    </row>
    <row r="99" spans="1:15" ht="17.5" x14ac:dyDescent="0.35">
      <c r="G99" s="34"/>
      <c r="H99" s="34"/>
    </row>
    <row r="100" spans="1:15" ht="17.5" x14ac:dyDescent="0.35">
      <c r="G100" s="34"/>
      <c r="H100" s="34"/>
    </row>
    <row r="101" spans="1:15" ht="17.5" x14ac:dyDescent="0.35">
      <c r="G101" s="34"/>
      <c r="H101" s="34"/>
    </row>
  </sheetData>
  <phoneticPr fontId="26"/>
  <hyperlinks>
    <hyperlink ref="A30" r:id="rId1" xr:uid="{75E871A0-ED06-4C0F-8DB1-736290215B8F}"/>
    <hyperlink ref="A42" r:id="rId2" xr:uid="{B5B93E7E-64A7-4EC3-9C14-1387BC69F4D8}"/>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14 Mon</vt:lpstr>
      <vt:lpstr>Nov.15 Tue</vt:lpstr>
      <vt:lpstr>Nov.16 Wed</vt:lpstr>
      <vt:lpstr>Nov.17 Thu</vt:lpstr>
      <vt:lpstr>Nov. 18 Fri</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2022-11-14T02:40:29Z</dcterms:modified>
  <cp:category/>
  <cp:contentStatus/>
</cp:coreProperties>
</file>