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drawings/drawing3.xml" ContentType="application/vnd.openxmlformats-officedocument.drawing+xml"/>
  <Override PartName="/xl/ink/ink25.xml" ContentType="application/inkml+xml"/>
  <Override PartName="/xl/ink/ink26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1100 Nov Hybrid Plenary Mtg\802.15\"/>
    </mc:Choice>
  </mc:AlternateContent>
  <xr:revisionPtr revIDLastSave="0" documentId="13_ncr:1_{C3592D71-AF45-417C-BA34-FE16645BEECD}" xr6:coauthVersionLast="47" xr6:coauthVersionMax="47" xr10:uidLastSave="{00000000-0000-0000-0000-000000000000}"/>
  <bookViews>
    <workbookView xWindow="7680" yWindow="108" windowWidth="17016" windowHeight="11616" tabRatio="844" firstSheet="2" activeTab="3" xr2:uid="{00000000-000D-0000-FFFF-FFFF00000000}"/>
  </bookViews>
  <sheets>
    <sheet name="Patent Policy-AntiTrust" sheetId="401" r:id="rId1"/>
    <sheet name="Registration" sheetId="418" r:id="rId2"/>
    <sheet name="CAC Opening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419" l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  <c r="G61" i="419" s="1"/>
  <c r="G62" i="419" s="1"/>
  <c r="G63" i="419" s="1"/>
  <c r="G64" i="419" s="1"/>
  <c r="G65" i="419" s="1"/>
  <c r="G66" i="419" s="1"/>
  <c r="F7" i="412"/>
  <c r="H7" i="412" s="1"/>
  <c r="L7" i="412" s="1"/>
  <c r="P7" i="412" s="1"/>
  <c r="T7" i="412" s="1"/>
  <c r="X7" i="412" s="1"/>
  <c r="C13" i="422"/>
  <c r="C14" i="422"/>
  <c r="E5" i="421"/>
  <c r="G41" i="421" l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E51" i="421"/>
  <c r="C49" i="421"/>
  <c r="E49" i="421"/>
  <c r="E47" i="421"/>
  <c r="C47" i="421"/>
  <c r="C14" i="421"/>
  <c r="E14" i="421"/>
  <c r="C13" i="421"/>
  <c r="G4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8" i="421"/>
  <c r="C27" i="421"/>
  <c r="C26" i="421"/>
  <c r="E41" i="421"/>
  <c r="E40" i="421"/>
  <c r="E39" i="421"/>
  <c r="E38" i="421"/>
  <c r="E37" i="421"/>
  <c r="E36" i="421"/>
  <c r="E35" i="421"/>
  <c r="E34" i="421"/>
  <c r="E33" i="421"/>
  <c r="E32" i="421"/>
  <c r="E31" i="421"/>
  <c r="E30" i="421"/>
  <c r="E29" i="421"/>
  <c r="E28" i="421"/>
  <c r="E27" i="421"/>
  <c r="E26" i="421"/>
  <c r="E25" i="421" l="1"/>
  <c r="E23" i="421"/>
  <c r="E22" i="421"/>
  <c r="E21" i="421"/>
  <c r="E20" i="421"/>
  <c r="E19" i="421"/>
  <c r="E18" i="421"/>
  <c r="E17" i="421"/>
  <c r="C4" i="421"/>
  <c r="E41" i="422"/>
  <c r="E40" i="422"/>
  <c r="E39" i="422"/>
  <c r="E38" i="422"/>
  <c r="E37" i="422"/>
  <c r="E36" i="422"/>
  <c r="C41" i="422"/>
  <c r="C40" i="422"/>
  <c r="C39" i="422"/>
  <c r="C38" i="422"/>
  <c r="C37" i="422"/>
  <c r="E25" i="422"/>
  <c r="E14" i="422"/>
  <c r="C16" i="421"/>
  <c r="C16" i="422"/>
  <c r="E11" i="421"/>
  <c r="E10" i="421"/>
  <c r="E9" i="421"/>
  <c r="E8" i="421"/>
  <c r="E7" i="421"/>
  <c r="E6" i="421"/>
  <c r="E4" i="421"/>
  <c r="C11" i="421"/>
  <c r="C10" i="421"/>
  <c r="C9" i="421"/>
  <c r="C8" i="421"/>
  <c r="C7" i="421"/>
  <c r="C6" i="421"/>
  <c r="C5" i="421"/>
  <c r="C52" i="422"/>
  <c r="C51" i="422"/>
  <c r="C50" i="422"/>
  <c r="E47" i="422"/>
  <c r="E45" i="422"/>
  <c r="E43" i="422"/>
  <c r="C47" i="422"/>
  <c r="C45" i="422"/>
  <c r="C43" i="422"/>
  <c r="E23" i="422"/>
  <c r="E22" i="422"/>
  <c r="E11" i="422"/>
  <c r="E10" i="422"/>
  <c r="E9" i="422"/>
  <c r="E8" i="422"/>
  <c r="E7" i="422"/>
  <c r="E6" i="422"/>
  <c r="E5" i="422"/>
  <c r="E4" i="422"/>
  <c r="E21" i="422"/>
  <c r="E20" i="422"/>
  <c r="E19" i="422"/>
  <c r="E18" i="422"/>
  <c r="E17" i="422"/>
  <c r="C23" i="422"/>
  <c r="C23" i="421" s="1"/>
  <c r="C22" i="422"/>
  <c r="C22" i="421" s="1"/>
  <c r="E35" i="422"/>
  <c r="E34" i="422"/>
  <c r="E33" i="422"/>
  <c r="E32" i="422"/>
  <c r="E31" i="422"/>
  <c r="E30" i="422"/>
  <c r="E29" i="422"/>
  <c r="E28" i="422"/>
  <c r="E27" i="422"/>
  <c r="E26" i="422"/>
  <c r="C36" i="422"/>
  <c r="C35" i="422"/>
  <c r="C34" i="422"/>
  <c r="C33" i="422"/>
  <c r="C32" i="422"/>
  <c r="C31" i="422"/>
  <c r="C30" i="422"/>
  <c r="C29" i="422"/>
  <c r="C28" i="422"/>
  <c r="C27" i="422"/>
  <c r="C26" i="422"/>
  <c r="C11" i="422"/>
  <c r="C10" i="422"/>
  <c r="C9" i="422"/>
  <c r="C8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G4" i="419" l="1"/>
  <c r="A1" i="419"/>
  <c r="D10" i="412" l="1"/>
  <c r="A10" i="412"/>
  <c r="C10" i="412" s="1"/>
  <c r="D9" i="412"/>
  <c r="C9" i="412"/>
  <c r="B9" i="412"/>
  <c r="AA7" i="412"/>
  <c r="A11" i="412" l="1"/>
  <c r="B10" i="412"/>
  <c r="A12" i="412" l="1"/>
  <c r="C11" i="412"/>
  <c r="B11" i="412"/>
  <c r="D11" i="412"/>
  <c r="D12" i="412" l="1"/>
  <c r="C12" i="412"/>
  <c r="B12" i="412"/>
  <c r="A13" i="412"/>
  <c r="D13" i="412" l="1"/>
  <c r="A14" i="412"/>
  <c r="C13" i="412"/>
  <c r="B13" i="412"/>
  <c r="D14" i="412" l="1"/>
  <c r="C14" i="412"/>
  <c r="B14" i="412"/>
  <c r="A15" i="412"/>
  <c r="A16" i="412" l="1"/>
  <c r="D15" i="412"/>
  <c r="C15" i="412"/>
  <c r="B15" i="412"/>
  <c r="D16" i="412" l="1"/>
  <c r="C16" i="412"/>
  <c r="B16" i="412"/>
  <c r="A17" i="412"/>
  <c r="A18" i="412" l="1"/>
  <c r="C17" i="412"/>
  <c r="B17" i="412"/>
  <c r="D17" i="412"/>
  <c r="D18" i="412" l="1"/>
  <c r="C18" i="412"/>
  <c r="B18" i="412"/>
  <c r="A19" i="412"/>
  <c r="D19" i="412" l="1"/>
  <c r="A20" i="412"/>
  <c r="C19" i="412"/>
  <c r="B19" i="412"/>
  <c r="D20" i="412" l="1"/>
  <c r="C20" i="412"/>
  <c r="B20" i="412"/>
  <c r="A21" i="412"/>
  <c r="A22" i="412" l="1"/>
  <c r="C21" i="412"/>
  <c r="B21" i="412"/>
  <c r="D21" i="412"/>
  <c r="D22" i="412" l="1"/>
  <c r="C22" i="412"/>
  <c r="B22" i="412"/>
  <c r="A23" i="412"/>
  <c r="A24" i="412" l="1"/>
  <c r="C23" i="412"/>
  <c r="B23" i="412"/>
  <c r="D23" i="412"/>
  <c r="D24" i="412" l="1"/>
  <c r="C24" i="412"/>
  <c r="B24" i="412"/>
  <c r="A25" i="412"/>
  <c r="D25" i="412" l="1"/>
  <c r="A26" i="412"/>
  <c r="C25" i="412"/>
  <c r="B25" i="412"/>
  <c r="D26" i="412" l="1"/>
  <c r="C26" i="412"/>
  <c r="B26" i="412"/>
  <c r="A27" i="412"/>
  <c r="D27" i="412" l="1"/>
  <c r="A28" i="412"/>
  <c r="C27" i="412"/>
  <c r="B27" i="412"/>
  <c r="D28" i="412" l="1"/>
  <c r="C28" i="412"/>
  <c r="B28" i="412"/>
  <c r="A29" i="412"/>
  <c r="A30" i="412" l="1"/>
  <c r="C29" i="412"/>
  <c r="B29" i="412"/>
  <c r="D29" i="412"/>
  <c r="D30" i="412" l="1"/>
  <c r="C30" i="412"/>
  <c r="B30" i="412"/>
  <c r="A31" i="412"/>
  <c r="A32" i="412" l="1"/>
  <c r="D31" i="412"/>
  <c r="C31" i="412"/>
  <c r="B31" i="412"/>
  <c r="D32" i="412" l="1"/>
  <c r="C32" i="412"/>
  <c r="B32" i="412"/>
  <c r="A33" i="412"/>
  <c r="D33" i="412" l="1"/>
  <c r="A34" i="412"/>
  <c r="C33" i="412"/>
  <c r="B33" i="412"/>
  <c r="D34" i="412" l="1"/>
  <c r="C34" i="412"/>
  <c r="B34" i="412"/>
  <c r="A35" i="412"/>
  <c r="D35" i="412" l="1"/>
  <c r="A36" i="412"/>
  <c r="C35" i="412"/>
  <c r="B35" i="412"/>
  <c r="D36" i="412" l="1"/>
  <c r="C36" i="412"/>
  <c r="B36" i="412"/>
  <c r="A37" i="412"/>
  <c r="D37" i="412" l="1"/>
  <c r="A38" i="412"/>
  <c r="C37" i="412"/>
  <c r="B37" i="412"/>
  <c r="D38" i="412" l="1"/>
  <c r="C38" i="412"/>
  <c r="B38" i="412"/>
  <c r="A39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48" i="422" s="1"/>
  <c r="G5" i="421"/>
  <c r="G6" i="421" s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5" i="419" l="1"/>
</calcChain>
</file>

<file path=xl/sharedStrings.xml><?xml version="1.0" encoding="utf-8"?>
<sst xmlns="http://schemas.openxmlformats.org/spreadsheetml/2006/main" count="881" uniqueCount="333">
  <si>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</si>
  <si>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</si>
  <si>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</si>
  <si>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</si>
  <si>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</si>
  <si>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</si>
  <si>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</si>
  <si>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</si>
  <si>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</si>
  <si>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</si>
  <si>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</si>
  <si>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</si>
  <si>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</si>
  <si>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</si>
  <si>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</si>
  <si>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</si>
  <si>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</si>
  <si>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</si>
  <si>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</si>
  <si>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</si>
  <si>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</si>
  <si>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</si>
  <si>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</si>
  <si>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</si>
  <si>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</si>
  <si>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</si>
  <si>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</si>
  <si>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</si>
  <si>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</si>
  <si>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</si>
  <si>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</si>
  <si>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</si>
  <si>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</si>
  <si>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</si>
  <si>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</si>
  <si>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</si>
  <si>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</si>
  <si>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</si>
  <si>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</si>
  <si>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</si>
  <si>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</si>
  <si>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</si>
  <si>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</si>
  <si>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</si>
  <si>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</si>
  <si>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</si>
  <si>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</si>
  <si>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</si>
  <si>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</si>
  <si>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</si>
  <si>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</si>
  <si>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</si>
  <si>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</si>
  <si>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</si>
  <si>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</si>
  <si>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</si>
  <si>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</si>
  <si>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</si>
  <si>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</si>
  <si>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</si>
  <si>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</si>
  <si>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</si>
  <si>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</si>
  <si>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</si>
  <si>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</si>
  <si>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</si>
  <si>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</si>
  <si>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</si>
  <si>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LIAISON REPORT: 802.24</t>
  </si>
  <si>
    <t>TG4ab</t>
  </si>
  <si>
    <t>TG4ab NG-UWB</t>
  </si>
  <si>
    <t>Update on NesCom and RevCom dates</t>
  </si>
  <si>
    <t>AoB</t>
  </si>
  <si>
    <t>TG3ma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</si>
  <si>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</si>
  <si>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</si>
  <si>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</si>
  <si>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</si>
  <si>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</si>
  <si>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</si>
  <si>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</si>
  <si>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</si>
  <si>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EDT</t>
  </si>
  <si>
    <t>PDT</t>
  </si>
  <si>
    <t>1</t>
  </si>
  <si>
    <t>4.15</t>
  </si>
  <si>
    <t>4.16</t>
  </si>
  <si>
    <t>4.17</t>
  </si>
  <si>
    <t>5</t>
  </si>
  <si>
    <t>3.1</t>
  </si>
  <si>
    <t>3.2</t>
  </si>
  <si>
    <t>7</t>
  </si>
  <si>
    <t>Item #</t>
  </si>
  <si>
    <t>802.1/802.15 Joint Mtg. topics</t>
  </si>
  <si>
    <t>AU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</si>
  <si>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</si>
  <si>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</si>
  <si>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</si>
  <si>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</si>
  <si>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</si>
  <si>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</si>
  <si>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</si>
  <si>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</si>
  <si>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</si>
  <si>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</si>
  <si>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</si>
  <si>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</si>
  <si>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</si>
  <si>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</si>
  <si>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</si>
  <si>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</si>
  <si>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</si>
  <si>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</si>
  <si>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</si>
  <si>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</si>
  <si>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</si>
  <si>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</si>
  <si>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</si>
  <si>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</si>
  <si>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</si>
  <si>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</si>
  <si>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</si>
  <si>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</si>
  <si>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</si>
  <si>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</si>
  <si>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</si>
  <si>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</si>
  <si>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</si>
  <si>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</si>
  <si>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</si>
  <si>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</si>
  <si>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</si>
  <si>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</si>
  <si>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</si>
  <si>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</si>
  <si>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</si>
  <si>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</si>
  <si>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</si>
  <si>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</si>
  <si>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</si>
  <si>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</si>
  <si>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</si>
  <si>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</si>
  <si>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</si>
  <si>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</si>
  <si>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</si>
  <si>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</si>
  <si>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</si>
  <si>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</si>
  <si>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</si>
  <si>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</si>
  <si>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</si>
  <si>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</si>
  <si>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</si>
  <si>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</si>
  <si>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</si>
  <si>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</si>
  <si>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</si>
  <si>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</si>
  <si>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</si>
  <si>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</si>
  <si>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</si>
  <si>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</si>
  <si>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</si>
  <si>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</si>
  <si>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</si>
  <si>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</si>
  <si>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</si>
  <si>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</si>
  <si>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</si>
  <si>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</si>
  <si>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</si>
  <si>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</si>
  <si>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</si>
  <si>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</si>
  <si>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</si>
  <si>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</si>
  <si>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</si>
  <si>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</si>
  <si>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</si>
  <si>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</si>
  <si>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</si>
  <si>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</si>
  <si>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</si>
  <si>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</si>
  <si>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</si>
  <si>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SC MAIN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</si>
  <si>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</si>
  <si>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</si>
  <si>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</si>
  <si>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</si>
  <si>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</si>
  <si>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</si>
  <si>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</si>
  <si>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</si>
  <si>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</si>
  <si>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</si>
  <si>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</si>
  <si>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</si>
  <si>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</si>
  <si>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</si>
  <si>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</si>
  <si>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</si>
  <si>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</si>
  <si>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</si>
  <si>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</si>
  <si>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</si>
  <si>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</si>
  <si>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</si>
  <si>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</si>
  <si>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</si>
  <si>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</si>
  <si>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</si>
  <si>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</si>
  <si>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TG4me Revision to 2020</t>
  </si>
  <si>
    <t>Stuebing</t>
  </si>
  <si>
    <t>TG14 UWB-AHN &amp; TG15 NB-AHN</t>
  </si>
  <si>
    <t>NesCom RevCom UPDATES</t>
  </si>
  <si>
    <t>WIRELESS CHAIRS STEERING COMMITTEE (WCSC) (minutes: ec-22-0xxx-00-WCSG)</t>
  </si>
  <si>
    <t>Plans for Nov. Mtg.</t>
  </si>
  <si>
    <t>Plans for Jan. Mtg.</t>
  </si>
  <si>
    <t>Attendance requirements for Mtg.</t>
  </si>
  <si>
    <t>Subgroup Status and Objectives for Mtg.</t>
  </si>
  <si>
    <t>Mtg. Update</t>
  </si>
  <si>
    <t>Mixed-Mode Meeting Ground Rules &amp; 75% Criteria</t>
  </si>
  <si>
    <t>Mtg. Mid-Week Updates</t>
  </si>
  <si>
    <t>STUEBING</t>
  </si>
  <si>
    <t>SUB-GROUPS AND COMMITTEES OPENING VERBAL REPORTS</t>
  </si>
  <si>
    <t>SUB-GROUPS AND COMMITTEES MID-WEEK VERBAL UPDATES (UNLESS CLOSING REPORT)</t>
  </si>
  <si>
    <t>Still need WG Sec. &amp; 1 WG Vice-Chair</t>
  </si>
  <si>
    <t>CHAIR'S ADVISORY COMMITTEE (CAC) (minutes: 15-22-0xxx-00)</t>
  </si>
  <si>
    <t>TREASURER'S REPORT (ec-22-0xxx-0x-WCSC)</t>
  </si>
  <si>
    <t>Jang/Choi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</si>
  <si>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</si>
  <si>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</si>
  <si>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140th IEEE 802.15 WSN Session</t>
  </si>
  <si>
    <t>IG on Privacy</t>
  </si>
  <si>
    <t>15.13 draft to RevCom - Package for EC Needed</t>
  </si>
  <si>
    <t>Rolfe/Beecher</t>
  </si>
  <si>
    <t>Plans for March Mtg.</t>
  </si>
  <si>
    <t>4pm to 5:30pm on Sun. Nov. 13, 2022</t>
  </si>
  <si>
    <t>5:30pm to 6:30pm on Sun. Nov. 13, 2022</t>
  </si>
  <si>
    <t>10:30am to 12:30pm on Mon. Nov. 14, 2022</t>
  </si>
  <si>
    <t>7:30am to 8:30am on Wed. Nov. 16, 2022</t>
  </si>
  <si>
    <t>10:30am to 11:30am on Wed. Nov. 16, 2022</t>
  </si>
  <si>
    <t>Opening 802 EC meeting:</t>
  </si>
  <si>
    <t>8am to 10am on Mon. Nov. 14, 2022</t>
  </si>
  <si>
    <t>Closing 802 EC meeting:</t>
  </si>
  <si>
    <t>140th IEEE 802.15 WSN MEETING</t>
  </si>
  <si>
    <t>Bangkok Marriott Marquis</t>
  </si>
  <si>
    <t>Bangkok, Thailand</t>
  </si>
  <si>
    <t>The graphic below describes the weekly session of the IEEE P802.15 WG in graphic format. All times are local (Bangkok) time.</t>
  </si>
  <si>
    <t>Bangkok</t>
  </si>
  <si>
    <t>Virtual Rm 2</t>
  </si>
  <si>
    <t>Virtual Rm 3</t>
  </si>
  <si>
    <t>Virtual Rm 4</t>
  </si>
  <si>
    <t>TG3mb
HDR</t>
  </si>
  <si>
    <t>SC
IETF</t>
  </si>
  <si>
    <t>802 LMSC
ISO JTC1
Rm TBD</t>
  </si>
  <si>
    <t>Dinner on
your own</t>
  </si>
  <si>
    <t>Tutorial 1</t>
  </si>
  <si>
    <t>Social</t>
  </si>
  <si>
    <t>Tutorial 2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</si>
  <si>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</si>
  <si>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</si>
  <si>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</si>
  <si>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</si>
  <si>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</si>
  <si>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</si>
  <si>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</si>
  <si>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</si>
  <si>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IG Privacy</t>
  </si>
  <si>
    <t>Interest Group on Privacy</t>
  </si>
  <si>
    <t>ROOM 2</t>
  </si>
  <si>
    <t>ROOM 3</t>
  </si>
  <si>
    <t>ROOM 4</t>
  </si>
  <si>
    <t>6pm to 8pm on Thurs. Nov. 17, 2022</t>
  </si>
  <si>
    <t>1pm to 6pm on Fri. Nov. 18, 2022</t>
  </si>
  <si>
    <t>Registration for the Nov. Mtg. is required - If you have not already done so, you can follow the registration link
    https://grouper.ieee.org/groups/802/15/pub/Meeting_Plan.html</t>
  </si>
  <si>
    <t>JAN 2023 802 INTERIM MIXED MODE MTG. - PLAN OF RECORD FOR IEEE 802.15 WG</t>
  </si>
  <si>
    <t>Nov. 2022 Mtg. will be Mixed-Mode as per the vote in the 802 EC</t>
  </si>
  <si>
    <t>APPROVE THE MINUTES FROM September Mtg. (15-22-0529-01)</t>
  </si>
  <si>
    <t>WG Sec. &amp; 1-2 WG Vice-Chair(s) STILL NEEDED</t>
  </si>
  <si>
    <t>2.8</t>
  </si>
  <si>
    <t>802 TUTORIALS - Mon. Eve.</t>
  </si>
  <si>
    <t>2.8.1</t>
  </si>
  <si>
    <t>2.8.2</t>
  </si>
  <si>
    <t>2.8.3</t>
  </si>
  <si>
    <t>Annnouncing of Nominees for Vice-Chair(s) and Secretary</t>
  </si>
  <si>
    <t>Words from Nominees</t>
  </si>
  <si>
    <t>Voting for Vice-Chair(s) and Secretary</t>
  </si>
  <si>
    <t>INTERMEDIATE ELECTIONS</t>
  </si>
  <si>
    <t>The 802.15 CAC for the Jan. Mtg. will be held at the Hilton, Baltimore, Maryland on Sun Jan. 15, 2023, at 5:30pm local time</t>
  </si>
  <si>
    <t>The 802 Wireless Chairs Adv. Committee for the Jan. Mtg. will be held at the Hilton, Baltimore, Maryland   on Sun Jan. 15, 2023, at 4:00pm local time</t>
  </si>
  <si>
    <t xml:space="preserve">802.15 WG will hold its Jan. Mtg. session from Jan. 15-19, 2023, with the in-person part being held at the Hilton, Baltimore, Maryland  </t>
  </si>
  <si>
    <t>DirectVoteLive (DVL) for Closing Plenary [rem: highly recomm. to use one email for all 802 items]</t>
  </si>
  <si>
    <t>REVIEW AND APPROVE MTG AGENDA (15-22-0535-xx)</t>
  </si>
  <si>
    <t>TG 3mb Revision</t>
  </si>
  <si>
    <t>TG 4/2020Cor1 Corrigenda - IN IEEE EDITING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</si>
  <si>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</si>
  <si>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</si>
  <si>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</si>
  <si>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</si>
  <si>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</si>
  <si>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</si>
  <si>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</si>
  <si>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</si>
  <si>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</si>
  <si>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</si>
  <si>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</si>
  <si>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</si>
  <si>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</si>
  <si>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</si>
  <si>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Agenda for WG15 Opening Meeting - Monday November 14, 2022</t>
  </si>
  <si>
    <t>Agenda for WG15 Closing Meeting - Thursday November 17, 2022</t>
  </si>
  <si>
    <t>Agenda for WG15 Mid-Week Meeting - Wednesday November 16, 2022</t>
  </si>
  <si>
    <t>802 EC
OPENING MEETING</t>
  </si>
  <si>
    <t>802.15 WG
Opening Plenary
(Virtual Rm 1)</t>
  </si>
  <si>
    <t>802.15 WG Midweek
Plenary (Virtual Rm 1)</t>
  </si>
  <si>
    <t>WNG
(Virtual Rm 1)</t>
  </si>
  <si>
    <t>802 EC
 CLOSING MEETING</t>
  </si>
  <si>
    <r>
      <t xml:space="preserve">IG
</t>
    </r>
    <r>
      <rPr>
        <b/>
        <sz val="7"/>
        <rFont val="Arial"/>
        <family val="2"/>
      </rPr>
      <t>Privacy</t>
    </r>
  </si>
  <si>
    <t>802.15
AC MEETING
(Virtual Rm 1)</t>
  </si>
  <si>
    <t>802.15/802.1 Joint Mtg
(Virtual Rm 1)</t>
  </si>
  <si>
    <t>802.15 WG
Closing Plenary
(Virtual Rm C)</t>
  </si>
  <si>
    <t>802.15 AC Meeting
(Virtual Rm 1)</t>
  </si>
  <si>
    <t>802.15.4 Revision PAR Approved on 9/21</t>
  </si>
  <si>
    <t>1.8.1</t>
  </si>
  <si>
    <t>TG4ab
NG-UWB
Joint w/
802.11 WNG</t>
  </si>
  <si>
    <t>WEBEX/ATTENDANCE/VOTERS (voters: 138, nearly: 15, aspirant: 19)</t>
  </si>
  <si>
    <t>LUNCH</t>
  </si>
  <si>
    <t>R5</t>
  </si>
  <si>
    <t>802 Jan. Mtg. Registration Fees &amp; Deadlines have been set at $700 on or before 9 Dec., $900 on or before 6 Jan., and $1100 after 6 Jan.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</si>
</sst>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u/>
      <sz val="8"/>
      <color theme="10"/>
      <name val="Arial"/>
      <family val="2"/>
    </font>
    <font>
      <b/>
      <sz val="7"/>
      <color indexed="9"/>
      <name val="Arial"/>
      <family val="2"/>
    </font>
    <font>
      <b/>
      <u/>
      <sz val="11"/>
      <color theme="0"/>
      <name val="Arial"/>
      <family val="2"/>
    </font>
    <font>
      <b/>
      <sz val="8"/>
      <color indexed="10"/>
      <name val="Arial"/>
      <family val="2"/>
    </font>
    <font>
      <b/>
      <sz val="7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ABAB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421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19" fillId="26" borderId="3" xfId="0" applyFont="1" applyFill="1" applyBorder="1" applyAlignment="1">
      <alignment horizontal="center" vertical="center"/>
    </xf>
    <xf numFmtId="164" fontId="59" fillId="26" borderId="12" xfId="0" applyFont="1" applyFill="1" applyBorder="1" applyAlignment="1">
      <alignment horizontal="left" vertical="center"/>
    </xf>
    <xf numFmtId="164" fontId="36" fillId="26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6" borderId="4" xfId="0" applyFont="1" applyFill="1" applyBorder="1" applyAlignment="1">
      <alignment horizontal="right" vertical="center"/>
    </xf>
    <xf numFmtId="164" fontId="36" fillId="26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6" borderId="0" xfId="0" applyFont="1" applyFill="1" applyAlignment="1">
      <alignment vertical="center"/>
    </xf>
    <xf numFmtId="164" fontId="59" fillId="26" borderId="0" xfId="0" applyFont="1" applyFill="1" applyAlignment="1">
      <alignment horizontal="left" vertical="center"/>
    </xf>
    <xf numFmtId="164" fontId="59" fillId="26" borderId="0" xfId="0" applyFont="1" applyFill="1" applyAlignment="1">
      <alignment horizontal="center" vertical="center"/>
    </xf>
    <xf numFmtId="164" fontId="59" fillId="26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6" borderId="4" xfId="0" applyFont="1" applyFill="1" applyBorder="1" applyAlignment="1">
      <alignment horizontal="center" vertical="center"/>
    </xf>
    <xf numFmtId="164" fontId="61" fillId="26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26" borderId="0" xfId="0" applyNumberFormat="1" applyFont="1" applyFill="1" applyAlignment="1">
      <alignment horizontal="right" vertical="center"/>
    </xf>
    <xf numFmtId="164" fontId="62" fillId="26" borderId="0" xfId="0" applyFont="1" applyFill="1" applyAlignment="1">
      <alignment horizontal="right" vertical="center"/>
    </xf>
    <xf numFmtId="164" fontId="36" fillId="27" borderId="13" xfId="0" quotePrefix="1" applyFont="1" applyFill="1" applyBorder="1" applyAlignment="1">
      <alignment horizontal="center" vertical="center"/>
    </xf>
    <xf numFmtId="164" fontId="63" fillId="26" borderId="0" xfId="0" applyFont="1" applyFill="1" applyAlignment="1">
      <alignment horizontal="right" vertical="center"/>
    </xf>
    <xf numFmtId="10" fontId="64" fillId="26" borderId="0" xfId="0" applyNumberFormat="1" applyFont="1" applyFill="1" applyAlignment="1">
      <alignment horizontal="right" vertical="center"/>
    </xf>
    <xf numFmtId="164" fontId="36" fillId="28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5" fillId="26" borderId="0" xfId="0" applyNumberFormat="1" applyFont="1" applyFill="1" applyAlignment="1">
      <alignment horizontal="right" vertical="center"/>
    </xf>
    <xf numFmtId="164" fontId="36" fillId="27" borderId="13" xfId="0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0" fontId="62" fillId="26" borderId="0" xfId="0" applyNumberFormat="1" applyFont="1" applyFill="1" applyAlignment="1">
      <alignment horizontal="right" vertical="center"/>
    </xf>
    <xf numFmtId="164" fontId="65" fillId="26" borderId="0" xfId="0" applyFont="1" applyFill="1" applyAlignment="1">
      <alignment horizontal="right" vertical="center"/>
    </xf>
    <xf numFmtId="164" fontId="65" fillId="26" borderId="4" xfId="0" applyFont="1" applyFill="1" applyBorder="1" applyAlignment="1">
      <alignment horizontal="right" vertical="center"/>
    </xf>
    <xf numFmtId="164" fontId="66" fillId="26" borderId="0" xfId="0" applyFont="1" applyFill="1" applyAlignment="1">
      <alignment horizontal="right" vertical="center"/>
    </xf>
    <xf numFmtId="10" fontId="63" fillId="26" borderId="0" xfId="0" applyNumberFormat="1" applyFont="1" applyFill="1" applyAlignment="1">
      <alignment horizontal="right" vertical="center"/>
    </xf>
    <xf numFmtId="164" fontId="66" fillId="26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9" fillId="26" borderId="8" xfId="0" applyFont="1" applyFill="1" applyBorder="1" applyAlignment="1">
      <alignment horizontal="left" vertical="center"/>
    </xf>
    <xf numFmtId="164" fontId="59" fillId="26" borderId="6" xfId="0" applyFont="1" applyFill="1" applyBorder="1" applyAlignment="1">
      <alignment horizontal="left" vertical="center"/>
    </xf>
    <xf numFmtId="164" fontId="36" fillId="26" borderId="6" xfId="0" applyFont="1" applyFill="1" applyBorder="1" applyAlignment="1">
      <alignment vertical="center"/>
    </xf>
    <xf numFmtId="164" fontId="36" fillId="26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40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6" fillId="26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7" fontId="17" fillId="29" borderId="16" xfId="0" applyNumberFormat="1" applyFont="1" applyFill="1" applyBorder="1" applyAlignment="1">
      <alignment horizontal="center"/>
    </xf>
    <xf numFmtId="167" fontId="17" fillId="29" borderId="5" xfId="0" applyNumberFormat="1" applyFont="1" applyFill="1" applyBorder="1" applyAlignment="1">
      <alignment horizontal="center"/>
    </xf>
    <xf numFmtId="167" fontId="17" fillId="29" borderId="17" xfId="0" applyNumberFormat="1" applyFont="1" applyFill="1" applyBorder="1" applyAlignment="1">
      <alignment horizontal="center"/>
    </xf>
    <xf numFmtId="164" fontId="24" fillId="6" borderId="12" xfId="0" applyFont="1" applyFill="1" applyBorder="1" applyAlignment="1">
      <alignment horizontal="center" vertical="center"/>
    </xf>
    <xf numFmtId="164" fontId="35" fillId="6" borderId="36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55" fillId="6" borderId="0" xfId="0" applyFont="1" applyFill="1" applyAlignment="1">
      <alignment horizontal="right" vertical="center"/>
    </xf>
    <xf numFmtId="164" fontId="2" fillId="0" borderId="0" xfId="2" applyFont="1" applyAlignment="1">
      <alignment horizontal="left" vertical="center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68" fillId="31" borderId="20" xfId="4" applyFont="1" applyFill="1" applyBorder="1" applyAlignment="1">
      <alignment horizontal="center" vertical="center" wrapText="1"/>
    </xf>
    <xf numFmtId="167" fontId="17" fillId="29" borderId="42" xfId="0" applyNumberFormat="1" applyFont="1" applyFill="1" applyBorder="1" applyAlignment="1">
      <alignment horizontal="center"/>
    </xf>
    <xf numFmtId="167" fontId="17" fillId="0" borderId="43" xfId="0" applyNumberFormat="1" applyFont="1" applyBorder="1" applyAlignment="1">
      <alignment horizontal="center"/>
    </xf>
    <xf numFmtId="164" fontId="38" fillId="13" borderId="13" xfId="0" applyFont="1" applyFill="1" applyBorder="1" applyAlignment="1">
      <alignment horizontal="center" vertical="center" wrapText="1"/>
    </xf>
    <xf numFmtId="164" fontId="38" fillId="13" borderId="40" xfId="0" applyFont="1" applyFill="1" applyBorder="1" applyAlignment="1">
      <alignment horizontal="center" vertical="center" wrapText="1"/>
    </xf>
    <xf numFmtId="167" fontId="17" fillId="0" borderId="37" xfId="0" applyNumberFormat="1" applyFont="1" applyBorder="1" applyAlignment="1">
      <alignment horizontal="center"/>
    </xf>
    <xf numFmtId="167" fontId="17" fillId="29" borderId="39" xfId="0" applyNumberFormat="1" applyFont="1" applyFill="1" applyBorder="1" applyAlignment="1">
      <alignment horizontal="center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71" fillId="26" borderId="4" xfId="0" applyFont="1" applyFill="1" applyBorder="1" applyAlignment="1">
      <alignment horizontal="right" vertical="center"/>
    </xf>
    <xf numFmtId="164" fontId="3" fillId="0" borderId="0" xfId="0" applyFont="1" applyAlignment="1">
      <alignment horizontal="left" wrapText="1" indent="2"/>
    </xf>
    <xf numFmtId="164" fontId="2" fillId="0" borderId="0" xfId="0" applyFont="1" applyAlignment="1">
      <alignment horizontal="left" wrapText="1" indent="1"/>
    </xf>
    <xf numFmtId="169" fontId="20" fillId="0" borderId="0" xfId="0" applyNumberFormat="1" applyFont="1"/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7" fillId="0" borderId="6" xfId="0" applyNumberFormat="1" applyFont="1" applyBorder="1" applyAlignment="1">
      <alignment horizontal="left"/>
    </xf>
    <xf numFmtId="169" fontId="7" fillId="0" borderId="9" xfId="0" applyNumberFormat="1" applyFont="1" applyBorder="1" applyAlignment="1">
      <alignment horizontal="left"/>
    </xf>
    <xf numFmtId="164" fontId="7" fillId="0" borderId="8" xfId="0" applyFont="1" applyBorder="1" applyAlignment="1">
      <alignment horizontal="right"/>
    </xf>
    <xf numFmtId="164" fontId="7" fillId="0" borderId="6" xfId="0" applyFont="1" applyBorder="1" applyAlignment="1">
      <alignment horizontal="right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4" xfId="0" applyFont="1" applyFill="1" applyBorder="1" applyAlignment="1">
      <alignment horizontal="center" vertical="center" wrapText="1"/>
    </xf>
    <xf numFmtId="164" fontId="40" fillId="12" borderId="0" xfId="0" applyFont="1" applyFill="1" applyAlignment="1">
      <alignment horizontal="center" vertical="center" wrapText="1"/>
    </xf>
    <xf numFmtId="164" fontId="40" fillId="12" borderId="7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7" fillId="33" borderId="10" xfId="0" applyFont="1" applyFill="1" applyBorder="1" applyAlignment="1">
      <alignment horizontal="center" vertical="center" wrapText="1"/>
    </xf>
    <xf numFmtId="164" fontId="37" fillId="33" borderId="13" xfId="0" applyFont="1" applyFill="1" applyBorder="1" applyAlignment="1">
      <alignment horizontal="center" vertical="center" wrapText="1"/>
    </xf>
    <xf numFmtId="164" fontId="37" fillId="33" borderId="14" xfId="0" applyFont="1" applyFill="1" applyBorder="1" applyAlignment="1">
      <alignment horizontal="center" vertical="center" wrapText="1"/>
    </xf>
    <xf numFmtId="164" fontId="36" fillId="34" borderId="10" xfId="0" applyFont="1" applyFill="1" applyBorder="1" applyAlignment="1">
      <alignment horizontal="center" vertical="center" wrapText="1"/>
    </xf>
    <xf numFmtId="164" fontId="36" fillId="34" borderId="13" xfId="0" applyFont="1" applyFill="1" applyBorder="1" applyAlignment="1">
      <alignment horizontal="center" vertical="center" wrapText="1"/>
    </xf>
    <xf numFmtId="164" fontId="36" fillId="34" borderId="14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14" fillId="31" borderId="19" xfId="4" applyFill="1" applyBorder="1" applyAlignment="1">
      <alignment horizontal="center" vertical="center" wrapText="1"/>
    </xf>
    <xf numFmtId="164" fontId="14" fillId="31" borderId="20" xfId="4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6" fillId="26" borderId="12" xfId="0" applyFont="1" applyFill="1" applyBorder="1" applyAlignment="1">
      <alignment horizontal="center" vertical="center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72" fillId="15" borderId="10" xfId="0" applyFont="1" applyFill="1" applyBorder="1" applyAlignment="1">
      <alignment horizontal="center" vertical="center" wrapText="1"/>
    </xf>
    <xf numFmtId="164" fontId="72" fillId="15" borderId="13" xfId="0" applyFont="1" applyFill="1" applyBorder="1" applyAlignment="1">
      <alignment horizontal="center" vertical="center" wrapText="1"/>
    </xf>
    <xf numFmtId="164" fontId="72" fillId="15" borderId="14" xfId="0" applyFont="1" applyFill="1" applyBorder="1" applyAlignment="1">
      <alignment horizontal="center" vertical="center" wrapText="1"/>
    </xf>
    <xf numFmtId="164" fontId="69" fillId="22" borderId="12" xfId="0" applyFont="1" applyFill="1" applyBorder="1" applyAlignment="1">
      <alignment horizontal="center" vertical="center" wrapText="1"/>
    </xf>
    <xf numFmtId="164" fontId="69" fillId="22" borderId="11" xfId="0" applyFont="1" applyFill="1" applyBorder="1" applyAlignment="1">
      <alignment horizontal="center" vertical="center" wrapText="1"/>
    </xf>
    <xf numFmtId="164" fontId="69" fillId="22" borderId="0" xfId="0" applyFont="1" applyFill="1" applyAlignment="1">
      <alignment horizontal="center" vertical="center" wrapText="1"/>
    </xf>
    <xf numFmtId="164" fontId="69" fillId="22" borderId="7" xfId="0" applyFont="1" applyFill="1" applyBorder="1" applyAlignment="1">
      <alignment horizontal="center" vertical="center" wrapText="1"/>
    </xf>
    <xf numFmtId="164" fontId="69" fillId="22" borderId="6" xfId="0" applyFont="1" applyFill="1" applyBorder="1" applyAlignment="1">
      <alignment horizontal="center" vertical="center" wrapText="1"/>
    </xf>
    <xf numFmtId="164" fontId="69" fillId="22" borderId="9" xfId="0" applyFont="1" applyFill="1" applyBorder="1" applyAlignment="1">
      <alignment horizontal="center" vertical="center" wrapText="1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70" fillId="12" borderId="3" xfId="4" applyFont="1" applyFill="1" applyBorder="1" applyAlignment="1">
      <alignment horizontal="center" vertical="center" wrapText="1"/>
    </xf>
    <xf numFmtId="164" fontId="70" fillId="12" borderId="12" xfId="4" applyFont="1" applyFill="1" applyBorder="1" applyAlignment="1">
      <alignment horizontal="center" vertical="center" wrapText="1"/>
    </xf>
    <xf numFmtId="164" fontId="70" fillId="12" borderId="11" xfId="4" applyFont="1" applyFill="1" applyBorder="1" applyAlignment="1">
      <alignment horizontal="center" vertical="center" wrapText="1"/>
    </xf>
    <xf numFmtId="164" fontId="70" fillId="12" borderId="4" xfId="4" applyFont="1" applyFill="1" applyBorder="1" applyAlignment="1">
      <alignment horizontal="center" vertical="center" wrapText="1"/>
    </xf>
    <xf numFmtId="164" fontId="70" fillId="12" borderId="0" xfId="4" applyFont="1" applyFill="1" applyAlignment="1">
      <alignment horizontal="center" vertical="center" wrapText="1"/>
    </xf>
    <xf numFmtId="164" fontId="70" fillId="12" borderId="7" xfId="4" applyFont="1" applyFill="1" applyBorder="1" applyAlignment="1">
      <alignment horizontal="center" vertical="center" wrapText="1"/>
    </xf>
    <xf numFmtId="164" fontId="70" fillId="12" borderId="8" xfId="4" applyFont="1" applyFill="1" applyBorder="1" applyAlignment="1">
      <alignment horizontal="center" vertical="center" wrapText="1"/>
    </xf>
    <xf numFmtId="164" fontId="70" fillId="12" borderId="6" xfId="4" applyFont="1" applyFill="1" applyBorder="1" applyAlignment="1">
      <alignment horizontal="center" vertical="center" wrapText="1"/>
    </xf>
    <xf numFmtId="164" fontId="70" fillId="12" borderId="9" xfId="4" applyFont="1" applyFill="1" applyBorder="1" applyAlignment="1">
      <alignment horizontal="center" vertical="center" wrapText="1"/>
    </xf>
    <xf numFmtId="164" fontId="36" fillId="14" borderId="10" xfId="0" applyFont="1" applyFill="1" applyBorder="1" applyAlignment="1">
      <alignment horizontal="center" vertical="center" wrapText="1"/>
    </xf>
    <xf numFmtId="164" fontId="36" fillId="14" borderId="13" xfId="0" applyFont="1" applyFill="1" applyBorder="1" applyAlignment="1">
      <alignment horizontal="center" vertical="center" wrapText="1"/>
    </xf>
    <xf numFmtId="164" fontId="36" fillId="14" borderId="14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26" Type="http://schemas.openxmlformats.org/officeDocument/2006/relationships/image" Target="../media/image8001.png"/><Relationship Id="rId39" Type="http://schemas.openxmlformats.org/officeDocument/2006/relationships/customXml" Target="../ink/ink20.xml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34" Type="http://schemas.openxmlformats.org/officeDocument/2006/relationships/image" Target="../media/image811.png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2" Type="http://schemas.openxmlformats.org/officeDocument/2006/relationships/image" Target="../media/image8.png"/><Relationship Id="rId16" Type="http://schemas.openxmlformats.org/officeDocument/2006/relationships/image" Target="../media/image86.png"/><Relationship Id="rId20" Type="http://schemas.openxmlformats.org/officeDocument/2006/relationships/image" Target="../media/image803.png"/><Relationship Id="rId29" Type="http://schemas.openxmlformats.org/officeDocument/2006/relationships/customXml" Target="../ink/ink15.xml"/><Relationship Id="rId41" Type="http://schemas.openxmlformats.org/officeDocument/2006/relationships/customXml" Target="../ink/ink2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24" Type="http://schemas.openxmlformats.org/officeDocument/2006/relationships/image" Target="../media/image831.png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10" Type="http://schemas.openxmlformats.org/officeDocument/2006/relationships/image" Target="../media/image83.png"/><Relationship Id="rId19" Type="http://schemas.openxmlformats.org/officeDocument/2006/relationships/customXml" Target="../ink/ink10.xml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6.xml"/><Relationship Id="rId2" Type="http://schemas.openxmlformats.org/officeDocument/2006/relationships/image" Target="../media/image8.png"/><Relationship Id="rId1" Type="http://schemas.openxmlformats.org/officeDocument/2006/relationships/customXml" Target="../ink/ink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5604532074fae572029cf2fd8c9f2e3" TargetMode="External"/><Relationship Id="rId13" Type="http://schemas.openxmlformats.org/officeDocument/2006/relationships/hyperlink" Target="https://ieeesa.webex.com/ieeesa/j.php?MTID=m8257e200f37151060c55093c984a64ca" TargetMode="External"/><Relationship Id="rId18" Type="http://schemas.openxmlformats.org/officeDocument/2006/relationships/hyperlink" Target="https://ieeesa.webex.com/ieeesa/j.php?MTID=mb884a0f3d7d2d4ef463797a991898c12" TargetMode="External"/><Relationship Id="rId3" Type="http://schemas.openxmlformats.org/officeDocument/2006/relationships/hyperlink" Target="https://ieeesa.webex.com/ieeesa/j.php?MTID=m5dff7eac804a555afce33031902f8b9e" TargetMode="External"/><Relationship Id="rId21" Type="http://schemas.openxmlformats.org/officeDocument/2006/relationships/printerSettings" Target="../printerSettings/printerSettings5.bin"/><Relationship Id="rId7" Type="http://schemas.openxmlformats.org/officeDocument/2006/relationships/hyperlink" Target="https://ieeesa.webex.com/ieeesa/j.php?MTID=m95604532074fae572029cf2fd8c9f2e3" TargetMode="External"/><Relationship Id="rId12" Type="http://schemas.openxmlformats.org/officeDocument/2006/relationships/hyperlink" Target="https://ieeesa.webex.com/ieeesa/j.php?MTID=m5dff7eac804a555afce33031902f8b9e" TargetMode="External"/><Relationship Id="rId17" Type="http://schemas.openxmlformats.org/officeDocument/2006/relationships/hyperlink" Target="https://ieeesa.webex.com/ieeesa/j.php?MTID=mb884a0f3d7d2d4ef463797a991898c12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b884a0f3d7d2d4ef463797a991898c12" TargetMode="External"/><Relationship Id="rId20" Type="http://schemas.openxmlformats.org/officeDocument/2006/relationships/hyperlink" Target="https://ieeesa.webex.com/ieeesa/j.php?MTID=m80ccf8df7986bb01a69f3db4b8243fef" TargetMode="External"/><Relationship Id="rId1" Type="http://schemas.openxmlformats.org/officeDocument/2006/relationships/hyperlink" Target="https://ieeesa.webex.com/ieeesa/j.php?MTID=m95604532074fae572029cf2fd8c9f2e3" TargetMode="External"/><Relationship Id="rId6" Type="http://schemas.openxmlformats.org/officeDocument/2006/relationships/hyperlink" Target="https://ieeesa.webex.com/ieeesa/j.php?MTID=mb884a0f3d7d2d4ef463797a991898c12" TargetMode="External"/><Relationship Id="rId11" Type="http://schemas.openxmlformats.org/officeDocument/2006/relationships/hyperlink" Target="https://ieeesa.webex.com/ieeesa/j.php?MTID=m5dff7eac804a555afce33031902f8b9e" TargetMode="External"/><Relationship Id="rId5" Type="http://schemas.openxmlformats.org/officeDocument/2006/relationships/hyperlink" Target="https://ieeesa.webex.com/ieeesa/j.php?MTID=m8257e200f37151060c55093c984a64ca" TargetMode="External"/><Relationship Id="rId15" Type="http://schemas.openxmlformats.org/officeDocument/2006/relationships/hyperlink" Target="https://ieeesa.webex.com/ieeesa/j.php?MTID=m8257e200f37151060c55093c984a64ca" TargetMode="External"/><Relationship Id="rId10" Type="http://schemas.openxmlformats.org/officeDocument/2006/relationships/hyperlink" Target="https://ieeesa.webex.com/ieeesa/j.php?MTID=m5dff7eac804a555afce33031902f8b9e" TargetMode="External"/><Relationship Id="rId19" Type="http://schemas.openxmlformats.org/officeDocument/2006/relationships/hyperlink" Target="https://ieeesa.webex.com/ieeesa/j.php?MTID=m80ccf8df7986bb01a69f3db4b8243fef" TargetMode="External"/><Relationship Id="rId4" Type="http://schemas.openxmlformats.org/officeDocument/2006/relationships/hyperlink" Target="https://ieeesa.webex.com/ieeesa/j.php?MTID=m5dff7eac804a555afce33031902f8b9e" TargetMode="External"/><Relationship Id="rId9" Type="http://schemas.openxmlformats.org/officeDocument/2006/relationships/hyperlink" Target="https://ieeesa.webex.com/ieeesa/j.php?MTID=m95604532074fae572029cf2fd8c9f2e3" TargetMode="External"/><Relationship Id="rId14" Type="http://schemas.openxmlformats.org/officeDocument/2006/relationships/hyperlink" Target="https://ieeesa.webex.com/ieeesa/j.php?MTID=m8257e200f37151060c55093c984a64ca" TargetMode="External"/><Relationship Id="rId22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50" zoomScaleNormal="150" workbookViewId="0"/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sqref="A1:G1"/>
    </sheetView>
  </sheetViews>
  <sheetFormatPr defaultColWidth="10.6640625" defaultRowHeight="15" x14ac:dyDescent="0.25"/>
  <cols>
    <col min="1" max="7" width="15.58203125" customWidth="1"/>
  </cols>
  <sheetData>
    <row r="1" spans="1:9" s="8" customFormat="1" ht="15" customHeight="1" x14ac:dyDescent="0.3">
      <c r="A1" s="240" t="s">
        <v>235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43" t="s">
        <v>79</v>
      </c>
      <c r="B2" s="244"/>
      <c r="C2" s="244"/>
      <c r="D2" s="244"/>
      <c r="E2" s="244"/>
      <c r="F2" s="244"/>
      <c r="G2" s="245"/>
      <c r="I2" s="11"/>
    </row>
    <row r="3" spans="1:9" ht="15" customHeight="1" x14ac:dyDescent="0.25"/>
    <row r="4" spans="1:9" s="44" customFormat="1" ht="15" customHeight="1" x14ac:dyDescent="0.25">
      <c r="A4" s="246" t="s">
        <v>234</v>
      </c>
      <c r="B4" s="247"/>
      <c r="C4" s="247"/>
      <c r="D4" s="247"/>
      <c r="E4" s="247"/>
      <c r="F4" s="247"/>
      <c r="G4" s="248"/>
    </row>
    <row r="5" spans="1:9" s="44" customFormat="1" ht="15" customHeight="1" x14ac:dyDescent="0.25">
      <c r="A5" s="249"/>
      <c r="B5" s="250"/>
      <c r="C5" s="250"/>
      <c r="D5" s="250"/>
      <c r="E5" s="250"/>
      <c r="F5" s="250"/>
      <c r="G5" s="251"/>
    </row>
    <row r="6" spans="1:9" s="44" customFormat="1" ht="15" customHeight="1" x14ac:dyDescent="0.25">
      <c r="A6" s="249"/>
      <c r="B6" s="250"/>
      <c r="C6" s="250"/>
      <c r="D6" s="250"/>
      <c r="E6" s="250"/>
      <c r="F6" s="250"/>
      <c r="G6" s="251"/>
    </row>
    <row r="7" spans="1:9" s="44" customFormat="1" ht="15" customHeight="1" x14ac:dyDescent="0.25">
      <c r="A7" s="249"/>
      <c r="B7" s="250"/>
      <c r="C7" s="250"/>
      <c r="D7" s="250"/>
      <c r="E7" s="250"/>
      <c r="F7" s="250"/>
      <c r="G7" s="251"/>
    </row>
    <row r="8" spans="1:9" ht="15" customHeight="1" x14ac:dyDescent="0.25">
      <c r="A8" s="252"/>
      <c r="B8" s="253"/>
      <c r="C8" s="253"/>
      <c r="D8" s="253"/>
      <c r="E8" s="253"/>
      <c r="F8" s="253"/>
      <c r="G8" s="254"/>
    </row>
    <row r="9" spans="1:9" x14ac:dyDescent="0.25">
      <c r="A9" s="51" t="s">
        <v>96</v>
      </c>
      <c r="B9" s="37" t="s">
        <v>81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57" t="s">
        <v>312</v>
      </c>
      <c r="B2" s="258"/>
      <c r="C2" s="258"/>
      <c r="D2" s="255">
        <v>44878</v>
      </c>
      <c r="E2" s="255"/>
      <c r="F2" s="255"/>
      <c r="G2" s="256"/>
      <c r="I2" s="11"/>
    </row>
    <row r="3" spans="1:9" s="43" customFormat="1" ht="15" customHeight="1" thickBot="1" x14ac:dyDescent="0.3">
      <c r="A3" s="72" t="s">
        <v>92</v>
      </c>
      <c r="B3" s="73" t="s">
        <v>95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221</v>
      </c>
      <c r="C4" s="44" t="s">
        <v>57</v>
      </c>
    </row>
    <row r="5" spans="1:9" s="43" customFormat="1" ht="15" customHeight="1" x14ac:dyDescent="0.25">
      <c r="A5" s="47">
        <v>2</v>
      </c>
      <c r="B5" s="44" t="s">
        <v>80</v>
      </c>
      <c r="C5" s="44" t="s">
        <v>57</v>
      </c>
      <c r="I5" s="239"/>
    </row>
    <row r="6" spans="1:9" s="43" customFormat="1" ht="15" customHeight="1" x14ac:dyDescent="0.25">
      <c r="A6" s="47">
        <v>3</v>
      </c>
      <c r="B6" s="44" t="s">
        <v>229</v>
      </c>
      <c r="C6" s="44" t="s">
        <v>57</v>
      </c>
    </row>
    <row r="7" spans="1:9" s="43" customFormat="1" ht="15" customHeight="1" x14ac:dyDescent="0.25">
      <c r="A7" s="47">
        <v>4</v>
      </c>
      <c r="B7" s="44" t="s">
        <v>71</v>
      </c>
      <c r="C7" s="44" t="s">
        <v>57</v>
      </c>
    </row>
    <row r="8" spans="1:9" s="43" customFormat="1" ht="15" customHeight="1" x14ac:dyDescent="0.25">
      <c r="A8" s="47"/>
      <c r="B8" s="44" t="s">
        <v>326</v>
      </c>
      <c r="C8" s="44" t="s">
        <v>57</v>
      </c>
    </row>
    <row r="9" spans="1:9" s="43" customFormat="1" ht="15" customHeight="1" x14ac:dyDescent="0.25">
      <c r="A9" s="47">
        <v>5</v>
      </c>
      <c r="B9" s="44" t="s">
        <v>223</v>
      </c>
      <c r="C9" s="44" t="s">
        <v>57</v>
      </c>
    </row>
    <row r="10" spans="1:9" s="43" customFormat="1" ht="15" customHeight="1" x14ac:dyDescent="0.25">
      <c r="A10" s="47"/>
      <c r="B10" s="45" t="s">
        <v>185</v>
      </c>
      <c r="C10" s="192" t="s">
        <v>240</v>
      </c>
    </row>
    <row r="11" spans="1:9" s="43" customFormat="1" ht="15" customHeight="1" x14ac:dyDescent="0.25">
      <c r="A11" s="47"/>
      <c r="B11" s="45" t="s">
        <v>180</v>
      </c>
      <c r="C11" s="192" t="s">
        <v>241</v>
      </c>
    </row>
    <row r="12" spans="1:9" s="43" customFormat="1" ht="15" customHeight="1" x14ac:dyDescent="0.25">
      <c r="A12" s="47"/>
      <c r="B12" s="45" t="s">
        <v>245</v>
      </c>
      <c r="C12" s="192" t="s">
        <v>246</v>
      </c>
    </row>
    <row r="13" spans="1:9" s="43" customFormat="1" ht="15" customHeight="1" x14ac:dyDescent="0.25">
      <c r="A13" s="47"/>
      <c r="B13" s="45" t="s">
        <v>181</v>
      </c>
      <c r="C13" s="192" t="s">
        <v>242</v>
      </c>
    </row>
    <row r="14" spans="1:9" s="43" customFormat="1" ht="15" customHeight="1" x14ac:dyDescent="0.25">
      <c r="A14" s="47"/>
      <c r="B14" s="45" t="s">
        <v>182</v>
      </c>
      <c r="C14" s="192" t="s">
        <v>243</v>
      </c>
    </row>
    <row r="15" spans="1:9" s="43" customFormat="1" ht="15" customHeight="1" x14ac:dyDescent="0.25">
      <c r="A15" s="48"/>
      <c r="B15" s="45" t="s">
        <v>183</v>
      </c>
      <c r="C15" s="192" t="s">
        <v>244</v>
      </c>
    </row>
    <row r="16" spans="1:9" s="43" customFormat="1" ht="15" customHeight="1" x14ac:dyDescent="0.25">
      <c r="A16" s="48"/>
      <c r="B16" s="45" t="s">
        <v>184</v>
      </c>
      <c r="C16" s="192" t="s">
        <v>276</v>
      </c>
    </row>
    <row r="17" spans="1:3" s="43" customFormat="1" ht="15" customHeight="1" x14ac:dyDescent="0.25">
      <c r="A17" s="48"/>
      <c r="B17" s="45" t="s">
        <v>247</v>
      </c>
      <c r="C17" s="192" t="s">
        <v>277</v>
      </c>
    </row>
    <row r="18" spans="1:3" s="43" customFormat="1" ht="15" customHeight="1" x14ac:dyDescent="0.25">
      <c r="A18" s="47">
        <v>6</v>
      </c>
      <c r="B18" s="44" t="s">
        <v>222</v>
      </c>
      <c r="C18" s="44" t="s">
        <v>57</v>
      </c>
    </row>
    <row r="19" spans="1:3" s="43" customFormat="1" ht="15" customHeight="1" x14ac:dyDescent="0.25">
      <c r="A19" s="47"/>
      <c r="B19" s="44" t="s">
        <v>73</v>
      </c>
      <c r="C19" s="44" t="s">
        <v>53</v>
      </c>
    </row>
    <row r="20" spans="1:3" s="43" customFormat="1" ht="15" customHeight="1" x14ac:dyDescent="0.25">
      <c r="A20" s="48"/>
      <c r="B20" s="44" t="s">
        <v>48</v>
      </c>
      <c r="C20" s="44" t="s">
        <v>53</v>
      </c>
    </row>
    <row r="21" spans="1:3" s="43" customFormat="1" ht="15" customHeight="1" x14ac:dyDescent="0.25">
      <c r="A21" s="47"/>
      <c r="B21" s="44" t="s">
        <v>56</v>
      </c>
      <c r="C21" s="44" t="s">
        <v>50</v>
      </c>
    </row>
    <row r="22" spans="1:3" s="43" customFormat="1" ht="15" customHeight="1" x14ac:dyDescent="0.25">
      <c r="A22" s="48"/>
      <c r="B22" s="44" t="s">
        <v>70</v>
      </c>
      <c r="C22" s="44" t="s">
        <v>49</v>
      </c>
    </row>
    <row r="23" spans="1:3" s="43" customFormat="1" ht="15" customHeight="1" x14ac:dyDescent="0.25">
      <c r="A23" s="48"/>
      <c r="B23" s="44" t="s">
        <v>214</v>
      </c>
      <c r="C23" s="44" t="s">
        <v>215</v>
      </c>
    </row>
    <row r="24" spans="1:3" s="43" customFormat="1" ht="15" customHeight="1" x14ac:dyDescent="0.25">
      <c r="A24" s="48"/>
      <c r="B24" s="44" t="s">
        <v>179</v>
      </c>
      <c r="C24" s="44" t="s">
        <v>52</v>
      </c>
    </row>
    <row r="25" spans="1:3" s="43" customFormat="1" ht="15" customHeight="1" x14ac:dyDescent="0.25">
      <c r="A25" s="48"/>
      <c r="B25" s="44" t="s">
        <v>76</v>
      </c>
      <c r="C25" s="44" t="s">
        <v>54</v>
      </c>
    </row>
    <row r="26" spans="1:3" s="43" customFormat="1" ht="15" customHeight="1" x14ac:dyDescent="0.25">
      <c r="A26" s="48"/>
      <c r="B26" s="44" t="s">
        <v>77</v>
      </c>
      <c r="C26" s="44" t="s">
        <v>55</v>
      </c>
    </row>
    <row r="27" spans="1:3" s="43" customFormat="1" ht="15" customHeight="1" x14ac:dyDescent="0.25">
      <c r="A27" s="48"/>
      <c r="B27" s="44" t="s">
        <v>216</v>
      </c>
      <c r="C27" s="44" t="s">
        <v>65</v>
      </c>
    </row>
    <row r="28" spans="1:3" s="43" customFormat="1" ht="15" customHeight="1" x14ac:dyDescent="0.25">
      <c r="A28" s="48"/>
      <c r="B28" s="44" t="s">
        <v>75</v>
      </c>
      <c r="C28" s="44" t="s">
        <v>51</v>
      </c>
    </row>
    <row r="29" spans="1:3" s="43" customFormat="1" ht="15" customHeight="1" x14ac:dyDescent="0.25">
      <c r="A29" s="48"/>
      <c r="B29" s="44" t="s">
        <v>236</v>
      </c>
      <c r="C29" s="44" t="s">
        <v>50</v>
      </c>
    </row>
    <row r="30" spans="1:3" s="43" customFormat="1" ht="15" customHeight="1" x14ac:dyDescent="0.25">
      <c r="A30" s="48"/>
      <c r="B30" s="44" t="s">
        <v>46</v>
      </c>
      <c r="C30" s="44" t="s">
        <v>50</v>
      </c>
    </row>
    <row r="31" spans="1:3" s="43" customFormat="1" ht="15" customHeight="1" x14ac:dyDescent="0.25">
      <c r="A31" s="48"/>
      <c r="B31" s="44" t="s">
        <v>78</v>
      </c>
      <c r="C31" s="44" t="s">
        <v>65</v>
      </c>
    </row>
    <row r="32" spans="1:3" s="43" customFormat="1" ht="15" customHeight="1" x14ac:dyDescent="0.25">
      <c r="A32" s="47"/>
      <c r="B32" s="44" t="s">
        <v>186</v>
      </c>
      <c r="C32" s="44" t="s">
        <v>65</v>
      </c>
    </row>
    <row r="33" spans="1:4" s="43" customFormat="1" ht="15" customHeight="1" x14ac:dyDescent="0.25">
      <c r="A33" s="48"/>
      <c r="B33" s="44" t="s">
        <v>45</v>
      </c>
      <c r="C33" s="44" t="s">
        <v>49</v>
      </c>
    </row>
    <row r="34" spans="1:4" s="43" customFormat="1" ht="15" customHeight="1" x14ac:dyDescent="0.25">
      <c r="A34" s="47">
        <v>7</v>
      </c>
      <c r="B34" s="44" t="s">
        <v>219</v>
      </c>
      <c r="C34" s="44" t="s">
        <v>57</v>
      </c>
    </row>
    <row r="35" spans="1:4" s="43" customFormat="1" ht="15" customHeight="1" x14ac:dyDescent="0.25">
      <c r="A35" s="47"/>
      <c r="B35" s="44" t="s">
        <v>220</v>
      </c>
      <c r="C35" s="44" t="s">
        <v>57</v>
      </c>
    </row>
    <row r="36" spans="1:4" s="43" customFormat="1" ht="15" customHeight="1" x14ac:dyDescent="0.25">
      <c r="A36" s="47">
        <v>8</v>
      </c>
      <c r="B36" s="44" t="s">
        <v>67</v>
      </c>
      <c r="C36" s="44" t="s">
        <v>57</v>
      </c>
    </row>
    <row r="37" spans="1:4" s="43" customFormat="1" ht="15" customHeight="1" x14ac:dyDescent="0.25">
      <c r="A37" s="47"/>
      <c r="B37" s="46" t="s">
        <v>237</v>
      </c>
      <c r="C37" s="44" t="s">
        <v>55</v>
      </c>
      <c r="D37" s="44"/>
    </row>
    <row r="38" spans="1:4" s="43" customFormat="1" ht="15" customHeight="1" x14ac:dyDescent="0.25">
      <c r="A38" s="47"/>
      <c r="B38" s="46" t="s">
        <v>93</v>
      </c>
      <c r="C38" s="65" t="s">
        <v>238</v>
      </c>
      <c r="D38" s="65"/>
    </row>
    <row r="39" spans="1:4" s="43" customFormat="1" ht="15" customHeight="1" x14ac:dyDescent="0.25">
      <c r="A39" s="47">
        <v>9</v>
      </c>
      <c r="B39" s="44" t="s">
        <v>66</v>
      </c>
      <c r="C39" s="44" t="s">
        <v>57</v>
      </c>
    </row>
    <row r="40" spans="1:4" s="43" customFormat="1" ht="15" customHeight="1" x14ac:dyDescent="0.25">
      <c r="A40" s="47"/>
      <c r="B40" s="44"/>
    </row>
    <row r="41" spans="1:4" ht="17.399999999999999" x14ac:dyDescent="0.3">
      <c r="B41" s="35"/>
    </row>
    <row r="42" spans="1:4" ht="20.399999999999999" x14ac:dyDescent="0.35">
      <c r="A42" s="50"/>
      <c r="C42" s="37"/>
    </row>
    <row r="43" spans="1:4" ht="17.399999999999999" x14ac:dyDescent="0.3">
      <c r="B43" s="35"/>
    </row>
    <row r="44" spans="1:4" ht="17.399999999999999" x14ac:dyDescent="0.3">
      <c r="B44" s="35"/>
      <c r="C44" s="36"/>
    </row>
    <row r="45" spans="1:4" ht="17.399999999999999" x14ac:dyDescent="0.3">
      <c r="B45" s="35"/>
      <c r="C45" s="36"/>
    </row>
    <row r="46" spans="1:4" ht="17.399999999999999" x14ac:dyDescent="0.3">
      <c r="B46" s="35"/>
      <c r="C46" s="36"/>
    </row>
    <row r="47" spans="1:4" ht="17.399999999999999" x14ac:dyDescent="0.3">
      <c r="B47" s="35"/>
      <c r="C47" s="36"/>
    </row>
    <row r="48" spans="1:4" ht="17.399999999999999" x14ac:dyDescent="0.3">
      <c r="C48" s="36"/>
    </row>
    <row r="49" spans="2:3" ht="17.399999999999999" x14ac:dyDescent="0.3">
      <c r="B49" s="35"/>
      <c r="C49" s="36"/>
    </row>
    <row r="50" spans="2:3" ht="17.399999999999999" x14ac:dyDescent="0.3">
      <c r="B50" s="35"/>
      <c r="C50" s="36"/>
    </row>
    <row r="51" spans="2:3" ht="17.399999999999999" x14ac:dyDescent="0.3">
      <c r="C51" s="36"/>
    </row>
    <row r="52" spans="2:3" ht="17.399999999999999" x14ac:dyDescent="0.3">
      <c r="B52" s="35"/>
      <c r="C52" s="37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B55" s="35"/>
      <c r="C55" s="36"/>
    </row>
    <row r="56" spans="2:3" ht="17.399999999999999" x14ac:dyDescent="0.3">
      <c r="C56" s="36"/>
    </row>
    <row r="57" spans="2:3" ht="17.399999999999999" x14ac:dyDescent="0.3">
      <c r="B57" s="35"/>
      <c r="C57" s="36"/>
    </row>
    <row r="58" spans="2:3" ht="17.399999999999999" x14ac:dyDescent="0.3">
      <c r="C58" s="36"/>
    </row>
    <row r="59" spans="2:3" ht="17.399999999999999" x14ac:dyDescent="0.3">
      <c r="B59" s="35"/>
      <c r="C59" s="36"/>
    </row>
    <row r="60" spans="2:3" ht="17.399999999999999" x14ac:dyDescent="0.3">
      <c r="B60" s="35"/>
      <c r="C60" s="36"/>
    </row>
    <row r="61" spans="2:3" ht="17.399999999999999" x14ac:dyDescent="0.3">
      <c r="C61" s="36"/>
    </row>
    <row r="62" spans="2:3" ht="17.399999999999999" x14ac:dyDescent="0.3">
      <c r="B62" s="35"/>
      <c r="C62" s="36"/>
    </row>
    <row r="63" spans="2:3" ht="17.399999999999999" x14ac:dyDescent="0.3">
      <c r="C63" s="36"/>
    </row>
    <row r="64" spans="2:3" ht="17.399999999999999" x14ac:dyDescent="0.3">
      <c r="B64" s="35"/>
      <c r="C64" s="36"/>
    </row>
    <row r="65" spans="3:3" ht="17.399999999999999" x14ac:dyDescent="0.3">
      <c r="C65" s="36"/>
    </row>
    <row r="66" spans="3:3" ht="17.399999999999999" x14ac:dyDescent="0.3">
      <c r="C66" s="36"/>
    </row>
    <row r="67" spans="3:3" ht="17.399999999999999" x14ac:dyDescent="0.3">
      <c r="C67" s="36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9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13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7"/>
      <c r="J1" s="7"/>
      <c r="K1" s="7"/>
      <c r="L1" s="7"/>
      <c r="M1" s="7"/>
    </row>
    <row r="2" spans="1:13" s="8" customFormat="1" ht="15" customHeight="1" thickBot="1" x14ac:dyDescent="0.35">
      <c r="A2" s="243" t="s">
        <v>313</v>
      </c>
      <c r="B2" s="244"/>
      <c r="C2" s="244"/>
      <c r="D2" s="244"/>
      <c r="E2" s="244"/>
      <c r="F2" s="244"/>
      <c r="G2" s="245"/>
      <c r="I2" s="7"/>
      <c r="J2" s="7"/>
      <c r="K2" s="7"/>
      <c r="L2" s="7"/>
      <c r="M2" s="7"/>
    </row>
    <row r="3" spans="1:13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  <c r="I3" s="7"/>
      <c r="J3" s="7"/>
      <c r="K3" s="7"/>
      <c r="L3" s="7"/>
      <c r="M3" s="7"/>
    </row>
    <row r="4" spans="1:13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64</v>
      </c>
      <c r="F4" s="1">
        <v>1</v>
      </c>
      <c r="G4" s="12">
        <f>TIME(10,30,0)</f>
        <v>0.4375</v>
      </c>
    </row>
    <row r="5" spans="1:13" s="7" customFormat="1" ht="15" customHeight="1" x14ac:dyDescent="0.25">
      <c r="A5" s="5">
        <v>1.1000000000000001</v>
      </c>
      <c r="B5" s="9" t="s">
        <v>16</v>
      </c>
      <c r="C5" s="2" t="s">
        <v>40</v>
      </c>
      <c r="D5" s="2" t="s">
        <v>12</v>
      </c>
      <c r="E5" s="2" t="s">
        <v>63</v>
      </c>
      <c r="F5" s="9">
        <v>1</v>
      </c>
      <c r="G5" s="12">
        <f t="shared" ref="G5:G66" si="0">G4+TIME(0,F4,0)</f>
        <v>0.43819444444444444</v>
      </c>
    </row>
    <row r="6" spans="1:13" s="7" customFormat="1" ht="30" customHeight="1" x14ac:dyDescent="0.25">
      <c r="A6" s="5" t="s">
        <v>35</v>
      </c>
      <c r="B6" s="9" t="s">
        <v>16</v>
      </c>
      <c r="C6" s="32" t="s">
        <v>203</v>
      </c>
      <c r="D6" s="2" t="s">
        <v>12</v>
      </c>
      <c r="E6" s="2" t="s">
        <v>63</v>
      </c>
      <c r="F6" s="9">
        <v>1</v>
      </c>
      <c r="G6" s="12">
        <f t="shared" si="0"/>
        <v>0.43888888888888888</v>
      </c>
    </row>
    <row r="7" spans="1:13" s="7" customFormat="1" ht="45" customHeight="1" x14ac:dyDescent="0.25">
      <c r="A7" s="5" t="s">
        <v>36</v>
      </c>
      <c r="B7" s="9" t="s">
        <v>16</v>
      </c>
      <c r="C7" s="34" t="s">
        <v>278</v>
      </c>
      <c r="D7" s="2" t="s">
        <v>12</v>
      </c>
      <c r="E7" s="2" t="s">
        <v>63</v>
      </c>
      <c r="F7" s="9">
        <v>1</v>
      </c>
      <c r="G7" s="12">
        <f t="shared" si="0"/>
        <v>0.43958333333333333</v>
      </c>
    </row>
    <row r="8" spans="1:13" s="7" customFormat="1" ht="15" customHeight="1" x14ac:dyDescent="0.25">
      <c r="A8" s="5" t="s">
        <v>37</v>
      </c>
      <c r="B8" s="9" t="s">
        <v>16</v>
      </c>
      <c r="C8" s="25" t="s">
        <v>280</v>
      </c>
      <c r="D8" s="2" t="s">
        <v>12</v>
      </c>
      <c r="E8" s="2" t="s">
        <v>63</v>
      </c>
      <c r="F8" s="9">
        <v>1</v>
      </c>
      <c r="G8" s="12">
        <f t="shared" si="0"/>
        <v>0.44027777777777777</v>
      </c>
    </row>
    <row r="9" spans="1:13" s="7" customFormat="1" ht="15" customHeight="1" x14ac:dyDescent="0.25">
      <c r="A9" s="5" t="s">
        <v>74</v>
      </c>
      <c r="B9" s="9" t="s">
        <v>16</v>
      </c>
      <c r="C9" s="33" t="s">
        <v>295</v>
      </c>
      <c r="D9" s="2" t="s">
        <v>12</v>
      </c>
      <c r="E9" s="2" t="s">
        <v>63</v>
      </c>
      <c r="F9" s="9">
        <v>1</v>
      </c>
      <c r="G9" s="12">
        <f t="shared" si="0"/>
        <v>0.44097222222222221</v>
      </c>
    </row>
    <row r="10" spans="1:13" s="7" customFormat="1" ht="30" customHeight="1" x14ac:dyDescent="0.25">
      <c r="A10" s="5" t="s">
        <v>101</v>
      </c>
      <c r="B10" s="9" t="s">
        <v>16</v>
      </c>
      <c r="C10" s="32" t="s">
        <v>187</v>
      </c>
      <c r="D10" s="2" t="s">
        <v>12</v>
      </c>
      <c r="E10" s="2" t="s">
        <v>63</v>
      </c>
      <c r="F10" s="9">
        <v>1</v>
      </c>
      <c r="G10" s="12">
        <f t="shared" si="0"/>
        <v>0.44166666666666665</v>
      </c>
    </row>
    <row r="11" spans="1:13" s="7" customFormat="1" ht="15" customHeight="1" x14ac:dyDescent="0.25">
      <c r="A11" s="5" t="s">
        <v>189</v>
      </c>
      <c r="B11" s="9" t="s">
        <v>16</v>
      </c>
      <c r="C11" s="32" t="s">
        <v>224</v>
      </c>
      <c r="D11" s="2" t="s">
        <v>12</v>
      </c>
      <c r="E11" s="2" t="s">
        <v>63</v>
      </c>
      <c r="F11" s="9">
        <v>1</v>
      </c>
      <c r="G11" s="12">
        <f t="shared" si="0"/>
        <v>0.44236111111111109</v>
      </c>
    </row>
    <row r="12" spans="1:13" s="7" customFormat="1" ht="15" customHeight="1" x14ac:dyDescent="0.25">
      <c r="A12" s="5">
        <v>1.2</v>
      </c>
      <c r="B12" s="9" t="s">
        <v>15</v>
      </c>
      <c r="C12" s="31" t="s">
        <v>39</v>
      </c>
      <c r="D12" s="2" t="s">
        <v>12</v>
      </c>
      <c r="E12" s="2" t="s">
        <v>64</v>
      </c>
      <c r="F12" s="9">
        <v>2</v>
      </c>
      <c r="G12" s="12">
        <f t="shared" si="0"/>
        <v>0.44305555555555554</v>
      </c>
    </row>
    <row r="13" spans="1:13" s="7" customFormat="1" ht="30" customHeight="1" x14ac:dyDescent="0.25">
      <c r="A13" s="5">
        <v>1.3</v>
      </c>
      <c r="B13" s="9" t="s">
        <v>16</v>
      </c>
      <c r="C13" s="31" t="s">
        <v>194</v>
      </c>
      <c r="D13" s="2" t="s">
        <v>12</v>
      </c>
      <c r="E13" s="2" t="s">
        <v>64</v>
      </c>
      <c r="F13" s="9">
        <v>3</v>
      </c>
      <c r="G13" s="12">
        <f t="shared" si="0"/>
        <v>0.44444444444444442</v>
      </c>
    </row>
    <row r="14" spans="1:13" s="7" customFormat="1" ht="30" customHeight="1" x14ac:dyDescent="0.25">
      <c r="A14" s="5">
        <v>1.4</v>
      </c>
      <c r="B14" s="9" t="s">
        <v>16</v>
      </c>
      <c r="C14" s="38" t="s">
        <v>195</v>
      </c>
      <c r="D14" s="2" t="s">
        <v>12</v>
      </c>
      <c r="E14" s="2" t="s">
        <v>64</v>
      </c>
      <c r="F14" s="9">
        <v>2</v>
      </c>
      <c r="G14" s="12">
        <f t="shared" si="0"/>
        <v>0.44652777777777775</v>
      </c>
    </row>
    <row r="15" spans="1:13" s="7" customFormat="1" ht="45" customHeight="1" x14ac:dyDescent="0.25">
      <c r="A15" s="5" t="s">
        <v>196</v>
      </c>
      <c r="B15" s="9" t="s">
        <v>16</v>
      </c>
      <c r="C15" s="38" t="s">
        <v>199</v>
      </c>
      <c r="D15" s="2" t="s">
        <v>12</v>
      </c>
      <c r="E15" s="2" t="s">
        <v>64</v>
      </c>
      <c r="F15" s="9">
        <v>2</v>
      </c>
      <c r="G15" s="12">
        <f t="shared" si="0"/>
        <v>0.44791666666666663</v>
      </c>
    </row>
    <row r="16" spans="1:13" s="7" customFormat="1" ht="15" customHeight="1" x14ac:dyDescent="0.25">
      <c r="A16" s="5" t="s">
        <v>197</v>
      </c>
      <c r="B16" s="9" t="s">
        <v>14</v>
      </c>
      <c r="C16" s="31" t="s">
        <v>296</v>
      </c>
      <c r="D16" s="2" t="s">
        <v>12</v>
      </c>
      <c r="E16" s="2" t="s">
        <v>64</v>
      </c>
      <c r="F16" s="9">
        <v>1</v>
      </c>
      <c r="G16" s="12">
        <f t="shared" si="0"/>
        <v>0.44930555555555551</v>
      </c>
    </row>
    <row r="17" spans="1:256" s="7" customFormat="1" ht="15" customHeight="1" x14ac:dyDescent="0.25">
      <c r="A17" s="5" t="s">
        <v>198</v>
      </c>
      <c r="B17" s="9" t="s">
        <v>14</v>
      </c>
      <c r="C17" s="1" t="s">
        <v>281</v>
      </c>
      <c r="D17" s="2" t="s">
        <v>12</v>
      </c>
      <c r="E17" s="2" t="s">
        <v>64</v>
      </c>
      <c r="F17" s="9">
        <v>1</v>
      </c>
      <c r="G17" s="12">
        <f t="shared" si="0"/>
        <v>0.44999999999999996</v>
      </c>
    </row>
    <row r="18" spans="1:256" customFormat="1" ht="15" customHeight="1" x14ac:dyDescent="0.25">
      <c r="A18" s="2">
        <v>1.8</v>
      </c>
      <c r="B18" s="2" t="s">
        <v>16</v>
      </c>
      <c r="C18" s="196" t="s">
        <v>217</v>
      </c>
      <c r="D18" s="2" t="s">
        <v>12</v>
      </c>
      <c r="E18" s="2" t="s">
        <v>64</v>
      </c>
      <c r="F18" s="1">
        <v>1</v>
      </c>
      <c r="G18" s="12">
        <f t="shared" si="0"/>
        <v>0.4506944444444444</v>
      </c>
    </row>
    <row r="19" spans="1:256" customFormat="1" ht="15" customHeight="1" x14ac:dyDescent="0.25">
      <c r="A19" s="2" t="s">
        <v>327</v>
      </c>
      <c r="B19" s="2" t="s">
        <v>16</v>
      </c>
      <c r="C19" s="34" t="s">
        <v>326</v>
      </c>
      <c r="D19" s="2" t="s">
        <v>12</v>
      </c>
      <c r="E19" s="2" t="s">
        <v>64</v>
      </c>
      <c r="F19" s="1">
        <v>1</v>
      </c>
      <c r="G19" s="12">
        <f t="shared" si="0"/>
        <v>0.45138888888888884</v>
      </c>
    </row>
    <row r="20" spans="1:256" s="7" customFormat="1" ht="15" customHeight="1" x14ac:dyDescent="0.25">
      <c r="A20" s="22"/>
      <c r="B20" s="9"/>
      <c r="D20" s="2"/>
      <c r="E20" s="2"/>
      <c r="F20" s="9"/>
      <c r="G20" s="12">
        <f t="shared" si="0"/>
        <v>0.45208333333333328</v>
      </c>
    </row>
    <row r="21" spans="1:256" s="7" customFormat="1" ht="15" customHeight="1" x14ac:dyDescent="0.25">
      <c r="A21" s="5">
        <v>2</v>
      </c>
      <c r="B21" s="9" t="s">
        <v>19</v>
      </c>
      <c r="C21" s="31" t="s">
        <v>26</v>
      </c>
      <c r="D21" s="2"/>
      <c r="E21" s="2"/>
      <c r="F21" s="9"/>
      <c r="G21" s="12">
        <f t="shared" si="0"/>
        <v>0.45208333333333328</v>
      </c>
    </row>
    <row r="22" spans="1:256" s="9" customFormat="1" ht="15" customHeight="1" x14ac:dyDescent="0.25">
      <c r="A22" s="5">
        <v>2.1</v>
      </c>
      <c r="B22" s="9" t="s">
        <v>16</v>
      </c>
      <c r="C22" s="32" t="s">
        <v>329</v>
      </c>
      <c r="D22" s="2" t="s">
        <v>12</v>
      </c>
      <c r="E22" s="2" t="s">
        <v>64</v>
      </c>
      <c r="F22" s="9">
        <v>1</v>
      </c>
      <c r="G22" s="12">
        <f t="shared" si="0"/>
        <v>0.45208333333333328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s="7" customFormat="1" ht="15" customHeight="1" x14ac:dyDescent="0.25">
      <c r="A23" s="5">
        <v>2.2000000000000002</v>
      </c>
      <c r="B23" s="1" t="s">
        <v>16</v>
      </c>
      <c r="C23" s="33" t="s">
        <v>231</v>
      </c>
      <c r="D23" s="2" t="s">
        <v>12</v>
      </c>
      <c r="E23" s="2" t="s">
        <v>27</v>
      </c>
      <c r="F23" s="9">
        <v>2</v>
      </c>
      <c r="G23" s="12">
        <f t="shared" si="0"/>
        <v>0.45277777777777772</v>
      </c>
    </row>
    <row r="24" spans="1:256" s="19" customFormat="1" ht="15" customHeight="1" x14ac:dyDescent="0.25">
      <c r="A24" s="5">
        <v>2.2999999999999998</v>
      </c>
      <c r="B24" s="1" t="s">
        <v>16</v>
      </c>
      <c r="C24" s="33" t="s">
        <v>230</v>
      </c>
      <c r="D24" s="2" t="s">
        <v>12</v>
      </c>
      <c r="E24" s="2" t="s">
        <v>64</v>
      </c>
      <c r="F24" s="9">
        <v>1</v>
      </c>
      <c r="G24" s="12">
        <f t="shared" si="0"/>
        <v>0.45416666666666661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</row>
    <row r="25" spans="1:256" ht="15" customHeight="1" x14ac:dyDescent="0.25">
      <c r="A25" s="5">
        <v>2.4</v>
      </c>
      <c r="B25" s="1" t="s">
        <v>16</v>
      </c>
      <c r="C25" s="34" t="s">
        <v>218</v>
      </c>
      <c r="D25" s="2" t="s">
        <v>12</v>
      </c>
      <c r="E25" s="2" t="s">
        <v>64</v>
      </c>
      <c r="F25" s="9">
        <v>1</v>
      </c>
      <c r="G25" s="12">
        <f t="shared" si="0"/>
        <v>0.45486111111111105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>
        <v>2.5</v>
      </c>
      <c r="B26" s="1" t="s">
        <v>16</v>
      </c>
      <c r="C26" s="34" t="s">
        <v>282</v>
      </c>
      <c r="D26" s="2" t="s">
        <v>12</v>
      </c>
      <c r="E26" s="2" t="s">
        <v>64</v>
      </c>
      <c r="F26" s="9">
        <v>2</v>
      </c>
      <c r="G26" s="12">
        <f t="shared" si="0"/>
        <v>0.45555555555555549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191</v>
      </c>
      <c r="B27" s="1" t="s">
        <v>16</v>
      </c>
      <c r="C27" s="34" t="s">
        <v>192</v>
      </c>
      <c r="D27" s="2" t="s">
        <v>12</v>
      </c>
      <c r="E27" s="2" t="s">
        <v>64</v>
      </c>
      <c r="F27" s="9">
        <v>3</v>
      </c>
      <c r="G27" s="12">
        <f t="shared" si="0"/>
        <v>0.45694444444444438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193</v>
      </c>
      <c r="B28" s="1" t="s">
        <v>16</v>
      </c>
      <c r="C28" s="34" t="s">
        <v>284</v>
      </c>
      <c r="D28" s="2" t="s">
        <v>12</v>
      </c>
      <c r="E28" s="2" t="s">
        <v>64</v>
      </c>
      <c r="F28" s="9">
        <v>1</v>
      </c>
      <c r="G28" s="12">
        <f t="shared" si="0"/>
        <v>0.4590277777777777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283</v>
      </c>
      <c r="B29" s="1" t="s">
        <v>16</v>
      </c>
      <c r="C29" s="34" t="s">
        <v>291</v>
      </c>
      <c r="D29" s="2" t="s">
        <v>12</v>
      </c>
      <c r="E29" s="2" t="s">
        <v>64</v>
      </c>
      <c r="F29" s="9">
        <v>1</v>
      </c>
      <c r="G29" s="12">
        <f t="shared" si="0"/>
        <v>0.45972222222222214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285</v>
      </c>
      <c r="B30" s="1" t="s">
        <v>16</v>
      </c>
      <c r="C30" s="237" t="s">
        <v>288</v>
      </c>
      <c r="D30" s="2" t="s">
        <v>12</v>
      </c>
      <c r="E30" s="2" t="s">
        <v>64</v>
      </c>
      <c r="F30" s="9">
        <v>2</v>
      </c>
      <c r="G30" s="12">
        <f t="shared" si="0"/>
        <v>0.46041666666666659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286</v>
      </c>
      <c r="B31" s="1" t="s">
        <v>15</v>
      </c>
      <c r="C31" s="237" t="s">
        <v>289</v>
      </c>
      <c r="D31" s="2" t="s">
        <v>12</v>
      </c>
      <c r="E31" s="2" t="s">
        <v>64</v>
      </c>
      <c r="F31" s="9">
        <v>9</v>
      </c>
      <c r="G31" s="12">
        <f t="shared" si="0"/>
        <v>0.46180555555555547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287</v>
      </c>
      <c r="B32" s="1" t="s">
        <v>14</v>
      </c>
      <c r="C32" s="237" t="s">
        <v>290</v>
      </c>
      <c r="D32" s="2" t="s">
        <v>12</v>
      </c>
      <c r="E32" s="2" t="s">
        <v>64</v>
      </c>
      <c r="F32" s="9">
        <v>8</v>
      </c>
      <c r="G32" s="12">
        <f t="shared" si="0"/>
        <v>0.46805555555555545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16"/>
      <c r="C33" s="39"/>
      <c r="D33" s="2"/>
      <c r="E33" s="2"/>
      <c r="F33" s="1"/>
      <c r="G33" s="12">
        <f t="shared" si="0"/>
        <v>0.47361111111111098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>
        <v>3</v>
      </c>
      <c r="B34" s="2" t="s">
        <v>19</v>
      </c>
      <c r="C34" s="2" t="s">
        <v>202</v>
      </c>
      <c r="D34" s="2"/>
      <c r="E34" s="2"/>
      <c r="F34" s="1"/>
      <c r="G34" s="12">
        <f t="shared" si="0"/>
        <v>0.47361111111111098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89</v>
      </c>
      <c r="B35" s="2" t="s">
        <v>16</v>
      </c>
      <c r="C35" s="1" t="s">
        <v>279</v>
      </c>
      <c r="D35" s="2" t="s">
        <v>12</v>
      </c>
      <c r="E35" s="1" t="s">
        <v>64</v>
      </c>
      <c r="F35" s="9">
        <v>1</v>
      </c>
      <c r="G35" s="12">
        <f t="shared" si="0"/>
        <v>0.47361111111111098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30" customHeight="1" x14ac:dyDescent="0.25">
      <c r="A36" s="5" t="s">
        <v>205</v>
      </c>
      <c r="B36" s="2" t="s">
        <v>16</v>
      </c>
      <c r="C36" s="34" t="s">
        <v>294</v>
      </c>
      <c r="D36" s="2" t="s">
        <v>12</v>
      </c>
      <c r="E36" s="1" t="s">
        <v>64</v>
      </c>
      <c r="F36" s="9">
        <v>1</v>
      </c>
      <c r="G36" s="12">
        <f t="shared" si="0"/>
        <v>0.47430555555555542</v>
      </c>
    </row>
    <row r="37" spans="1:256" customFormat="1" ht="30" customHeight="1" x14ac:dyDescent="0.25">
      <c r="A37" s="5" t="s">
        <v>206</v>
      </c>
      <c r="B37" s="2" t="s">
        <v>16</v>
      </c>
      <c r="C37" s="32" t="s">
        <v>293</v>
      </c>
      <c r="D37" s="2" t="s">
        <v>12</v>
      </c>
      <c r="E37" s="1" t="s">
        <v>64</v>
      </c>
      <c r="F37" s="9">
        <v>1</v>
      </c>
      <c r="G37" s="12">
        <f t="shared" si="0"/>
        <v>0.47499999999999987</v>
      </c>
      <c r="J37" s="32"/>
    </row>
    <row r="38" spans="1:256" customFormat="1" ht="30" customHeight="1" x14ac:dyDescent="0.25">
      <c r="A38" s="5" t="s">
        <v>207</v>
      </c>
      <c r="B38" s="2" t="s">
        <v>16</v>
      </c>
      <c r="C38" s="32" t="s">
        <v>292</v>
      </c>
      <c r="D38" s="2" t="s">
        <v>12</v>
      </c>
      <c r="E38" s="1" t="s">
        <v>64</v>
      </c>
      <c r="F38" s="9">
        <v>1</v>
      </c>
      <c r="G38" s="12">
        <f t="shared" si="0"/>
        <v>0.47569444444444431</v>
      </c>
    </row>
    <row r="39" spans="1:256" customFormat="1" ht="30" customHeight="1" x14ac:dyDescent="0.25">
      <c r="A39" s="5" t="s">
        <v>208</v>
      </c>
      <c r="B39" s="2" t="s">
        <v>16</v>
      </c>
      <c r="C39" s="34" t="s">
        <v>332</v>
      </c>
      <c r="D39" s="2" t="s">
        <v>12</v>
      </c>
      <c r="E39" s="1" t="s">
        <v>64</v>
      </c>
      <c r="F39" s="9">
        <v>1</v>
      </c>
      <c r="G39" s="12">
        <f t="shared" si="0"/>
        <v>0.47638888888888875</v>
      </c>
    </row>
    <row r="40" spans="1:256" customFormat="1" ht="139.94999999999999" customHeight="1" x14ac:dyDescent="0.25">
      <c r="A40" s="5" t="s">
        <v>209</v>
      </c>
      <c r="B40" s="2" t="s">
        <v>16</v>
      </c>
      <c r="C40" s="34" t="s">
        <v>190</v>
      </c>
      <c r="D40" s="2" t="s">
        <v>12</v>
      </c>
      <c r="E40" s="1" t="s">
        <v>64</v>
      </c>
      <c r="F40" s="9">
        <v>1</v>
      </c>
      <c r="G40" s="12">
        <f t="shared" si="0"/>
        <v>0.47708333333333319</v>
      </c>
    </row>
    <row r="41" spans="1:256" ht="15" customHeight="1" x14ac:dyDescent="0.25">
      <c r="A41" s="5" t="s">
        <v>90</v>
      </c>
      <c r="B41" s="2" t="s">
        <v>16</v>
      </c>
      <c r="C41" s="1" t="s">
        <v>204</v>
      </c>
      <c r="D41" s="2" t="s">
        <v>12</v>
      </c>
      <c r="E41" s="1" t="s">
        <v>64</v>
      </c>
      <c r="F41" s="9">
        <v>0</v>
      </c>
      <c r="G41" s="12">
        <f t="shared" si="0"/>
        <v>0.47777777777777763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B42" s="2"/>
      <c r="F42" s="9"/>
      <c r="G42" s="12">
        <f t="shared" si="0"/>
        <v>0.47777777777777763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41</v>
      </c>
      <c r="B43" s="2" t="s">
        <v>19</v>
      </c>
      <c r="C43" s="2" t="s">
        <v>227</v>
      </c>
      <c r="D43" s="2" t="s">
        <v>12</v>
      </c>
      <c r="E43" s="2" t="s">
        <v>64</v>
      </c>
      <c r="F43" s="9">
        <v>0</v>
      </c>
      <c r="G43" s="12">
        <f t="shared" si="0"/>
        <v>0.47777777777777763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25">
      <c r="A44" s="5" t="s">
        <v>0</v>
      </c>
      <c r="B44" s="2" t="s">
        <v>15</v>
      </c>
      <c r="C44" s="14" t="s">
        <v>297</v>
      </c>
      <c r="D44" s="2" t="s">
        <v>12</v>
      </c>
      <c r="E44" s="2" t="s">
        <v>34</v>
      </c>
      <c r="F44" s="9">
        <v>2</v>
      </c>
      <c r="G44" s="12">
        <f t="shared" si="0"/>
        <v>0.47777777777777763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25">
      <c r="A45" s="5" t="s">
        <v>1</v>
      </c>
      <c r="B45" s="2" t="s">
        <v>15</v>
      </c>
      <c r="C45" s="14" t="s">
        <v>48</v>
      </c>
      <c r="D45" s="2" t="s">
        <v>12</v>
      </c>
      <c r="E45" s="2" t="s">
        <v>34</v>
      </c>
      <c r="F45" s="9">
        <v>2</v>
      </c>
      <c r="G45" s="12">
        <f t="shared" si="0"/>
        <v>0.47916666666666652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 t="s">
        <v>23</v>
      </c>
      <c r="B46" s="2" t="s">
        <v>15</v>
      </c>
      <c r="C46" s="14" t="s">
        <v>298</v>
      </c>
      <c r="D46" s="2" t="s">
        <v>12</v>
      </c>
      <c r="E46" s="1" t="s">
        <v>30</v>
      </c>
      <c r="F46" s="9">
        <v>0</v>
      </c>
      <c r="G46" s="12">
        <f t="shared" si="0"/>
        <v>0.4805555555555554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 t="s">
        <v>9</v>
      </c>
      <c r="B47" s="2" t="s">
        <v>15</v>
      </c>
      <c r="C47" s="14" t="s">
        <v>299</v>
      </c>
      <c r="D47" s="2" t="s">
        <v>12</v>
      </c>
      <c r="E47" s="1" t="s">
        <v>27</v>
      </c>
      <c r="F47" s="9">
        <v>2</v>
      </c>
      <c r="G47" s="12">
        <f t="shared" si="0"/>
        <v>0.4805555555555554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 t="s">
        <v>10</v>
      </c>
      <c r="B48" s="2" t="s">
        <v>15</v>
      </c>
      <c r="C48" s="14" t="s">
        <v>300</v>
      </c>
      <c r="D48" s="2" t="s">
        <v>12</v>
      </c>
      <c r="E48" s="1" t="s">
        <v>226</v>
      </c>
      <c r="F48" s="9">
        <v>2</v>
      </c>
      <c r="G48" s="12">
        <f t="shared" si="0"/>
        <v>0.48194444444444429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 t="s">
        <v>2</v>
      </c>
      <c r="B49" s="2" t="s">
        <v>15</v>
      </c>
      <c r="C49" s="14" t="s">
        <v>301</v>
      </c>
      <c r="D49" s="2" t="s">
        <v>12</v>
      </c>
      <c r="E49" s="1" t="s">
        <v>33</v>
      </c>
      <c r="F49" s="9">
        <v>2</v>
      </c>
      <c r="G49" s="12">
        <f t="shared" si="0"/>
        <v>0.48333333333333317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5" t="s">
        <v>3</v>
      </c>
      <c r="B50" s="2" t="s">
        <v>15</v>
      </c>
      <c r="C50" s="14" t="s">
        <v>302</v>
      </c>
      <c r="D50" s="2" t="s">
        <v>12</v>
      </c>
      <c r="E50" s="2" t="s">
        <v>29</v>
      </c>
      <c r="F50" s="9">
        <v>2</v>
      </c>
      <c r="G50" s="12">
        <f t="shared" si="0"/>
        <v>0.48472222222222205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25">
      <c r="A51" s="5" t="s">
        <v>4</v>
      </c>
      <c r="B51" s="2" t="s">
        <v>15</v>
      </c>
      <c r="C51" s="14" t="s">
        <v>303</v>
      </c>
      <c r="D51" s="2" t="s">
        <v>12</v>
      </c>
      <c r="E51" s="1" t="s">
        <v>28</v>
      </c>
      <c r="F51" s="9">
        <v>2</v>
      </c>
      <c r="G51" s="12">
        <f t="shared" si="0"/>
        <v>0.48611111111111094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25">
      <c r="A52" s="5" t="s">
        <v>24</v>
      </c>
      <c r="B52" s="2" t="s">
        <v>15</v>
      </c>
      <c r="C52" s="14" t="s">
        <v>304</v>
      </c>
      <c r="D52" s="2" t="s">
        <v>12</v>
      </c>
      <c r="E52" s="219" t="s">
        <v>64</v>
      </c>
      <c r="F52" s="9">
        <v>0</v>
      </c>
      <c r="G52" s="12">
        <f t="shared" si="0"/>
        <v>0.48749999999999982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25">
      <c r="A53" s="5" t="s">
        <v>5</v>
      </c>
      <c r="B53" s="2" t="s">
        <v>15</v>
      </c>
      <c r="C53" s="14" t="s">
        <v>305</v>
      </c>
      <c r="D53" s="2" t="s">
        <v>12</v>
      </c>
      <c r="E53" s="2" t="s">
        <v>63</v>
      </c>
      <c r="F53" s="9">
        <v>0</v>
      </c>
      <c r="G53" s="12">
        <f t="shared" si="0"/>
        <v>0.48749999999999982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25">
      <c r="A54" s="5" t="s">
        <v>6</v>
      </c>
      <c r="B54" s="2" t="s">
        <v>15</v>
      </c>
      <c r="C54" s="14" t="s">
        <v>306</v>
      </c>
      <c r="D54" s="2" t="s">
        <v>12</v>
      </c>
      <c r="E54" s="1" t="s">
        <v>31</v>
      </c>
      <c r="F54" s="9">
        <v>2</v>
      </c>
      <c r="G54" s="12">
        <f t="shared" si="0"/>
        <v>0.48749999999999982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25">
      <c r="A55" s="5" t="s">
        <v>7</v>
      </c>
      <c r="B55" s="2" t="s">
        <v>15</v>
      </c>
      <c r="C55" s="14" t="s">
        <v>236</v>
      </c>
      <c r="D55" s="2" t="s">
        <v>12</v>
      </c>
      <c r="E55" s="2" t="s">
        <v>30</v>
      </c>
      <c r="F55" s="9">
        <v>2</v>
      </c>
      <c r="G55" s="12">
        <f t="shared" si="0"/>
        <v>0.48888888888888871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ht="15" customHeight="1" x14ac:dyDescent="0.25">
      <c r="A56" s="5" t="s">
        <v>8</v>
      </c>
      <c r="B56" s="2" t="s">
        <v>15</v>
      </c>
      <c r="C56" s="14" t="s">
        <v>46</v>
      </c>
      <c r="D56" s="2" t="s">
        <v>12</v>
      </c>
      <c r="E56" s="2" t="s">
        <v>30</v>
      </c>
      <c r="F56" s="9">
        <v>2</v>
      </c>
      <c r="G56" s="12">
        <f t="shared" si="0"/>
        <v>0.49027777777777759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ht="15" customHeight="1" x14ac:dyDescent="0.25">
      <c r="A57" s="5" t="s">
        <v>102</v>
      </c>
      <c r="B57" s="2" t="s">
        <v>15</v>
      </c>
      <c r="C57" s="14" t="s">
        <v>307</v>
      </c>
      <c r="D57" s="2" t="s">
        <v>12</v>
      </c>
      <c r="E57" s="2" t="s">
        <v>63</v>
      </c>
      <c r="F57" s="9">
        <v>2</v>
      </c>
      <c r="G57" s="12">
        <f t="shared" si="0"/>
        <v>0.49166666666666647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15" customHeight="1" x14ac:dyDescent="0.25">
      <c r="A58" s="5" t="s">
        <v>85</v>
      </c>
      <c r="B58" s="2" t="s">
        <v>15</v>
      </c>
      <c r="C58" s="14" t="s">
        <v>308</v>
      </c>
      <c r="D58" s="2" t="s">
        <v>12</v>
      </c>
      <c r="E58" s="2" t="s">
        <v>63</v>
      </c>
      <c r="F58" s="9">
        <v>2</v>
      </c>
      <c r="G58" s="12">
        <f t="shared" si="0"/>
        <v>0.49305555555555536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25">
      <c r="A59" s="5" t="s">
        <v>86</v>
      </c>
      <c r="B59" s="2" t="s">
        <v>15</v>
      </c>
      <c r="C59" s="14" t="s">
        <v>45</v>
      </c>
      <c r="D59" s="2" t="s">
        <v>12</v>
      </c>
      <c r="E59" s="2" t="s">
        <v>27</v>
      </c>
      <c r="F59" s="9">
        <v>2</v>
      </c>
      <c r="G59" s="12">
        <f t="shared" si="0"/>
        <v>0.49444444444444424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25">
      <c r="A60" s="5"/>
      <c r="B60" s="2"/>
      <c r="C60" s="14"/>
      <c r="D60" s="1"/>
      <c r="E60" s="2"/>
      <c r="F60" s="9"/>
      <c r="G60" s="12">
        <f t="shared" si="0"/>
        <v>0.49583333333333313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25">
      <c r="A61" s="5" t="s">
        <v>88</v>
      </c>
      <c r="B61" s="2" t="s">
        <v>19</v>
      </c>
      <c r="C61" s="1" t="s">
        <v>21</v>
      </c>
      <c r="D61" s="3" t="s">
        <v>12</v>
      </c>
      <c r="E61" s="2" t="s">
        <v>64</v>
      </c>
      <c r="F61" s="9">
        <v>1</v>
      </c>
      <c r="G61" s="12">
        <f t="shared" si="0"/>
        <v>0.49583333333333313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</row>
    <row r="62" spans="1:256" ht="15" customHeight="1" x14ac:dyDescent="0.25">
      <c r="A62" s="22"/>
      <c r="B62" s="2"/>
      <c r="C62" s="23"/>
      <c r="D62" s="3"/>
      <c r="E62" s="2"/>
      <c r="F62" s="9"/>
      <c r="G62" s="12">
        <f t="shared" si="0"/>
        <v>0.49652777777777757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 customFormat="1" ht="15" x14ac:dyDescent="0.25">
      <c r="A63" s="5" t="s">
        <v>210</v>
      </c>
      <c r="B63" s="2" t="s">
        <v>19</v>
      </c>
      <c r="C63" s="23" t="s">
        <v>72</v>
      </c>
      <c r="D63" s="2" t="s">
        <v>12</v>
      </c>
      <c r="E63" s="1" t="s">
        <v>64</v>
      </c>
      <c r="F63" s="1">
        <v>1</v>
      </c>
      <c r="G63" s="12">
        <f t="shared" si="0"/>
        <v>0.49652777777777757</v>
      </c>
    </row>
    <row r="64" spans="1:256" ht="15" customHeight="1" x14ac:dyDescent="0.25">
      <c r="A64" s="22"/>
      <c r="B64" s="2"/>
      <c r="C64" s="23"/>
      <c r="D64" s="3"/>
      <c r="E64" s="2"/>
      <c r="F64" s="9"/>
      <c r="G64" s="12">
        <f t="shared" si="0"/>
        <v>0.49722222222222201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</row>
    <row r="65" spans="1:256" ht="15" customHeight="1" x14ac:dyDescent="0.25">
      <c r="A65" s="5" t="s">
        <v>91</v>
      </c>
      <c r="B65" s="2" t="s">
        <v>14</v>
      </c>
      <c r="C65" s="2" t="s">
        <v>32</v>
      </c>
      <c r="D65" s="3" t="s">
        <v>12</v>
      </c>
      <c r="E65" s="2" t="s">
        <v>64</v>
      </c>
      <c r="F65" s="9">
        <v>1</v>
      </c>
      <c r="G65" s="12">
        <f t="shared" si="0"/>
        <v>0.49722222222222201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</row>
    <row r="66" spans="1:256" ht="15" customHeight="1" x14ac:dyDescent="0.25">
      <c r="A66" s="5"/>
      <c r="B66" s="2"/>
      <c r="C66" s="2"/>
      <c r="D66" s="3"/>
      <c r="E66" s="2"/>
      <c r="F66" s="9"/>
      <c r="G66" s="12">
        <f t="shared" si="0"/>
        <v>0.49791666666666645</v>
      </c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</row>
    <row r="67" spans="1:256" ht="15" customHeight="1" x14ac:dyDescent="0.25">
      <c r="A67" s="5"/>
      <c r="B67" s="2"/>
      <c r="C67" s="2"/>
      <c r="D67" s="3"/>
      <c r="E67" s="2"/>
      <c r="F67" s="9"/>
      <c r="G67" s="12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</row>
    <row r="68" spans="1:256" ht="15" customHeight="1" x14ac:dyDescent="0.25">
      <c r="A68" s="22"/>
      <c r="B68" s="2" t="s">
        <v>17</v>
      </c>
      <c r="C68" s="15" t="s">
        <v>18</v>
      </c>
      <c r="D68" s="3" t="s">
        <v>17</v>
      </c>
      <c r="E68" s="2"/>
      <c r="F68" s="9" t="s">
        <v>17</v>
      </c>
      <c r="G68" s="12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</row>
    <row r="69" spans="1:256" ht="15" customHeight="1" x14ac:dyDescent="0.25">
      <c r="A69" s="22" t="s">
        <v>17</v>
      </c>
      <c r="B69" s="2"/>
      <c r="C69" s="6" t="s">
        <v>25</v>
      </c>
      <c r="D69" s="3"/>
      <c r="E69" s="2"/>
      <c r="F69" s="9"/>
      <c r="G69" s="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</row>
    <row r="70" spans="1:256" ht="15.6" x14ac:dyDescent="0.25">
      <c r="A70" s="22"/>
      <c r="B70" s="2"/>
      <c r="C70" s="15" t="s">
        <v>13</v>
      </c>
      <c r="D70" s="3"/>
      <c r="E70" s="2"/>
      <c r="F70" s="9"/>
      <c r="G70" s="12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</row>
    <row r="71" spans="1:256" x14ac:dyDescent="0.25">
      <c r="C71" s="16"/>
      <c r="F71" s="16"/>
      <c r="G71" s="16"/>
    </row>
    <row r="72" spans="1:256" x14ac:dyDescent="0.25">
      <c r="C72" s="16"/>
      <c r="F72" s="16"/>
      <c r="G72" s="16"/>
    </row>
    <row r="73" spans="1:256" x14ac:dyDescent="0.25">
      <c r="C73" s="16"/>
      <c r="F73" s="16"/>
      <c r="G73" s="16"/>
    </row>
    <row r="74" spans="1:256" x14ac:dyDescent="0.25">
      <c r="C74" s="16"/>
      <c r="F74" s="16"/>
      <c r="G74" s="16"/>
    </row>
    <row r="75" spans="1:256" x14ac:dyDescent="0.25">
      <c r="C75" s="16"/>
      <c r="F75" s="16"/>
      <c r="G75" s="16"/>
    </row>
    <row r="76" spans="1:256" x14ac:dyDescent="0.25">
      <c r="C76" s="16"/>
      <c r="F76" s="16"/>
      <c r="G76" s="16"/>
    </row>
    <row r="77" spans="1:256" x14ac:dyDescent="0.25">
      <c r="C77" s="16"/>
      <c r="F77" s="16"/>
      <c r="G77" s="16"/>
    </row>
    <row r="78" spans="1:256" x14ac:dyDescent="0.25">
      <c r="A78" s="16"/>
      <c r="C78" s="16"/>
      <c r="F78" s="16"/>
      <c r="G78" s="16"/>
    </row>
    <row r="79" spans="1:256" x14ac:dyDescent="0.25">
      <c r="A79" s="16"/>
      <c r="C79" s="16"/>
      <c r="F79" s="16"/>
      <c r="G79" s="16"/>
    </row>
    <row r="80" spans="1:256" x14ac:dyDescent="0.25">
      <c r="A80" s="16"/>
    </row>
    <row r="81" spans="1:7" x14ac:dyDescent="0.25">
      <c r="A81" s="16"/>
    </row>
    <row r="82" spans="1:7" x14ac:dyDescent="0.25">
      <c r="A82" s="16"/>
    </row>
    <row r="93" spans="1:7" x14ac:dyDescent="0.25">
      <c r="A93" s="16"/>
    </row>
    <row r="94" spans="1:7" ht="16.5" customHeight="1" x14ac:dyDescent="0.25">
      <c r="A94" s="16"/>
    </row>
    <row r="95" spans="1:7" ht="16.5" customHeight="1" x14ac:dyDescent="0.25">
      <c r="A95" s="16"/>
      <c r="C95" s="16"/>
      <c r="F95" s="16"/>
      <c r="G95" s="16"/>
    </row>
    <row r="96" spans="1:7" ht="16.5" customHeight="1" x14ac:dyDescent="0.25">
      <c r="A96" s="16"/>
      <c r="C96" s="16"/>
      <c r="F96" s="16"/>
      <c r="G96" s="16"/>
    </row>
    <row r="97" s="16" customFormat="1" ht="16.5" customHeight="1" x14ac:dyDescent="0.25"/>
    <row r="98" s="16" customFormat="1" ht="16.5" customHeight="1" x14ac:dyDescent="0.25"/>
    <row r="99" s="16" customFormat="1" x14ac:dyDescent="0.25"/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60:A63 A15:A17 A35 A27 A41 A64:A65 A42:A5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10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  <col min="8" max="8" width="22" bestFit="1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57" t="s">
        <v>312</v>
      </c>
      <c r="B2" s="258"/>
      <c r="C2" s="258"/>
      <c r="D2" s="255">
        <v>44881</v>
      </c>
      <c r="E2" s="255"/>
      <c r="F2" s="255"/>
      <c r="G2" s="256"/>
      <c r="I2" s="11"/>
    </row>
    <row r="3" spans="1:9" s="43" customFormat="1" ht="15" customHeight="1" thickBot="1" x14ac:dyDescent="0.3">
      <c r="A3" s="72" t="s">
        <v>92</v>
      </c>
      <c r="B3" s="73" t="s">
        <v>95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221</v>
      </c>
      <c r="C4" s="44" t="s">
        <v>57</v>
      </c>
      <c r="H4" s="239"/>
    </row>
    <row r="5" spans="1:9" s="43" customFormat="1" ht="30" customHeight="1" x14ac:dyDescent="0.25">
      <c r="A5" s="47">
        <v>2</v>
      </c>
      <c r="B5" s="194" t="s">
        <v>200</v>
      </c>
      <c r="C5" s="44" t="s">
        <v>57</v>
      </c>
    </row>
    <row r="6" spans="1:9" s="43" customFormat="1" ht="15" customHeight="1" x14ac:dyDescent="0.25">
      <c r="A6" s="47">
        <v>3</v>
      </c>
      <c r="B6" s="44" t="s">
        <v>80</v>
      </c>
      <c r="C6" s="44" t="s">
        <v>57</v>
      </c>
    </row>
    <row r="7" spans="1:9" s="43" customFormat="1" ht="15" customHeight="1" x14ac:dyDescent="0.25">
      <c r="A7" s="47">
        <v>4</v>
      </c>
      <c r="B7" s="44" t="s">
        <v>229</v>
      </c>
      <c r="C7" s="44" t="s">
        <v>57</v>
      </c>
    </row>
    <row r="8" spans="1:9" s="43" customFormat="1" ht="15" customHeight="1" x14ac:dyDescent="0.25">
      <c r="A8" s="47">
        <v>5</v>
      </c>
      <c r="B8" s="44" t="s">
        <v>71</v>
      </c>
      <c r="C8" s="44" t="s">
        <v>57</v>
      </c>
    </row>
    <row r="9" spans="1:9" s="43" customFormat="1" ht="15" customHeight="1" x14ac:dyDescent="0.25">
      <c r="A9" s="47">
        <v>6</v>
      </c>
      <c r="B9" s="44" t="s">
        <v>225</v>
      </c>
      <c r="C9" s="44" t="s">
        <v>57</v>
      </c>
    </row>
    <row r="10" spans="1:9" s="43" customFormat="1" ht="49.95" customHeight="1" x14ac:dyDescent="0.25">
      <c r="A10" s="47"/>
      <c r="B10" s="44" t="s">
        <v>73</v>
      </c>
      <c r="C10" s="44" t="s">
        <v>53</v>
      </c>
      <c r="D10" s="194" t="s">
        <v>201</v>
      </c>
    </row>
    <row r="11" spans="1:9" s="43" customFormat="1" ht="49.95" customHeight="1" x14ac:dyDescent="0.25">
      <c r="A11" s="48"/>
      <c r="B11" s="44" t="s">
        <v>48</v>
      </c>
      <c r="C11" s="44" t="s">
        <v>53</v>
      </c>
      <c r="D11" s="194" t="s">
        <v>201</v>
      </c>
    </row>
    <row r="12" spans="1:9" s="43" customFormat="1" ht="49.95" customHeight="1" x14ac:dyDescent="0.25">
      <c r="A12" s="47"/>
      <c r="B12" s="44" t="s">
        <v>56</v>
      </c>
      <c r="C12" s="44" t="s">
        <v>50</v>
      </c>
      <c r="D12" s="194" t="s">
        <v>201</v>
      </c>
    </row>
    <row r="13" spans="1:9" s="43" customFormat="1" ht="49.95" customHeight="1" x14ac:dyDescent="0.25">
      <c r="A13" s="48"/>
      <c r="B13" s="44" t="s">
        <v>70</v>
      </c>
      <c r="C13" s="44" t="s">
        <v>49</v>
      </c>
      <c r="D13" s="194" t="s">
        <v>201</v>
      </c>
    </row>
    <row r="14" spans="1:9" s="43" customFormat="1" ht="49.95" customHeight="1" x14ac:dyDescent="0.25">
      <c r="A14" s="47"/>
      <c r="B14" s="44" t="s">
        <v>214</v>
      </c>
      <c r="C14" s="44" t="s">
        <v>215</v>
      </c>
      <c r="D14" s="194" t="s">
        <v>201</v>
      </c>
    </row>
    <row r="15" spans="1:9" s="43" customFormat="1" ht="49.95" customHeight="1" x14ac:dyDescent="0.25">
      <c r="A15" s="48"/>
      <c r="B15" s="44" t="s">
        <v>179</v>
      </c>
      <c r="C15" s="44" t="s">
        <v>52</v>
      </c>
      <c r="D15" s="194" t="s">
        <v>201</v>
      </c>
    </row>
    <row r="16" spans="1:9" s="43" customFormat="1" ht="49.95" customHeight="1" x14ac:dyDescent="0.25">
      <c r="A16" s="48"/>
      <c r="B16" s="44" t="s">
        <v>76</v>
      </c>
      <c r="C16" s="44" t="s">
        <v>232</v>
      </c>
      <c r="D16" s="194" t="s">
        <v>201</v>
      </c>
    </row>
    <row r="17" spans="1:4" s="43" customFormat="1" ht="49.95" customHeight="1" x14ac:dyDescent="0.25">
      <c r="A17" s="48"/>
      <c r="B17" s="44" t="s">
        <v>77</v>
      </c>
      <c r="C17" s="44" t="s">
        <v>55</v>
      </c>
      <c r="D17" s="194" t="s">
        <v>201</v>
      </c>
    </row>
    <row r="18" spans="1:4" s="43" customFormat="1" ht="49.95" customHeight="1" x14ac:dyDescent="0.25">
      <c r="A18" s="48"/>
      <c r="B18" s="44" t="s">
        <v>216</v>
      </c>
      <c r="C18" s="44" t="s">
        <v>65</v>
      </c>
      <c r="D18" s="194" t="s">
        <v>201</v>
      </c>
    </row>
    <row r="19" spans="1:4" s="43" customFormat="1" ht="49.95" customHeight="1" x14ac:dyDescent="0.25">
      <c r="A19" s="48"/>
      <c r="B19" s="44" t="s">
        <v>75</v>
      </c>
      <c r="C19" s="44" t="s">
        <v>51</v>
      </c>
      <c r="D19" s="194" t="s">
        <v>201</v>
      </c>
    </row>
    <row r="20" spans="1:4" s="43" customFormat="1" ht="49.95" customHeight="1" x14ac:dyDescent="0.25">
      <c r="A20" s="48"/>
      <c r="B20" s="44" t="s">
        <v>236</v>
      </c>
      <c r="C20" s="44" t="s">
        <v>50</v>
      </c>
      <c r="D20" s="194" t="s">
        <v>201</v>
      </c>
    </row>
    <row r="21" spans="1:4" s="43" customFormat="1" ht="15" customHeight="1" x14ac:dyDescent="0.25">
      <c r="A21" s="48"/>
      <c r="B21" s="44" t="s">
        <v>46</v>
      </c>
      <c r="C21" s="44" t="s">
        <v>50</v>
      </c>
    </row>
    <row r="22" spans="1:4" s="43" customFormat="1" ht="15" customHeight="1" x14ac:dyDescent="0.25">
      <c r="A22" s="48"/>
      <c r="B22" s="44" t="s">
        <v>78</v>
      </c>
      <c r="C22" s="44" t="s">
        <v>65</v>
      </c>
    </row>
    <row r="23" spans="1:4" s="43" customFormat="1" ht="15" customHeight="1" x14ac:dyDescent="0.25">
      <c r="A23" s="47"/>
      <c r="B23" s="44" t="s">
        <v>186</v>
      </c>
      <c r="C23" s="44" t="s">
        <v>65</v>
      </c>
    </row>
    <row r="24" spans="1:4" s="43" customFormat="1" ht="15" customHeight="1" x14ac:dyDescent="0.25">
      <c r="A24" s="48"/>
      <c r="B24" s="44" t="s">
        <v>45</v>
      </c>
      <c r="C24" s="44" t="s">
        <v>49</v>
      </c>
    </row>
    <row r="25" spans="1:4" s="43" customFormat="1" ht="15" customHeight="1" x14ac:dyDescent="0.25">
      <c r="A25" s="47">
        <v>7</v>
      </c>
      <c r="B25" s="44" t="s">
        <v>220</v>
      </c>
      <c r="C25" s="44" t="s">
        <v>57</v>
      </c>
    </row>
    <row r="26" spans="1:4" s="43" customFormat="1" ht="15" customHeight="1" x14ac:dyDescent="0.25">
      <c r="A26" s="47"/>
      <c r="B26" s="44" t="s">
        <v>239</v>
      </c>
      <c r="C26" s="44" t="s">
        <v>57</v>
      </c>
    </row>
    <row r="27" spans="1:4" s="43" customFormat="1" ht="15" customHeight="1" x14ac:dyDescent="0.25">
      <c r="A27" s="47">
        <v>8</v>
      </c>
      <c r="B27" s="44" t="s">
        <v>67</v>
      </c>
      <c r="C27" s="44" t="s">
        <v>57</v>
      </c>
    </row>
    <row r="28" spans="1:4" s="43" customFormat="1" ht="15" customHeight="1" x14ac:dyDescent="0.25">
      <c r="A28" s="47"/>
      <c r="B28" s="46" t="s">
        <v>237</v>
      </c>
      <c r="C28" s="44" t="s">
        <v>55</v>
      </c>
      <c r="D28" s="44"/>
    </row>
    <row r="29" spans="1:4" s="43" customFormat="1" ht="15" customHeight="1" x14ac:dyDescent="0.25">
      <c r="A29" s="47">
        <v>9</v>
      </c>
      <c r="B29" s="44" t="s">
        <v>66</v>
      </c>
      <c r="C29" s="44" t="s">
        <v>57</v>
      </c>
    </row>
    <row r="30" spans="1:4" ht="17.399999999999999" x14ac:dyDescent="0.3">
      <c r="B30" s="35"/>
    </row>
    <row r="31" spans="1:4" ht="20.399999999999999" x14ac:dyDescent="0.35">
      <c r="A31" s="50"/>
      <c r="C31" s="37"/>
    </row>
    <row r="32" spans="1:4" ht="17.399999999999999" x14ac:dyDescent="0.3">
      <c r="B32" s="35"/>
    </row>
    <row r="33" spans="2:3" ht="17.399999999999999" x14ac:dyDescent="0.3">
      <c r="B33" s="35"/>
      <c r="C33" s="36"/>
    </row>
    <row r="34" spans="2:3" ht="17.399999999999999" x14ac:dyDescent="0.3">
      <c r="B34" s="35"/>
      <c r="C34" s="36"/>
    </row>
    <row r="35" spans="2:3" ht="17.399999999999999" x14ac:dyDescent="0.3">
      <c r="B35" s="35"/>
      <c r="C35" s="36"/>
    </row>
    <row r="36" spans="2:3" ht="17.399999999999999" x14ac:dyDescent="0.3">
      <c r="B36" s="35"/>
      <c r="C36" s="36"/>
    </row>
    <row r="37" spans="2:3" ht="17.399999999999999" x14ac:dyDescent="0.3">
      <c r="C37" s="36"/>
    </row>
    <row r="38" spans="2:3" ht="17.399999999999999" x14ac:dyDescent="0.3">
      <c r="B38" s="35"/>
      <c r="C38" s="36"/>
    </row>
    <row r="39" spans="2:3" ht="17.399999999999999" x14ac:dyDescent="0.3">
      <c r="B39" s="35"/>
      <c r="C39" s="36"/>
    </row>
    <row r="40" spans="2:3" ht="17.399999999999999" x14ac:dyDescent="0.3">
      <c r="C40" s="36"/>
    </row>
    <row r="41" spans="2:3" ht="17.399999999999999" x14ac:dyDescent="0.3">
      <c r="B41" s="35"/>
      <c r="C41" s="37"/>
    </row>
    <row r="42" spans="2:3" ht="17.399999999999999" x14ac:dyDescent="0.3">
      <c r="B42" s="35"/>
      <c r="C42" s="36"/>
    </row>
    <row r="43" spans="2:3" ht="17.399999999999999" x14ac:dyDescent="0.3">
      <c r="C43" s="36"/>
    </row>
    <row r="44" spans="2:3" ht="17.399999999999999" x14ac:dyDescent="0.3">
      <c r="B44" s="35"/>
      <c r="C44" s="36"/>
    </row>
    <row r="45" spans="2:3" ht="17.399999999999999" x14ac:dyDescent="0.3">
      <c r="C45" s="36"/>
    </row>
    <row r="46" spans="2:3" ht="17.399999999999999" x14ac:dyDescent="0.3">
      <c r="B46" s="35"/>
      <c r="C46" s="36"/>
    </row>
    <row r="47" spans="2:3" ht="17.399999999999999" x14ac:dyDescent="0.3">
      <c r="C47" s="36"/>
    </row>
    <row r="48" spans="2:3" ht="17.399999999999999" x14ac:dyDescent="0.3">
      <c r="B48" s="35"/>
      <c r="C48" s="36"/>
    </row>
    <row r="49" spans="2:3" ht="17.399999999999999" x14ac:dyDescent="0.3">
      <c r="B49" s="35"/>
      <c r="C49" s="36"/>
    </row>
    <row r="50" spans="2:3" ht="17.399999999999999" x14ac:dyDescent="0.3">
      <c r="C50" s="36"/>
    </row>
    <row r="51" spans="2:3" ht="17.399999999999999" x14ac:dyDescent="0.3">
      <c r="B51" s="35"/>
      <c r="C51" s="36"/>
    </row>
    <row r="52" spans="2:3" ht="17.399999999999999" x14ac:dyDescent="0.3">
      <c r="C52" s="36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C55" s="36"/>
    </row>
    <row r="56" spans="2:3" ht="17.399999999999999" x14ac:dyDescent="0.3">
      <c r="C56" s="36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3"/>
  <sheetViews>
    <sheetView zoomScaleNormal="100" workbookViewId="0">
      <pane xSplit="2" ySplit="3" topLeftCell="C7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256" s="8" customFormat="1" ht="15" customHeight="1" thickBot="1" x14ac:dyDescent="0.35">
      <c r="A2" s="243" t="s">
        <v>315</v>
      </c>
      <c r="B2" s="244"/>
      <c r="C2" s="244"/>
      <c r="D2" s="244"/>
      <c r="E2" s="244"/>
      <c r="F2" s="244"/>
      <c r="G2" s="245"/>
      <c r="I2" s="11"/>
    </row>
    <row r="3" spans="1:256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</row>
    <row r="4" spans="1:256" s="7" customFormat="1" ht="15" customHeight="1" x14ac:dyDescent="0.25">
      <c r="A4" s="5">
        <v>1</v>
      </c>
      <c r="B4" s="9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12">
        <f>TIME(10,30,0)</f>
        <v>0.4375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48" si="0">G4+TIME(0,F4,0)</f>
        <v>0.43819444444444444</v>
      </c>
    </row>
    <row r="6" spans="1:256" s="7" customFormat="1" ht="30" customHeight="1" x14ac:dyDescent="0.25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0.43888888888888888</v>
      </c>
    </row>
    <row r="7" spans="1:256" s="7" customFormat="1" ht="45" customHeight="1" x14ac:dyDescent="0.25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0.43958333333333333</v>
      </c>
    </row>
    <row r="8" spans="1:256" s="7" customFormat="1" ht="15" customHeight="1" x14ac:dyDescent="0.25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0.44027777777777777</v>
      </c>
    </row>
    <row r="9" spans="1:256" s="7" customFormat="1" ht="15" customHeight="1" x14ac:dyDescent="0.25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0.44097222222222221</v>
      </c>
    </row>
    <row r="10" spans="1:256" s="7" customFormat="1" ht="30" customHeight="1" x14ac:dyDescent="0.25">
      <c r="A10" s="5" t="s">
        <v>101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0.44166666666666665</v>
      </c>
    </row>
    <row r="11" spans="1:256" s="7" customFormat="1" ht="15" customHeight="1" x14ac:dyDescent="0.25">
      <c r="A11" s="5" t="s">
        <v>189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0.44236111111111109</v>
      </c>
    </row>
    <row r="12" spans="1:256" s="7" customFormat="1" ht="15" customHeight="1" x14ac:dyDescent="0.25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25">
      <c r="A13" s="5">
        <v>2</v>
      </c>
      <c r="B13" s="9" t="s">
        <v>19</v>
      </c>
      <c r="C13" s="2" t="str">
        <f>'WG Opening'!C21</f>
        <v>GENERAL AND ADMINISTRATIVE</v>
      </c>
      <c r="D13" s="2"/>
      <c r="E13" s="2"/>
      <c r="F13" s="9"/>
      <c r="G13" s="12">
        <f t="shared" si="0"/>
        <v>0.44305555555555554</v>
      </c>
    </row>
    <row r="14" spans="1:256" ht="15" customHeight="1" x14ac:dyDescent="0.25">
      <c r="A14" s="5" t="s">
        <v>178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25">
      <c r="A15" s="16"/>
      <c r="C15" s="39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25">
      <c r="A16" s="5">
        <v>3</v>
      </c>
      <c r="B16" s="2" t="s">
        <v>19</v>
      </c>
      <c r="C16" s="2" t="str">
        <f>'WG Opening'!C34</f>
        <v>FUTURE MTGS AND POLLS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25">
      <c r="A17" s="5" t="s">
        <v>89</v>
      </c>
      <c r="B17" s="2" t="s">
        <v>16</v>
      </c>
      <c r="C17" s="1" t="str">
        <f>'WG Opening'!C35</f>
        <v>JAN 2023 802 INTERIM MIXED MODE MTG. - PLAN OF RECORD FOR IEEE 802.15 WG</v>
      </c>
      <c r="D17" s="2" t="s">
        <v>12</v>
      </c>
      <c r="E17" s="1" t="str">
        <f>'WG Opening'!E35</f>
        <v>POWELL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25">
      <c r="A18" s="5" t="s">
        <v>205</v>
      </c>
      <c r="B18" s="2" t="s">
        <v>16</v>
      </c>
      <c r="C18" s="34" t="str">
        <f>'WG Opening'!C36</f>
        <v xml:space="preserve">802.15 WG will hold its Jan. Mtg. session from Jan. 15-19, 2023, with the in-person part being held at the Hilton, Baltimore, Maryland  </v>
      </c>
      <c r="D18" s="2" t="s">
        <v>12</v>
      </c>
      <c r="E18" s="1" t="str">
        <f>'WG Opening'!E36</f>
        <v>POWELL</v>
      </c>
      <c r="F18" s="9">
        <v>1</v>
      </c>
      <c r="G18" s="12">
        <f t="shared" si="0"/>
        <v>0.44444444444444442</v>
      </c>
    </row>
    <row r="19" spans="1:256" customFormat="1" ht="30" customHeight="1" x14ac:dyDescent="0.25">
      <c r="A19" s="5" t="s">
        <v>206</v>
      </c>
      <c r="B19" s="2" t="s">
        <v>16</v>
      </c>
      <c r="C19" s="32" t="str">
        <f>'WG Opening'!C37</f>
        <v>The 802 Wireless Chairs Adv. Committee for the Jan. Mtg. will be held at the Hilton, Baltimore, Maryland   on Sun Jan. 15, 2023, at 4:00pm local time</v>
      </c>
      <c r="D19" s="2" t="s">
        <v>12</v>
      </c>
      <c r="E19" s="1" t="str">
        <f>'WG Opening'!E37</f>
        <v>POWELL</v>
      </c>
      <c r="F19" s="1">
        <v>1</v>
      </c>
      <c r="G19" s="12">
        <f t="shared" si="0"/>
        <v>0.44513888888888886</v>
      </c>
    </row>
    <row r="20" spans="1:256" customFormat="1" ht="30" customHeight="1" x14ac:dyDescent="0.25">
      <c r="A20" s="5" t="s">
        <v>207</v>
      </c>
      <c r="B20" s="2" t="s">
        <v>16</v>
      </c>
      <c r="C20" s="32" t="str">
        <f>'WG Opening'!C38</f>
        <v>The 802.15 CAC for the Jan. Mtg. will be held at the Hilton, Baltimore, Maryland on Sun Jan. 15, 2023, at 5:30pm local time</v>
      </c>
      <c r="D20" s="2" t="s">
        <v>12</v>
      </c>
      <c r="E20" s="1" t="str">
        <f>'WG Opening'!E38</f>
        <v>POWELL</v>
      </c>
      <c r="F20" s="1">
        <v>1</v>
      </c>
      <c r="G20" s="12">
        <f t="shared" si="0"/>
        <v>0.4458333333333333</v>
      </c>
    </row>
    <row r="21" spans="1:256" customFormat="1" ht="30" customHeight="1" x14ac:dyDescent="0.25">
      <c r="A21" s="5" t="s">
        <v>208</v>
      </c>
      <c r="B21" s="2" t="s">
        <v>16</v>
      </c>
      <c r="C21" s="34" t="str">
        <f>'WG Opening'!C39</f>
        <v>802 Jan. Mtg. Registration Fees &amp; Deadlines have been set at $700 on or before 9 Dec., $900 on or before 6 Jan., and $1100 after 6 Jan.</v>
      </c>
      <c r="D21" s="2" t="s">
        <v>12</v>
      </c>
      <c r="E21" s="1" t="str">
        <f>'WG Opening'!E39</f>
        <v>POWELL</v>
      </c>
      <c r="F21" s="9">
        <v>1</v>
      </c>
      <c r="G21" s="12">
        <f t="shared" si="0"/>
        <v>0.44652777777777775</v>
      </c>
    </row>
    <row r="22" spans="1:256" customFormat="1" ht="139.94999999999999" customHeight="1" x14ac:dyDescent="0.25">
      <c r="A22" s="5" t="s">
        <v>209</v>
      </c>
      <c r="B22" s="2" t="s">
        <v>16</v>
      </c>
      <c r="C22" s="34" t="str">
        <f>'WG Opening'!C40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2" s="2" t="s">
        <v>12</v>
      </c>
      <c r="E22" s="1" t="str">
        <f>'WG Opening'!E40</f>
        <v>POWELL</v>
      </c>
      <c r="F22" s="9">
        <v>2</v>
      </c>
      <c r="G22" s="12">
        <f t="shared" si="0"/>
        <v>0.44722222222222219</v>
      </c>
    </row>
    <row r="23" spans="1:256" ht="15" customHeight="1" x14ac:dyDescent="0.25">
      <c r="A23" s="5" t="s">
        <v>90</v>
      </c>
      <c r="B23" s="2" t="s">
        <v>16</v>
      </c>
      <c r="C23" s="196" t="str">
        <f>'WG Opening'!C41</f>
        <v>POLLS</v>
      </c>
      <c r="D23" s="2" t="s">
        <v>12</v>
      </c>
      <c r="E23" s="1" t="str">
        <f>'WG Opening'!E41</f>
        <v>POWELL</v>
      </c>
      <c r="F23" s="9">
        <v>0</v>
      </c>
      <c r="G23" s="12">
        <f t="shared" si="0"/>
        <v>0.44861111111111107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25">
      <c r="F24" s="9"/>
      <c r="G24" s="12">
        <f t="shared" si="0"/>
        <v>0.44861111111111107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 t="s">
        <v>41</v>
      </c>
      <c r="B25" s="2" t="s">
        <v>19</v>
      </c>
      <c r="C25" s="2" t="s">
        <v>228</v>
      </c>
      <c r="D25" s="2" t="s">
        <v>12</v>
      </c>
      <c r="E25" s="2" t="str">
        <f>'WG Opening'!E43</f>
        <v>POWELL</v>
      </c>
      <c r="F25" s="9">
        <v>0</v>
      </c>
      <c r="G25" s="12">
        <f t="shared" si="0"/>
        <v>0.44861111111111107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2</v>
      </c>
      <c r="G26" s="12">
        <f t="shared" si="0"/>
        <v>0.44861111111111107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2</v>
      </c>
      <c r="G27" s="12">
        <f t="shared" si="0"/>
        <v>0.44999999999999996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0.45138888888888884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2</v>
      </c>
      <c r="G29" s="12">
        <f t="shared" si="0"/>
        <v>0.45138888888888884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2</v>
      </c>
      <c r="G30" s="12">
        <f t="shared" si="0"/>
        <v>0.45277777777777772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2</v>
      </c>
      <c r="G31" s="12">
        <f t="shared" si="0"/>
        <v>0.45416666666666661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3</v>
      </c>
      <c r="B32" s="2" t="s">
        <v>15</v>
      </c>
      <c r="C32" s="14" t="str">
        <f>'WG Opening'!C50</f>
        <v>TG 7a OCC Amendment</v>
      </c>
      <c r="D32" s="2" t="s">
        <v>12</v>
      </c>
      <c r="E32" s="2" t="str">
        <f>'WG Opening'!E50</f>
        <v>JANG</v>
      </c>
      <c r="F32" s="9">
        <v>2</v>
      </c>
      <c r="G32" s="12">
        <f t="shared" si="0"/>
        <v>0.45555555555555549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2</v>
      </c>
      <c r="G33" s="12">
        <f t="shared" si="0"/>
        <v>0.45694444444444438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0.45833333333333326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0.45833333333333326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25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0.45833333333333326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0.45972222222222214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0.46111111111111103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102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0.46249999999999991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85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0.4638888888888888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86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0.46527777777777768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/>
      <c r="B42" s="2"/>
      <c r="C42" s="14"/>
      <c r="D42" s="1"/>
      <c r="E42" s="2"/>
      <c r="F42" s="9"/>
      <c r="G42" s="12">
        <f t="shared" si="0"/>
        <v>0.46666666666666656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88</v>
      </c>
      <c r="B43" s="2" t="s">
        <v>19</v>
      </c>
      <c r="C43" s="1" t="str">
        <f>'WG Opening'!C61</f>
        <v>NEW BUSINESS</v>
      </c>
      <c r="D43" s="3" t="s">
        <v>12</v>
      </c>
      <c r="E43" s="1" t="str">
        <f>'WG Opening'!E61</f>
        <v>POWELL</v>
      </c>
      <c r="F43" s="9">
        <v>1</v>
      </c>
      <c r="G43" s="12">
        <f t="shared" si="0"/>
        <v>0.46666666666666656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25">
      <c r="A44" s="22"/>
      <c r="B44" s="2"/>
      <c r="C44" s="23"/>
      <c r="D44" s="3"/>
      <c r="E44" s="2"/>
      <c r="F44" s="9"/>
      <c r="G44" s="12">
        <f t="shared" si="0"/>
        <v>0.46736111111111101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ht="15" x14ac:dyDescent="0.25">
      <c r="A45" s="5" t="s">
        <v>210</v>
      </c>
      <c r="B45" s="2" t="s">
        <v>19</v>
      </c>
      <c r="C45" s="1" t="str">
        <f>'WG Opening'!C63</f>
        <v>AoB</v>
      </c>
      <c r="D45" s="2" t="s">
        <v>12</v>
      </c>
      <c r="E45" s="1" t="str">
        <f>'WG Opening'!E63</f>
        <v>POWELL</v>
      </c>
      <c r="F45" s="1">
        <v>1</v>
      </c>
      <c r="G45" s="12">
        <f t="shared" si="0"/>
        <v>0.46736111111111101</v>
      </c>
    </row>
    <row r="46" spans="1:256" customFormat="1" ht="15" x14ac:dyDescent="0.25">
      <c r="A46" s="5"/>
      <c r="B46" s="2"/>
      <c r="C46" s="34"/>
      <c r="D46" s="2"/>
      <c r="E46" s="2"/>
      <c r="F46" s="1"/>
      <c r="G46" s="12">
        <f t="shared" si="0"/>
        <v>0.46805555555555545</v>
      </c>
    </row>
    <row r="47" spans="1:256" ht="15" customHeight="1" x14ac:dyDescent="0.25">
      <c r="A47" s="5" t="s">
        <v>91</v>
      </c>
      <c r="B47" s="2" t="s">
        <v>14</v>
      </c>
      <c r="C47" s="1" t="str">
        <f>'WG Opening'!C65</f>
        <v>RECESS FOR SUBGROUP MEETINGS</v>
      </c>
      <c r="D47" s="3" t="s">
        <v>12</v>
      </c>
      <c r="E47" s="1" t="str">
        <f>'WG Opening'!E65</f>
        <v>POWELL</v>
      </c>
      <c r="F47" s="9">
        <v>1</v>
      </c>
      <c r="G47" s="12">
        <f t="shared" si="0"/>
        <v>0.46805555555555545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/>
      <c r="B48" s="2"/>
      <c r="C48" s="2"/>
      <c r="D48" s="3"/>
      <c r="E48" s="2"/>
      <c r="F48" s="9"/>
      <c r="G48" s="12">
        <f t="shared" si="0"/>
        <v>0.46874999999999989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/>
      <c r="B49" s="2"/>
      <c r="C49" s="2"/>
      <c r="D49" s="3"/>
      <c r="E49" s="2"/>
      <c r="F49" s="9"/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22"/>
      <c r="B50" s="2" t="s">
        <v>17</v>
      </c>
      <c r="C50" s="6" t="str">
        <f>'WG Opening'!C68</f>
        <v>ME - Motion, External        MI - Motion, Internal</v>
      </c>
      <c r="D50" s="3" t="s">
        <v>17</v>
      </c>
      <c r="E50" s="2"/>
      <c r="F50" s="9" t="s">
        <v>17</v>
      </c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customHeight="1" x14ac:dyDescent="0.25">
      <c r="A51" s="22" t="s">
        <v>17</v>
      </c>
      <c r="B51" s="2"/>
      <c r="C51" s="6" t="str">
        <f>'WG Opening'!C69</f>
        <v>DT - Discussion Topic         II - Information Item</v>
      </c>
      <c r="D51" s="3"/>
      <c r="E51" s="2"/>
      <c r="F51" s="9"/>
      <c r="G51" s="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6" x14ac:dyDescent="0.25">
      <c r="A52" s="22"/>
      <c r="B52" s="2"/>
      <c r="C52" s="6" t="str">
        <f>'WG Opening'!C70</f>
        <v>Category  (* = consent agenda)</v>
      </c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6" x14ac:dyDescent="0.25">
      <c r="A53" s="29"/>
      <c r="B53" s="2"/>
      <c r="C53" s="15"/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42:A45 A14:A17 A23 A24:A36 A46:A4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256" s="8" customFormat="1" ht="15" customHeight="1" thickBot="1" x14ac:dyDescent="0.35">
      <c r="A2" s="243" t="s">
        <v>314</v>
      </c>
      <c r="B2" s="244"/>
      <c r="C2" s="244"/>
      <c r="D2" s="244"/>
      <c r="E2" s="244"/>
      <c r="F2" s="244"/>
      <c r="G2" s="245"/>
      <c r="I2" s="11"/>
    </row>
    <row r="3" spans="1:256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</row>
    <row r="4" spans="1:256" customFormat="1" ht="15" customHeight="1" x14ac:dyDescent="0.25">
      <c r="A4" s="5" t="s">
        <v>84</v>
      </c>
      <c r="B4" s="1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26">
        <f>TIME(18,30,0)</f>
        <v>0.77083333333333337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52" si="0">G4+TIME(0,F4,0)</f>
        <v>0.77152777777777781</v>
      </c>
    </row>
    <row r="6" spans="1:256" s="7" customFormat="1" ht="30" customHeight="1" x14ac:dyDescent="0.25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0.77222222222222225</v>
      </c>
    </row>
    <row r="7" spans="1:256" s="7" customFormat="1" ht="45" customHeight="1" x14ac:dyDescent="0.25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0.7729166666666667</v>
      </c>
    </row>
    <row r="8" spans="1:256" s="7" customFormat="1" ht="15" customHeight="1" x14ac:dyDescent="0.25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0.77361111111111114</v>
      </c>
    </row>
    <row r="9" spans="1:256" s="7" customFormat="1" ht="15" customHeight="1" x14ac:dyDescent="0.25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0.77430555555555558</v>
      </c>
    </row>
    <row r="10" spans="1:256" s="7" customFormat="1" ht="30" customHeight="1" x14ac:dyDescent="0.25">
      <c r="A10" s="5" t="s">
        <v>101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0.77500000000000002</v>
      </c>
    </row>
    <row r="11" spans="1:256" s="7" customFormat="1" ht="15" customHeight="1" x14ac:dyDescent="0.25">
      <c r="A11" s="5" t="s">
        <v>189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0.77569444444444446</v>
      </c>
    </row>
    <row r="12" spans="1:256" customFormat="1" ht="15" customHeight="1" x14ac:dyDescent="0.25">
      <c r="A12" s="2"/>
      <c r="B12" s="2"/>
      <c r="C12" s="33"/>
      <c r="D12" s="2"/>
      <c r="E12" s="2"/>
      <c r="F12" s="1"/>
      <c r="G12" s="12">
        <f t="shared" si="0"/>
        <v>0.77638888888888891</v>
      </c>
    </row>
    <row r="13" spans="1:256" s="7" customFormat="1" ht="15" customHeight="1" x14ac:dyDescent="0.25">
      <c r="A13" s="5">
        <v>2</v>
      </c>
      <c r="B13" s="9" t="s">
        <v>19</v>
      </c>
      <c r="C13" s="31" t="str">
        <f>'WG Opening'!C21</f>
        <v>GENERAL AND ADMINISTRATIVE</v>
      </c>
      <c r="D13" s="2"/>
      <c r="E13" s="2"/>
      <c r="F13" s="9"/>
      <c r="G13" s="12">
        <f t="shared" si="0"/>
        <v>0.77638888888888891</v>
      </c>
    </row>
    <row r="14" spans="1:256" ht="15" customHeight="1" x14ac:dyDescent="0.25">
      <c r="A14" s="5" t="s">
        <v>178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0.77638888888888891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customFormat="1" ht="15" customHeight="1" x14ac:dyDescent="0.25">
      <c r="A15" s="2"/>
      <c r="B15" s="2"/>
      <c r="C15" s="33"/>
      <c r="D15" s="2"/>
      <c r="E15" s="2"/>
      <c r="F15" s="1"/>
      <c r="G15" s="12">
        <f t="shared" si="0"/>
        <v>0.77708333333333335</v>
      </c>
    </row>
    <row r="16" spans="1:256" ht="15" customHeight="1" x14ac:dyDescent="0.25">
      <c r="A16" s="5">
        <v>3</v>
      </c>
      <c r="B16" s="2" t="s">
        <v>19</v>
      </c>
      <c r="C16" s="2" t="str">
        <f>'WG Mid-Week'!C16</f>
        <v>FUTURE MTGS AND POLLS</v>
      </c>
      <c r="D16" s="2"/>
      <c r="E16" s="2"/>
      <c r="F16" s="1"/>
      <c r="G16" s="12">
        <f t="shared" si="0"/>
        <v>0.77708333333333335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customFormat="1" ht="15" customHeight="1" x14ac:dyDescent="0.25">
      <c r="A17" s="5" t="s">
        <v>89</v>
      </c>
      <c r="B17" s="2" t="s">
        <v>16</v>
      </c>
      <c r="C17" s="1" t="str">
        <f>'WG Mid-Week'!C17</f>
        <v>JAN 2023 802 INTERIM MIXED MODE MTG. - PLAN OF RECORD FOR IEEE 802.15 WG</v>
      </c>
      <c r="D17" s="2" t="s">
        <v>12</v>
      </c>
      <c r="E17" s="2" t="str">
        <f>'WG Opening'!E35</f>
        <v>POWELL</v>
      </c>
      <c r="F17" s="1">
        <v>1</v>
      </c>
      <c r="G17" s="12">
        <f t="shared" si="0"/>
        <v>0.77708333333333335</v>
      </c>
    </row>
    <row r="18" spans="1:256" customFormat="1" ht="30" customHeight="1" x14ac:dyDescent="0.25">
      <c r="A18" s="5" t="s">
        <v>205</v>
      </c>
      <c r="B18" s="2" t="s">
        <v>16</v>
      </c>
      <c r="C18" s="34" t="str">
        <f>'WG Mid-Week'!C18</f>
        <v xml:space="preserve">802.15 WG will hold its Jan. Mtg. session from Jan. 15-19, 2023, with the in-person part being held at the Hilton, Baltimore, Maryland  </v>
      </c>
      <c r="D18" s="2" t="s">
        <v>12</v>
      </c>
      <c r="E18" s="2" t="str">
        <f>'WG Opening'!E36</f>
        <v>POWELL</v>
      </c>
      <c r="F18" s="1">
        <v>1</v>
      </c>
      <c r="G18" s="12">
        <f t="shared" si="0"/>
        <v>0.77777777777777779</v>
      </c>
    </row>
    <row r="19" spans="1:256" customFormat="1" ht="30" customHeight="1" x14ac:dyDescent="0.25">
      <c r="A19" s="5" t="s">
        <v>206</v>
      </c>
      <c r="B19" s="2" t="s">
        <v>16</v>
      </c>
      <c r="C19" s="32" t="str">
        <f>'WG Mid-Week'!C19</f>
        <v>The 802 Wireless Chairs Adv. Committee for the Jan. Mtg. will be held at the Hilton, Baltimore, Maryland   on Sun Jan. 15, 2023, at 4:00pm local time</v>
      </c>
      <c r="D19" s="2" t="s">
        <v>12</v>
      </c>
      <c r="E19" s="2" t="str">
        <f>'WG Opening'!E37</f>
        <v>POWELL</v>
      </c>
      <c r="F19" s="1">
        <v>1</v>
      </c>
      <c r="G19" s="12">
        <f t="shared" si="0"/>
        <v>0.77847222222222223</v>
      </c>
    </row>
    <row r="20" spans="1:256" customFormat="1" ht="30" customHeight="1" x14ac:dyDescent="0.25">
      <c r="A20" s="5" t="s">
        <v>207</v>
      </c>
      <c r="B20" s="2" t="s">
        <v>16</v>
      </c>
      <c r="C20" s="32" t="str">
        <f>'WG Mid-Week'!C20</f>
        <v>The 802.15 CAC for the Jan. Mtg. will be held at the Hilton, Baltimore, Maryland on Sun Jan. 15, 2023, at 5:30pm local time</v>
      </c>
      <c r="D20" s="2" t="s">
        <v>12</v>
      </c>
      <c r="E20" s="2" t="str">
        <f>'WG Opening'!E38</f>
        <v>POWELL</v>
      </c>
      <c r="F20" s="1">
        <v>1</v>
      </c>
      <c r="G20" s="12">
        <f t="shared" si="0"/>
        <v>0.77916666666666667</v>
      </c>
    </row>
    <row r="21" spans="1:256" customFormat="1" ht="30" customHeight="1" x14ac:dyDescent="0.25">
      <c r="A21" s="5" t="s">
        <v>208</v>
      </c>
      <c r="B21" s="2" t="s">
        <v>16</v>
      </c>
      <c r="C21" s="34" t="str">
        <f>'WG Mid-Week'!C21</f>
        <v>802 Jan. Mtg. Registration Fees &amp; Deadlines have been set at $700 on or before 9 Dec., $900 on or before 6 Jan., and $1100 after 6 Jan.</v>
      </c>
      <c r="D21" s="2" t="s">
        <v>12</v>
      </c>
      <c r="E21" s="2" t="str">
        <f>'WG Opening'!E39</f>
        <v>POWELL</v>
      </c>
      <c r="F21" s="1">
        <v>1</v>
      </c>
      <c r="G21" s="12">
        <f t="shared" si="0"/>
        <v>0.77986111111111112</v>
      </c>
    </row>
    <row r="22" spans="1:256" customFormat="1" ht="139.94999999999999" customHeight="1" x14ac:dyDescent="0.25">
      <c r="A22" s="5" t="s">
        <v>209</v>
      </c>
      <c r="B22" s="2" t="s">
        <v>16</v>
      </c>
      <c r="C22" s="34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2" s="2" t="s">
        <v>12</v>
      </c>
      <c r="E22" s="2" t="str">
        <f>'WG Opening'!E40</f>
        <v>POWELL</v>
      </c>
      <c r="F22" s="1">
        <v>1</v>
      </c>
      <c r="G22" s="12">
        <f t="shared" si="0"/>
        <v>0.78055555555555556</v>
      </c>
    </row>
    <row r="23" spans="1:256" ht="15" customHeight="1" x14ac:dyDescent="0.25">
      <c r="A23" s="5" t="s">
        <v>90</v>
      </c>
      <c r="B23" s="2" t="s">
        <v>16</v>
      </c>
      <c r="C23" s="196" t="str">
        <f>'WG Mid-Week'!C23</f>
        <v>POLLS</v>
      </c>
      <c r="D23" s="2" t="s">
        <v>12</v>
      </c>
      <c r="E23" s="2" t="str">
        <f>'WG Opening'!E41</f>
        <v>POWELL</v>
      </c>
      <c r="F23" s="9">
        <v>0</v>
      </c>
      <c r="G23" s="12">
        <f t="shared" si="0"/>
        <v>0.78125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25">
      <c r="A24" s="5"/>
      <c r="B24" s="9"/>
      <c r="C24" s="31"/>
      <c r="D24" s="2"/>
      <c r="E24" s="2"/>
      <c r="F24" s="9"/>
      <c r="G24" s="12">
        <f t="shared" si="0"/>
        <v>0.78125</v>
      </c>
    </row>
    <row r="25" spans="1:256" ht="15" customHeight="1" x14ac:dyDescent="0.25">
      <c r="A25" s="5" t="s">
        <v>41</v>
      </c>
      <c r="B25" s="2" t="s">
        <v>19</v>
      </c>
      <c r="C25" s="2" t="s">
        <v>233</v>
      </c>
      <c r="D25" s="2" t="s">
        <v>12</v>
      </c>
      <c r="E25" s="2" t="str">
        <f>'WG Opening'!E43</f>
        <v>POWELL</v>
      </c>
      <c r="F25" s="9"/>
      <c r="G25" s="12">
        <f t="shared" si="0"/>
        <v>0.78125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customFormat="1" ht="15" customHeight="1" x14ac:dyDescent="0.25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4</v>
      </c>
      <c r="G26" s="12">
        <f t="shared" si="0"/>
        <v>0.78125</v>
      </c>
    </row>
    <row r="27" spans="1:256" customFormat="1" ht="15" customHeight="1" x14ac:dyDescent="0.25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4</v>
      </c>
      <c r="G27" s="12">
        <f t="shared" si="0"/>
        <v>0.78402777777777777</v>
      </c>
    </row>
    <row r="28" spans="1:256" customFormat="1" ht="15" customHeight="1" x14ac:dyDescent="0.25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0.78680555555555554</v>
      </c>
      <c r="I28" s="40"/>
      <c r="K28" s="40"/>
    </row>
    <row r="29" spans="1:256" customFormat="1" ht="15" customHeight="1" x14ac:dyDescent="0.25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5</v>
      </c>
      <c r="G29" s="12">
        <f t="shared" si="0"/>
        <v>0.78680555555555554</v>
      </c>
    </row>
    <row r="30" spans="1:256" customFormat="1" ht="15" customHeight="1" x14ac:dyDescent="0.25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5</v>
      </c>
      <c r="G30" s="12">
        <f t="shared" si="0"/>
        <v>0.79027777777777775</v>
      </c>
    </row>
    <row r="31" spans="1:256" customFormat="1" ht="15" customHeight="1" x14ac:dyDescent="0.25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5</v>
      </c>
      <c r="G31" s="12">
        <f t="shared" si="0"/>
        <v>0.79374999999999996</v>
      </c>
      <c r="I31" s="40"/>
      <c r="K31" s="40"/>
    </row>
    <row r="32" spans="1:256" customFormat="1" ht="15" customHeight="1" x14ac:dyDescent="0.25">
      <c r="A32" s="5" t="s">
        <v>3</v>
      </c>
      <c r="B32" s="2" t="s">
        <v>61</v>
      </c>
      <c r="C32" s="14" t="str">
        <f>'WG Opening'!C50</f>
        <v>TG 7a OCC Amendment</v>
      </c>
      <c r="D32" s="2" t="s">
        <v>12</v>
      </c>
      <c r="E32" s="2" t="str">
        <f>'WG Opening'!E50</f>
        <v>JANG</v>
      </c>
      <c r="F32" s="9">
        <v>0</v>
      </c>
      <c r="G32" s="12">
        <f t="shared" si="0"/>
        <v>0.79722222222222217</v>
      </c>
    </row>
    <row r="33" spans="1:256" customFormat="1" ht="15" customHeight="1" x14ac:dyDescent="0.25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10</v>
      </c>
      <c r="G33" s="12">
        <f t="shared" si="0"/>
        <v>0.79722222222222217</v>
      </c>
    </row>
    <row r="34" spans="1:256" ht="15" customHeight="1" x14ac:dyDescent="0.25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0.80416666666666659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0.80416666666666659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15" customHeight="1" x14ac:dyDescent="0.25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0.80416666666666659</v>
      </c>
      <c r="I36" s="40"/>
    </row>
    <row r="37" spans="1:256" customFormat="1" ht="15" customHeight="1" x14ac:dyDescent="0.25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0.80555555555555547</v>
      </c>
    </row>
    <row r="38" spans="1:256" customFormat="1" ht="15" customHeight="1" x14ac:dyDescent="0.25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0.80694444444444435</v>
      </c>
    </row>
    <row r="39" spans="1:256" s="25" customFormat="1" ht="15" customHeight="1" x14ac:dyDescent="0.25">
      <c r="A39" s="5" t="s">
        <v>102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0.80833333333333324</v>
      </c>
    </row>
    <row r="40" spans="1:256" s="25" customFormat="1" ht="15" customHeight="1" x14ac:dyDescent="0.25">
      <c r="A40" s="5" t="s">
        <v>85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0.80972222222222212</v>
      </c>
    </row>
    <row r="41" spans="1:256" s="25" customFormat="1" ht="15" customHeight="1" x14ac:dyDescent="0.25">
      <c r="A41" s="5" t="s">
        <v>86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0.81111111111111101</v>
      </c>
    </row>
    <row r="42" spans="1:256" customFormat="1" ht="15" customHeight="1" x14ac:dyDescent="0.25">
      <c r="A42" s="5" t="s">
        <v>87</v>
      </c>
      <c r="B42" s="2" t="s">
        <v>15</v>
      </c>
      <c r="C42" s="30" t="s">
        <v>68</v>
      </c>
      <c r="D42" s="28" t="s">
        <v>12</v>
      </c>
      <c r="E42" s="42" t="s">
        <v>31</v>
      </c>
      <c r="F42" s="27">
        <v>1</v>
      </c>
      <c r="G42" s="12">
        <f t="shared" si="0"/>
        <v>0.81249999999999989</v>
      </c>
    </row>
    <row r="43" spans="1:256" customFormat="1" ht="15" customHeight="1" x14ac:dyDescent="0.25">
      <c r="A43" s="5" t="s">
        <v>309</v>
      </c>
      <c r="B43" s="2" t="s">
        <v>15</v>
      </c>
      <c r="C43" s="30" t="s">
        <v>58</v>
      </c>
      <c r="D43" s="28" t="s">
        <v>12</v>
      </c>
      <c r="E43" s="27" t="s">
        <v>94</v>
      </c>
      <c r="F43" s="27">
        <v>5</v>
      </c>
      <c r="G43" s="12">
        <f t="shared" si="0"/>
        <v>0.81319444444444433</v>
      </c>
    </row>
    <row r="44" spans="1:256" customFormat="1" ht="15" customHeight="1" x14ac:dyDescent="0.25">
      <c r="A44" s="5" t="s">
        <v>310</v>
      </c>
      <c r="B44" s="2" t="s">
        <v>15</v>
      </c>
      <c r="C44" s="30" t="s">
        <v>59</v>
      </c>
      <c r="D44" s="28" t="s">
        <v>12</v>
      </c>
      <c r="E44" s="27" t="s">
        <v>27</v>
      </c>
      <c r="F44" s="27">
        <v>1</v>
      </c>
      <c r="G44" s="12">
        <f t="shared" si="0"/>
        <v>0.81666666666666654</v>
      </c>
    </row>
    <row r="45" spans="1:256" customFormat="1" ht="15" customHeight="1" x14ac:dyDescent="0.25">
      <c r="A45" s="5" t="s">
        <v>311</v>
      </c>
      <c r="B45" s="2" t="s">
        <v>15</v>
      </c>
      <c r="C45" s="30" t="s">
        <v>60</v>
      </c>
      <c r="D45" s="28" t="s">
        <v>12</v>
      </c>
      <c r="E45" s="27" t="s">
        <v>211</v>
      </c>
      <c r="F45" s="27">
        <v>1</v>
      </c>
      <c r="G45" s="12">
        <f t="shared" si="0"/>
        <v>0.81736111111111098</v>
      </c>
    </row>
    <row r="46" spans="1:256" customFormat="1" ht="15" customHeight="1" x14ac:dyDescent="0.25">
      <c r="A46" s="5"/>
      <c r="B46" s="9"/>
      <c r="D46" s="2"/>
      <c r="E46" s="1"/>
      <c r="F46" s="1"/>
      <c r="G46" s="12">
        <f t="shared" si="0"/>
        <v>0.81805555555555542</v>
      </c>
    </row>
    <row r="47" spans="1:256" customFormat="1" ht="15" customHeight="1" x14ac:dyDescent="0.25">
      <c r="A47" s="5" t="s">
        <v>88</v>
      </c>
      <c r="B47" s="2" t="s">
        <v>19</v>
      </c>
      <c r="C47" s="1" t="str">
        <f>'WG Opening'!C61</f>
        <v>NEW BUSINESS</v>
      </c>
      <c r="D47" s="2" t="s">
        <v>12</v>
      </c>
      <c r="E47" s="1" t="str">
        <f>'WG Opening'!E61</f>
        <v>POWELL</v>
      </c>
      <c r="F47" s="1">
        <v>1</v>
      </c>
      <c r="G47" s="12">
        <f t="shared" si="0"/>
        <v>0.81805555555555542</v>
      </c>
    </row>
    <row r="48" spans="1:256" customFormat="1" ht="15" customHeight="1" x14ac:dyDescent="0.25">
      <c r="B48" s="2"/>
      <c r="C48" s="1"/>
      <c r="D48" s="2"/>
      <c r="E48" s="23"/>
      <c r="F48" s="1"/>
      <c r="G48" s="12">
        <f t="shared" si="0"/>
        <v>0.81874999999999987</v>
      </c>
    </row>
    <row r="49" spans="1:256" customFormat="1" ht="15" x14ac:dyDescent="0.25">
      <c r="A49" s="5" t="s">
        <v>210</v>
      </c>
      <c r="B49" s="2" t="s">
        <v>19</v>
      </c>
      <c r="C49" s="1" t="str">
        <f>'WG Opening'!C63</f>
        <v>AoB</v>
      </c>
      <c r="D49" s="2" t="s">
        <v>12</v>
      </c>
      <c r="E49" s="1" t="str">
        <f>'WG Opening'!E63</f>
        <v>POWELL</v>
      </c>
      <c r="F49" s="1">
        <v>1</v>
      </c>
      <c r="G49" s="12">
        <f t="shared" si="0"/>
        <v>0.81874999999999987</v>
      </c>
    </row>
    <row r="50" spans="1:256" customFormat="1" ht="15" x14ac:dyDescent="0.25">
      <c r="A50" s="5"/>
      <c r="B50" s="2"/>
      <c r="C50" s="34"/>
      <c r="D50" s="2"/>
      <c r="E50" s="2"/>
      <c r="F50" s="1"/>
      <c r="G50" s="12">
        <f t="shared" si="0"/>
        <v>0.81944444444444431</v>
      </c>
    </row>
    <row r="51" spans="1:256" customFormat="1" ht="15" x14ac:dyDescent="0.25">
      <c r="A51" s="5" t="s">
        <v>91</v>
      </c>
      <c r="B51" s="2" t="s">
        <v>14</v>
      </c>
      <c r="C51" s="23" t="s">
        <v>20</v>
      </c>
      <c r="D51" s="2" t="s">
        <v>12</v>
      </c>
      <c r="E51" s="1" t="str">
        <f>'WG Opening'!E65</f>
        <v>POWELL</v>
      </c>
      <c r="F51" s="1">
        <v>1</v>
      </c>
      <c r="G51" s="12">
        <f t="shared" si="0"/>
        <v>0.81944444444444431</v>
      </c>
    </row>
    <row r="52" spans="1:256" customFormat="1" ht="15" x14ac:dyDescent="0.25">
      <c r="A52" s="5"/>
      <c r="B52" s="2"/>
      <c r="C52" s="23"/>
      <c r="D52" s="2"/>
      <c r="E52" s="23"/>
      <c r="F52" s="1"/>
      <c r="G52" s="12">
        <f t="shared" si="0"/>
        <v>0.82013888888888875</v>
      </c>
    </row>
    <row r="53" spans="1:256" customFormat="1" ht="15" x14ac:dyDescent="0.25">
      <c r="A53" s="4"/>
      <c r="B53" s="2"/>
      <c r="C53" s="1"/>
      <c r="D53" s="2"/>
      <c r="E53" s="1"/>
      <c r="F53" s="1"/>
      <c r="G53" s="26"/>
    </row>
    <row r="54" spans="1:256" ht="15" customHeight="1" x14ac:dyDescent="0.25">
      <c r="A54" s="22"/>
      <c r="B54" s="2" t="s">
        <v>17</v>
      </c>
      <c r="C54" s="15" t="s">
        <v>18</v>
      </c>
      <c r="D54" s="3" t="s">
        <v>17</v>
      </c>
      <c r="E54" s="2"/>
      <c r="F54" s="9" t="s">
        <v>17</v>
      </c>
      <c r="G54" s="1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ht="15" customHeight="1" x14ac:dyDescent="0.25">
      <c r="A55" s="22" t="s">
        <v>17</v>
      </c>
      <c r="B55" s="2"/>
      <c r="C55" s="6" t="s">
        <v>25</v>
      </c>
      <c r="D55" s="3"/>
      <c r="E55" s="2"/>
      <c r="F55" s="9"/>
      <c r="G55" s="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pans="1:256" ht="15.6" x14ac:dyDescent="0.25">
      <c r="A56" s="22"/>
      <c r="B56" s="2"/>
      <c r="C56" s="15" t="s">
        <v>13</v>
      </c>
      <c r="D56" s="3"/>
      <c r="E56" s="2"/>
      <c r="F56" s="9"/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46:A49 A4:A11 A24:A35 A12:A23 A50:A5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25">
      <c r="A2" s="324" t="s">
        <v>82</v>
      </c>
      <c r="B2" s="327" t="s">
        <v>83</v>
      </c>
      <c r="C2" s="327" t="s">
        <v>62</v>
      </c>
      <c r="D2" s="330" t="s">
        <v>47</v>
      </c>
      <c r="E2" s="333" t="s">
        <v>331</v>
      </c>
      <c r="F2" s="77" t="s">
        <v>248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4">
      <c r="A3" s="325"/>
      <c r="B3" s="328"/>
      <c r="C3" s="328"/>
      <c r="D3" s="331"/>
      <c r="E3" s="334"/>
      <c r="F3" s="81" t="s">
        <v>249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25">
      <c r="A4" s="325"/>
      <c r="B4" s="328"/>
      <c r="C4" s="328"/>
      <c r="D4" s="331"/>
      <c r="E4" s="334"/>
      <c r="F4" s="84" t="s">
        <v>250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">
      <c r="A5" s="325"/>
      <c r="B5" s="328"/>
      <c r="C5" s="328"/>
      <c r="D5" s="331"/>
      <c r="E5" s="334"/>
      <c r="F5" s="89" t="s">
        <v>251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103</v>
      </c>
      <c r="Y5" s="89"/>
      <c r="Z5" s="90"/>
      <c r="AA5" s="89" t="s">
        <v>103</v>
      </c>
      <c r="AB5" s="89"/>
      <c r="AC5" s="91"/>
    </row>
    <row r="6" spans="1:33" ht="12.9" customHeight="1" x14ac:dyDescent="0.25">
      <c r="A6" s="325"/>
      <c r="B6" s="328"/>
      <c r="C6" s="328"/>
      <c r="D6" s="331"/>
      <c r="E6" s="183" t="s">
        <v>104</v>
      </c>
      <c r="F6" s="282" t="s">
        <v>105</v>
      </c>
      <c r="G6" s="283"/>
      <c r="H6" s="284" t="s">
        <v>106</v>
      </c>
      <c r="I6" s="285"/>
      <c r="J6" s="285"/>
      <c r="K6" s="286"/>
      <c r="L6" s="284" t="s">
        <v>107</v>
      </c>
      <c r="M6" s="285"/>
      <c r="N6" s="285"/>
      <c r="O6" s="286"/>
      <c r="P6" s="284" t="s">
        <v>108</v>
      </c>
      <c r="Q6" s="285"/>
      <c r="R6" s="285"/>
      <c r="S6" s="286"/>
      <c r="T6" s="284" t="s">
        <v>109</v>
      </c>
      <c r="U6" s="285"/>
      <c r="V6" s="285"/>
      <c r="W6" s="286"/>
      <c r="X6" s="323" t="s">
        <v>110</v>
      </c>
      <c r="Y6" s="282"/>
      <c r="Z6" s="283"/>
      <c r="AA6" s="284" t="s">
        <v>111</v>
      </c>
      <c r="AB6" s="285"/>
      <c r="AC6" s="286"/>
    </row>
    <row r="7" spans="1:33" ht="12.6" customHeight="1" thickBot="1" x14ac:dyDescent="0.3">
      <c r="A7" s="326"/>
      <c r="B7" s="329"/>
      <c r="C7" s="329"/>
      <c r="D7" s="332"/>
      <c r="E7" s="193" t="s">
        <v>252</v>
      </c>
      <c r="F7" s="338">
        <f>DATE(2022,11,13)</f>
        <v>44878</v>
      </c>
      <c r="G7" s="339"/>
      <c r="H7" s="336">
        <f>F7+1</f>
        <v>44879</v>
      </c>
      <c r="I7" s="336"/>
      <c r="J7" s="336"/>
      <c r="K7" s="337"/>
      <c r="L7" s="335">
        <f>H7+1</f>
        <v>44880</v>
      </c>
      <c r="M7" s="336"/>
      <c r="N7" s="336"/>
      <c r="O7" s="337"/>
      <c r="P7" s="335">
        <f>L7+1</f>
        <v>44881</v>
      </c>
      <c r="Q7" s="336"/>
      <c r="R7" s="336"/>
      <c r="S7" s="337"/>
      <c r="T7" s="335">
        <f>P7+1</f>
        <v>44882</v>
      </c>
      <c r="U7" s="336"/>
      <c r="V7" s="336"/>
      <c r="W7" s="337"/>
      <c r="X7" s="335">
        <f>T7+1</f>
        <v>44883</v>
      </c>
      <c r="Y7" s="336"/>
      <c r="Z7" s="336"/>
      <c r="AA7" s="335">
        <f>X7+1</f>
        <v>44884</v>
      </c>
      <c r="AB7" s="336"/>
      <c r="AC7" s="337"/>
    </row>
    <row r="8" spans="1:33" s="55" customFormat="1" ht="38.25" customHeight="1" thickBot="1" x14ac:dyDescent="0.3">
      <c r="A8" s="340"/>
      <c r="B8" s="341"/>
      <c r="C8" s="341"/>
      <c r="D8" s="342"/>
      <c r="E8" s="189"/>
      <c r="F8" s="343" t="s">
        <v>212</v>
      </c>
      <c r="G8" s="344"/>
      <c r="H8" s="226" t="s">
        <v>212</v>
      </c>
      <c r="I8" s="226" t="s">
        <v>253</v>
      </c>
      <c r="J8" s="226" t="s">
        <v>254</v>
      </c>
      <c r="K8" s="226" t="s">
        <v>255</v>
      </c>
      <c r="L8" s="226" t="s">
        <v>212</v>
      </c>
      <c r="M8" s="226" t="s">
        <v>253</v>
      </c>
      <c r="N8" s="226" t="s">
        <v>254</v>
      </c>
      <c r="O8" s="226" t="s">
        <v>255</v>
      </c>
      <c r="P8" s="226" t="s">
        <v>212</v>
      </c>
      <c r="Q8" s="226" t="s">
        <v>253</v>
      </c>
      <c r="R8" s="226" t="s">
        <v>254</v>
      </c>
      <c r="S8" s="226" t="s">
        <v>255</v>
      </c>
      <c r="T8" s="226" t="s">
        <v>212</v>
      </c>
      <c r="U8" s="226" t="s">
        <v>253</v>
      </c>
      <c r="V8" s="226" t="s">
        <v>254</v>
      </c>
      <c r="W8" s="226" t="s">
        <v>255</v>
      </c>
      <c r="X8" s="92"/>
      <c r="Y8" s="93"/>
      <c r="Z8" s="94"/>
      <c r="AA8" s="92"/>
      <c r="AB8" s="93"/>
      <c r="AC8" s="94"/>
    </row>
    <row r="9" spans="1:33" ht="15" customHeight="1" thickBot="1" x14ac:dyDescent="0.35">
      <c r="A9" s="190">
        <v>0.79166666666666663</v>
      </c>
      <c r="B9" s="191">
        <f>A9-3/24</f>
        <v>0.66666666666666663</v>
      </c>
      <c r="C9" s="227">
        <f>A9+5/24</f>
        <v>1</v>
      </c>
      <c r="D9" s="228">
        <f>A9+14/24</f>
        <v>1.375</v>
      </c>
      <c r="E9" s="201" t="s">
        <v>112</v>
      </c>
      <c r="F9" s="93"/>
      <c r="G9" s="94"/>
      <c r="H9" s="319" t="s">
        <v>113</v>
      </c>
      <c r="I9" s="319"/>
      <c r="J9" s="319"/>
      <c r="K9" s="320"/>
      <c r="L9" s="345" t="s">
        <v>113</v>
      </c>
      <c r="M9" s="319"/>
      <c r="N9" s="319"/>
      <c r="O9" s="320"/>
      <c r="P9" s="347" t="s">
        <v>113</v>
      </c>
      <c r="Q9" s="348"/>
      <c r="R9" s="348"/>
      <c r="S9" s="349"/>
      <c r="T9" s="345" t="s">
        <v>113</v>
      </c>
      <c r="U9" s="319"/>
      <c r="V9" s="319"/>
      <c r="W9" s="320"/>
      <c r="X9" s="92"/>
      <c r="Y9" s="93"/>
      <c r="Z9" s="94"/>
      <c r="AA9" s="92"/>
      <c r="AB9" s="93"/>
      <c r="AC9" s="94"/>
    </row>
    <row r="10" spans="1:33" ht="15" customHeight="1" thickBot="1" x14ac:dyDescent="0.35">
      <c r="A10" s="95">
        <f>A9+0.5/24</f>
        <v>0.8125</v>
      </c>
      <c r="B10" s="96">
        <f t="shared" ref="B10:B40" si="0">A10-3/24</f>
        <v>0.6875</v>
      </c>
      <c r="C10" s="198">
        <f t="shared" ref="C10:C40" si="1">A10+5/24</f>
        <v>1.0208333333333333</v>
      </c>
      <c r="D10" s="97">
        <f t="shared" ref="D10:D40" si="2">A10+14/24</f>
        <v>1.3958333333333335</v>
      </c>
      <c r="E10" s="202" t="s">
        <v>114</v>
      </c>
      <c r="F10" s="93"/>
      <c r="G10" s="94"/>
      <c r="H10" s="321"/>
      <c r="I10" s="321"/>
      <c r="J10" s="321"/>
      <c r="K10" s="322"/>
      <c r="L10" s="346"/>
      <c r="M10" s="321"/>
      <c r="N10" s="321"/>
      <c r="O10" s="322"/>
      <c r="P10" s="350" t="s">
        <v>325</v>
      </c>
      <c r="Q10" s="351"/>
      <c r="R10" s="351"/>
      <c r="S10" s="352"/>
      <c r="T10" s="346"/>
      <c r="U10" s="321"/>
      <c r="V10" s="321"/>
      <c r="W10" s="322"/>
      <c r="X10" s="92"/>
      <c r="Y10" s="93"/>
      <c r="Z10" s="94"/>
      <c r="AA10" s="92"/>
      <c r="AB10" s="93"/>
      <c r="AC10" s="94"/>
    </row>
    <row r="11" spans="1:33" ht="15" customHeight="1" thickBot="1" x14ac:dyDescent="0.35">
      <c r="A11" s="95">
        <f t="shared" ref="A11:A40" si="3">A10+0.5/24</f>
        <v>0.83333333333333337</v>
      </c>
      <c r="B11" s="96">
        <f t="shared" si="0"/>
        <v>0.70833333333333337</v>
      </c>
      <c r="C11" s="198">
        <f t="shared" si="1"/>
        <v>1.0416666666666667</v>
      </c>
      <c r="D11" s="97">
        <f t="shared" si="2"/>
        <v>1.4166666666666667</v>
      </c>
      <c r="E11" s="184" t="s">
        <v>115</v>
      </c>
      <c r="F11" s="93"/>
      <c r="G11" s="94"/>
      <c r="H11" s="359" t="s">
        <v>316</v>
      </c>
      <c r="I11" s="360"/>
      <c r="J11" s="360"/>
      <c r="K11" s="361"/>
      <c r="L11" s="273" t="s">
        <v>116</v>
      </c>
      <c r="M11" s="264"/>
      <c r="N11" s="276" t="s">
        <v>256</v>
      </c>
      <c r="O11" s="264"/>
      <c r="P11" s="353"/>
      <c r="Q11" s="354"/>
      <c r="R11" s="354"/>
      <c r="S11" s="355"/>
      <c r="T11" s="273" t="s">
        <v>116</v>
      </c>
      <c r="U11" s="356" t="s">
        <v>257</v>
      </c>
      <c r="V11" s="264"/>
      <c r="W11" s="264"/>
      <c r="X11" s="92"/>
      <c r="Y11" s="93"/>
      <c r="Z11" s="94"/>
      <c r="AA11" s="92"/>
      <c r="AB11" s="93"/>
      <c r="AC11" s="94"/>
    </row>
    <row r="12" spans="1:33" ht="15" customHeight="1" x14ac:dyDescent="0.3">
      <c r="A12" s="95">
        <f t="shared" si="3"/>
        <v>0.85416666666666674</v>
      </c>
      <c r="B12" s="96">
        <f t="shared" si="0"/>
        <v>0.72916666666666674</v>
      </c>
      <c r="C12" s="198">
        <f t="shared" si="1"/>
        <v>1.0625</v>
      </c>
      <c r="D12" s="97">
        <f t="shared" si="2"/>
        <v>1.4375</v>
      </c>
      <c r="E12" s="184" t="s">
        <v>118</v>
      </c>
      <c r="F12" s="93"/>
      <c r="G12" s="94"/>
      <c r="H12" s="362"/>
      <c r="I12" s="363"/>
      <c r="J12" s="363"/>
      <c r="K12" s="364"/>
      <c r="L12" s="274"/>
      <c r="M12" s="265"/>
      <c r="N12" s="277"/>
      <c r="O12" s="265"/>
      <c r="P12" s="264"/>
      <c r="Q12" s="298" t="s">
        <v>213</v>
      </c>
      <c r="R12" s="276" t="s">
        <v>256</v>
      </c>
      <c r="S12" s="264"/>
      <c r="T12" s="274"/>
      <c r="U12" s="357"/>
      <c r="V12" s="265"/>
      <c r="W12" s="265"/>
      <c r="X12" s="92"/>
      <c r="Y12" s="93"/>
      <c r="Z12" s="94"/>
      <c r="AA12" s="92"/>
      <c r="AB12" s="93"/>
      <c r="AC12" s="94"/>
    </row>
    <row r="13" spans="1:33" ht="15" customHeight="1" x14ac:dyDescent="0.3">
      <c r="A13" s="95">
        <f t="shared" si="3"/>
        <v>0.87500000000000011</v>
      </c>
      <c r="B13" s="96">
        <f t="shared" si="0"/>
        <v>0.75000000000000011</v>
      </c>
      <c r="C13" s="198">
        <f t="shared" si="1"/>
        <v>1.0833333333333335</v>
      </c>
      <c r="D13" s="97">
        <f t="shared" si="2"/>
        <v>1.4583333333333335</v>
      </c>
      <c r="E13" s="184" t="s">
        <v>119</v>
      </c>
      <c r="F13" s="93"/>
      <c r="G13" s="94"/>
      <c r="H13" s="362"/>
      <c r="I13" s="363"/>
      <c r="J13" s="363"/>
      <c r="K13" s="364"/>
      <c r="L13" s="274"/>
      <c r="M13" s="265"/>
      <c r="N13" s="277"/>
      <c r="O13" s="265"/>
      <c r="P13" s="265"/>
      <c r="Q13" s="299"/>
      <c r="R13" s="277"/>
      <c r="S13" s="265"/>
      <c r="T13" s="274"/>
      <c r="U13" s="357"/>
      <c r="V13" s="265"/>
      <c r="W13" s="265"/>
      <c r="X13" s="92"/>
      <c r="Y13" s="93"/>
      <c r="Z13" s="94"/>
      <c r="AA13" s="92"/>
      <c r="AB13" s="93"/>
      <c r="AC13" s="94"/>
    </row>
    <row r="14" spans="1:33" ht="15" customHeight="1" thickBot="1" x14ac:dyDescent="0.35">
      <c r="A14" s="95">
        <f t="shared" si="3"/>
        <v>0.89583333333333348</v>
      </c>
      <c r="B14" s="96">
        <f t="shared" si="0"/>
        <v>0.77083333333333348</v>
      </c>
      <c r="C14" s="198">
        <f t="shared" si="1"/>
        <v>1.1041666666666667</v>
      </c>
      <c r="D14" s="97">
        <f t="shared" si="2"/>
        <v>1.479166666666667</v>
      </c>
      <c r="E14" s="184" t="s">
        <v>120</v>
      </c>
      <c r="F14" s="93"/>
      <c r="G14" s="94"/>
      <c r="H14" s="365"/>
      <c r="I14" s="366"/>
      <c r="J14" s="366"/>
      <c r="K14" s="367"/>
      <c r="L14" s="275"/>
      <c r="M14" s="266"/>
      <c r="N14" s="278"/>
      <c r="O14" s="266"/>
      <c r="P14" s="266"/>
      <c r="Q14" s="300"/>
      <c r="R14" s="278"/>
      <c r="S14" s="266"/>
      <c r="T14" s="275"/>
      <c r="U14" s="358"/>
      <c r="V14" s="266"/>
      <c r="W14" s="266"/>
      <c r="X14" s="92"/>
      <c r="Y14" s="93"/>
      <c r="Z14" s="94"/>
      <c r="AA14" s="92"/>
      <c r="AB14" s="93"/>
      <c r="AC14" s="94"/>
    </row>
    <row r="15" spans="1:33" ht="15" customHeight="1" thickBot="1" x14ac:dyDescent="0.35">
      <c r="A15" s="95">
        <f t="shared" si="3"/>
        <v>0.91666666666666685</v>
      </c>
      <c r="B15" s="96">
        <f t="shared" si="0"/>
        <v>0.79166666666666685</v>
      </c>
      <c r="C15" s="198">
        <f t="shared" si="1"/>
        <v>1.1250000000000002</v>
      </c>
      <c r="D15" s="97">
        <f t="shared" si="2"/>
        <v>1.5000000000000002</v>
      </c>
      <c r="E15" s="185" t="s">
        <v>121</v>
      </c>
      <c r="F15" s="287"/>
      <c r="G15" s="288"/>
      <c r="H15" s="280" t="s">
        <v>122</v>
      </c>
      <c r="I15" s="280"/>
      <c r="J15" s="280"/>
      <c r="K15" s="281"/>
      <c r="L15" s="279" t="s">
        <v>122</v>
      </c>
      <c r="M15" s="280"/>
      <c r="N15" s="280"/>
      <c r="O15" s="281"/>
      <c r="P15" s="279" t="s">
        <v>122</v>
      </c>
      <c r="Q15" s="280"/>
      <c r="R15" s="280"/>
      <c r="S15" s="281"/>
      <c r="T15" s="279" t="s">
        <v>122</v>
      </c>
      <c r="U15" s="280"/>
      <c r="V15" s="280"/>
      <c r="W15" s="281"/>
      <c r="X15" s="92"/>
      <c r="Y15" s="93"/>
      <c r="Z15" s="94"/>
      <c r="AA15" s="92"/>
      <c r="AB15" s="93"/>
      <c r="AC15" s="94"/>
    </row>
    <row r="16" spans="1:33" ht="15" customHeight="1" x14ac:dyDescent="0.3">
      <c r="A16" s="95">
        <f t="shared" si="3"/>
        <v>0.93750000000000022</v>
      </c>
      <c r="B16" s="96">
        <f t="shared" si="0"/>
        <v>0.81250000000000022</v>
      </c>
      <c r="C16" s="198">
        <f t="shared" si="1"/>
        <v>1.1458333333333335</v>
      </c>
      <c r="D16" s="97">
        <f t="shared" si="2"/>
        <v>1.5208333333333335</v>
      </c>
      <c r="E16" s="186" t="s">
        <v>123</v>
      </c>
      <c r="F16" s="93"/>
      <c r="G16" s="94"/>
      <c r="H16" s="289" t="s">
        <v>317</v>
      </c>
      <c r="I16" s="290"/>
      <c r="J16" s="290"/>
      <c r="K16" s="291"/>
      <c r="L16" s="264"/>
      <c r="M16" s="298" t="s">
        <v>213</v>
      </c>
      <c r="N16" s="301" t="s">
        <v>157</v>
      </c>
      <c r="O16" s="304" t="s">
        <v>117</v>
      </c>
      <c r="P16" s="307" t="s">
        <v>318</v>
      </c>
      <c r="Q16" s="308"/>
      <c r="R16" s="308"/>
      <c r="S16" s="309"/>
      <c r="T16" s="273" t="s">
        <v>116</v>
      </c>
      <c r="U16" s="304" t="s">
        <v>117</v>
      </c>
      <c r="V16" s="301" t="s">
        <v>157</v>
      </c>
      <c r="W16" s="313" t="s">
        <v>48</v>
      </c>
      <c r="X16" s="92"/>
      <c r="Y16" s="93"/>
      <c r="Z16" s="94"/>
      <c r="AA16" s="92"/>
      <c r="AB16" s="93"/>
      <c r="AC16" s="94"/>
    </row>
    <row r="17" spans="1:29" ht="15" customHeight="1" thickBot="1" x14ac:dyDescent="0.35">
      <c r="A17" s="95">
        <f t="shared" si="3"/>
        <v>0.95833333333333359</v>
      </c>
      <c r="B17" s="96">
        <f t="shared" si="0"/>
        <v>0.83333333333333359</v>
      </c>
      <c r="C17" s="198">
        <f t="shared" si="1"/>
        <v>1.166666666666667</v>
      </c>
      <c r="D17" s="97">
        <f t="shared" si="2"/>
        <v>1.541666666666667</v>
      </c>
      <c r="E17" s="186" t="s">
        <v>124</v>
      </c>
      <c r="F17" s="93"/>
      <c r="G17" s="94"/>
      <c r="H17" s="292"/>
      <c r="I17" s="293"/>
      <c r="J17" s="293"/>
      <c r="K17" s="294"/>
      <c r="L17" s="265"/>
      <c r="M17" s="299"/>
      <c r="N17" s="302"/>
      <c r="O17" s="305"/>
      <c r="P17" s="310"/>
      <c r="Q17" s="311"/>
      <c r="R17" s="311"/>
      <c r="S17" s="312"/>
      <c r="T17" s="274"/>
      <c r="U17" s="305"/>
      <c r="V17" s="302"/>
      <c r="W17" s="314"/>
      <c r="X17" s="92"/>
      <c r="Y17" s="93"/>
      <c r="Z17" s="94"/>
      <c r="AA17" s="92"/>
      <c r="AB17" s="93"/>
      <c r="AC17" s="94"/>
    </row>
    <row r="18" spans="1:29" ht="15" customHeight="1" x14ac:dyDescent="0.3">
      <c r="A18" s="95">
        <f t="shared" si="3"/>
        <v>0.97916666666666696</v>
      </c>
      <c r="B18" s="96">
        <f t="shared" si="0"/>
        <v>0.85416666666666696</v>
      </c>
      <c r="C18" s="198">
        <f t="shared" si="1"/>
        <v>1.1875000000000002</v>
      </c>
      <c r="D18" s="97">
        <f t="shared" si="2"/>
        <v>1.5625000000000004</v>
      </c>
      <c r="E18" s="186" t="s">
        <v>125</v>
      </c>
      <c r="F18" s="93"/>
      <c r="G18" s="94"/>
      <c r="H18" s="292"/>
      <c r="I18" s="293"/>
      <c r="J18" s="293"/>
      <c r="K18" s="294"/>
      <c r="L18" s="265"/>
      <c r="M18" s="299"/>
      <c r="N18" s="302"/>
      <c r="O18" s="305"/>
      <c r="P18" s="289" t="s">
        <v>319</v>
      </c>
      <c r="Q18" s="290"/>
      <c r="R18" s="290"/>
      <c r="S18" s="291"/>
      <c r="T18" s="274"/>
      <c r="U18" s="305"/>
      <c r="V18" s="302"/>
      <c r="W18" s="314"/>
      <c r="X18" s="92"/>
      <c r="Y18" s="93"/>
      <c r="Z18" s="94"/>
      <c r="AA18" s="92"/>
      <c r="AB18" s="93"/>
      <c r="AC18" s="94"/>
    </row>
    <row r="19" spans="1:29" ht="15" customHeight="1" thickBot="1" x14ac:dyDescent="0.35">
      <c r="A19" s="199">
        <f t="shared" si="3"/>
        <v>1.0000000000000002</v>
      </c>
      <c r="B19" s="96">
        <f t="shared" si="0"/>
        <v>0.87500000000000022</v>
      </c>
      <c r="C19" s="198">
        <f t="shared" si="1"/>
        <v>1.2083333333333335</v>
      </c>
      <c r="D19" s="97">
        <f t="shared" si="2"/>
        <v>1.5833333333333335</v>
      </c>
      <c r="E19" s="186" t="s">
        <v>126</v>
      </c>
      <c r="F19" s="93"/>
      <c r="G19" s="94"/>
      <c r="H19" s="295"/>
      <c r="I19" s="296"/>
      <c r="J19" s="296"/>
      <c r="K19" s="297"/>
      <c r="L19" s="266"/>
      <c r="M19" s="300"/>
      <c r="N19" s="303"/>
      <c r="O19" s="306"/>
      <c r="P19" s="295"/>
      <c r="Q19" s="296"/>
      <c r="R19" s="296"/>
      <c r="S19" s="297"/>
      <c r="T19" s="275"/>
      <c r="U19" s="306"/>
      <c r="V19" s="303"/>
      <c r="W19" s="315"/>
      <c r="X19" s="92"/>
      <c r="Y19" s="93"/>
      <c r="Z19" s="94"/>
      <c r="AA19" s="92"/>
      <c r="AB19" s="93"/>
      <c r="AC19" s="94"/>
    </row>
    <row r="20" spans="1:29" ht="15" customHeight="1" thickBot="1" x14ac:dyDescent="0.35">
      <c r="A20" s="199">
        <f t="shared" si="3"/>
        <v>1.0208333333333335</v>
      </c>
      <c r="B20" s="96">
        <f t="shared" si="0"/>
        <v>0.89583333333333348</v>
      </c>
      <c r="C20" s="198">
        <f t="shared" si="1"/>
        <v>1.2291666666666667</v>
      </c>
      <c r="D20" s="97">
        <f t="shared" si="2"/>
        <v>1.604166666666667</v>
      </c>
      <c r="E20" s="202" t="s">
        <v>127</v>
      </c>
      <c r="F20" s="93"/>
      <c r="G20" s="94"/>
      <c r="H20" s="319" t="s">
        <v>330</v>
      </c>
      <c r="I20" s="319"/>
      <c r="J20" s="319"/>
      <c r="K20" s="320"/>
      <c r="L20" s="319" t="s">
        <v>330</v>
      </c>
      <c r="M20" s="319"/>
      <c r="N20" s="319"/>
      <c r="O20" s="320"/>
      <c r="P20" s="319" t="s">
        <v>330</v>
      </c>
      <c r="Q20" s="319"/>
      <c r="R20" s="319"/>
      <c r="S20" s="320"/>
      <c r="T20" s="319" t="s">
        <v>330</v>
      </c>
      <c r="U20" s="319"/>
      <c r="V20" s="319"/>
      <c r="W20" s="320"/>
      <c r="X20" s="92"/>
      <c r="Y20" s="93"/>
      <c r="Z20" s="94"/>
      <c r="AA20" s="92"/>
      <c r="AB20" s="93"/>
      <c r="AC20" s="94"/>
    </row>
    <row r="21" spans="1:29" ht="15" customHeight="1" thickBot="1" x14ac:dyDescent="0.35">
      <c r="A21" s="199">
        <f t="shared" si="3"/>
        <v>1.0416666666666667</v>
      </c>
      <c r="B21" s="96">
        <f t="shared" si="0"/>
        <v>0.91666666666666674</v>
      </c>
      <c r="C21" s="198">
        <f t="shared" si="1"/>
        <v>1.25</v>
      </c>
      <c r="D21" s="97">
        <f t="shared" si="2"/>
        <v>1.625</v>
      </c>
      <c r="E21" s="202" t="s">
        <v>128</v>
      </c>
      <c r="F21" s="93"/>
      <c r="G21" s="94"/>
      <c r="H21" s="321"/>
      <c r="I21" s="321"/>
      <c r="J21" s="321"/>
      <c r="K21" s="322"/>
      <c r="L21" s="321"/>
      <c r="M21" s="321"/>
      <c r="N21" s="321"/>
      <c r="O21" s="322"/>
      <c r="P21" s="321"/>
      <c r="Q21" s="321"/>
      <c r="R21" s="321"/>
      <c r="S21" s="322"/>
      <c r="T21" s="321"/>
      <c r="U21" s="321"/>
      <c r="V21" s="321"/>
      <c r="W21" s="322"/>
      <c r="X21" s="359" t="s">
        <v>320</v>
      </c>
      <c r="Y21" s="360"/>
      <c r="Z21" s="361"/>
      <c r="AA21" s="92"/>
      <c r="AB21" s="93"/>
      <c r="AC21" s="94"/>
    </row>
    <row r="22" spans="1:29" ht="15" customHeight="1" x14ac:dyDescent="0.3">
      <c r="A22" s="199">
        <f t="shared" si="3"/>
        <v>1.0625</v>
      </c>
      <c r="B22" s="96">
        <f t="shared" si="0"/>
        <v>0.9375</v>
      </c>
      <c r="C22" s="198">
        <f t="shared" si="1"/>
        <v>1.2708333333333333</v>
      </c>
      <c r="D22" s="97">
        <f t="shared" si="2"/>
        <v>1.6458333333333335</v>
      </c>
      <c r="E22" s="186" t="s">
        <v>129</v>
      </c>
      <c r="F22" s="93"/>
      <c r="G22" s="94"/>
      <c r="H22" s="273" t="s">
        <v>116</v>
      </c>
      <c r="I22" s="316" t="s">
        <v>321</v>
      </c>
      <c r="J22" s="264"/>
      <c r="K22" s="261" t="s">
        <v>76</v>
      </c>
      <c r="L22" s="418" t="s">
        <v>258</v>
      </c>
      <c r="M22" s="264"/>
      <c r="N22" s="267" t="s">
        <v>131</v>
      </c>
      <c r="O22" s="264"/>
      <c r="P22" s="304" t="s">
        <v>117</v>
      </c>
      <c r="Q22" s="298" t="s">
        <v>213</v>
      </c>
      <c r="R22" s="267" t="s">
        <v>131</v>
      </c>
      <c r="S22" s="261" t="s">
        <v>76</v>
      </c>
      <c r="T22" s="273" t="s">
        <v>116</v>
      </c>
      <c r="U22" s="316" t="s">
        <v>321</v>
      </c>
      <c r="V22" s="267" t="s">
        <v>131</v>
      </c>
      <c r="W22" s="261" t="s">
        <v>76</v>
      </c>
      <c r="X22" s="362"/>
      <c r="Y22" s="363"/>
      <c r="Z22" s="364"/>
      <c r="AA22" s="92"/>
      <c r="AB22" s="93"/>
      <c r="AC22" s="94"/>
    </row>
    <row r="23" spans="1:29" ht="15" customHeight="1" x14ac:dyDescent="0.3">
      <c r="A23" s="199">
        <f t="shared" si="3"/>
        <v>1.0833333333333333</v>
      </c>
      <c r="B23" s="96">
        <f t="shared" si="0"/>
        <v>0.95833333333333326</v>
      </c>
      <c r="C23" s="96">
        <f t="shared" si="1"/>
        <v>1.2916666666666665</v>
      </c>
      <c r="D23" s="97">
        <f t="shared" si="2"/>
        <v>1.6666666666666665</v>
      </c>
      <c r="E23" s="186" t="s">
        <v>132</v>
      </c>
      <c r="F23" s="93"/>
      <c r="G23" s="94"/>
      <c r="H23" s="274"/>
      <c r="I23" s="317"/>
      <c r="J23" s="265"/>
      <c r="K23" s="262"/>
      <c r="L23" s="419"/>
      <c r="M23" s="265"/>
      <c r="N23" s="268"/>
      <c r="O23" s="265"/>
      <c r="P23" s="305"/>
      <c r="Q23" s="299"/>
      <c r="R23" s="268"/>
      <c r="S23" s="262"/>
      <c r="T23" s="274"/>
      <c r="U23" s="317"/>
      <c r="V23" s="268"/>
      <c r="W23" s="262"/>
      <c r="X23" s="362"/>
      <c r="Y23" s="363"/>
      <c r="Z23" s="364"/>
      <c r="AA23" s="92"/>
      <c r="AB23" s="93"/>
      <c r="AC23" s="94"/>
    </row>
    <row r="24" spans="1:29" ht="15" customHeight="1" x14ac:dyDescent="0.3">
      <c r="A24" s="199">
        <f t="shared" si="3"/>
        <v>1.1041666666666665</v>
      </c>
      <c r="B24" s="96">
        <f t="shared" si="0"/>
        <v>0.97916666666666652</v>
      </c>
      <c r="C24" s="96">
        <f t="shared" si="1"/>
        <v>1.3124999999999998</v>
      </c>
      <c r="D24" s="97">
        <f t="shared" si="2"/>
        <v>1.6875</v>
      </c>
      <c r="E24" s="186" t="s">
        <v>133</v>
      </c>
      <c r="F24" s="93"/>
      <c r="G24" s="94"/>
      <c r="H24" s="274"/>
      <c r="I24" s="317"/>
      <c r="J24" s="265"/>
      <c r="K24" s="262"/>
      <c r="L24" s="419"/>
      <c r="M24" s="265"/>
      <c r="N24" s="268"/>
      <c r="O24" s="265"/>
      <c r="P24" s="305"/>
      <c r="Q24" s="299"/>
      <c r="R24" s="268"/>
      <c r="S24" s="262"/>
      <c r="T24" s="274"/>
      <c r="U24" s="317"/>
      <c r="V24" s="268"/>
      <c r="W24" s="262"/>
      <c r="X24" s="362"/>
      <c r="Y24" s="363"/>
      <c r="Z24" s="364"/>
      <c r="AA24" s="92"/>
      <c r="AB24" s="93"/>
      <c r="AC24" s="94"/>
    </row>
    <row r="25" spans="1:29" ht="15" customHeight="1" thickBot="1" x14ac:dyDescent="0.35">
      <c r="A25" s="199">
        <f t="shared" si="3"/>
        <v>1.1249999999999998</v>
      </c>
      <c r="B25" s="198">
        <f t="shared" si="0"/>
        <v>0.99999999999999978</v>
      </c>
      <c r="C25" s="96">
        <f t="shared" si="1"/>
        <v>1.333333333333333</v>
      </c>
      <c r="D25" s="97">
        <f t="shared" si="2"/>
        <v>1.708333333333333</v>
      </c>
      <c r="E25" s="186" t="s">
        <v>134</v>
      </c>
      <c r="F25" s="93"/>
      <c r="G25" s="94"/>
      <c r="H25" s="275"/>
      <c r="I25" s="318"/>
      <c r="J25" s="266"/>
      <c r="K25" s="263"/>
      <c r="L25" s="420"/>
      <c r="M25" s="266"/>
      <c r="N25" s="269"/>
      <c r="O25" s="266"/>
      <c r="P25" s="306"/>
      <c r="Q25" s="300"/>
      <c r="R25" s="269"/>
      <c r="S25" s="263"/>
      <c r="T25" s="275"/>
      <c r="U25" s="318"/>
      <c r="V25" s="269"/>
      <c r="W25" s="263"/>
      <c r="X25" s="362"/>
      <c r="Y25" s="363"/>
      <c r="Z25" s="364"/>
      <c r="AA25" s="92"/>
      <c r="AB25" s="93"/>
      <c r="AC25" s="94"/>
    </row>
    <row r="26" spans="1:29" ht="15" customHeight="1" thickBot="1" x14ac:dyDescent="0.35">
      <c r="A26" s="199">
        <f t="shared" si="3"/>
        <v>1.145833333333333</v>
      </c>
      <c r="B26" s="198">
        <f t="shared" si="0"/>
        <v>1.020833333333333</v>
      </c>
      <c r="C26" s="96">
        <f t="shared" si="1"/>
        <v>1.3541666666666663</v>
      </c>
      <c r="D26" s="97">
        <f t="shared" si="2"/>
        <v>1.7291666666666665</v>
      </c>
      <c r="E26" s="185" t="s">
        <v>135</v>
      </c>
      <c r="F26" s="287"/>
      <c r="G26" s="288"/>
      <c r="H26" s="279" t="s">
        <v>122</v>
      </c>
      <c r="I26" s="280"/>
      <c r="J26" s="280"/>
      <c r="K26" s="281"/>
      <c r="L26" s="279" t="s">
        <v>122</v>
      </c>
      <c r="M26" s="280"/>
      <c r="N26" s="280"/>
      <c r="O26" s="281"/>
      <c r="P26" s="279" t="s">
        <v>122</v>
      </c>
      <c r="Q26" s="280"/>
      <c r="R26" s="280"/>
      <c r="S26" s="281"/>
      <c r="T26" s="279" t="s">
        <v>122</v>
      </c>
      <c r="U26" s="280"/>
      <c r="V26" s="280"/>
      <c r="W26" s="281"/>
      <c r="X26" s="362"/>
      <c r="Y26" s="363"/>
      <c r="Z26" s="364"/>
      <c r="AA26" s="92"/>
      <c r="AB26" s="93"/>
      <c r="AC26" s="94"/>
    </row>
    <row r="27" spans="1:29" ht="15" customHeight="1" x14ac:dyDescent="0.3">
      <c r="A27" s="199">
        <f t="shared" si="3"/>
        <v>1.1666666666666663</v>
      </c>
      <c r="B27" s="198">
        <f t="shared" si="0"/>
        <v>1.0416666666666663</v>
      </c>
      <c r="C27" s="96">
        <f t="shared" si="1"/>
        <v>1.3749999999999996</v>
      </c>
      <c r="D27" s="97">
        <f t="shared" si="2"/>
        <v>1.7499999999999996</v>
      </c>
      <c r="E27" s="184" t="s">
        <v>136</v>
      </c>
      <c r="F27" s="378" t="s">
        <v>137</v>
      </c>
      <c r="G27" s="379"/>
      <c r="H27" s="273" t="s">
        <v>116</v>
      </c>
      <c r="I27" s="298" t="s">
        <v>213</v>
      </c>
      <c r="J27" s="264"/>
      <c r="K27" s="270" t="s">
        <v>130</v>
      </c>
      <c r="L27" s="273" t="s">
        <v>116</v>
      </c>
      <c r="M27" s="264"/>
      <c r="N27" s="276" t="s">
        <v>256</v>
      </c>
      <c r="O27" s="264"/>
      <c r="P27" s="375" t="s">
        <v>328</v>
      </c>
      <c r="Q27" s="264"/>
      <c r="R27" s="276" t="s">
        <v>256</v>
      </c>
      <c r="S27" s="264"/>
      <c r="T27" s="264"/>
      <c r="U27" s="298" t="s">
        <v>213</v>
      </c>
      <c r="V27" s="264"/>
      <c r="W27" s="270" t="s">
        <v>130</v>
      </c>
      <c r="X27" s="362"/>
      <c r="Y27" s="363"/>
      <c r="Z27" s="364"/>
      <c r="AA27" s="92"/>
      <c r="AB27" s="93"/>
      <c r="AC27" s="94"/>
    </row>
    <row r="28" spans="1:29" ht="15" customHeight="1" x14ac:dyDescent="0.3">
      <c r="A28" s="199">
        <f t="shared" si="3"/>
        <v>1.1874999999999996</v>
      </c>
      <c r="B28" s="198">
        <f t="shared" si="0"/>
        <v>1.0624999999999996</v>
      </c>
      <c r="C28" s="96">
        <f t="shared" si="1"/>
        <v>1.3958333333333328</v>
      </c>
      <c r="D28" s="97">
        <f t="shared" si="2"/>
        <v>1.770833333333333</v>
      </c>
      <c r="E28" s="186" t="s">
        <v>138</v>
      </c>
      <c r="F28" s="380"/>
      <c r="G28" s="381"/>
      <c r="H28" s="274"/>
      <c r="I28" s="299"/>
      <c r="J28" s="265"/>
      <c r="K28" s="271"/>
      <c r="L28" s="274"/>
      <c r="M28" s="265"/>
      <c r="N28" s="277"/>
      <c r="O28" s="265"/>
      <c r="P28" s="376"/>
      <c r="Q28" s="265"/>
      <c r="R28" s="277"/>
      <c r="S28" s="265"/>
      <c r="T28" s="265"/>
      <c r="U28" s="299"/>
      <c r="V28" s="265"/>
      <c r="W28" s="271"/>
      <c r="X28" s="362"/>
      <c r="Y28" s="363"/>
      <c r="Z28" s="364"/>
      <c r="AA28" s="92"/>
      <c r="AB28" s="93"/>
      <c r="AC28" s="94"/>
    </row>
    <row r="29" spans="1:29" ht="15" customHeight="1" thickBot="1" x14ac:dyDescent="0.35">
      <c r="A29" s="199">
        <f t="shared" si="3"/>
        <v>1.2083333333333328</v>
      </c>
      <c r="B29" s="198">
        <f t="shared" si="0"/>
        <v>1.0833333333333328</v>
      </c>
      <c r="C29" s="96">
        <f t="shared" si="1"/>
        <v>1.4166666666666661</v>
      </c>
      <c r="D29" s="97">
        <f t="shared" si="2"/>
        <v>1.7916666666666661</v>
      </c>
      <c r="E29" s="186" t="s">
        <v>139</v>
      </c>
      <c r="F29" s="382"/>
      <c r="G29" s="383"/>
      <c r="H29" s="274"/>
      <c r="I29" s="299"/>
      <c r="J29" s="265"/>
      <c r="K29" s="271"/>
      <c r="L29" s="274"/>
      <c r="M29" s="265"/>
      <c r="N29" s="277"/>
      <c r="O29" s="265"/>
      <c r="P29" s="376"/>
      <c r="Q29" s="265"/>
      <c r="R29" s="277"/>
      <c r="S29" s="265"/>
      <c r="T29" s="265"/>
      <c r="U29" s="299"/>
      <c r="V29" s="265"/>
      <c r="W29" s="271"/>
      <c r="X29" s="362"/>
      <c r="Y29" s="363"/>
      <c r="Z29" s="364"/>
      <c r="AA29" s="92"/>
      <c r="AB29" s="93"/>
      <c r="AC29" s="94"/>
    </row>
    <row r="30" spans="1:29" ht="15" customHeight="1" thickBot="1" x14ac:dyDescent="0.35">
      <c r="A30" s="199">
        <f t="shared" si="3"/>
        <v>1.2291666666666661</v>
      </c>
      <c r="B30" s="198">
        <f t="shared" si="0"/>
        <v>1.1041666666666661</v>
      </c>
      <c r="C30" s="96">
        <f t="shared" si="1"/>
        <v>1.4374999999999993</v>
      </c>
      <c r="D30" s="97">
        <f t="shared" si="2"/>
        <v>1.8124999999999996</v>
      </c>
      <c r="E30" s="186" t="s">
        <v>140</v>
      </c>
      <c r="F30" s="369" t="s">
        <v>322</v>
      </c>
      <c r="G30" s="370"/>
      <c r="H30" s="275"/>
      <c r="I30" s="300"/>
      <c r="J30" s="266"/>
      <c r="K30" s="272"/>
      <c r="L30" s="275"/>
      <c r="M30" s="266"/>
      <c r="N30" s="278"/>
      <c r="O30" s="266"/>
      <c r="P30" s="377"/>
      <c r="Q30" s="266"/>
      <c r="R30" s="278"/>
      <c r="S30" s="266"/>
      <c r="T30" s="266"/>
      <c r="U30" s="300"/>
      <c r="V30" s="266"/>
      <c r="W30" s="272"/>
      <c r="X30" s="365"/>
      <c r="Y30" s="366"/>
      <c r="Z30" s="367"/>
      <c r="AA30" s="92"/>
      <c r="AB30" s="93"/>
      <c r="AC30" s="94"/>
    </row>
    <row r="31" spans="1:29" ht="15" customHeight="1" thickBot="1" x14ac:dyDescent="0.35">
      <c r="A31" s="199">
        <f t="shared" si="3"/>
        <v>1.2499999999999993</v>
      </c>
      <c r="B31" s="198">
        <f t="shared" si="0"/>
        <v>1.1249999999999993</v>
      </c>
      <c r="C31" s="96">
        <f t="shared" si="1"/>
        <v>1.4583333333333326</v>
      </c>
      <c r="D31" s="97">
        <f t="shared" si="2"/>
        <v>1.8333333333333326</v>
      </c>
      <c r="E31" s="202" t="s">
        <v>141</v>
      </c>
      <c r="F31" s="371"/>
      <c r="G31" s="372"/>
      <c r="H31" s="280" t="s">
        <v>122</v>
      </c>
      <c r="I31" s="280"/>
      <c r="J31" s="280"/>
      <c r="K31" s="281"/>
      <c r="L31" s="279" t="s">
        <v>122</v>
      </c>
      <c r="M31" s="280"/>
      <c r="N31" s="280"/>
      <c r="O31" s="281"/>
      <c r="P31" s="279" t="s">
        <v>122</v>
      </c>
      <c r="Q31" s="280"/>
      <c r="R31" s="280"/>
      <c r="S31" s="281"/>
      <c r="T31" s="279" t="s">
        <v>122</v>
      </c>
      <c r="U31" s="280"/>
      <c r="V31" s="280"/>
      <c r="W31" s="281"/>
      <c r="X31" s="384" t="s">
        <v>259</v>
      </c>
      <c r="Y31" s="385"/>
      <c r="Z31" s="386"/>
      <c r="AA31" s="92"/>
      <c r="AB31" s="93"/>
      <c r="AC31" s="94"/>
    </row>
    <row r="32" spans="1:29" ht="15" customHeight="1" x14ac:dyDescent="0.3">
      <c r="A32" s="199">
        <f t="shared" si="3"/>
        <v>1.2708333333333326</v>
      </c>
      <c r="B32" s="198">
        <f t="shared" si="0"/>
        <v>1.1458333333333326</v>
      </c>
      <c r="C32" s="96">
        <f t="shared" si="1"/>
        <v>1.4791666666666659</v>
      </c>
      <c r="D32" s="97">
        <f t="shared" si="2"/>
        <v>1.8541666666666661</v>
      </c>
      <c r="E32" s="202" t="s">
        <v>142</v>
      </c>
      <c r="F32" s="319" t="s">
        <v>143</v>
      </c>
      <c r="G32" s="320"/>
      <c r="H32" s="393" t="s">
        <v>260</v>
      </c>
      <c r="I32" s="394"/>
      <c r="J32" s="345" t="s">
        <v>143</v>
      </c>
      <c r="K32" s="320"/>
      <c r="L32" s="289" t="s">
        <v>323</v>
      </c>
      <c r="M32" s="290"/>
      <c r="N32" s="290"/>
      <c r="O32" s="291"/>
      <c r="P32" s="400" t="s">
        <v>261</v>
      </c>
      <c r="Q32" s="401"/>
      <c r="R32" s="401"/>
      <c r="S32" s="402"/>
      <c r="T32" s="409" t="s">
        <v>324</v>
      </c>
      <c r="U32" s="410"/>
      <c r="V32" s="410"/>
      <c r="W32" s="411"/>
      <c r="X32" s="387"/>
      <c r="Y32" s="388"/>
      <c r="Z32" s="389"/>
      <c r="AA32" s="92"/>
      <c r="AB32" s="93"/>
      <c r="AC32" s="94"/>
    </row>
    <row r="33" spans="1:29" ht="15" customHeight="1" thickBot="1" x14ac:dyDescent="0.35">
      <c r="A33" s="95">
        <f t="shared" si="3"/>
        <v>1.2916666666666659</v>
      </c>
      <c r="B33" s="198">
        <f t="shared" si="0"/>
        <v>1.1666666666666659</v>
      </c>
      <c r="C33" s="96">
        <f t="shared" si="1"/>
        <v>1.4999999999999991</v>
      </c>
      <c r="D33" s="97">
        <f t="shared" si="2"/>
        <v>1.8749999999999991</v>
      </c>
      <c r="E33" s="202" t="s">
        <v>144</v>
      </c>
      <c r="F33" s="373"/>
      <c r="G33" s="374"/>
      <c r="H33" s="395"/>
      <c r="I33" s="396"/>
      <c r="J33" s="399"/>
      <c r="K33" s="374"/>
      <c r="L33" s="295"/>
      <c r="M33" s="296"/>
      <c r="N33" s="296"/>
      <c r="O33" s="297"/>
      <c r="P33" s="403"/>
      <c r="Q33" s="404"/>
      <c r="R33" s="404"/>
      <c r="S33" s="405"/>
      <c r="T33" s="412"/>
      <c r="U33" s="413"/>
      <c r="V33" s="413"/>
      <c r="W33" s="414"/>
      <c r="X33" s="387"/>
      <c r="Y33" s="388"/>
      <c r="Z33" s="389"/>
      <c r="AA33" s="92"/>
      <c r="AB33" s="93"/>
      <c r="AC33" s="94"/>
    </row>
    <row r="34" spans="1:29" ht="15" customHeight="1" thickBot="1" x14ac:dyDescent="0.35">
      <c r="A34" s="95">
        <f t="shared" si="3"/>
        <v>1.3124999999999991</v>
      </c>
      <c r="B34" s="198">
        <f t="shared" si="0"/>
        <v>1.1874999999999991</v>
      </c>
      <c r="C34" s="96">
        <f t="shared" si="1"/>
        <v>1.5208333333333324</v>
      </c>
      <c r="D34" s="97">
        <f t="shared" si="2"/>
        <v>1.8958333333333326</v>
      </c>
      <c r="E34" s="202" t="s">
        <v>145</v>
      </c>
      <c r="F34" s="373"/>
      <c r="G34" s="374"/>
      <c r="H34" s="397"/>
      <c r="I34" s="398"/>
      <c r="J34" s="399"/>
      <c r="K34" s="374"/>
      <c r="L34" s="345" t="s">
        <v>143</v>
      </c>
      <c r="M34" s="319"/>
      <c r="N34" s="319"/>
      <c r="O34" s="320"/>
      <c r="P34" s="403"/>
      <c r="Q34" s="404"/>
      <c r="R34" s="404"/>
      <c r="S34" s="405"/>
      <c r="T34" s="412"/>
      <c r="U34" s="413"/>
      <c r="V34" s="413"/>
      <c r="W34" s="414"/>
      <c r="X34" s="387"/>
      <c r="Y34" s="388"/>
      <c r="Z34" s="389"/>
      <c r="AA34" s="92"/>
      <c r="AB34" s="93"/>
      <c r="AC34" s="94"/>
    </row>
    <row r="35" spans="1:29" ht="15" customHeight="1" thickBot="1" x14ac:dyDescent="0.35">
      <c r="A35" s="95">
        <f t="shared" si="3"/>
        <v>1.3333333333333324</v>
      </c>
      <c r="B35" s="198">
        <f t="shared" si="0"/>
        <v>1.2083333333333324</v>
      </c>
      <c r="C35" s="96">
        <f t="shared" si="1"/>
        <v>1.5416666666666656</v>
      </c>
      <c r="D35" s="97">
        <f t="shared" si="2"/>
        <v>1.9166666666666656</v>
      </c>
      <c r="E35" s="229" t="s">
        <v>146</v>
      </c>
      <c r="F35" s="373"/>
      <c r="G35" s="374"/>
      <c r="H35" s="393" t="s">
        <v>262</v>
      </c>
      <c r="I35" s="394"/>
      <c r="J35" s="399"/>
      <c r="K35" s="374"/>
      <c r="L35" s="399"/>
      <c r="M35" s="373"/>
      <c r="N35" s="373"/>
      <c r="O35" s="374"/>
      <c r="P35" s="406"/>
      <c r="Q35" s="407"/>
      <c r="R35" s="407"/>
      <c r="S35" s="408"/>
      <c r="T35" s="415"/>
      <c r="U35" s="416"/>
      <c r="V35" s="416"/>
      <c r="W35" s="417"/>
      <c r="X35" s="387"/>
      <c r="Y35" s="388"/>
      <c r="Z35" s="389"/>
      <c r="AA35" s="92"/>
      <c r="AB35" s="93"/>
      <c r="AC35" s="94"/>
    </row>
    <row r="36" spans="1:29" ht="15" customHeight="1" x14ac:dyDescent="0.3">
      <c r="A36" s="95">
        <f t="shared" si="3"/>
        <v>1.3541666666666656</v>
      </c>
      <c r="B36" s="198">
        <f t="shared" si="0"/>
        <v>1.2291666666666656</v>
      </c>
      <c r="C36" s="96">
        <f t="shared" si="1"/>
        <v>1.5624999999999989</v>
      </c>
      <c r="D36" s="97">
        <f t="shared" si="2"/>
        <v>1.9374999999999991</v>
      </c>
      <c r="E36" s="230" t="s">
        <v>147</v>
      </c>
      <c r="F36" s="373"/>
      <c r="G36" s="374"/>
      <c r="H36" s="395"/>
      <c r="I36" s="396"/>
      <c r="J36" s="399"/>
      <c r="K36" s="374"/>
      <c r="L36" s="399"/>
      <c r="M36" s="373"/>
      <c r="N36" s="373"/>
      <c r="O36" s="374"/>
      <c r="P36" s="399" t="s">
        <v>143</v>
      </c>
      <c r="Q36" s="373"/>
      <c r="R36" s="373"/>
      <c r="S36" s="374"/>
      <c r="T36" s="224"/>
      <c r="U36" s="222"/>
      <c r="V36" s="222"/>
      <c r="W36" s="223"/>
      <c r="X36" s="387"/>
      <c r="Y36" s="388"/>
      <c r="Z36" s="389"/>
      <c r="AA36" s="92"/>
      <c r="AB36" s="93"/>
      <c r="AC36" s="94"/>
    </row>
    <row r="37" spans="1:29" ht="15" customHeight="1" thickBot="1" x14ac:dyDescent="0.35">
      <c r="A37" s="95">
        <f t="shared" si="3"/>
        <v>1.3749999999999989</v>
      </c>
      <c r="B37" s="198">
        <f t="shared" si="0"/>
        <v>1.2499999999999989</v>
      </c>
      <c r="C37" s="96">
        <f t="shared" si="1"/>
        <v>1.5833333333333321</v>
      </c>
      <c r="D37" s="97">
        <f t="shared" si="2"/>
        <v>1.9583333333333321</v>
      </c>
      <c r="E37" s="230" t="s">
        <v>148</v>
      </c>
      <c r="F37" s="373"/>
      <c r="G37" s="374"/>
      <c r="H37" s="397"/>
      <c r="I37" s="398"/>
      <c r="J37" s="399"/>
      <c r="K37" s="374"/>
      <c r="L37" s="399"/>
      <c r="M37" s="373"/>
      <c r="N37" s="373"/>
      <c r="O37" s="374"/>
      <c r="P37" s="399"/>
      <c r="Q37" s="373"/>
      <c r="R37" s="373"/>
      <c r="S37" s="374"/>
      <c r="T37" s="224"/>
      <c r="U37" s="222"/>
      <c r="V37" s="222"/>
      <c r="W37" s="223"/>
      <c r="X37" s="387"/>
      <c r="Y37" s="388"/>
      <c r="Z37" s="389"/>
      <c r="AA37" s="92"/>
      <c r="AB37" s="93"/>
      <c r="AC37" s="94"/>
    </row>
    <row r="38" spans="1:29" ht="15" customHeight="1" x14ac:dyDescent="0.3">
      <c r="A38" s="95">
        <f t="shared" si="3"/>
        <v>1.3958333333333321</v>
      </c>
      <c r="B38" s="198">
        <f t="shared" si="0"/>
        <v>1.2708333333333321</v>
      </c>
      <c r="C38" s="96">
        <f t="shared" si="1"/>
        <v>1.6041666666666654</v>
      </c>
      <c r="D38" s="97">
        <f t="shared" si="2"/>
        <v>1.9791666666666656</v>
      </c>
      <c r="E38" s="187" t="s">
        <v>149</v>
      </c>
      <c r="F38" s="373"/>
      <c r="G38" s="374"/>
      <c r="H38" s="393" t="s">
        <v>262</v>
      </c>
      <c r="I38" s="394"/>
      <c r="J38" s="399"/>
      <c r="K38" s="374"/>
      <c r="L38" s="399"/>
      <c r="M38" s="373"/>
      <c r="N38" s="373"/>
      <c r="O38" s="374"/>
      <c r="P38" s="399"/>
      <c r="Q38" s="373"/>
      <c r="R38" s="373"/>
      <c r="S38" s="374"/>
      <c r="T38" s="224"/>
      <c r="U38" s="222"/>
      <c r="V38" s="222"/>
      <c r="W38" s="223"/>
      <c r="X38" s="387"/>
      <c r="Y38" s="388"/>
      <c r="Z38" s="389"/>
      <c r="AA38" s="92"/>
      <c r="AB38" s="93"/>
      <c r="AC38" s="94"/>
    </row>
    <row r="39" spans="1:29" ht="15" customHeight="1" x14ac:dyDescent="0.3">
      <c r="A39" s="95">
        <f t="shared" si="3"/>
        <v>1.4166666666666654</v>
      </c>
      <c r="B39" s="96">
        <f t="shared" si="0"/>
        <v>1.2916666666666654</v>
      </c>
      <c r="C39" s="96">
        <f t="shared" si="1"/>
        <v>1.6249999999999987</v>
      </c>
      <c r="D39" s="197">
        <f t="shared" si="2"/>
        <v>1.9999999999999987</v>
      </c>
      <c r="E39" s="187" t="s">
        <v>150</v>
      </c>
      <c r="F39" s="373"/>
      <c r="G39" s="374"/>
      <c r="H39" s="395"/>
      <c r="I39" s="396"/>
      <c r="J39" s="399"/>
      <c r="K39" s="374"/>
      <c r="L39" s="399"/>
      <c r="M39" s="373"/>
      <c r="N39" s="373"/>
      <c r="O39" s="374"/>
      <c r="P39" s="399"/>
      <c r="Q39" s="373"/>
      <c r="R39" s="373"/>
      <c r="S39" s="374"/>
      <c r="T39" s="224"/>
      <c r="U39" s="222"/>
      <c r="V39" s="222"/>
      <c r="W39" s="223"/>
      <c r="X39" s="387"/>
      <c r="Y39" s="388"/>
      <c r="Z39" s="389"/>
      <c r="AA39" s="92"/>
      <c r="AB39" s="93"/>
      <c r="AC39" s="94"/>
    </row>
    <row r="40" spans="1:29" ht="15" customHeight="1" thickBot="1" x14ac:dyDescent="0.35">
      <c r="A40" s="231">
        <f t="shared" si="3"/>
        <v>1.4374999999999987</v>
      </c>
      <c r="B40" s="98">
        <f t="shared" si="0"/>
        <v>1.3124999999999987</v>
      </c>
      <c r="C40" s="98">
        <f t="shared" si="1"/>
        <v>1.6458333333333319</v>
      </c>
      <c r="D40" s="232">
        <f t="shared" si="2"/>
        <v>2.0208333333333321</v>
      </c>
      <c r="E40" s="188" t="s">
        <v>151</v>
      </c>
      <c r="F40" s="321"/>
      <c r="G40" s="322"/>
      <c r="H40" s="397"/>
      <c r="I40" s="398"/>
      <c r="J40" s="346"/>
      <c r="K40" s="322"/>
      <c r="L40" s="346"/>
      <c r="M40" s="321"/>
      <c r="N40" s="321"/>
      <c r="O40" s="322"/>
      <c r="P40" s="346"/>
      <c r="Q40" s="321"/>
      <c r="R40" s="321"/>
      <c r="S40" s="322"/>
      <c r="T40" s="225"/>
      <c r="U40" s="220"/>
      <c r="V40" s="220"/>
      <c r="W40" s="221"/>
      <c r="X40" s="390"/>
      <c r="Y40" s="391"/>
      <c r="Z40" s="392"/>
      <c r="AA40" s="233"/>
      <c r="AB40" s="234"/>
      <c r="AC40" s="235"/>
    </row>
    <row r="41" spans="1:29" s="55" customFormat="1" ht="13.8" thickBot="1" x14ac:dyDescent="0.3">
      <c r="E41" s="203" t="s">
        <v>152</v>
      </c>
      <c r="F41" s="212"/>
      <c r="G41" s="212"/>
      <c r="H41" s="212"/>
      <c r="I41" s="200"/>
      <c r="J41" s="200"/>
      <c r="K41" s="200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3"/>
    </row>
    <row r="42" spans="1:29" s="55" customFormat="1" x14ac:dyDescent="0.25">
      <c r="E42" s="204" t="s">
        <v>73</v>
      </c>
      <c r="F42" s="99" t="s">
        <v>263</v>
      </c>
      <c r="G42" s="100"/>
      <c r="H42" s="101"/>
      <c r="I42" s="101"/>
      <c r="J42" s="101"/>
      <c r="K42" s="101"/>
      <c r="L42" s="101"/>
      <c r="M42" s="102"/>
      <c r="N42" s="215"/>
      <c r="O42" s="215"/>
      <c r="P42" s="217" t="s">
        <v>153</v>
      </c>
      <c r="Q42" s="99" t="s">
        <v>154</v>
      </c>
      <c r="R42" s="103"/>
      <c r="S42" s="103"/>
      <c r="T42" s="104"/>
      <c r="U42" s="104"/>
      <c r="V42" s="104"/>
      <c r="W42" s="104"/>
      <c r="X42" s="105"/>
      <c r="Y42" s="214"/>
      <c r="Z42" s="215"/>
      <c r="AA42" s="215"/>
      <c r="AB42" s="214"/>
      <c r="AC42" s="216"/>
    </row>
    <row r="43" spans="1:29" s="55" customFormat="1" x14ac:dyDescent="0.25">
      <c r="E43" s="204" t="s">
        <v>69</v>
      </c>
      <c r="F43" s="106" t="s">
        <v>264</v>
      </c>
      <c r="G43" s="113"/>
      <c r="H43" s="114"/>
      <c r="I43" s="114"/>
      <c r="J43" s="108"/>
      <c r="K43" s="108"/>
      <c r="L43" s="108"/>
      <c r="M43" s="109"/>
      <c r="N43" s="215"/>
      <c r="O43" s="215"/>
      <c r="P43" s="217" t="s">
        <v>155</v>
      </c>
      <c r="Q43" s="106" t="s">
        <v>156</v>
      </c>
      <c r="R43" s="110"/>
      <c r="S43" s="110"/>
      <c r="T43" s="111"/>
      <c r="U43" s="111"/>
      <c r="V43" s="111"/>
      <c r="W43" s="111"/>
      <c r="X43" s="112"/>
      <c r="Y43" s="214"/>
      <c r="Z43" s="215"/>
      <c r="AA43" s="215"/>
      <c r="AB43" s="214"/>
      <c r="AC43" s="216"/>
    </row>
    <row r="44" spans="1:29" s="55" customFormat="1" x14ac:dyDescent="0.25">
      <c r="E44" s="204" t="s">
        <v>213</v>
      </c>
      <c r="F44" s="106" t="s">
        <v>265</v>
      </c>
      <c r="G44" s="107"/>
      <c r="H44" s="114"/>
      <c r="I44" s="114"/>
      <c r="J44" s="114"/>
      <c r="K44" s="114"/>
      <c r="L44" s="114"/>
      <c r="M44" s="115"/>
      <c r="N44" s="215"/>
      <c r="O44" s="215"/>
      <c r="P44" s="217" t="s">
        <v>157</v>
      </c>
      <c r="Q44" s="106" t="s">
        <v>158</v>
      </c>
      <c r="R44" s="116"/>
      <c r="S44" s="116"/>
      <c r="T44" s="117"/>
      <c r="U44" s="117"/>
      <c r="V44" s="117"/>
      <c r="W44" s="117"/>
      <c r="X44" s="112"/>
      <c r="Y44" s="214"/>
      <c r="Z44" s="215"/>
      <c r="AA44" s="215"/>
      <c r="AB44" s="214"/>
      <c r="AC44" s="216"/>
    </row>
    <row r="45" spans="1:29" s="55" customFormat="1" x14ac:dyDescent="0.25">
      <c r="E45" s="204" t="s">
        <v>159</v>
      </c>
      <c r="F45" s="106" t="s">
        <v>266</v>
      </c>
      <c r="G45" s="107"/>
      <c r="H45" s="114"/>
      <c r="I45" s="114"/>
      <c r="J45" s="114"/>
      <c r="K45" s="114"/>
      <c r="L45" s="114"/>
      <c r="M45" s="115"/>
      <c r="N45" s="215"/>
      <c r="O45" s="215"/>
      <c r="P45" s="217" t="s">
        <v>160</v>
      </c>
      <c r="Q45" s="106" t="s">
        <v>161</v>
      </c>
      <c r="R45" s="118"/>
      <c r="S45" s="118"/>
      <c r="T45" s="119"/>
      <c r="U45" s="119"/>
      <c r="V45" s="119"/>
      <c r="W45" s="119"/>
      <c r="X45" s="120"/>
      <c r="Y45" s="214"/>
      <c r="Z45" s="215"/>
      <c r="AA45" s="215"/>
      <c r="AB45" s="214"/>
      <c r="AC45" s="216"/>
    </row>
    <row r="46" spans="1:29" s="55" customFormat="1" x14ac:dyDescent="0.25">
      <c r="E46" s="204" t="s">
        <v>76</v>
      </c>
      <c r="F46" s="106" t="s">
        <v>267</v>
      </c>
      <c r="G46" s="113"/>
      <c r="H46" s="121"/>
      <c r="I46" s="119"/>
      <c r="J46" s="119"/>
      <c r="K46" s="114"/>
      <c r="L46" s="114"/>
      <c r="M46" s="115"/>
      <c r="N46" s="215"/>
      <c r="O46" s="215"/>
      <c r="P46" s="217" t="s">
        <v>162</v>
      </c>
      <c r="Q46" s="106" t="s">
        <v>163</v>
      </c>
      <c r="R46" s="122"/>
      <c r="S46" s="122"/>
      <c r="T46" s="123"/>
      <c r="U46" s="123"/>
      <c r="V46" s="123"/>
      <c r="W46" s="119"/>
      <c r="X46" s="120"/>
      <c r="Y46" s="214"/>
      <c r="Z46" s="215"/>
      <c r="AA46" s="215"/>
      <c r="AB46" s="214"/>
      <c r="AC46" s="216"/>
    </row>
    <row r="47" spans="1:29" s="55" customFormat="1" x14ac:dyDescent="0.25">
      <c r="E47" s="204" t="s">
        <v>164</v>
      </c>
      <c r="F47" s="106" t="s">
        <v>268</v>
      </c>
      <c r="G47" s="113"/>
      <c r="H47" s="119"/>
      <c r="I47" s="123"/>
      <c r="J47" s="119"/>
      <c r="K47" s="119"/>
      <c r="L47" s="119"/>
      <c r="M47" s="120"/>
      <c r="N47" s="215"/>
      <c r="O47" s="215"/>
      <c r="P47" s="217" t="s">
        <v>165</v>
      </c>
      <c r="Q47" s="106" t="s">
        <v>166</v>
      </c>
      <c r="R47" s="118"/>
      <c r="S47" s="118"/>
      <c r="T47" s="119"/>
      <c r="U47" s="124"/>
      <c r="V47" s="124"/>
      <c r="W47" s="124"/>
      <c r="X47" s="120"/>
      <c r="Y47" s="214"/>
      <c r="Z47" s="215"/>
      <c r="AA47" s="215"/>
      <c r="AB47" s="214"/>
      <c r="AC47" s="216"/>
    </row>
    <row r="48" spans="1:29" s="55" customFormat="1" x14ac:dyDescent="0.25">
      <c r="E48" s="204" t="s">
        <v>167</v>
      </c>
      <c r="F48" s="106" t="s">
        <v>269</v>
      </c>
      <c r="G48" s="113"/>
      <c r="H48" s="124"/>
      <c r="I48" s="119"/>
      <c r="J48" s="119"/>
      <c r="K48" s="119"/>
      <c r="L48" s="119"/>
      <c r="M48" s="120"/>
      <c r="N48" s="215"/>
      <c r="O48" s="215"/>
      <c r="P48" s="217"/>
      <c r="Q48" s="106"/>
      <c r="R48" s="118"/>
      <c r="S48" s="118"/>
      <c r="T48" s="124"/>
      <c r="U48" s="123"/>
      <c r="V48" s="123"/>
      <c r="W48" s="123"/>
      <c r="X48" s="125"/>
      <c r="Y48" s="214"/>
      <c r="Z48" s="215"/>
      <c r="AA48" s="215"/>
      <c r="AB48" s="214"/>
      <c r="AC48" s="216"/>
    </row>
    <row r="49" spans="5:32" s="55" customFormat="1" x14ac:dyDescent="0.25">
      <c r="E49" s="204" t="s">
        <v>168</v>
      </c>
      <c r="F49" s="106" t="s">
        <v>270</v>
      </c>
      <c r="G49" s="113"/>
      <c r="H49" s="123"/>
      <c r="I49" s="123"/>
      <c r="J49" s="123"/>
      <c r="K49" s="124"/>
      <c r="L49" s="119"/>
      <c r="M49" s="120"/>
      <c r="N49" s="215"/>
      <c r="O49" s="215"/>
      <c r="P49" s="217"/>
      <c r="Q49" s="106"/>
      <c r="R49" s="118"/>
      <c r="S49" s="118"/>
      <c r="T49" s="124"/>
      <c r="U49" s="123"/>
      <c r="V49" s="123"/>
      <c r="W49" s="123"/>
      <c r="X49" s="125"/>
      <c r="Y49" s="214"/>
      <c r="Z49" s="215"/>
      <c r="AA49" s="215"/>
      <c r="AB49" s="214"/>
      <c r="AC49" s="216"/>
    </row>
    <row r="50" spans="5:32" s="55" customFormat="1" x14ac:dyDescent="0.25">
      <c r="E50" s="204" t="s">
        <v>44</v>
      </c>
      <c r="F50" s="106" t="s">
        <v>169</v>
      </c>
      <c r="G50" s="113"/>
      <c r="H50" s="124"/>
      <c r="I50" s="124"/>
      <c r="J50" s="124"/>
      <c r="K50" s="124"/>
      <c r="L50" s="124"/>
      <c r="M50" s="126"/>
      <c r="N50" s="215"/>
      <c r="O50" s="215"/>
      <c r="P50" s="217"/>
      <c r="Q50" s="106"/>
      <c r="R50" s="127"/>
      <c r="S50" s="127"/>
      <c r="T50" s="123"/>
      <c r="U50" s="123"/>
      <c r="V50" s="123"/>
      <c r="W50" s="123"/>
      <c r="X50" s="125"/>
      <c r="Y50" s="214"/>
      <c r="Z50" s="215"/>
      <c r="AA50" s="215"/>
      <c r="AB50" s="214"/>
      <c r="AC50" s="216"/>
    </row>
    <row r="51" spans="5:32" s="55" customFormat="1" x14ac:dyDescent="0.25">
      <c r="E51" s="204" t="s">
        <v>271</v>
      </c>
      <c r="F51" s="106" t="s">
        <v>272</v>
      </c>
      <c r="G51" s="122"/>
      <c r="H51" s="123"/>
      <c r="I51" s="123"/>
      <c r="J51" s="123"/>
      <c r="K51" s="124"/>
      <c r="L51" s="124"/>
      <c r="M51" s="126"/>
      <c r="N51" s="215"/>
      <c r="O51" s="215"/>
      <c r="P51" s="217"/>
      <c r="Q51" s="106"/>
      <c r="R51" s="128"/>
      <c r="S51" s="128"/>
      <c r="T51" s="123"/>
      <c r="U51" s="123"/>
      <c r="V51" s="123"/>
      <c r="W51" s="123"/>
      <c r="X51" s="125"/>
      <c r="Y51" s="214"/>
      <c r="Z51" s="215"/>
      <c r="AA51" s="215"/>
      <c r="AB51" s="214"/>
      <c r="AC51" s="216"/>
    </row>
    <row r="52" spans="5:32" s="55" customFormat="1" x14ac:dyDescent="0.25">
      <c r="E52" s="205"/>
      <c r="F52" s="129"/>
      <c r="G52" s="122"/>
      <c r="H52" s="123"/>
      <c r="I52" s="123"/>
      <c r="J52" s="123"/>
      <c r="K52" s="123"/>
      <c r="L52" s="124"/>
      <c r="M52" s="126"/>
      <c r="N52" s="215"/>
      <c r="O52" s="215"/>
      <c r="P52" s="217"/>
      <c r="Q52" s="106"/>
      <c r="R52" s="122"/>
      <c r="S52" s="122"/>
      <c r="T52" s="123"/>
      <c r="U52" s="123"/>
      <c r="V52" s="123"/>
      <c r="W52" s="123"/>
      <c r="X52" s="125"/>
      <c r="Y52" s="214"/>
      <c r="Z52" s="215"/>
      <c r="AA52" s="215"/>
      <c r="AB52" s="214"/>
      <c r="AC52" s="216"/>
    </row>
    <row r="53" spans="5:32" s="55" customFormat="1" ht="13.8" thickBot="1" x14ac:dyDescent="0.3">
      <c r="E53" s="206"/>
      <c r="F53" s="130"/>
      <c r="G53" s="131"/>
      <c r="H53" s="132"/>
      <c r="I53" s="132"/>
      <c r="J53" s="132"/>
      <c r="K53" s="132"/>
      <c r="L53" s="132"/>
      <c r="M53" s="133"/>
      <c r="N53" s="215"/>
      <c r="O53" s="215"/>
      <c r="P53" s="218"/>
      <c r="Q53" s="134"/>
      <c r="R53" s="135"/>
      <c r="S53" s="135"/>
      <c r="T53" s="136"/>
      <c r="U53" s="136"/>
      <c r="V53" s="136"/>
      <c r="W53" s="136"/>
      <c r="X53" s="137"/>
      <c r="Y53" s="214"/>
      <c r="Z53" s="215"/>
      <c r="AA53" s="215"/>
      <c r="AB53" s="214"/>
      <c r="AC53" s="216"/>
    </row>
    <row r="54" spans="5:32" s="55" customFormat="1" ht="13.8" thickBot="1" x14ac:dyDescent="0.3">
      <c r="E54" s="207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9"/>
      <c r="Q54" s="209"/>
      <c r="R54" s="209"/>
      <c r="S54" s="209"/>
      <c r="T54" s="209"/>
      <c r="U54" s="209"/>
      <c r="V54" s="209"/>
      <c r="W54" s="209"/>
      <c r="X54" s="210"/>
      <c r="Y54" s="210"/>
      <c r="Z54" s="209"/>
      <c r="AA54" s="210"/>
      <c r="AB54" s="210"/>
      <c r="AC54" s="211"/>
    </row>
    <row r="55" spans="5:32" s="141" customFormat="1" ht="15.6" thickBot="1" x14ac:dyDescent="0.3">
      <c r="E55" s="138" t="s">
        <v>170</v>
      </c>
      <c r="F55" s="139"/>
      <c r="G55" s="139"/>
      <c r="H55" s="139"/>
      <c r="I55" s="139"/>
      <c r="J55" s="139"/>
      <c r="K55" s="139"/>
      <c r="L55" s="139"/>
      <c r="M55" s="195"/>
      <c r="N55" s="195"/>
      <c r="O55" s="195"/>
      <c r="P55" s="195"/>
      <c r="Q55" s="368"/>
      <c r="R55" s="368"/>
      <c r="S55" s="368"/>
      <c r="T55" s="368"/>
      <c r="U55" s="368"/>
      <c r="V55" s="368"/>
      <c r="W55" s="368"/>
      <c r="X55" s="195"/>
      <c r="Y55" s="195"/>
      <c r="Z55" s="195"/>
      <c r="AA55" s="195"/>
      <c r="AB55" s="195"/>
      <c r="AC55" s="140"/>
      <c r="AD55"/>
      <c r="AE55"/>
      <c r="AF55"/>
    </row>
    <row r="56" spans="5:32" s="153" customFormat="1" ht="15" customHeight="1" thickBot="1" x14ac:dyDescent="0.3">
      <c r="E56" s="142"/>
      <c r="F56" s="143"/>
      <c r="G56" s="144" t="s">
        <v>171</v>
      </c>
      <c r="H56" s="145" t="s">
        <v>172</v>
      </c>
      <c r="I56" s="146"/>
      <c r="J56" s="147"/>
      <c r="K56" s="147" t="s">
        <v>173</v>
      </c>
      <c r="L56" s="148" t="s">
        <v>174</v>
      </c>
      <c r="M56" s="149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1"/>
      <c r="AA56" s="151"/>
      <c r="AB56" s="151"/>
      <c r="AC56" s="152"/>
      <c r="AD56"/>
      <c r="AE56"/>
      <c r="AF56"/>
    </row>
    <row r="57" spans="5:32" s="153" customFormat="1" ht="12" customHeight="1" x14ac:dyDescent="0.25">
      <c r="E57" s="154" t="s">
        <v>175</v>
      </c>
      <c r="F57" s="155"/>
      <c r="G57" s="156">
        <v>80</v>
      </c>
      <c r="H57" s="156" t="s">
        <v>176</v>
      </c>
      <c r="I57" s="156"/>
      <c r="J57" s="157"/>
      <c r="K57" s="156">
        <v>1</v>
      </c>
      <c r="L57" s="156">
        <v>2</v>
      </c>
      <c r="M57" s="158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1"/>
      <c r="AA57" s="151"/>
      <c r="AB57" s="151"/>
      <c r="AC57" s="152"/>
      <c r="AD57"/>
      <c r="AE57"/>
      <c r="AF57"/>
    </row>
    <row r="58" spans="5:32" s="153" customFormat="1" ht="12" customHeight="1" x14ac:dyDescent="0.25">
      <c r="E58" s="154" t="s">
        <v>273</v>
      </c>
      <c r="F58" s="159"/>
      <c r="G58" s="160">
        <v>45</v>
      </c>
      <c r="H58" s="160" t="s">
        <v>176</v>
      </c>
      <c r="I58" s="160"/>
      <c r="J58" s="160"/>
      <c r="K58" s="160">
        <v>1</v>
      </c>
      <c r="L58" s="160">
        <v>1</v>
      </c>
      <c r="M58" s="158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1"/>
      <c r="AA58" s="151"/>
      <c r="AB58" s="151"/>
      <c r="AC58" s="152"/>
      <c r="AD58"/>
      <c r="AE58"/>
      <c r="AF58"/>
    </row>
    <row r="59" spans="5:32" s="153" customFormat="1" ht="12" customHeight="1" x14ac:dyDescent="0.25">
      <c r="E59" s="154" t="s">
        <v>274</v>
      </c>
      <c r="F59" s="161"/>
      <c r="G59" s="156">
        <v>16</v>
      </c>
      <c r="H59" s="156" t="s">
        <v>177</v>
      </c>
      <c r="I59" s="156"/>
      <c r="J59" s="157"/>
      <c r="K59" s="156">
        <v>1</v>
      </c>
      <c r="L59" s="156" t="s">
        <v>22</v>
      </c>
      <c r="M59" s="162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1"/>
      <c r="AA59" s="151"/>
      <c r="AB59" s="151"/>
      <c r="AC59" s="152"/>
      <c r="AD59"/>
      <c r="AE59"/>
      <c r="AF59"/>
    </row>
    <row r="60" spans="5:32" s="153" customFormat="1" ht="12" customHeight="1" x14ac:dyDescent="0.25">
      <c r="E60" s="154" t="s">
        <v>275</v>
      </c>
      <c r="F60" s="143"/>
      <c r="G60" s="160">
        <v>8</v>
      </c>
      <c r="H60" s="160" t="s">
        <v>177</v>
      </c>
      <c r="I60" s="160"/>
      <c r="J60" s="160"/>
      <c r="K60" s="160">
        <v>1</v>
      </c>
      <c r="L60" s="160" t="s">
        <v>22</v>
      </c>
      <c r="M60" s="162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1"/>
      <c r="AA60" s="151"/>
      <c r="AB60" s="151"/>
      <c r="AC60" s="152"/>
      <c r="AD60"/>
      <c r="AE60"/>
      <c r="AF60"/>
    </row>
    <row r="61" spans="5:32" s="153" customFormat="1" ht="12" customHeight="1" x14ac:dyDescent="0.25">
      <c r="E61" s="236"/>
      <c r="F61" s="143"/>
      <c r="G61" s="156"/>
      <c r="H61" s="156"/>
      <c r="I61" s="156"/>
      <c r="J61" s="163"/>
      <c r="K61" s="156"/>
      <c r="L61" s="164"/>
      <c r="M61" s="165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1"/>
      <c r="AA61" s="151"/>
      <c r="AB61" s="151"/>
      <c r="AC61" s="152"/>
      <c r="AD61"/>
      <c r="AE61"/>
      <c r="AF61"/>
    </row>
    <row r="62" spans="5:32" s="153" customFormat="1" ht="12" customHeight="1" x14ac:dyDescent="0.25">
      <c r="E62" s="236"/>
      <c r="F62" s="143"/>
      <c r="G62" s="160"/>
      <c r="H62" s="166"/>
      <c r="I62" s="166"/>
      <c r="J62" s="167"/>
      <c r="K62" s="160"/>
      <c r="L62" s="160"/>
      <c r="M62" s="168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1"/>
      <c r="AA62" s="151"/>
      <c r="AB62" s="151"/>
      <c r="AC62" s="152"/>
      <c r="AD62"/>
      <c r="AE62"/>
      <c r="AF62"/>
    </row>
    <row r="63" spans="5:32" s="153" customFormat="1" ht="12" customHeight="1" x14ac:dyDescent="0.25">
      <c r="E63" s="142"/>
      <c r="F63" s="169"/>
      <c r="G63" s="164"/>
      <c r="H63" s="156"/>
      <c r="I63" s="156"/>
      <c r="J63" s="157"/>
      <c r="K63" s="164"/>
      <c r="L63" s="164"/>
      <c r="M63" s="168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1"/>
      <c r="AA63" s="151"/>
      <c r="AB63" s="151"/>
      <c r="AC63" s="152"/>
      <c r="AD63"/>
      <c r="AE63"/>
      <c r="AF63"/>
    </row>
    <row r="64" spans="5:32" s="153" customFormat="1" ht="12" customHeight="1" x14ac:dyDescent="0.25">
      <c r="E64" s="170"/>
      <c r="F64" s="171"/>
      <c r="G64" s="164"/>
      <c r="H64" s="156"/>
      <c r="I64" s="156"/>
      <c r="J64" s="157"/>
      <c r="K64" s="164"/>
      <c r="L64" s="164"/>
      <c r="M64" s="172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1"/>
      <c r="AA64" s="151"/>
      <c r="AB64" s="151"/>
      <c r="AC64" s="152"/>
      <c r="AD64"/>
      <c r="AE64"/>
      <c r="AF64"/>
    </row>
    <row r="65" spans="5:32" s="153" customFormat="1" ht="15" x14ac:dyDescent="0.25">
      <c r="E65" s="173"/>
      <c r="F65" s="143"/>
      <c r="G65" s="164"/>
      <c r="H65" s="156"/>
      <c r="I65" s="164"/>
      <c r="J65" s="174"/>
      <c r="K65" s="164"/>
      <c r="L65" s="164"/>
      <c r="M65" s="158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1"/>
      <c r="AA65" s="151"/>
      <c r="AB65" s="151"/>
      <c r="AC65" s="152"/>
      <c r="AD65"/>
      <c r="AE65"/>
      <c r="AF65"/>
    </row>
    <row r="66" spans="5:32" s="153" customFormat="1" ht="15.6" thickBot="1" x14ac:dyDescent="0.3">
      <c r="E66" s="142"/>
      <c r="F66" s="143"/>
      <c r="G66" s="175"/>
      <c r="H66" s="176"/>
      <c r="I66" s="176"/>
      <c r="J66" s="176"/>
      <c r="K66" s="175"/>
      <c r="L66" s="175"/>
      <c r="M66" s="158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1"/>
      <c r="AA66" s="151"/>
      <c r="AB66" s="151"/>
      <c r="AC66" s="152"/>
      <c r="AD66"/>
      <c r="AE66"/>
      <c r="AF66"/>
    </row>
    <row r="67" spans="5:32" s="153" customFormat="1" ht="15.6" thickBot="1" x14ac:dyDescent="0.3">
      <c r="E67" s="177"/>
      <c r="F67" s="178"/>
      <c r="G67" s="178"/>
      <c r="H67" s="178"/>
      <c r="I67" s="178"/>
      <c r="J67" s="178"/>
      <c r="K67" s="178"/>
      <c r="L67" s="178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/>
      <c r="AE67"/>
      <c r="AF67"/>
    </row>
    <row r="68" spans="5:32" s="55" customFormat="1" x14ac:dyDescent="0.25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5:32" s="55" customFormat="1" x14ac:dyDescent="0.25"/>
    <row r="70" spans="5:32" s="55" customFormat="1" x14ac:dyDescent="0.25">
      <c r="P70" s="182"/>
      <c r="Q70" s="182"/>
      <c r="R70" s="182"/>
      <c r="S70" s="182"/>
      <c r="T70" s="182"/>
      <c r="U70" s="182"/>
      <c r="V70" s="182"/>
      <c r="W70" s="182"/>
    </row>
    <row r="71" spans="5:32" s="55" customFormat="1" x14ac:dyDescent="0.25">
      <c r="P71" s="182"/>
      <c r="Q71" s="182"/>
      <c r="R71" s="182"/>
      <c r="S71" s="182"/>
      <c r="T71" s="182"/>
      <c r="U71" s="182"/>
      <c r="V71" s="182"/>
      <c r="W71" s="182"/>
    </row>
    <row r="72" spans="5:32" s="55" customFormat="1" x14ac:dyDescent="0.25">
      <c r="P72" s="182"/>
      <c r="Q72" s="182"/>
      <c r="R72" s="182"/>
      <c r="S72" s="182"/>
      <c r="T72" s="182"/>
      <c r="U72" s="182"/>
      <c r="V72" s="182"/>
      <c r="W72" s="182"/>
    </row>
    <row r="73" spans="5:32" s="55" customFormat="1" x14ac:dyDescent="0.25">
      <c r="P73" s="182"/>
      <c r="Q73" s="182"/>
      <c r="R73" s="182"/>
      <c r="S73" s="182"/>
      <c r="T73" s="182"/>
      <c r="U73" s="182"/>
      <c r="V73" s="182"/>
      <c r="W73" s="182"/>
    </row>
    <row r="74" spans="5:32" s="55" customFormat="1" ht="12.75" customHeight="1" x14ac:dyDescent="0.25">
      <c r="P74" s="182"/>
      <c r="Q74" s="182"/>
      <c r="R74" s="182"/>
      <c r="S74" s="182"/>
      <c r="T74" s="182"/>
      <c r="U74" s="182"/>
      <c r="V74" s="182"/>
      <c r="W74" s="182"/>
    </row>
    <row r="75" spans="5:32" s="55" customFormat="1" ht="15.75" customHeight="1" x14ac:dyDescent="0.25">
      <c r="P75" s="182"/>
      <c r="Q75" s="182"/>
      <c r="R75" s="182"/>
      <c r="S75" s="182"/>
      <c r="T75" s="182"/>
      <c r="U75" s="182"/>
      <c r="V75" s="182"/>
      <c r="W75" s="182"/>
    </row>
    <row r="76" spans="5:32" s="55" customFormat="1" ht="12.75" customHeight="1" x14ac:dyDescent="0.25">
      <c r="P76" s="182"/>
      <c r="Q76" s="182"/>
      <c r="R76" s="182"/>
      <c r="S76" s="182"/>
      <c r="T76" s="182"/>
      <c r="U76" s="182"/>
      <c r="V76" s="182"/>
      <c r="W76" s="182"/>
    </row>
    <row r="77" spans="5:32" s="55" customFormat="1" ht="15.75" customHeight="1" x14ac:dyDescent="0.25"/>
    <row r="78" spans="5:32" s="55" customFormat="1" ht="15.75" customHeight="1" x14ac:dyDescent="0.25"/>
    <row r="79" spans="5:32" s="55" customFormat="1" ht="13.5" customHeight="1" x14ac:dyDescent="0.25"/>
    <row r="80" spans="5:32" s="55" customFormat="1" ht="15.75" customHeight="1" x14ac:dyDescent="0.25"/>
    <row r="81" spans="5:29" s="55" customFormat="1" ht="12.75" customHeight="1" x14ac:dyDescent="0.25"/>
    <row r="82" spans="5:29" x14ac:dyDescent="0.25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25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25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25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25">
      <c r="F86" s="55"/>
      <c r="G86" s="55"/>
      <c r="H86" s="55"/>
      <c r="I86" s="55"/>
    </row>
    <row r="87" spans="5:29" x14ac:dyDescent="0.25">
      <c r="F87" s="55"/>
      <c r="G87" s="55"/>
      <c r="H87" s="55"/>
      <c r="I87" s="55"/>
    </row>
  </sheetData>
  <mergeCells count="115">
    <mergeCell ref="X21:Z30"/>
    <mergeCell ref="F26:G26"/>
    <mergeCell ref="T27:T30"/>
    <mergeCell ref="U27:U30"/>
    <mergeCell ref="V27:V30"/>
    <mergeCell ref="W27:W30"/>
    <mergeCell ref="X31:Z40"/>
    <mergeCell ref="H32:I34"/>
    <mergeCell ref="J32:K40"/>
    <mergeCell ref="L32:O33"/>
    <mergeCell ref="P32:S35"/>
    <mergeCell ref="T32:W35"/>
    <mergeCell ref="L34:O40"/>
    <mergeCell ref="H35:I37"/>
    <mergeCell ref="P36:S40"/>
    <mergeCell ref="H38:I40"/>
    <mergeCell ref="T26:W26"/>
    <mergeCell ref="H22:H25"/>
    <mergeCell ref="I22:I25"/>
    <mergeCell ref="H20:K21"/>
    <mergeCell ref="L22:L25"/>
    <mergeCell ref="L20:O21"/>
    <mergeCell ref="P26:S26"/>
    <mergeCell ref="J22:J25"/>
    <mergeCell ref="Q55:W55"/>
    <mergeCell ref="F30:G31"/>
    <mergeCell ref="H31:K31"/>
    <mergeCell ref="L31:O31"/>
    <mergeCell ref="P31:S31"/>
    <mergeCell ref="T31:W31"/>
    <mergeCell ref="F32:G40"/>
    <mergeCell ref="O27:O30"/>
    <mergeCell ref="P27:P30"/>
    <mergeCell ref="Q27:Q30"/>
    <mergeCell ref="R27:R30"/>
    <mergeCell ref="S27:S30"/>
    <mergeCell ref="F27:G29"/>
    <mergeCell ref="H27:H30"/>
    <mergeCell ref="I27:I30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H11:K14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H15:K15"/>
    <mergeCell ref="L15:O15"/>
    <mergeCell ref="F6:G6"/>
    <mergeCell ref="H6:K6"/>
    <mergeCell ref="L6:O6"/>
    <mergeCell ref="F15:G15"/>
    <mergeCell ref="H16:K19"/>
    <mergeCell ref="L16:L19"/>
    <mergeCell ref="M16:M19"/>
    <mergeCell ref="N16:N19"/>
    <mergeCell ref="O16:O19"/>
    <mergeCell ref="K22:K25"/>
    <mergeCell ref="M22:M25"/>
    <mergeCell ref="N22:N25"/>
    <mergeCell ref="O22:O25"/>
    <mergeCell ref="J27:J30"/>
    <mergeCell ref="K27:K30"/>
    <mergeCell ref="L27:L30"/>
    <mergeCell ref="M27:M30"/>
    <mergeCell ref="N27:N30"/>
    <mergeCell ref="H26:K26"/>
    <mergeCell ref="L26:O26"/>
  </mergeCells>
  <phoneticPr fontId="13" type="noConversion"/>
  <hyperlinks>
    <hyperlink ref="I8" r:id="rId1" xr:uid="{0A6B14C8-D36F-42A0-9AAC-67A897CEDD84}"/>
    <hyperlink ref="F8" r:id="rId2" display="https://ieeesa.webex.com/ieeesa/j.php?MTID=m5dff7eac804a555afce33031902f8b9e" xr:uid="{8575520F-570A-4016-B4C5-40FFBA286C24}"/>
    <hyperlink ref="F8:G8" r:id="rId3" display="Virtual Rm 1" xr:uid="{07620ACC-D530-4BB4-ADD6-23E5A71CCC76}"/>
    <hyperlink ref="H8" r:id="rId4" xr:uid="{CCB955D0-A8E0-4791-A86B-D86E4692474B}"/>
    <hyperlink ref="J8" r:id="rId5" xr:uid="{B1742AC6-F577-4E4F-9085-DE345035EAC0}"/>
    <hyperlink ref="K8" r:id="rId6" xr:uid="{49CF6119-0D1F-476D-9B40-86D6C5449697}"/>
    <hyperlink ref="M8" r:id="rId7" xr:uid="{70CBEF38-4C09-44DA-A967-C3CA976A8B87}"/>
    <hyperlink ref="Q8" r:id="rId8" xr:uid="{A438DC54-FE56-466E-9038-515F12CA8084}"/>
    <hyperlink ref="U8" r:id="rId9" xr:uid="{6FB0862A-1486-4891-8279-F3FE0195E7E8}"/>
    <hyperlink ref="L8" r:id="rId10" xr:uid="{72DF0F1B-E705-4DE5-8247-BA79F1B19670}"/>
    <hyperlink ref="P8" r:id="rId11" xr:uid="{35CF81C0-089E-4A00-87CD-D7F39FC42821}"/>
    <hyperlink ref="T8" r:id="rId12" xr:uid="{A2602BD7-D4CD-450E-BC34-0330E8F9F21B}"/>
    <hyperlink ref="N8" r:id="rId13" xr:uid="{80A57B8C-A2DD-4C8F-8AD1-B43E6BE4518C}"/>
    <hyperlink ref="R8" r:id="rId14" xr:uid="{731C4BCF-3BC7-4331-B3BF-D05FF327609E}"/>
    <hyperlink ref="V8" r:id="rId15" xr:uid="{8D6A66C8-F9C5-4A85-AF45-F2628972E9D8}"/>
    <hyperlink ref="O8" r:id="rId16" xr:uid="{CE1388AC-A977-4805-942C-6D127D51D514}"/>
    <hyperlink ref="S8" r:id="rId17" xr:uid="{0CA4DDAD-77C0-4D77-AD92-B51D4F01F73C}"/>
    <hyperlink ref="W8" r:id="rId18" xr:uid="{AFEC6C70-580D-4860-B37E-AD6AE1155A8E}"/>
    <hyperlink ref="T32" r:id="rId19" display="https://ieeesa.webex.com/ieeesa/j.php?MTID=m80ccf8df7986bb01a69f3db4b8243fef" xr:uid="{2595D33E-166E-4FF7-8277-75D5ABE35EF0}"/>
    <hyperlink ref="T32:W35" r:id="rId20" display="802.15 WG Closing" xr:uid="{87A306BB-AD28-4779-AFF9-1D6C45255570}"/>
  </hyperlinks>
  <pageMargins left="0.7" right="0.7" top="0.75" bottom="0.75" header="0.3" footer="0.3"/>
  <pageSetup scale="55" orientation="landscape" horizontalDpi="300" verticalDpi="300" r:id="rId21"/>
  <drawing r:id="rId2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2"/>
      <c r="D1"/>
      <c r="E1"/>
      <c r="F1"/>
      <c r="G1"/>
      <c r="H1"/>
      <c r="I1" s="10"/>
    </row>
    <row r="2" spans="1:9" s="8" customFormat="1" ht="15" customHeight="1" thickBot="1" x14ac:dyDescent="0.35">
      <c r="A2" s="243" t="s">
        <v>100</v>
      </c>
      <c r="B2" s="244"/>
      <c r="C2" s="245"/>
      <c r="D2"/>
      <c r="E2"/>
      <c r="F2"/>
      <c r="G2"/>
      <c r="H2"/>
      <c r="I2" s="11"/>
    </row>
    <row r="3" spans="1:9" s="43" customFormat="1" ht="15" customHeight="1" thickBot="1" x14ac:dyDescent="0.3">
      <c r="A3" s="52" t="s">
        <v>42</v>
      </c>
      <c r="B3" s="53" t="s">
        <v>43</v>
      </c>
      <c r="C3" s="54" t="s">
        <v>97</v>
      </c>
      <c r="D3"/>
      <c r="E3"/>
      <c r="F3"/>
      <c r="G3"/>
      <c r="H3"/>
    </row>
    <row r="4" spans="1:9" s="43" customFormat="1" ht="15" customHeight="1" x14ac:dyDescent="0.25">
      <c r="A4" s="67" t="s">
        <v>188</v>
      </c>
      <c r="B4" s="55"/>
      <c r="C4" s="57"/>
      <c r="D4"/>
      <c r="E4"/>
      <c r="F4"/>
      <c r="G4"/>
      <c r="H4"/>
    </row>
    <row r="5" spans="1:9" s="43" customFormat="1" ht="15" customHeight="1" x14ac:dyDescent="0.25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25">
      <c r="A6" s="55"/>
      <c r="B6" s="55"/>
      <c r="C6" s="57"/>
      <c r="D6" s="55"/>
      <c r="E6" s="55"/>
      <c r="G6" s="55"/>
    </row>
    <row r="7" spans="1:9" s="43" customFormat="1" ht="15" customHeight="1" x14ac:dyDescent="0.25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25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25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25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25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25">
      <c r="A12" s="55"/>
      <c r="B12" s="55"/>
      <c r="D12" s="55"/>
      <c r="E12" s="55"/>
      <c r="F12" s="58"/>
      <c r="G12" s="55"/>
    </row>
    <row r="13" spans="1:9" s="43" customFormat="1" ht="15" customHeight="1" x14ac:dyDescent="0.25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25">
      <c r="A14" s="55"/>
      <c r="B14" s="55"/>
      <c r="D14" s="55"/>
      <c r="E14" s="55"/>
      <c r="F14" s="55"/>
      <c r="G14" s="55"/>
    </row>
    <row r="15" spans="1:9" s="43" customFormat="1" ht="15" customHeight="1" x14ac:dyDescent="0.25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25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25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25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25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25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25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25">
      <c r="A22" s="55"/>
      <c r="B22" s="55"/>
      <c r="D22" s="55"/>
      <c r="E22" s="62"/>
      <c r="F22" s="55"/>
      <c r="G22" s="55"/>
    </row>
    <row r="23" spans="1:7" s="43" customFormat="1" ht="15" customHeight="1" x14ac:dyDescent="0.25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25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25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25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25">
      <c r="C27" s="65"/>
      <c r="D27" s="55"/>
      <c r="E27" s="55"/>
      <c r="F27" s="55"/>
      <c r="G27" s="55"/>
    </row>
    <row r="28" spans="1:7" s="43" customFormat="1" ht="15" customHeight="1" x14ac:dyDescent="0.25">
      <c r="A28" s="55"/>
      <c r="B28" s="55"/>
      <c r="D28" s="55"/>
      <c r="E28" s="55"/>
      <c r="F28" s="55"/>
      <c r="G28" s="55"/>
    </row>
    <row r="29" spans="1:7" s="43" customFormat="1" ht="15" customHeight="1" x14ac:dyDescent="0.25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25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25">
      <c r="D31" s="55"/>
      <c r="E31" s="55"/>
      <c r="F31" s="55"/>
      <c r="G31" s="55"/>
    </row>
    <row r="32" spans="1:7" s="43" customFormat="1" ht="15" customHeight="1" x14ac:dyDescent="0.25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25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25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25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25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25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25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25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25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25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25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25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25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25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25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25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25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25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25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25">
      <c r="A51" s="55"/>
      <c r="B51" s="55"/>
      <c r="D51" s="55"/>
      <c r="E51" s="55"/>
      <c r="F51" s="55"/>
      <c r="G51" s="55"/>
    </row>
    <row r="52" spans="1:7" s="43" customFormat="1" ht="15" customHeight="1" x14ac:dyDescent="0.25">
      <c r="A52" s="56"/>
      <c r="B52" s="55"/>
      <c r="C52" s="44"/>
      <c r="D52" s="55"/>
      <c r="E52" s="55"/>
      <c r="F52" s="55"/>
      <c r="G52" s="55"/>
    </row>
    <row r="53" spans="1:7" ht="15" customHeight="1" x14ac:dyDescent="0.3">
      <c r="A53" s="35"/>
      <c r="B53" s="35"/>
      <c r="C53" s="41"/>
      <c r="D53" s="35"/>
      <c r="E53" s="35"/>
      <c r="F53" s="35"/>
      <c r="G53" s="35"/>
    </row>
    <row r="54" spans="1:7" ht="15" customHeight="1" x14ac:dyDescent="0.3">
      <c r="D54" s="35"/>
      <c r="E54" s="35"/>
      <c r="F54" s="35"/>
      <c r="G54" s="35"/>
    </row>
    <row r="55" spans="1:7" ht="15" customHeight="1" x14ac:dyDescent="0.3">
      <c r="D55" s="35"/>
      <c r="E55" s="35"/>
      <c r="F55" s="35"/>
      <c r="G55" s="35"/>
    </row>
    <row r="56" spans="1:7" ht="15" customHeight="1" x14ac:dyDescent="0.3">
      <c r="D56" s="35"/>
      <c r="E56" s="35"/>
      <c r="F56" s="35"/>
      <c r="G56" s="35"/>
    </row>
    <row r="57" spans="1:7" ht="15" customHeight="1" x14ac:dyDescent="0.3">
      <c r="A57" s="35"/>
      <c r="B57" s="35"/>
      <c r="C57" s="35"/>
      <c r="D57" s="35"/>
      <c r="E57" s="35"/>
      <c r="F57" s="35"/>
      <c r="G57" s="35"/>
    </row>
    <row r="58" spans="1:7" ht="15" customHeight="1" x14ac:dyDescent="0.3">
      <c r="A58" s="35"/>
      <c r="B58" s="35"/>
      <c r="C58" s="35"/>
      <c r="D58" s="35"/>
      <c r="E58" s="35"/>
      <c r="F58" s="35"/>
      <c r="G58" s="35"/>
    </row>
    <row r="59" spans="1:7" ht="15" customHeight="1" x14ac:dyDescent="0.3">
      <c r="A59" s="35"/>
      <c r="B59" s="35"/>
      <c r="C59" s="35"/>
      <c r="D59" s="35"/>
      <c r="E59" s="35"/>
      <c r="F59" s="35"/>
      <c r="G59" s="35"/>
    </row>
    <row r="60" spans="1:7" ht="15" customHeight="1" x14ac:dyDescent="0.3">
      <c r="A60" s="35"/>
      <c r="B60" s="35"/>
      <c r="C60" s="35"/>
      <c r="D60" s="35"/>
      <c r="E60" s="35"/>
      <c r="F60" s="35"/>
      <c r="G60" s="35"/>
    </row>
    <row r="61" spans="1:7" ht="15" customHeight="1" x14ac:dyDescent="0.3">
      <c r="A61" s="35"/>
      <c r="B61" s="35"/>
      <c r="C61" s="35"/>
      <c r="D61" s="35"/>
      <c r="E61" s="35"/>
      <c r="F61" s="35"/>
      <c r="G61" s="35"/>
    </row>
    <row r="62" spans="1:7" ht="15" customHeight="1" x14ac:dyDescent="0.3">
      <c r="A62" s="35"/>
      <c r="B62" s="35"/>
      <c r="C62" s="35"/>
      <c r="D62" s="35"/>
      <c r="E62" s="35"/>
      <c r="F62" s="35"/>
      <c r="G62" s="35"/>
    </row>
    <row r="63" spans="1:7" ht="15" customHeight="1" x14ac:dyDescent="0.3">
      <c r="A63" s="35"/>
      <c r="B63" s="35"/>
      <c r="C63" s="35"/>
      <c r="D63" s="35"/>
      <c r="E63" s="35"/>
      <c r="F63" s="35"/>
      <c r="G63" s="35"/>
    </row>
    <row r="64" spans="1:7" ht="15" customHeight="1" x14ac:dyDescent="0.3">
      <c r="A64" s="35"/>
      <c r="B64" s="35"/>
      <c r="C64" s="35"/>
      <c r="D64" s="35"/>
      <c r="E64" s="35"/>
      <c r="F64" s="35"/>
      <c r="G64" s="35"/>
    </row>
    <row r="65" spans="1:7" ht="15" customHeight="1" x14ac:dyDescent="0.3">
      <c r="A65" s="35"/>
      <c r="B65" s="35"/>
      <c r="C65" s="35"/>
      <c r="D65" s="35"/>
      <c r="E65" s="35"/>
      <c r="F65" s="35"/>
      <c r="G65" s="35"/>
    </row>
    <row r="66" spans="1:7" ht="15" customHeight="1" x14ac:dyDescent="0.3">
      <c r="A66" s="35"/>
      <c r="B66" s="35"/>
      <c r="C66" s="35"/>
      <c r="D66" s="35"/>
      <c r="E66" s="35"/>
      <c r="F66" s="35"/>
      <c r="G66" s="35"/>
    </row>
    <row r="67" spans="1:7" ht="15" customHeight="1" x14ac:dyDescent="0.3">
      <c r="A67" s="35"/>
      <c r="B67" s="35"/>
      <c r="C67" s="35"/>
      <c r="D67" s="35"/>
      <c r="E67" s="35"/>
      <c r="F67" s="35"/>
      <c r="G67" s="35"/>
    </row>
    <row r="68" spans="1:7" ht="15" customHeight="1" x14ac:dyDescent="0.3">
      <c r="A68" s="35"/>
      <c r="B68" s="35"/>
      <c r="C68" s="35"/>
      <c r="D68" s="35"/>
      <c r="E68" s="35"/>
      <c r="F68" s="35"/>
      <c r="G68" s="35"/>
    </row>
    <row r="69" spans="1:7" ht="15" customHeight="1" x14ac:dyDescent="0.3">
      <c r="A69" s="35"/>
      <c r="B69" s="35"/>
      <c r="C69" s="35"/>
      <c r="D69" s="35"/>
      <c r="E69" s="35"/>
      <c r="F69" s="35"/>
      <c r="G69" s="35"/>
    </row>
    <row r="70" spans="1:7" ht="15" customHeight="1" x14ac:dyDescent="0.3">
      <c r="A70" s="35"/>
      <c r="B70" s="35"/>
      <c r="C70" s="35"/>
      <c r="D70" s="35"/>
      <c r="E70" s="35"/>
      <c r="F70" s="35"/>
      <c r="G70" s="35"/>
    </row>
    <row r="71" spans="1:7" ht="15" customHeight="1" x14ac:dyDescent="0.3">
      <c r="A71" s="35"/>
      <c r="B71" s="35"/>
      <c r="C71" s="35"/>
      <c r="D71" s="35"/>
      <c r="E71" s="35"/>
      <c r="F71" s="35"/>
      <c r="G71" s="35"/>
    </row>
    <row r="72" spans="1:7" ht="15" customHeight="1" x14ac:dyDescent="0.3">
      <c r="A72" s="35"/>
      <c r="B72" s="35"/>
      <c r="C72" s="35"/>
      <c r="D72" s="35"/>
      <c r="E72" s="35"/>
      <c r="F72" s="35"/>
      <c r="G72" s="35"/>
    </row>
    <row r="73" spans="1:7" ht="15" customHeight="1" x14ac:dyDescent="0.3">
      <c r="A73" s="35"/>
      <c r="B73" s="35"/>
      <c r="C73" s="35"/>
      <c r="D73" s="35"/>
      <c r="E73" s="35"/>
      <c r="F73" s="35"/>
      <c r="G73" s="35"/>
    </row>
    <row r="74" spans="1:7" ht="15" customHeight="1" x14ac:dyDescent="0.3">
      <c r="A74" s="35"/>
      <c r="B74" s="35"/>
      <c r="C74" s="35"/>
      <c r="D74" s="35"/>
      <c r="E74" s="35"/>
      <c r="F74" s="35"/>
      <c r="G74" s="35"/>
    </row>
    <row r="75" spans="1:7" ht="15" customHeight="1" x14ac:dyDescent="0.3">
      <c r="A75" s="35"/>
      <c r="B75" s="35"/>
      <c r="C75" s="35"/>
      <c r="D75" s="35"/>
      <c r="E75" s="35"/>
      <c r="F75" s="35"/>
      <c r="G75" s="35"/>
    </row>
    <row r="76" spans="1:7" ht="15" customHeight="1" x14ac:dyDescent="0.3">
      <c r="A76" s="35"/>
      <c r="B76" s="35"/>
      <c r="C76" s="35"/>
      <c r="D76" s="35"/>
      <c r="E76" s="35"/>
      <c r="F76" s="35"/>
      <c r="G76" s="35"/>
    </row>
    <row r="77" spans="1:7" ht="15" customHeight="1" x14ac:dyDescent="0.3">
      <c r="A77" s="35"/>
      <c r="B77" s="35"/>
      <c r="C77" s="35"/>
      <c r="D77" s="35"/>
      <c r="E77" s="35"/>
      <c r="F77" s="35"/>
      <c r="G77" s="35"/>
    </row>
    <row r="78" spans="1:7" ht="15" customHeight="1" x14ac:dyDescent="0.3">
      <c r="A78" s="35"/>
      <c r="B78" s="35"/>
      <c r="C78" s="35"/>
      <c r="D78" s="35"/>
      <c r="E78" s="35"/>
      <c r="F78" s="35"/>
      <c r="G78" s="35"/>
    </row>
    <row r="79" spans="1:7" ht="15" customHeight="1" x14ac:dyDescent="0.3">
      <c r="A79" s="35"/>
      <c r="B79" s="35"/>
      <c r="C79" s="35"/>
      <c r="D79" s="35"/>
      <c r="E79" s="35"/>
      <c r="F79" s="35"/>
      <c r="G79" s="35"/>
    </row>
    <row r="80" spans="1:7" ht="15" customHeight="1" x14ac:dyDescent="0.3">
      <c r="A80" s="35"/>
      <c r="B80" s="35"/>
      <c r="C80" s="35"/>
      <c r="D80" s="35"/>
      <c r="E80" s="35"/>
      <c r="F80" s="35"/>
      <c r="G80" s="35"/>
    </row>
    <row r="81" spans="1:7" ht="15" customHeight="1" x14ac:dyDescent="0.3">
      <c r="A81" s="35"/>
      <c r="B81" s="35"/>
      <c r="C81" s="35"/>
      <c r="D81" s="35"/>
      <c r="E81" s="35"/>
      <c r="F81" s="35"/>
      <c r="G81" s="35"/>
    </row>
    <row r="82" spans="1:7" ht="15" customHeight="1" x14ac:dyDescent="0.3">
      <c r="A82" s="35"/>
      <c r="B82" s="35"/>
      <c r="C82" s="35"/>
      <c r="D82" s="35"/>
      <c r="E82" s="35"/>
      <c r="F82" s="35"/>
      <c r="G82" s="35"/>
    </row>
    <row r="83" spans="1:7" ht="15" customHeight="1" x14ac:dyDescent="0.3">
      <c r="A83" s="35"/>
      <c r="B83" s="35"/>
      <c r="C83" s="35"/>
      <c r="D83" s="35"/>
      <c r="E83" s="35"/>
      <c r="F83" s="35"/>
      <c r="G83" s="35"/>
    </row>
    <row r="84" spans="1:7" ht="15" customHeight="1" x14ac:dyDescent="0.3">
      <c r="A84" s="35"/>
      <c r="B84" s="35"/>
      <c r="C84" s="35"/>
      <c r="D84" s="35"/>
      <c r="E84" s="35"/>
      <c r="F84" s="35"/>
      <c r="G84" s="35"/>
    </row>
    <row r="85" spans="1:7" ht="15" customHeight="1" x14ac:dyDescent="0.3">
      <c r="A85" s="35"/>
      <c r="B85" s="35"/>
      <c r="C85" s="35"/>
      <c r="D85" s="35"/>
      <c r="E85" s="35"/>
      <c r="F85" s="35"/>
      <c r="G85" s="35"/>
    </row>
    <row r="86" spans="1:7" ht="15" customHeight="1" x14ac:dyDescent="0.3">
      <c r="A86" s="35"/>
      <c r="B86" s="35"/>
      <c r="C86" s="35"/>
      <c r="D86" s="35"/>
      <c r="E86" s="35"/>
      <c r="F86" s="35"/>
      <c r="G86" s="35"/>
    </row>
    <row r="87" spans="1:7" ht="15" customHeight="1" x14ac:dyDescent="0.3">
      <c r="A87" s="35"/>
      <c r="B87" s="35"/>
      <c r="C87" s="35"/>
      <c r="D87" s="35"/>
      <c r="E87" s="35"/>
      <c r="F87" s="35"/>
      <c r="G87" s="35"/>
    </row>
    <row r="88" spans="1:7" ht="15" customHeight="1" x14ac:dyDescent="0.3">
      <c r="A88" s="35"/>
      <c r="B88" s="35"/>
      <c r="C88" s="35"/>
      <c r="D88" s="35"/>
      <c r="E88" s="35"/>
      <c r="F88" s="35"/>
      <c r="G88" s="35"/>
    </row>
    <row r="89" spans="1:7" ht="15" customHeight="1" x14ac:dyDescent="0.3">
      <c r="A89" s="35"/>
      <c r="B89" s="35"/>
      <c r="C89" s="35"/>
      <c r="D89" s="35"/>
      <c r="E89" s="35"/>
      <c r="F89" s="35"/>
      <c r="G89" s="35"/>
    </row>
    <row r="90" spans="1:7" ht="15" customHeight="1" x14ac:dyDescent="0.3">
      <c r="A90" s="35"/>
      <c r="B90" s="35"/>
      <c r="C90" s="35"/>
      <c r="D90" s="35"/>
      <c r="E90" s="35"/>
      <c r="F90" s="35"/>
      <c r="G90" s="35"/>
    </row>
    <row r="91" spans="1:7" ht="15" customHeight="1" x14ac:dyDescent="0.3">
      <c r="A91" s="35"/>
      <c r="B91" s="35"/>
      <c r="C91" s="35"/>
      <c r="D91" s="35"/>
      <c r="E91" s="35"/>
      <c r="F91" s="35"/>
      <c r="G91" s="35"/>
    </row>
    <row r="92" spans="1:7" ht="15" customHeight="1" x14ac:dyDescent="0.3">
      <c r="A92" s="35"/>
      <c r="B92" s="35"/>
      <c r="C92" s="35"/>
      <c r="D92" s="35"/>
      <c r="E92" s="35"/>
      <c r="F92" s="35"/>
      <c r="G92" s="35"/>
    </row>
    <row r="93" spans="1:7" ht="15" customHeight="1" x14ac:dyDescent="0.3">
      <c r="A93" s="35"/>
      <c r="B93" s="35"/>
      <c r="C93" s="35"/>
      <c r="D93" s="35"/>
      <c r="E93" s="35"/>
      <c r="F93" s="35"/>
      <c r="G93" s="35"/>
    </row>
    <row r="94" spans="1:7" ht="15" customHeight="1" x14ac:dyDescent="0.3">
      <c r="A94" s="35"/>
      <c r="B94" s="35"/>
      <c r="C94" s="35"/>
      <c r="D94" s="35"/>
      <c r="E94" s="35"/>
      <c r="F94" s="35"/>
      <c r="G94" s="35"/>
    </row>
    <row r="95" spans="1:7" ht="15" customHeight="1" x14ac:dyDescent="0.3">
      <c r="A95" s="35"/>
      <c r="B95" s="35"/>
      <c r="C95" s="35"/>
      <c r="D95" s="35"/>
      <c r="E95" s="35"/>
      <c r="F95" s="35"/>
      <c r="G95" s="35"/>
    </row>
    <row r="96" spans="1:7" ht="15" customHeight="1" x14ac:dyDescent="0.3">
      <c r="A96" s="35"/>
      <c r="B96" s="35"/>
      <c r="C96" s="35"/>
      <c r="D96" s="35"/>
      <c r="E96" s="35"/>
      <c r="F96" s="35"/>
      <c r="G96" s="35"/>
    </row>
    <row r="97" spans="1:7" ht="15" customHeight="1" x14ac:dyDescent="0.3">
      <c r="A97" s="35"/>
      <c r="B97" s="35"/>
      <c r="C97" s="35"/>
      <c r="D97" s="35"/>
      <c r="E97" s="35"/>
      <c r="F97" s="35"/>
      <c r="G97" s="35"/>
    </row>
    <row r="98" spans="1:7" ht="15" customHeight="1" x14ac:dyDescent="0.3">
      <c r="A98" s="35"/>
      <c r="B98" s="35"/>
      <c r="C98" s="35"/>
      <c r="D98" s="35"/>
      <c r="E98" s="35"/>
      <c r="F98" s="35"/>
      <c r="G98" s="35"/>
    </row>
    <row r="99" spans="1:7" ht="15" customHeight="1" x14ac:dyDescent="0.3">
      <c r="A99" s="35"/>
      <c r="B99" s="35"/>
      <c r="C99" s="35"/>
      <c r="D99" s="35"/>
      <c r="E99" s="35"/>
      <c r="F99" s="35"/>
      <c r="G99" s="35"/>
    </row>
    <row r="100" spans="1:7" ht="15" customHeight="1" x14ac:dyDescent="0.3">
      <c r="A100" s="35"/>
      <c r="B100" s="35"/>
      <c r="C100" s="35"/>
      <c r="D100" s="35"/>
      <c r="E100" s="35"/>
      <c r="F100" s="35"/>
      <c r="G100" s="35"/>
    </row>
    <row r="101" spans="1:7" ht="15" customHeight="1" x14ac:dyDescent="0.3">
      <c r="A101" s="35"/>
      <c r="B101" s="35"/>
      <c r="C101" s="35"/>
      <c r="D101" s="35"/>
      <c r="E101" s="35"/>
      <c r="F101" s="35"/>
      <c r="G101" s="35"/>
    </row>
    <row r="102" spans="1:7" ht="15" customHeight="1" x14ac:dyDescent="0.3">
      <c r="A102" s="35"/>
      <c r="B102" s="35"/>
      <c r="C102" s="35"/>
      <c r="D102" s="35"/>
      <c r="E102" s="35"/>
      <c r="F102" s="35"/>
      <c r="G102" s="35"/>
    </row>
    <row r="103" spans="1:7" ht="15" customHeight="1" x14ac:dyDescent="0.3">
      <c r="A103" s="35"/>
      <c r="B103" s="35"/>
      <c r="C103" s="35"/>
      <c r="D103" s="35"/>
      <c r="E103" s="35"/>
      <c r="F103" s="35"/>
      <c r="G103" s="35"/>
    </row>
    <row r="104" spans="1:7" ht="15" customHeight="1" x14ac:dyDescent="0.3">
      <c r="A104" s="35"/>
      <c r="B104" s="35"/>
      <c r="C104" s="35"/>
      <c r="D104" s="35"/>
      <c r="E104" s="35"/>
      <c r="F104" s="35"/>
      <c r="G104" s="35"/>
    </row>
    <row r="105" spans="1:7" ht="15" customHeight="1" x14ac:dyDescent="0.3">
      <c r="A105" s="35"/>
      <c r="B105" s="35"/>
      <c r="C105" s="35"/>
      <c r="D105" s="35"/>
      <c r="E105" s="35"/>
      <c r="F105" s="35"/>
      <c r="G105" s="35"/>
    </row>
    <row r="106" spans="1:7" ht="15" customHeight="1" x14ac:dyDescent="0.3">
      <c r="A106" s="35"/>
      <c r="B106" s="35"/>
      <c r="C106" s="35"/>
      <c r="D106" s="35"/>
      <c r="E106" s="35"/>
      <c r="F106" s="35"/>
      <c r="G106" s="35"/>
    </row>
    <row r="107" spans="1:7" ht="15" customHeight="1" x14ac:dyDescent="0.3">
      <c r="A107" s="35"/>
      <c r="B107" s="35"/>
      <c r="C107" s="35"/>
      <c r="D107" s="35"/>
      <c r="E107" s="35"/>
      <c r="F107" s="35"/>
      <c r="G107" s="35"/>
    </row>
    <row r="108" spans="1:7" ht="15" customHeight="1" x14ac:dyDescent="0.3">
      <c r="A108" s="35"/>
      <c r="B108" s="35"/>
      <c r="C108" s="35"/>
      <c r="D108" s="35"/>
      <c r="E108" s="35"/>
      <c r="F108" s="35"/>
      <c r="G108" s="35"/>
    </row>
    <row r="109" spans="1:7" ht="15" customHeight="1" x14ac:dyDescent="0.3">
      <c r="A109" s="35"/>
      <c r="B109" s="35"/>
      <c r="C109" s="35"/>
      <c r="D109" s="35"/>
      <c r="E109" s="35"/>
      <c r="F109" s="35"/>
      <c r="G109" s="35"/>
    </row>
    <row r="110" spans="1:7" ht="15" customHeight="1" x14ac:dyDescent="0.3">
      <c r="A110" s="35"/>
      <c r="B110" s="35"/>
      <c r="C110" s="35"/>
      <c r="D110" s="35"/>
      <c r="E110" s="35"/>
      <c r="F110" s="35"/>
      <c r="G110" s="35"/>
    </row>
    <row r="111" spans="1:7" ht="15" customHeight="1" x14ac:dyDescent="0.3">
      <c r="A111" s="35"/>
      <c r="B111" s="35"/>
      <c r="C111" s="35"/>
      <c r="D111" s="35"/>
      <c r="E111" s="35"/>
      <c r="F111" s="35"/>
      <c r="G111" s="35"/>
    </row>
    <row r="112" spans="1:7" ht="15" customHeight="1" x14ac:dyDescent="0.3">
      <c r="A112" s="35"/>
      <c r="B112" s="35"/>
      <c r="C112" s="35"/>
      <c r="D112" s="35"/>
      <c r="E112" s="35"/>
      <c r="F112" s="35"/>
      <c r="G112" s="35"/>
    </row>
    <row r="113" spans="1:7" ht="15" customHeight="1" x14ac:dyDescent="0.3">
      <c r="A113" s="35"/>
      <c r="B113" s="35"/>
      <c r="C113" s="35"/>
      <c r="D113" s="35"/>
      <c r="E113" s="35"/>
      <c r="F113" s="35"/>
      <c r="G113" s="35"/>
    </row>
    <row r="114" spans="1:7" ht="15" customHeight="1" x14ac:dyDescent="0.3">
      <c r="A114" s="35"/>
      <c r="B114" s="35"/>
      <c r="C114" s="35"/>
      <c r="D114" s="35"/>
      <c r="E114" s="35"/>
      <c r="F114" s="35"/>
      <c r="G114" s="35"/>
    </row>
    <row r="115" spans="1:7" ht="15" customHeight="1" x14ac:dyDescent="0.3">
      <c r="A115" s="35"/>
      <c r="B115" s="35"/>
      <c r="C115" s="35"/>
      <c r="D115" s="35"/>
      <c r="E115" s="35"/>
      <c r="F115" s="35"/>
      <c r="G115" s="35"/>
    </row>
    <row r="116" spans="1:7" ht="15" customHeight="1" x14ac:dyDescent="0.3">
      <c r="A116" s="35"/>
      <c r="B116" s="35"/>
      <c r="C116" s="35"/>
      <c r="D116" s="35"/>
      <c r="E116" s="35"/>
      <c r="F116" s="35"/>
      <c r="G116" s="35"/>
    </row>
    <row r="117" spans="1:7" ht="15" customHeight="1" x14ac:dyDescent="0.3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2022-11-02T19:34:44Z</dcterms:modified>
  <cp:category/>
</cp:coreProperties>
</file>