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9FC825D-9F37-4BDF-B727-098556AACDE8}" xr6:coauthVersionLast="47" xr6:coauthVersionMax="47" xr10:uidLastSave="{00000000-0000-0000-0000-000000000000}"/>
  <bookViews>
    <workbookView xWindow="-103" yWindow="-103" windowWidth="33120" windowHeight="18000" tabRatio="703" activeTab="4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3" l="1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A6" i="18"/>
  <c r="D6" i="18" s="1"/>
  <c r="D5" i="18"/>
  <c r="C5" i="18"/>
  <c r="B5" i="18"/>
  <c r="E18" i="20"/>
  <c r="A7" i="18" l="1"/>
  <c r="B6" i="18"/>
  <c r="C6" i="18"/>
  <c r="B24" i="16"/>
  <c r="E24" i="16"/>
  <c r="E25" i="16" s="1"/>
  <c r="E26" i="16" s="1"/>
  <c r="E27" i="16" s="1"/>
  <c r="E28" i="16" s="1"/>
  <c r="E29" i="16" s="1"/>
  <c r="E30" i="16" s="1"/>
  <c r="E31" i="16" s="1"/>
  <c r="E32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B6" i="13"/>
  <c r="E18" i="19"/>
  <c r="E19" i="19" s="1"/>
  <c r="E20" i="19" s="1"/>
  <c r="E21" i="19" s="1"/>
  <c r="E22" i="19" s="1"/>
  <c r="E23" i="19" s="1"/>
  <c r="E6" i="19"/>
  <c r="E15" i="19"/>
  <c r="B18" i="19"/>
  <c r="E20" i="20"/>
  <c r="E21" i="20" s="1"/>
  <c r="E22" i="20" s="1"/>
  <c r="E23" i="20" s="1"/>
  <c r="E24" i="20" s="1"/>
  <c r="E19" i="20"/>
  <c r="B18" i="20"/>
  <c r="A15" i="19"/>
  <c r="B15" i="19"/>
  <c r="A16" i="19"/>
  <c r="A8" i="18" l="1"/>
  <c r="D7" i="18"/>
  <c r="C7" i="18"/>
  <c r="B7" i="18"/>
  <c r="E24" i="19"/>
  <c r="E25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E11" i="19" s="1"/>
  <c r="E12" i="19" s="1"/>
  <c r="D12" i="18" l="1"/>
  <c r="C12" i="18"/>
  <c r="B12" i="18"/>
  <c r="A13" i="18"/>
  <c r="B1" i="16"/>
  <c r="B1" i="13"/>
  <c r="E6" i="13"/>
  <c r="E7" i="13" s="1"/>
  <c r="E8" i="13" s="1"/>
  <c r="E9" i="13" s="1"/>
  <c r="E10" i="13" s="1"/>
  <c r="E11" i="13" s="1"/>
  <c r="E12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2" i="13" s="1"/>
  <c r="A18" i="19"/>
  <c r="A19" i="19" s="1"/>
  <c r="A20" i="19" s="1"/>
  <c r="A21" i="19" s="1"/>
  <c r="A22" i="19" s="1"/>
  <c r="A23" i="19" s="1"/>
  <c r="A17" i="18"/>
  <c r="D16" i="18"/>
  <c r="C16" i="18"/>
  <c r="B16" i="18"/>
  <c r="A25" i="19" l="1"/>
  <c r="A24" i="19"/>
  <c r="A18" i="18"/>
  <c r="D17" i="18"/>
  <c r="C17" i="18"/>
  <c r="B17" i="18"/>
  <c r="A24" i="16" l="1"/>
  <c r="A25" i="16" s="1"/>
  <c r="A15" i="16"/>
  <c r="A16" i="16" s="1"/>
  <c r="A17" i="16" s="1"/>
  <c r="A18" i="16" s="1"/>
  <c r="A19" i="16" s="1"/>
  <c r="A20" i="16" s="1"/>
  <c r="A21" i="16" s="1"/>
  <c r="D18" i="18"/>
  <c r="C18" i="18"/>
  <c r="B18" i="18"/>
  <c r="A19" i="18"/>
  <c r="A27" i="16" l="1"/>
  <c r="A29" i="16" s="1"/>
  <c r="A26" i="16"/>
  <c r="A28" i="16" s="1"/>
  <c r="A30" i="16" s="1"/>
  <c r="A31" i="16" s="1"/>
  <c r="A3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<sst xmlns="http://schemas.openxmlformats.org/spreadsheetml/2006/main" count="239" uniqueCount="110">
  <si>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</si>
  <si>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</si>
  <si>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</si>
  <si>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</si>
  <si>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</si>
  <si>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</si>
  <si>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</si>
  <si>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</si>
  <si>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</si>
  <si>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</si>
  <si>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</si>
  <si>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Reminders</t>
  </si>
  <si>
    <t>Summary of Schedule  - SG15.4ab (NG-UWB)</t>
  </si>
  <si>
    <t>Links:</t>
  </si>
  <si>
    <t>Recap and TG operations</t>
  </si>
  <si>
    <t>Task Group 15.4ab - Next Generation UWB</t>
  </si>
  <si>
    <t>Joint Meeting with TG14, TG15 and TG4ab</t>
  </si>
  <si>
    <t>Powell</t>
  </si>
  <si>
    <t>AoB, Next Steps, Closing</t>
  </si>
  <si>
    <t xml:space="preserve">Opening Report </t>
  </si>
  <si>
    <t>Yang</t>
  </si>
  <si>
    <t>TBD</t>
  </si>
  <si>
    <t>Technical contribution: TBD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</si>
  <si>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</si>
  <si>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</si>
  <si>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</si>
  <si>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</si>
  <si>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</si>
  <si>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</si>
  <si>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</si>
  <si>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</si>
  <si>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</si>
  <si>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</si>
  <si>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</si>
  <si>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</si>
  <si>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</si>
  <si>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</si>
  <si>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</si>
  <si>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</si>
  <si>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</si>
  <si>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</si>
  <si>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See joint agenda:</t>
  </si>
  <si>
    <t>TFD Discussion: Moving from Contributions to Draft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</si>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</sst>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9" xfId="0" applyNumberFormat="1" applyFont="1" applyFill="1" applyBorder="1" applyAlignment="1">
      <alignment horizontal="center" vertical="center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22" borderId="12" xfId="0" applyFont="1" applyFill="1" applyBorder="1"/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433-00-04ab-tg4ab-jul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Normal="100" workbookViewId="0">
      <selection activeCell="I36" sqref="I3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55" t="str">
        <f>Summary!$B$1</f>
        <v>Sept 2022 Wireless Plenary</v>
      </c>
      <c r="I1" s="55"/>
      <c r="J1" s="55"/>
      <c r="K1" s="55"/>
      <c r="L1" s="55"/>
      <c r="M1" s="55"/>
    </row>
    <row r="2" spans="1:23" ht="15" customHeight="1" x14ac:dyDescent="0.3">
      <c r="E2" s="133" t="s">
        <v>89</v>
      </c>
      <c r="F2" s="134" t="s">
        <v>90</v>
      </c>
      <c r="G2" s="134"/>
      <c r="H2" s="135" t="s">
        <v>91</v>
      </c>
      <c r="I2" s="136"/>
      <c r="J2" s="136"/>
      <c r="K2" s="137"/>
      <c r="L2" s="135" t="s">
        <v>92</v>
      </c>
      <c r="M2" s="136"/>
      <c r="N2" s="136"/>
      <c r="O2" s="137"/>
      <c r="P2" s="136" t="s">
        <v>93</v>
      </c>
      <c r="Q2" s="136"/>
      <c r="R2" s="136"/>
      <c r="S2" s="136"/>
      <c r="T2" s="135" t="s">
        <v>94</v>
      </c>
      <c r="U2" s="136"/>
      <c r="V2" s="136"/>
      <c r="W2" s="137"/>
    </row>
    <row r="3" spans="1:23" ht="12.9" thickBot="1" x14ac:dyDescent="0.35">
      <c r="E3" s="138" t="s">
        <v>95</v>
      </c>
      <c r="F3" s="139">
        <f>DATE(2022,9,11)</f>
        <v>44815</v>
      </c>
      <c r="G3" s="139"/>
      <c r="H3" s="140">
        <f>F3+1</f>
        <v>44816</v>
      </c>
      <c r="I3" s="141"/>
      <c r="J3" s="141"/>
      <c r="K3" s="142"/>
      <c r="L3" s="140">
        <f>H3+1</f>
        <v>44817</v>
      </c>
      <c r="M3" s="141"/>
      <c r="N3" s="141"/>
      <c r="O3" s="142"/>
      <c r="P3" s="141">
        <f>L3+1</f>
        <v>44818</v>
      </c>
      <c r="Q3" s="141"/>
      <c r="R3" s="141"/>
      <c r="S3" s="141"/>
      <c r="T3" s="140">
        <f>P3+1</f>
        <v>44819</v>
      </c>
      <c r="U3" s="141"/>
      <c r="V3" s="141"/>
      <c r="W3" s="142"/>
    </row>
    <row r="4" spans="1:23" ht="12.9" customHeight="1" thickBot="1" x14ac:dyDescent="0.35">
      <c r="A4" s="23" t="s">
        <v>74</v>
      </c>
      <c r="B4" s="23" t="s">
        <v>75</v>
      </c>
      <c r="C4" s="23" t="s">
        <v>6</v>
      </c>
      <c r="D4" s="23" t="s">
        <v>7</v>
      </c>
      <c r="E4" s="143"/>
      <c r="F4" s="144"/>
      <c r="G4" s="145"/>
      <c r="H4" s="146"/>
      <c r="I4" s="146"/>
      <c r="J4" s="147"/>
      <c r="K4" s="148"/>
      <c r="L4" s="146"/>
      <c r="M4" s="146"/>
      <c r="N4" s="147"/>
      <c r="O4" s="148"/>
      <c r="P4" s="146"/>
      <c r="Q4" s="146"/>
      <c r="R4" s="147"/>
      <c r="S4" s="148"/>
      <c r="T4" s="146"/>
      <c r="U4" s="146"/>
      <c r="V4" s="147"/>
      <c r="W4" s="148"/>
    </row>
    <row r="5" spans="1:23" ht="22" customHeight="1" thickBot="1" x14ac:dyDescent="0.45">
      <c r="A5" s="95">
        <v>0.54166666666666663</v>
      </c>
      <c r="B5" s="96">
        <f>A5-3/24</f>
        <v>0.41666666666666663</v>
      </c>
      <c r="C5" s="96">
        <f>A5+4/24</f>
        <v>0.70833333333333326</v>
      </c>
      <c r="D5" s="97">
        <f>A5+13/24</f>
        <v>1.0833333333333333</v>
      </c>
      <c r="E5" s="102" t="s">
        <v>43</v>
      </c>
      <c r="F5" s="103"/>
      <c r="G5" s="104"/>
      <c r="H5" s="56" t="s">
        <v>44</v>
      </c>
      <c r="I5" s="56"/>
      <c r="J5" s="56"/>
      <c r="K5" s="57"/>
      <c r="L5" s="60" t="s">
        <v>44</v>
      </c>
      <c r="M5" s="56"/>
      <c r="N5" s="56"/>
      <c r="O5" s="57"/>
      <c r="P5" s="62" t="s">
        <v>44</v>
      </c>
      <c r="Q5" s="63"/>
      <c r="R5" s="63"/>
      <c r="S5" s="64"/>
      <c r="T5" s="60" t="s">
        <v>44</v>
      </c>
      <c r="U5" s="56"/>
      <c r="V5" s="56"/>
      <c r="W5" s="57"/>
    </row>
    <row r="6" spans="1:23" ht="22" customHeight="1" thickBot="1" x14ac:dyDescent="0.45">
      <c r="A6" s="34">
        <f>A5+0.5/24</f>
        <v>0.5625</v>
      </c>
      <c r="B6" s="35">
        <f t="shared" ref="B6:B36" si="0">A6-3/24</f>
        <v>0.4375</v>
      </c>
      <c r="C6" s="35">
        <f t="shared" ref="C6:C36" si="1">A6+4/24</f>
        <v>0.72916666666666663</v>
      </c>
      <c r="D6" s="98">
        <f t="shared" ref="D6:D36" si="2">A6+13/24</f>
        <v>1.1041666666666665</v>
      </c>
      <c r="E6" s="105" t="s">
        <v>45</v>
      </c>
      <c r="F6" s="103"/>
      <c r="G6" s="104"/>
      <c r="H6" s="58"/>
      <c r="I6" s="58"/>
      <c r="J6" s="58"/>
      <c r="K6" s="59"/>
      <c r="L6" s="149"/>
      <c r="M6" s="58"/>
      <c r="N6" s="58"/>
      <c r="O6" s="59"/>
      <c r="P6" s="65" t="s">
        <v>76</v>
      </c>
      <c r="Q6" s="66"/>
      <c r="R6" s="66"/>
      <c r="S6" s="67"/>
      <c r="T6" s="61"/>
      <c r="U6" s="58"/>
      <c r="V6" s="58"/>
      <c r="W6" s="59"/>
    </row>
    <row r="7" spans="1:23" ht="22" customHeight="1" thickTop="1" thickBot="1" x14ac:dyDescent="0.45">
      <c r="A7" s="34">
        <f t="shared" ref="A7:A36" si="3">A6+0.5/24</f>
        <v>0.58333333333333337</v>
      </c>
      <c r="B7" s="35">
        <f t="shared" si="0"/>
        <v>0.45833333333333337</v>
      </c>
      <c r="C7" s="35">
        <f t="shared" si="1"/>
        <v>0.75</v>
      </c>
      <c r="D7" s="98">
        <f t="shared" si="2"/>
        <v>1.125</v>
      </c>
      <c r="E7" s="106" t="s">
        <v>46</v>
      </c>
      <c r="F7" s="103"/>
      <c r="G7" s="104"/>
      <c r="H7" s="107" t="s">
        <v>77</v>
      </c>
      <c r="I7" s="108"/>
      <c r="J7" s="108"/>
      <c r="K7" s="108"/>
      <c r="L7" s="153" t="s">
        <v>78</v>
      </c>
      <c r="M7" s="77"/>
      <c r="N7" s="46"/>
      <c r="O7" s="46"/>
      <c r="P7" s="68"/>
      <c r="Q7" s="69"/>
      <c r="R7" s="69"/>
      <c r="S7" s="70"/>
      <c r="T7" s="46"/>
      <c r="U7" s="46"/>
      <c r="V7" s="46"/>
      <c r="W7" s="46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98">
        <f t="shared" si="2"/>
        <v>1.1458333333333335</v>
      </c>
      <c r="E8" s="106" t="s">
        <v>48</v>
      </c>
      <c r="F8" s="103"/>
      <c r="G8" s="104"/>
      <c r="H8" s="109"/>
      <c r="I8" s="110"/>
      <c r="J8" s="110"/>
      <c r="K8" s="156"/>
      <c r="L8" s="154"/>
      <c r="M8" s="78"/>
      <c r="N8" s="47"/>
      <c r="O8" s="47"/>
      <c r="P8" s="153" t="s">
        <v>78</v>
      </c>
      <c r="Q8" s="46"/>
      <c r="R8" s="46"/>
      <c r="S8" s="46"/>
      <c r="T8" s="47"/>
      <c r="U8" s="47"/>
      <c r="V8" s="47"/>
      <c r="W8" s="47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98">
        <f t="shared" si="2"/>
        <v>1.1666666666666667</v>
      </c>
      <c r="E9" s="106" t="s">
        <v>49</v>
      </c>
      <c r="F9" s="103"/>
      <c r="G9" s="104"/>
      <c r="H9" s="90" t="s">
        <v>57</v>
      </c>
      <c r="I9" s="86"/>
      <c r="J9" s="86"/>
      <c r="K9" s="86"/>
      <c r="L9" s="154"/>
      <c r="M9" s="78"/>
      <c r="N9" s="47"/>
      <c r="O9" s="47"/>
      <c r="P9" s="154"/>
      <c r="Q9" s="47"/>
      <c r="R9" s="47"/>
      <c r="S9" s="47"/>
      <c r="T9" s="47"/>
      <c r="U9" s="47"/>
      <c r="V9" s="47"/>
      <c r="W9" s="47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98">
        <f t="shared" si="2"/>
        <v>1.1875</v>
      </c>
      <c r="E10" s="106" t="s">
        <v>50</v>
      </c>
      <c r="F10" s="103"/>
      <c r="G10" s="104"/>
      <c r="H10" s="91"/>
      <c r="I10" s="88"/>
      <c r="J10" s="88"/>
      <c r="K10" s="88"/>
      <c r="L10" s="155"/>
      <c r="M10" s="79"/>
      <c r="N10" s="48"/>
      <c r="O10" s="48"/>
      <c r="P10" s="154"/>
      <c r="Q10" s="48"/>
      <c r="R10" s="48"/>
      <c r="S10" s="48"/>
      <c r="T10" s="48"/>
      <c r="U10" s="48"/>
      <c r="V10" s="48"/>
      <c r="W10" s="48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98">
        <f t="shared" si="2"/>
        <v>1.2083333333333335</v>
      </c>
      <c r="E11" s="111" t="s">
        <v>51</v>
      </c>
      <c r="F11" s="103"/>
      <c r="G11" s="104"/>
      <c r="H11" s="38" t="s">
        <v>52</v>
      </c>
      <c r="I11" s="38"/>
      <c r="J11" s="38"/>
      <c r="K11" s="39"/>
      <c r="L11" s="152" t="s">
        <v>52</v>
      </c>
      <c r="M11" s="38"/>
      <c r="N11" s="38"/>
      <c r="O11" s="39"/>
      <c r="P11" s="37" t="s">
        <v>52</v>
      </c>
      <c r="Q11" s="38"/>
      <c r="R11" s="38"/>
      <c r="S11" s="39"/>
      <c r="T11" s="37" t="s">
        <v>52</v>
      </c>
      <c r="U11" s="38"/>
      <c r="V11" s="38"/>
      <c r="W11" s="39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98">
        <f t="shared" si="2"/>
        <v>1.229166666666667</v>
      </c>
      <c r="E12" s="112" t="s">
        <v>53</v>
      </c>
      <c r="F12" s="103"/>
      <c r="G12" s="104"/>
      <c r="H12" s="113" t="s">
        <v>65</v>
      </c>
      <c r="I12" s="46"/>
      <c r="J12" s="46"/>
      <c r="K12" s="49" t="s">
        <v>79</v>
      </c>
      <c r="L12" s="114" t="s">
        <v>80</v>
      </c>
      <c r="M12" s="115"/>
      <c r="N12" s="115"/>
      <c r="O12" s="116"/>
      <c r="P12" s="40" t="s">
        <v>54</v>
      </c>
      <c r="Q12" s="41"/>
      <c r="R12" s="41"/>
      <c r="S12" s="42"/>
      <c r="T12" s="153" t="s">
        <v>78</v>
      </c>
      <c r="U12" s="46"/>
      <c r="V12" s="46"/>
      <c r="W12" s="74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98">
        <f t="shared" si="2"/>
        <v>1.2500000000000002</v>
      </c>
      <c r="E13" s="112" t="s">
        <v>55</v>
      </c>
      <c r="F13" s="103"/>
      <c r="G13" s="104"/>
      <c r="H13" s="117" t="s">
        <v>81</v>
      </c>
      <c r="I13" s="47"/>
      <c r="J13" s="47"/>
      <c r="K13" s="50"/>
      <c r="L13" s="118"/>
      <c r="M13" s="119"/>
      <c r="N13" s="119"/>
      <c r="O13" s="120"/>
      <c r="P13" s="43"/>
      <c r="Q13" s="44"/>
      <c r="R13" s="44"/>
      <c r="S13" s="45"/>
      <c r="T13" s="154"/>
      <c r="U13" s="47"/>
      <c r="V13" s="47"/>
      <c r="W13" s="75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98">
        <f t="shared" si="2"/>
        <v>1.2708333333333335</v>
      </c>
      <c r="E14" s="112" t="s">
        <v>56</v>
      </c>
      <c r="F14" s="103"/>
      <c r="G14" s="104"/>
      <c r="H14" s="117"/>
      <c r="I14" s="47"/>
      <c r="J14" s="47"/>
      <c r="K14" s="50"/>
      <c r="L14" s="90" t="s">
        <v>82</v>
      </c>
      <c r="M14" s="86"/>
      <c r="N14" s="86"/>
      <c r="O14" s="87"/>
      <c r="P14" s="114" t="s">
        <v>83</v>
      </c>
      <c r="Q14" s="115"/>
      <c r="R14" s="115"/>
      <c r="S14" s="116"/>
      <c r="T14" s="154"/>
      <c r="U14" s="47"/>
      <c r="V14" s="47"/>
      <c r="W14" s="75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99">
        <f t="shared" si="2"/>
        <v>1.291666666666667</v>
      </c>
      <c r="E15" s="112" t="s">
        <v>58</v>
      </c>
      <c r="F15" s="103"/>
      <c r="G15" s="104"/>
      <c r="H15" s="121"/>
      <c r="I15" s="48"/>
      <c r="J15" s="48"/>
      <c r="K15" s="51"/>
      <c r="L15" s="91"/>
      <c r="M15" s="88"/>
      <c r="N15" s="88"/>
      <c r="O15" s="89"/>
      <c r="P15" s="118"/>
      <c r="Q15" s="119"/>
      <c r="R15" s="119"/>
      <c r="S15" s="120"/>
      <c r="T15" s="155"/>
      <c r="U15" s="48"/>
      <c r="V15" s="48"/>
      <c r="W15" s="76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99">
        <f t="shared" si="2"/>
        <v>1.3125000000000004</v>
      </c>
      <c r="E16" s="105" t="s">
        <v>59</v>
      </c>
      <c r="F16" s="103"/>
      <c r="G16" s="104"/>
      <c r="H16" s="56" t="s">
        <v>84</v>
      </c>
      <c r="I16" s="56"/>
      <c r="J16" s="56"/>
      <c r="K16" s="57"/>
      <c r="L16" s="56" t="s">
        <v>84</v>
      </c>
      <c r="M16" s="56"/>
      <c r="N16" s="56"/>
      <c r="O16" s="57"/>
      <c r="P16" s="56" t="s">
        <v>84</v>
      </c>
      <c r="Q16" s="56"/>
      <c r="R16" s="56"/>
      <c r="S16" s="57"/>
      <c r="T16" s="56" t="s">
        <v>84</v>
      </c>
      <c r="U16" s="56"/>
      <c r="V16" s="56"/>
      <c r="W16" s="5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99">
        <f t="shared" si="2"/>
        <v>1.3333333333333337</v>
      </c>
      <c r="E17" s="105" t="s">
        <v>60</v>
      </c>
      <c r="F17" s="103"/>
      <c r="G17" s="104"/>
      <c r="H17" s="150"/>
      <c r="I17" s="58"/>
      <c r="J17" s="58"/>
      <c r="K17" s="59"/>
      <c r="L17" s="58"/>
      <c r="M17" s="58"/>
      <c r="N17" s="58"/>
      <c r="O17" s="59"/>
      <c r="P17" s="58"/>
      <c r="Q17" s="58"/>
      <c r="R17" s="58"/>
      <c r="S17" s="59"/>
      <c r="T17" s="58"/>
      <c r="U17" s="58"/>
      <c r="V17" s="58"/>
      <c r="W17" s="59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99">
        <f t="shared" si="2"/>
        <v>1.354166666666667</v>
      </c>
      <c r="E18" s="112" t="s">
        <v>61</v>
      </c>
      <c r="F18" s="103"/>
      <c r="G18" s="151"/>
      <c r="H18" s="153" t="s">
        <v>78</v>
      </c>
      <c r="I18" s="77"/>
      <c r="J18" s="46"/>
      <c r="K18" s="71" t="s">
        <v>47</v>
      </c>
      <c r="L18" s="153" t="s">
        <v>78</v>
      </c>
      <c r="M18" s="46"/>
      <c r="N18" s="83" t="s">
        <v>85</v>
      </c>
      <c r="O18" s="71" t="s">
        <v>47</v>
      </c>
      <c r="P18" s="153" t="s">
        <v>78</v>
      </c>
      <c r="Q18" s="46"/>
      <c r="R18" s="83" t="s">
        <v>85</v>
      </c>
      <c r="S18" s="71" t="s">
        <v>47</v>
      </c>
      <c r="T18" s="153" t="s">
        <v>78</v>
      </c>
      <c r="U18" s="80" t="s">
        <v>62</v>
      </c>
      <c r="V18" s="83" t="s">
        <v>85</v>
      </c>
      <c r="W18" s="71" t="s">
        <v>47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100">
        <f t="shared" si="1"/>
        <v>1.0000000000000004</v>
      </c>
      <c r="D19" s="99">
        <f t="shared" si="2"/>
        <v>1.3750000000000004</v>
      </c>
      <c r="E19" s="112" t="s">
        <v>63</v>
      </c>
      <c r="F19" s="103"/>
      <c r="G19" s="151"/>
      <c r="H19" s="154"/>
      <c r="I19" s="78"/>
      <c r="J19" s="47"/>
      <c r="K19" s="72"/>
      <c r="L19" s="154"/>
      <c r="M19" s="47"/>
      <c r="N19" s="84"/>
      <c r="O19" s="72"/>
      <c r="P19" s="154"/>
      <c r="Q19" s="47"/>
      <c r="R19" s="84"/>
      <c r="S19" s="72"/>
      <c r="T19" s="154"/>
      <c r="U19" s="81"/>
      <c r="V19" s="84"/>
      <c r="W19" s="7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100">
        <f t="shared" si="1"/>
        <v>1.0208333333333339</v>
      </c>
      <c r="D20" s="99">
        <f t="shared" si="2"/>
        <v>1.3958333333333339</v>
      </c>
      <c r="E20" s="112" t="s">
        <v>64</v>
      </c>
      <c r="F20" s="103"/>
      <c r="G20" s="151"/>
      <c r="H20" s="154"/>
      <c r="I20" s="78"/>
      <c r="J20" s="47"/>
      <c r="K20" s="72"/>
      <c r="L20" s="154"/>
      <c r="M20" s="47"/>
      <c r="N20" s="84"/>
      <c r="O20" s="72"/>
      <c r="P20" s="154"/>
      <c r="Q20" s="47"/>
      <c r="R20" s="84"/>
      <c r="S20" s="72"/>
      <c r="T20" s="154"/>
      <c r="U20" s="81"/>
      <c r="V20" s="84"/>
      <c r="W20" s="7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100">
        <f t="shared" si="1"/>
        <v>1.0416666666666672</v>
      </c>
      <c r="D21" s="99">
        <f t="shared" si="2"/>
        <v>1.4166666666666672</v>
      </c>
      <c r="E21" s="112" t="s">
        <v>66</v>
      </c>
      <c r="F21" s="103"/>
      <c r="G21" s="151"/>
      <c r="H21" s="155"/>
      <c r="I21" s="79"/>
      <c r="J21" s="48"/>
      <c r="K21" s="73"/>
      <c r="L21" s="155"/>
      <c r="M21" s="48"/>
      <c r="N21" s="85"/>
      <c r="O21" s="73"/>
      <c r="P21" s="155"/>
      <c r="Q21" s="48"/>
      <c r="R21" s="85"/>
      <c r="S21" s="73"/>
      <c r="T21" s="155"/>
      <c r="U21" s="82"/>
      <c r="V21" s="85"/>
      <c r="W21" s="7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100">
        <f t="shared" si="1"/>
        <v>1.0625000000000007</v>
      </c>
      <c r="D22" s="99">
        <f t="shared" si="2"/>
        <v>1.4375000000000004</v>
      </c>
      <c r="E22" s="111" t="s">
        <v>67</v>
      </c>
      <c r="F22" s="103"/>
      <c r="G22" s="104"/>
      <c r="H22" s="152" t="s">
        <v>52</v>
      </c>
      <c r="I22" s="38"/>
      <c r="J22" s="38"/>
      <c r="K22" s="39"/>
      <c r="L22" s="37" t="s">
        <v>52</v>
      </c>
      <c r="M22" s="38"/>
      <c r="N22" s="38"/>
      <c r="O22" s="39"/>
      <c r="P22" s="37" t="s">
        <v>52</v>
      </c>
      <c r="Q22" s="38"/>
      <c r="R22" s="38"/>
      <c r="S22" s="39"/>
      <c r="T22" s="37" t="s">
        <v>52</v>
      </c>
      <c r="U22" s="38"/>
      <c r="V22" s="38"/>
      <c r="W22" s="39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100">
        <f t="shared" si="1"/>
        <v>1.0833333333333339</v>
      </c>
      <c r="D23" s="99">
        <f t="shared" si="2"/>
        <v>1.4583333333333339</v>
      </c>
      <c r="E23" s="106" t="s">
        <v>68</v>
      </c>
      <c r="F23" s="122" t="s">
        <v>86</v>
      </c>
      <c r="G23" s="123"/>
      <c r="H23" s="153" t="s">
        <v>78</v>
      </c>
      <c r="I23" s="46"/>
      <c r="J23" s="80" t="s">
        <v>62</v>
      </c>
      <c r="K23" s="52" t="s">
        <v>87</v>
      </c>
      <c r="L23" s="124" t="s">
        <v>81</v>
      </c>
      <c r="M23" s="46"/>
      <c r="N23" s="46"/>
      <c r="O23" s="52" t="s">
        <v>87</v>
      </c>
      <c r="P23" s="124" t="s">
        <v>81</v>
      </c>
      <c r="Q23" s="46"/>
      <c r="R23" s="80" t="s">
        <v>62</v>
      </c>
      <c r="S23" s="52" t="s">
        <v>87</v>
      </c>
      <c r="T23" s="90" t="s">
        <v>69</v>
      </c>
      <c r="U23" s="86"/>
      <c r="V23" s="86"/>
      <c r="W23" s="87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100">
        <f t="shared" si="1"/>
        <v>1.1041666666666674</v>
      </c>
      <c r="D24" s="99">
        <f t="shared" si="2"/>
        <v>1.4791666666666674</v>
      </c>
      <c r="E24" s="112" t="s">
        <v>70</v>
      </c>
      <c r="F24" s="125"/>
      <c r="G24" s="126"/>
      <c r="H24" s="154"/>
      <c r="I24" s="47"/>
      <c r="J24" s="81"/>
      <c r="K24" s="53"/>
      <c r="L24" s="117"/>
      <c r="M24" s="47"/>
      <c r="N24" s="47"/>
      <c r="O24" s="53"/>
      <c r="P24" s="117"/>
      <c r="Q24" s="47"/>
      <c r="R24" s="81"/>
      <c r="S24" s="53"/>
      <c r="T24" s="92"/>
      <c r="U24" s="93"/>
      <c r="V24" s="93"/>
      <c r="W24" s="94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100">
        <f t="shared" si="1"/>
        <v>1.1250000000000007</v>
      </c>
      <c r="D25" s="99">
        <f t="shared" si="2"/>
        <v>1.5000000000000007</v>
      </c>
      <c r="E25" s="112" t="s">
        <v>71</v>
      </c>
      <c r="F25" s="127"/>
      <c r="G25" s="128"/>
      <c r="H25" s="154"/>
      <c r="I25" s="47"/>
      <c r="J25" s="81"/>
      <c r="K25" s="53"/>
      <c r="L25" s="117"/>
      <c r="M25" s="47"/>
      <c r="N25" s="47"/>
      <c r="O25" s="53"/>
      <c r="P25" s="117"/>
      <c r="Q25" s="47"/>
      <c r="R25" s="81"/>
      <c r="S25" s="53"/>
      <c r="T25" s="92"/>
      <c r="U25" s="93"/>
      <c r="V25" s="93"/>
      <c r="W25" s="94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100">
        <f t="shared" si="1"/>
        <v>1.1458333333333341</v>
      </c>
      <c r="D26" s="99">
        <f t="shared" si="2"/>
        <v>1.5208333333333339</v>
      </c>
      <c r="E26" s="112" t="s">
        <v>72</v>
      </c>
      <c r="F26" s="129" t="s">
        <v>88</v>
      </c>
      <c r="G26" s="130"/>
      <c r="H26" s="155"/>
      <c r="I26" s="48"/>
      <c r="J26" s="82"/>
      <c r="K26" s="54"/>
      <c r="L26" s="121"/>
      <c r="M26" s="48"/>
      <c r="N26" s="48"/>
      <c r="O26" s="54"/>
      <c r="P26" s="121"/>
      <c r="Q26" s="48"/>
      <c r="R26" s="82"/>
      <c r="S26" s="54"/>
      <c r="T26" s="91"/>
      <c r="U26" s="88"/>
      <c r="V26" s="88"/>
      <c r="W26" s="89"/>
    </row>
    <row r="27" spans="1:23" ht="22" customHeight="1" thickTop="1" thickBot="1" x14ac:dyDescent="0.45">
      <c r="A27" s="101">
        <f t="shared" si="3"/>
        <v>1.0000000000000007</v>
      </c>
      <c r="B27" s="35">
        <f t="shared" si="0"/>
        <v>0.87500000000000067</v>
      </c>
      <c r="C27" s="100">
        <f t="shared" si="1"/>
        <v>1.1666666666666674</v>
      </c>
      <c r="D27" s="99">
        <f t="shared" si="2"/>
        <v>1.5416666666666674</v>
      </c>
      <c r="E27" s="105" t="s">
        <v>73</v>
      </c>
      <c r="F27" s="131"/>
      <c r="G27" s="132"/>
      <c r="H27" s="38" t="s">
        <v>52</v>
      </c>
      <c r="I27" s="38"/>
      <c r="J27" s="38"/>
      <c r="K27" s="39"/>
      <c r="L27" s="37" t="s">
        <v>52</v>
      </c>
      <c r="M27" s="38"/>
      <c r="N27" s="38"/>
      <c r="O27" s="39"/>
      <c r="P27" s="37" t="s">
        <v>52</v>
      </c>
      <c r="Q27" s="38"/>
      <c r="R27" s="38"/>
      <c r="S27" s="39"/>
      <c r="T27" s="37" t="s">
        <v>52</v>
      </c>
      <c r="U27" s="38"/>
      <c r="V27" s="38"/>
      <c r="W27" s="39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36"/>
      <c r="D60" s="36"/>
      <c r="E60" s="36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23:H26"/>
    <mergeCell ref="I23:I26"/>
    <mergeCell ref="J23:J26"/>
    <mergeCell ref="H18:H21"/>
    <mergeCell ref="I18:I21"/>
    <mergeCell ref="J18:J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L7:L10"/>
    <mergeCell ref="M7:M10"/>
    <mergeCell ref="T7:T10"/>
    <mergeCell ref="U7:U10"/>
    <mergeCell ref="H5:K6"/>
    <mergeCell ref="L5:O6"/>
    <mergeCell ref="P5:S5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7" sqref="B3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96</v>
      </c>
    </row>
    <row r="2" spans="1:3" ht="15" x14ac:dyDescent="0.3">
      <c r="A2" s="3"/>
      <c r="B2" s="4"/>
    </row>
    <row r="3" spans="1:3" x14ac:dyDescent="0.3">
      <c r="B3" s="23" t="s">
        <v>15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97</v>
      </c>
      <c r="C6" s="16">
        <v>0.5625</v>
      </c>
    </row>
    <row r="7" spans="1:3" ht="12.9" x14ac:dyDescent="0.35">
      <c r="A7" s="1">
        <f>A6+1</f>
        <v>2</v>
      </c>
      <c r="B7" s="1" t="s">
        <v>98</v>
      </c>
      <c r="C7" s="16">
        <v>0.66666666666666663</v>
      </c>
    </row>
    <row r="8" spans="1:3" ht="12.9" x14ac:dyDescent="0.35">
      <c r="A8" s="1">
        <f>A7+1</f>
        <v>3</v>
      </c>
      <c r="B8" s="1" t="s">
        <v>99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100</v>
      </c>
      <c r="C9" s="16">
        <v>0.5625</v>
      </c>
    </row>
    <row r="10" spans="1:3" ht="12.9" x14ac:dyDescent="0.35">
      <c r="A10" s="1">
        <f t="shared" si="0"/>
        <v>5</v>
      </c>
      <c r="B10" s="1" t="s">
        <v>101</v>
      </c>
      <c r="C10" s="16">
        <v>0.33333333333333331</v>
      </c>
    </row>
    <row r="11" spans="1:3" ht="12.9" x14ac:dyDescent="0.35">
      <c r="A11" s="1">
        <f t="shared" si="0"/>
        <v>6</v>
      </c>
      <c r="B11" s="1" t="s">
        <v>102</v>
      </c>
      <c r="C11" s="16">
        <v>0.5625</v>
      </c>
    </row>
    <row r="12" spans="1:3" ht="12.9" x14ac:dyDescent="0.35">
      <c r="A12" s="1">
        <f t="shared" si="0"/>
        <v>7</v>
      </c>
      <c r="B12" s="1" t="s">
        <v>103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104</v>
      </c>
      <c r="C13" s="16">
        <v>0.5625</v>
      </c>
    </row>
    <row r="14" spans="1:3" ht="12.9" x14ac:dyDescent="0.35">
      <c r="A14" s="1"/>
      <c r="B14" s="33" t="s">
        <v>105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24</v>
      </c>
      <c r="C16" s="16"/>
    </row>
    <row r="17" spans="1:5" ht="12.9" x14ac:dyDescent="0.35">
      <c r="A17" s="1"/>
      <c r="B17" s="2" t="s">
        <v>28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27</v>
      </c>
    </row>
    <row r="21" spans="1:5" x14ac:dyDescent="0.3">
      <c r="A21" s="2"/>
      <c r="B21" s="31" t="s">
        <v>25</v>
      </c>
    </row>
    <row r="22" spans="1:5" ht="12.9" x14ac:dyDescent="0.35">
      <c r="B22" s="17" t="s">
        <v>26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29</v>
      </c>
      <c r="C24" s="6"/>
      <c r="D24" s="6"/>
      <c r="E24" s="6"/>
    </row>
    <row r="25" spans="1:5" ht="12.9" x14ac:dyDescent="0.35">
      <c r="B25" s="17" t="s">
        <v>30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31</v>
      </c>
      <c r="E27" s="6"/>
    </row>
    <row r="28" spans="1:5" ht="12.9" x14ac:dyDescent="0.35">
      <c r="B28" s="2" t="s">
        <v>32</v>
      </c>
      <c r="E28" s="6"/>
    </row>
    <row r="29" spans="1:5" ht="12.9" x14ac:dyDescent="0.35">
      <c r="B29" s="17" t="s">
        <v>106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33</v>
      </c>
      <c r="C31" s="6"/>
      <c r="E31" s="6"/>
    </row>
    <row r="32" spans="1:5" ht="12.9" x14ac:dyDescent="0.35">
      <c r="B32" s="17" t="s">
        <v>34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35</v>
      </c>
      <c r="E34" s="6"/>
    </row>
    <row r="35" spans="2:5" ht="12.9" x14ac:dyDescent="0.35">
      <c r="B35" s="17" t="s">
        <v>36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1"/>
  <sheetViews>
    <sheetView zoomScale="120" zoomScaleNormal="120" workbookViewId="0">
      <pane ySplit="2" topLeftCell="A3" activePane="bottomLeft" state="frozen"/>
      <selection pane="bottomLeft" activeCell="B24" sqref="B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x14ac:dyDescent="0.3">
      <c r="B4" s="23" t="s">
        <v>15</v>
      </c>
    </row>
    <row r="5" spans="1:5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19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5" ht="12.9" x14ac:dyDescent="0.35">
      <c r="A9" s="9">
        <f t="shared" si="0"/>
        <v>1.4000000000000004</v>
      </c>
      <c r="B9" s="14" t="s">
        <v>107</v>
      </c>
      <c r="C9" s="11" t="s">
        <v>1</v>
      </c>
      <c r="D9" s="12">
        <v>5</v>
      </c>
      <c r="E9" s="13">
        <f t="shared" si="1"/>
        <v>0.57291666666666663</v>
      </c>
    </row>
    <row r="10" spans="1:5" ht="12.9" x14ac:dyDescent="0.35">
      <c r="A10" s="9">
        <f t="shared" si="0"/>
        <v>1.5000000000000004</v>
      </c>
      <c r="B10" s="14" t="s">
        <v>108</v>
      </c>
      <c r="C10" s="15" t="s">
        <v>20</v>
      </c>
      <c r="D10" s="12">
        <v>5</v>
      </c>
      <c r="E10" s="13">
        <f t="shared" si="1"/>
        <v>0.57638888888888884</v>
      </c>
    </row>
    <row r="11" spans="1:5" ht="12.9" x14ac:dyDescent="0.35">
      <c r="A11" s="9">
        <f>A9+0.1</f>
        <v>1.5000000000000004</v>
      </c>
      <c r="B11" s="14" t="s">
        <v>14</v>
      </c>
      <c r="C11" s="15" t="s">
        <v>4</v>
      </c>
      <c r="D11" s="12">
        <v>5</v>
      </c>
      <c r="E11" s="13">
        <f t="shared" si="1"/>
        <v>0.57986111111111105</v>
      </c>
    </row>
    <row r="12" spans="1:5" ht="12.9" x14ac:dyDescent="0.35">
      <c r="A12" s="9">
        <f t="shared" si="0"/>
        <v>1.6000000000000005</v>
      </c>
      <c r="B12" s="14" t="s">
        <v>23</v>
      </c>
      <c r="C12" s="15" t="s">
        <v>4</v>
      </c>
      <c r="D12" s="12">
        <v>10</v>
      </c>
      <c r="E12" s="13">
        <f t="shared" si="1"/>
        <v>0.58333333333333326</v>
      </c>
    </row>
    <row r="13" spans="1:5" ht="12.9" x14ac:dyDescent="0.35">
      <c r="A13" s="9">
        <f t="shared" si="0"/>
        <v>1.7000000000000006</v>
      </c>
      <c r="B13" s="14" t="s">
        <v>22</v>
      </c>
      <c r="C13" s="15" t="s">
        <v>21</v>
      </c>
      <c r="D13" s="12">
        <v>40</v>
      </c>
      <c r="E13" s="13">
        <f t="shared" si="1"/>
        <v>0.59027777777777768</v>
      </c>
    </row>
    <row r="14" spans="1:5" ht="12.9" x14ac:dyDescent="0.35">
      <c r="A14" s="9">
        <f t="shared" si="0"/>
        <v>1.8000000000000007</v>
      </c>
      <c r="B14" s="14" t="s">
        <v>22</v>
      </c>
      <c r="C14" s="15" t="s">
        <v>21</v>
      </c>
      <c r="D14" s="12">
        <v>40</v>
      </c>
      <c r="E14" s="13">
        <f t="shared" si="1"/>
        <v>0.61805555555555547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11</v>
      </c>
      <c r="C20" s="15" t="s">
        <v>4</v>
      </c>
      <c r="D20" s="12">
        <v>5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22</v>
      </c>
      <c r="C21" s="15" t="s">
        <v>21</v>
      </c>
      <c r="D21" s="12">
        <v>35</v>
      </c>
      <c r="E21" s="13">
        <f>E20+TIME(0,D20,0)</f>
        <v>0.67013888888888884</v>
      </c>
    </row>
    <row r="22" spans="1:5" ht="12.9" x14ac:dyDescent="0.35">
      <c r="A22" s="9">
        <f t="shared" si="2"/>
        <v>2.4000000000000004</v>
      </c>
      <c r="B22" s="14" t="s">
        <v>22</v>
      </c>
      <c r="C22" s="15" t="s">
        <v>21</v>
      </c>
      <c r="D22" s="12">
        <v>40</v>
      </c>
      <c r="E22" s="13">
        <f>E21+TIME(0,D21,0)</f>
        <v>0.69444444444444442</v>
      </c>
    </row>
    <row r="23" spans="1:5" ht="12.9" x14ac:dyDescent="0.35">
      <c r="A23" s="9">
        <f t="shared" si="2"/>
        <v>2.5000000000000004</v>
      </c>
      <c r="B23" s="14" t="s">
        <v>22</v>
      </c>
      <c r="C23" s="15" t="s">
        <v>21</v>
      </c>
      <c r="D23" s="12">
        <v>40</v>
      </c>
      <c r="E23" s="13">
        <f>E22+TIME(0,D22,0)</f>
        <v>0.72222222222222221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13</v>
      </c>
    </row>
    <row r="41" spans="2:4" x14ac:dyDescent="0.3">
      <c r="B41" s="17" t="s">
        <v>109</v>
      </c>
    </row>
  </sheetData>
  <sheetProtection selectLockedCells="1" selectUnlockedCells="1"/>
  <hyperlinks>
    <hyperlink ref="B41" r:id="rId1" xr:uid="{26B9BA7B-3260-41EF-B1A0-38A23036FA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9"/>
  <sheetViews>
    <sheetView zoomScale="120" zoomScaleNormal="120" workbookViewId="0">
      <pane ySplit="2" topLeftCell="A3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15</v>
      </c>
    </row>
    <row r="6" spans="1:5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5" ht="12.9" x14ac:dyDescent="0.35">
      <c r="A7" s="32">
        <f t="shared" ref="A7:A12" si="0">A6+0.1</f>
        <v>3.1</v>
      </c>
      <c r="B7" s="10" t="s">
        <v>0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2">
        <f t="shared" si="0"/>
        <v>3.2</v>
      </c>
      <c r="B8" s="14" t="s">
        <v>11</v>
      </c>
      <c r="C8" s="15" t="s">
        <v>4</v>
      </c>
      <c r="D8" s="12">
        <v>5</v>
      </c>
      <c r="E8" s="13">
        <f>E6+TIME(0,D7,0)</f>
        <v>0.33333333333333331</v>
      </c>
    </row>
    <row r="9" spans="1:5" ht="12.9" x14ac:dyDescent="0.35">
      <c r="A9" s="32">
        <f t="shared" si="0"/>
        <v>3.3000000000000003</v>
      </c>
      <c r="B9" s="14" t="s">
        <v>22</v>
      </c>
      <c r="C9" s="15" t="s">
        <v>21</v>
      </c>
      <c r="D9" s="12">
        <v>35</v>
      </c>
      <c r="E9" s="13">
        <f>E8+TIME(0,D8,0)</f>
        <v>0.33680555555555552</v>
      </c>
    </row>
    <row r="10" spans="1:5" ht="12.9" x14ac:dyDescent="0.35">
      <c r="A10" s="32">
        <f t="shared" si="0"/>
        <v>3.4000000000000004</v>
      </c>
      <c r="B10" s="14" t="s">
        <v>22</v>
      </c>
      <c r="C10" s="15" t="s">
        <v>21</v>
      </c>
      <c r="D10" s="12">
        <v>40</v>
      </c>
      <c r="E10" s="13">
        <f>E9+TIME(0,D9,0)</f>
        <v>0.3611111111111111</v>
      </c>
    </row>
    <row r="11" spans="1:5" ht="12.9" x14ac:dyDescent="0.35">
      <c r="A11" s="32">
        <f t="shared" si="0"/>
        <v>3.5000000000000004</v>
      </c>
      <c r="B11" s="14" t="s">
        <v>22</v>
      </c>
      <c r="C11" s="15" t="s">
        <v>21</v>
      </c>
      <c r="D11" s="12">
        <v>40</v>
      </c>
      <c r="E11" s="13">
        <f>E10+TIME(0,D10,0)</f>
        <v>0.3888888888888889</v>
      </c>
    </row>
    <row r="12" spans="1:5" ht="12.9" x14ac:dyDescent="0.35">
      <c r="A12" s="32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0.41666666666666669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16</v>
      </c>
      <c r="E14" s="13"/>
    </row>
    <row r="15" spans="1:5" ht="12.9" x14ac:dyDescent="0.35">
      <c r="A15" s="1" t="e">
        <f>Summary!#REF!</f>
        <v>#REF!</v>
      </c>
      <c r="B15" s="1" t="e">
        <f>Summary!#REF!</f>
        <v>#REF!</v>
      </c>
      <c r="E15" s="13" t="e">
        <f>Summary!#REF!</f>
        <v>#REF!</v>
      </c>
    </row>
    <row r="16" spans="1:5" ht="12.9" x14ac:dyDescent="0.35">
      <c r="A16" s="1" t="e">
        <f>A15+0.1</f>
        <v>#REF!</v>
      </c>
      <c r="B16" s="14" t="s">
        <v>41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Summary!A$9</f>
        <v>4</v>
      </c>
      <c r="B18" s="1" t="str">
        <f>Summary!B$9</f>
        <v>Tuesday 13-Sept PM1: Technical Presentations</v>
      </c>
      <c r="C18" s="8"/>
      <c r="D18" s="8"/>
      <c r="E18" s="13">
        <f>Summary!C$9</f>
        <v>0.5625</v>
      </c>
    </row>
    <row r="19" spans="1:5" ht="12.9" x14ac:dyDescent="0.35">
      <c r="A19" s="1">
        <f t="shared" ref="A19:A23" si="1">A18+0.1</f>
        <v>4.0999999999999996</v>
      </c>
      <c r="B19" s="10" t="s">
        <v>0</v>
      </c>
      <c r="C19" s="15" t="s">
        <v>4</v>
      </c>
      <c r="D19" s="12">
        <v>0</v>
      </c>
      <c r="E19" s="13">
        <f t="shared" ref="E19:E23" si="2">E18+TIME(0,D18,0)</f>
        <v>0.5625</v>
      </c>
    </row>
    <row r="20" spans="1:5" ht="12.9" x14ac:dyDescent="0.35">
      <c r="A20" s="1">
        <f t="shared" si="1"/>
        <v>4.1999999999999993</v>
      </c>
      <c r="B20" s="14" t="s">
        <v>11</v>
      </c>
      <c r="C20" s="15" t="s">
        <v>4</v>
      </c>
      <c r="D20" s="12">
        <v>0</v>
      </c>
      <c r="E20" s="13">
        <f t="shared" si="2"/>
        <v>0.5625</v>
      </c>
    </row>
    <row r="21" spans="1:5" ht="12.9" x14ac:dyDescent="0.35">
      <c r="A21" s="1">
        <f t="shared" si="1"/>
        <v>4.2999999999999989</v>
      </c>
      <c r="B21" s="14" t="s">
        <v>22</v>
      </c>
      <c r="C21" s="15" t="s">
        <v>21</v>
      </c>
      <c r="D21" s="12">
        <v>30</v>
      </c>
      <c r="E21" s="13">
        <f t="shared" si="2"/>
        <v>0.5625</v>
      </c>
    </row>
    <row r="22" spans="1:5" ht="12.9" x14ac:dyDescent="0.35">
      <c r="A22" s="1">
        <f t="shared" si="1"/>
        <v>4.3999999999999986</v>
      </c>
      <c r="B22" s="14" t="s">
        <v>22</v>
      </c>
      <c r="C22" s="15" t="s">
        <v>21</v>
      </c>
      <c r="D22" s="12">
        <v>30</v>
      </c>
      <c r="E22" s="13">
        <f t="shared" si="2"/>
        <v>0.58333333333333337</v>
      </c>
    </row>
    <row r="23" spans="1:5" ht="12.9" x14ac:dyDescent="0.35">
      <c r="A23" s="1">
        <f t="shared" si="1"/>
        <v>4.4999999999999982</v>
      </c>
      <c r="B23" s="14" t="s">
        <v>22</v>
      </c>
      <c r="C23" s="15" t="s">
        <v>21</v>
      </c>
      <c r="D23" s="12">
        <v>30</v>
      </c>
      <c r="E23" s="13">
        <f t="shared" si="2"/>
        <v>0.60416666666666674</v>
      </c>
    </row>
    <row r="24" spans="1:5" ht="12.9" x14ac:dyDescent="0.35">
      <c r="A24" s="1">
        <f t="shared" ref="A24" si="3">A23+0.1</f>
        <v>4.5999999999999979</v>
      </c>
      <c r="B24" s="14" t="s">
        <v>22</v>
      </c>
      <c r="C24" s="15" t="s">
        <v>21</v>
      </c>
      <c r="D24" s="12">
        <v>30</v>
      </c>
      <c r="E24" s="13">
        <f t="shared" ref="E24:E25" si="4">E23+TIME(0,D23,0)</f>
        <v>0.62500000000000011</v>
      </c>
    </row>
    <row r="25" spans="1:5" ht="12.9" x14ac:dyDescent="0.35">
      <c r="A25" s="1">
        <f>A23+0.1</f>
        <v>4.5999999999999979</v>
      </c>
      <c r="B25" s="14" t="s">
        <v>2</v>
      </c>
      <c r="C25" s="15" t="s">
        <v>4</v>
      </c>
      <c r="D25" s="12">
        <v>0</v>
      </c>
      <c r="E25" s="13">
        <f t="shared" si="4"/>
        <v>0.64583333333333348</v>
      </c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17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abSelected="1"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  <c r="E3" s="29"/>
    </row>
    <row r="4" spans="1:5" ht="12.9" x14ac:dyDescent="0.35">
      <c r="E4" s="13"/>
    </row>
    <row r="5" spans="1:5" customFormat="1" ht="12.9" x14ac:dyDescent="0.35">
      <c r="A5" s="8"/>
      <c r="B5" s="23" t="s">
        <v>15</v>
      </c>
      <c r="C5" s="8"/>
      <c r="D5" s="8"/>
      <c r="E5" s="13"/>
    </row>
    <row r="6" spans="1:5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Summary!$C$8</f>
        <v>0.33333333333333331</v>
      </c>
    </row>
    <row r="7" spans="1:5" ht="12.9" x14ac:dyDescent="0.35">
      <c r="A7" s="1">
        <f t="shared" ref="A7:A12" si="0">A6+0.1</f>
        <v>5.0999999999999996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1">
        <f t="shared" si="0"/>
        <v>5.1999999999999993</v>
      </c>
      <c r="B8" s="14" t="s">
        <v>11</v>
      </c>
      <c r="C8" s="15" t="s">
        <v>4</v>
      </c>
      <c r="D8" s="12">
        <v>5</v>
      </c>
      <c r="E8" s="13">
        <f t="shared" si="1"/>
        <v>0.33333333333333331</v>
      </c>
    </row>
    <row r="9" spans="1:5" ht="12.9" x14ac:dyDescent="0.35">
      <c r="A9" s="1">
        <f t="shared" si="0"/>
        <v>5.2999999999999989</v>
      </c>
      <c r="B9" s="14" t="s">
        <v>22</v>
      </c>
      <c r="C9" s="15" t="s">
        <v>21</v>
      </c>
      <c r="D9" s="12">
        <v>40</v>
      </c>
      <c r="E9" s="13">
        <f t="shared" si="1"/>
        <v>0.33680555555555552</v>
      </c>
    </row>
    <row r="10" spans="1:5" ht="12.9" x14ac:dyDescent="0.35">
      <c r="A10" s="1">
        <f t="shared" si="0"/>
        <v>5.3999999999999986</v>
      </c>
      <c r="B10" s="14" t="s">
        <v>22</v>
      </c>
      <c r="C10" s="15" t="s">
        <v>21</v>
      </c>
      <c r="D10" s="12">
        <v>40</v>
      </c>
      <c r="E10" s="13">
        <f t="shared" si="1"/>
        <v>0.36458333333333331</v>
      </c>
    </row>
    <row r="11" spans="1:5" ht="12.9" x14ac:dyDescent="0.35">
      <c r="A11" s="1">
        <f t="shared" si="0"/>
        <v>5.4999999999999982</v>
      </c>
      <c r="B11" s="14" t="s">
        <v>22</v>
      </c>
      <c r="C11" s="15" t="s">
        <v>21</v>
      </c>
      <c r="D11" s="12">
        <v>35</v>
      </c>
      <c r="E11" s="13">
        <f t="shared" si="1"/>
        <v>0.3923611111111111</v>
      </c>
    </row>
    <row r="12" spans="1:5" ht="12.9" x14ac:dyDescent="0.35">
      <c r="A12" s="1">
        <f t="shared" si="0"/>
        <v>5.5999999999999979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0.41666666666666669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5" ht="12.9" x14ac:dyDescent="0.35">
      <c r="A16" s="9">
        <f>A15+0.1</f>
        <v>6.1</v>
      </c>
      <c r="B16" s="10" t="s">
        <v>0</v>
      </c>
      <c r="C16" s="15" t="s">
        <v>4</v>
      </c>
      <c r="D16" s="12">
        <v>0</v>
      </c>
      <c r="E16" s="13">
        <f>E15+TIME(0,D15,0)</f>
        <v>0.5625</v>
      </c>
    </row>
    <row r="17" spans="1:5" ht="12.9" x14ac:dyDescent="0.35">
      <c r="A17" s="9">
        <f>A16+0.1</f>
        <v>6.1999999999999993</v>
      </c>
      <c r="B17" s="14" t="s">
        <v>11</v>
      </c>
      <c r="C17" s="15" t="s">
        <v>4</v>
      </c>
      <c r="D17" s="12">
        <v>5</v>
      </c>
      <c r="E17" s="13">
        <f>E16+TIME(0,D16,0)</f>
        <v>0.5625</v>
      </c>
    </row>
    <row r="18" spans="1:5" ht="12.9" x14ac:dyDescent="0.35">
      <c r="A18" s="9">
        <f>A17+0.1</f>
        <v>6.2999999999999989</v>
      </c>
      <c r="B18" s="14" t="s">
        <v>22</v>
      </c>
      <c r="C18" s="15" t="s">
        <v>21</v>
      </c>
      <c r="D18" s="12">
        <v>35</v>
      </c>
      <c r="E18" s="13">
        <f>E17+TIME(0,D17,0)</f>
        <v>0.56597222222222221</v>
      </c>
    </row>
    <row r="19" spans="1:5" ht="12.9" x14ac:dyDescent="0.35">
      <c r="A19" s="9">
        <f>A18+0.1</f>
        <v>6.3999999999999986</v>
      </c>
      <c r="B19" s="14" t="s">
        <v>22</v>
      </c>
      <c r="C19" s="15" t="s">
        <v>21</v>
      </c>
      <c r="D19" s="12">
        <v>40</v>
      </c>
      <c r="E19" s="13">
        <f>E18+TIME(0,D18,0)</f>
        <v>0.59027777777777779</v>
      </c>
    </row>
    <row r="20" spans="1:5" ht="12.9" x14ac:dyDescent="0.35">
      <c r="A20" s="9">
        <f>A19+0.1</f>
        <v>6.4999999999999982</v>
      </c>
      <c r="B20" s="14" t="s">
        <v>22</v>
      </c>
      <c r="C20" s="15" t="s">
        <v>21</v>
      </c>
      <c r="D20" s="12">
        <v>40</v>
      </c>
      <c r="E20" s="13">
        <f>E19+TIME(0,D19,0)</f>
        <v>0.61805555555555558</v>
      </c>
    </row>
    <row r="21" spans="1:5" ht="12.9" x14ac:dyDescent="0.35">
      <c r="A21" s="9">
        <f>A20+0.1</f>
        <v>6.5999999999999979</v>
      </c>
      <c r="B21" s="14" t="s">
        <v>2</v>
      </c>
      <c r="C21" s="15" t="s">
        <v>4</v>
      </c>
      <c r="D21" s="12">
        <v>0</v>
      </c>
      <c r="E21" s="13">
        <f>E20+TIME(0,D20,0)</f>
        <v>0.64583333333333337</v>
      </c>
    </row>
    <row r="22" spans="1:5" ht="12.9" x14ac:dyDescent="0.35">
      <c r="D22" s="12"/>
    </row>
    <row r="24" spans="1:5" x14ac:dyDescent="0.3">
      <c r="B24" s="8" t="s">
        <v>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5"/>
  <sheetViews>
    <sheetView zoomScale="120" zoomScaleNormal="120" workbookViewId="0">
      <pane ySplit="2" topLeftCell="A3" activePane="bottomLeft" state="frozen"/>
      <selection pane="bottomLeft" activeCell="A6" sqref="A6:E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15</v>
      </c>
    </row>
    <row r="11" spans="1:5" customFormat="1" x14ac:dyDescent="0.3">
      <c r="A11" s="8"/>
      <c r="B11" s="8"/>
      <c r="C11" s="8"/>
      <c r="D11" s="8"/>
      <c r="E11" s="8"/>
    </row>
    <row r="12" spans="1:5" customFormat="1" x14ac:dyDescent="0.3">
      <c r="A12" s="8"/>
      <c r="B12" s="8"/>
      <c r="C12" s="8"/>
      <c r="D12" s="8"/>
      <c r="E12" s="8"/>
    </row>
    <row r="13" spans="1:5" customFormat="1" ht="12.9" x14ac:dyDescent="0.35">
      <c r="A13" s="9"/>
      <c r="B13" s="14"/>
      <c r="C13" s="15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Summary!A$12</f>
        <v>7</v>
      </c>
      <c r="B15" s="1" t="str">
        <f>Summary!B$12</f>
        <v>Thursday 15-Sept AM1: Technical Presentations</v>
      </c>
      <c r="C15" s="15"/>
      <c r="D15" s="12"/>
      <c r="E15" s="16">
        <f>Summary!$C$12</f>
        <v>0.33333333333333331</v>
      </c>
    </row>
    <row r="16" spans="1:5" ht="12.9" x14ac:dyDescent="0.35">
      <c r="A16" s="9">
        <f t="shared" ref="A16:A21" si="0">A15+0.1</f>
        <v>7.1</v>
      </c>
      <c r="B16" s="10" t="s">
        <v>0</v>
      </c>
      <c r="C16" s="15" t="s">
        <v>4</v>
      </c>
      <c r="D16" s="12">
        <v>0</v>
      </c>
      <c r="E16" s="13">
        <f t="shared" ref="E16:E21" si="1">E15+TIME(0,D15,0)</f>
        <v>0.33333333333333331</v>
      </c>
    </row>
    <row r="17" spans="1:5" ht="12.9" x14ac:dyDescent="0.35">
      <c r="A17" s="9">
        <f t="shared" si="0"/>
        <v>7.1999999999999993</v>
      </c>
      <c r="B17" s="14" t="s">
        <v>11</v>
      </c>
      <c r="C17" s="15" t="s">
        <v>4</v>
      </c>
      <c r="D17" s="12">
        <v>5</v>
      </c>
      <c r="E17" s="13">
        <f t="shared" si="1"/>
        <v>0.33333333333333331</v>
      </c>
    </row>
    <row r="18" spans="1:5" ht="12.9" x14ac:dyDescent="0.35">
      <c r="A18" s="9">
        <f t="shared" si="0"/>
        <v>7.2999999999999989</v>
      </c>
      <c r="B18" s="14" t="s">
        <v>22</v>
      </c>
      <c r="C18" s="15" t="s">
        <v>21</v>
      </c>
      <c r="D18" s="12">
        <v>40</v>
      </c>
      <c r="E18" s="13">
        <f t="shared" si="1"/>
        <v>0.33680555555555552</v>
      </c>
    </row>
    <row r="19" spans="1:5" ht="12.9" x14ac:dyDescent="0.35">
      <c r="A19" s="9">
        <f t="shared" si="0"/>
        <v>7.3999999999999986</v>
      </c>
      <c r="B19" s="14" t="s">
        <v>22</v>
      </c>
      <c r="C19" s="15" t="s">
        <v>21</v>
      </c>
      <c r="D19" s="12">
        <v>40</v>
      </c>
      <c r="E19" s="13">
        <f t="shared" si="1"/>
        <v>0.36458333333333331</v>
      </c>
    </row>
    <row r="20" spans="1:5" ht="12.9" x14ac:dyDescent="0.35">
      <c r="A20" s="9">
        <f t="shared" si="0"/>
        <v>7.4999999999999982</v>
      </c>
      <c r="B20" s="14" t="s">
        <v>22</v>
      </c>
      <c r="C20" s="15" t="s">
        <v>21</v>
      </c>
      <c r="D20" s="12">
        <v>35</v>
      </c>
      <c r="E20" s="13">
        <f t="shared" si="1"/>
        <v>0.3923611111111111</v>
      </c>
    </row>
    <row r="21" spans="1:5" ht="12.9" x14ac:dyDescent="0.35">
      <c r="A21" s="9">
        <f t="shared" si="0"/>
        <v>7.5999999999999979</v>
      </c>
      <c r="B21" s="14" t="s">
        <v>2</v>
      </c>
      <c r="C21" s="15" t="s">
        <v>4</v>
      </c>
      <c r="D21" s="12">
        <v>0</v>
      </c>
      <c r="E21" s="13">
        <f t="shared" si="1"/>
        <v>0.41666666666666669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Summary!A$13</f>
        <v>8</v>
      </c>
      <c r="B24" s="1" t="str">
        <f>Summary!B$13</f>
        <v xml:space="preserve">Thursday 15-Sept PM1: Technical Presentations, TG closing </v>
      </c>
      <c r="C24" s="15"/>
      <c r="D24" s="12"/>
      <c r="E24" s="16">
        <f>Summary!$C$13</f>
        <v>0.5625</v>
      </c>
    </row>
    <row r="25" spans="1:5" ht="12.9" x14ac:dyDescent="0.35">
      <c r="A25" s="9">
        <f t="shared" ref="A25:A32" si="2">A24+0.1</f>
        <v>8.1</v>
      </c>
      <c r="B25" s="24" t="s">
        <v>0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2"/>
        <v>8.1999999999999993</v>
      </c>
      <c r="B26" s="28" t="s">
        <v>11</v>
      </c>
      <c r="C26" s="25" t="s">
        <v>4</v>
      </c>
      <c r="D26" s="26">
        <v>5</v>
      </c>
      <c r="E26" s="27">
        <f t="shared" ref="E26:E32" si="3">E25+TIME(0,D25,0)</f>
        <v>0.5625</v>
      </c>
    </row>
    <row r="27" spans="1:5" ht="12.9" x14ac:dyDescent="0.35">
      <c r="A27" s="9">
        <f>A25+0.1</f>
        <v>8.1999999999999993</v>
      </c>
      <c r="B27" s="14" t="s">
        <v>22</v>
      </c>
      <c r="C27" s="15" t="s">
        <v>21</v>
      </c>
      <c r="D27" s="26">
        <v>40</v>
      </c>
      <c r="E27" s="27">
        <f t="shared" si="3"/>
        <v>0.56597222222222221</v>
      </c>
    </row>
    <row r="28" spans="1:5" ht="12.9" x14ac:dyDescent="0.35">
      <c r="A28" s="9">
        <f>A26+0.1</f>
        <v>8.2999999999999989</v>
      </c>
      <c r="B28" s="14" t="s">
        <v>42</v>
      </c>
      <c r="C28" s="15" t="s">
        <v>17</v>
      </c>
      <c r="D28" s="12">
        <v>15</v>
      </c>
      <c r="E28" s="27">
        <f t="shared" si="3"/>
        <v>0.59375</v>
      </c>
    </row>
    <row r="29" spans="1:5" ht="12.9" x14ac:dyDescent="0.35">
      <c r="A29" s="9">
        <f>A27+0.1</f>
        <v>8.2999999999999989</v>
      </c>
      <c r="B29" s="14" t="s">
        <v>40</v>
      </c>
      <c r="C29" s="15" t="s">
        <v>1</v>
      </c>
      <c r="D29" s="12">
        <v>15</v>
      </c>
      <c r="E29" s="27">
        <f t="shared" si="3"/>
        <v>0.60416666666666663</v>
      </c>
    </row>
    <row r="30" spans="1:5" ht="12.9" x14ac:dyDescent="0.35">
      <c r="A30" s="9">
        <f>A28+0.1</f>
        <v>8.3999999999999986</v>
      </c>
      <c r="B30" s="14" t="s">
        <v>38</v>
      </c>
      <c r="C30" s="15" t="s">
        <v>39</v>
      </c>
      <c r="D30" s="26">
        <v>30</v>
      </c>
      <c r="E30" s="27">
        <f t="shared" si="3"/>
        <v>0.61458333333333326</v>
      </c>
    </row>
    <row r="31" spans="1:5" ht="12.9" x14ac:dyDescent="0.35">
      <c r="A31" s="9">
        <f t="shared" si="2"/>
        <v>8.4999999999999982</v>
      </c>
      <c r="B31" s="14" t="s">
        <v>18</v>
      </c>
      <c r="C31" s="25" t="s">
        <v>4</v>
      </c>
      <c r="D31" s="26">
        <v>15</v>
      </c>
      <c r="E31" s="27">
        <f t="shared" si="3"/>
        <v>0.63541666666666663</v>
      </c>
    </row>
    <row r="32" spans="1:5" ht="12.9" x14ac:dyDescent="0.35">
      <c r="A32" s="9">
        <f t="shared" si="2"/>
        <v>8.5999999999999979</v>
      </c>
      <c r="B32" s="28" t="s">
        <v>37</v>
      </c>
      <c r="C32" s="25" t="s">
        <v>4</v>
      </c>
      <c r="D32" s="26">
        <v>0</v>
      </c>
      <c r="E32" s="27">
        <f t="shared" si="3"/>
        <v>0.64583333333333326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3" t="str">
        <f>Summary!B$14</f>
        <v>Thursday 145-Sept PM2: Working Group Closing</v>
      </c>
      <c r="C35" s="15"/>
      <c r="D35" s="12"/>
      <c r="E35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 (1)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2022-08-16T12:56:20Z</dcterms:modified>
</cp:coreProperties>
</file>