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99FC825D-9F37-4BDF-B727-098556AACDE8}" xr6:coauthVersionLast="47" xr6:coauthVersionMax="47" xr10:uidLastSave="{00000000-0000-0000-0000-000000000000}"/>
  <bookViews>
    <workbookView xWindow="-103" yWindow="-103" windowWidth="33120" windowHeight="18000" tabRatio="703" activeTab="4" xr2:uid="{00000000-000D-0000-FFFF-FFFF00000000}"/>
  </bookViews>
  <sheets>
    <sheet name="Big Picture" sheetId="18" r:id="rId1"/>
    <sheet name="Summary" sheetId="2" r:id="rId2"/>
    <sheet name="Monday (1)" sheetId="20" r:id="rId3"/>
    <sheet name="Tuesday" sheetId="19" r:id="rId4"/>
    <sheet name="Wednesday" sheetId="13" r:id="rId5"/>
    <sheet name="Thursday" sheetId="16" r:id="rId6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13" l="1"/>
  <c r="B15" i="13"/>
  <c r="E15" i="13"/>
  <c r="A16" i="13"/>
  <c r="A17" i="13" s="1"/>
  <c r="A18" i="13" s="1"/>
  <c r="A19" i="13" s="1"/>
  <c r="A20" i="13" s="1"/>
  <c r="A21" i="13" s="1"/>
  <c r="E16" i="13"/>
  <c r="E17" i="13" s="1"/>
  <c r="E18" i="13" s="1"/>
  <c r="E19" i="13" s="1"/>
  <c r="E20" i="13" s="1"/>
  <c r="E21" i="13" s="1"/>
  <c r="A9" i="2"/>
  <c r="A10" i="2" s="1"/>
  <c r="A11" i="2" s="1"/>
  <c r="A12" i="2" s="1"/>
  <c r="A13" i="2" s="1"/>
  <c r="H1" i="18"/>
  <c r="F3" i="18"/>
  <c r="H3" i="18" s="1"/>
  <c r="L3" i="18" s="1"/>
  <c r="P3" i="18" s="1"/>
  <c r="T3" i="18" s="1"/>
  <c r="A6" i="18"/>
  <c r="D6" i="18" s="1"/>
  <c r="D5" i="18"/>
  <c r="C5" i="18"/>
  <c r="B5" i="18"/>
  <c r="E18" i="20"/>
  <c r="A7" i="18" l="1"/>
  <c r="B6" i="18"/>
  <c r="C6" i="18"/>
  <c r="B24" i="16"/>
  <c r="E24" i="16"/>
  <c r="E25" i="16" s="1"/>
  <c r="E26" i="16" s="1"/>
  <c r="E27" i="16" s="1"/>
  <c r="E28" i="16" s="1"/>
  <c r="E29" i="16" s="1"/>
  <c r="E30" i="16" s="1"/>
  <c r="E31" i="16" s="1"/>
  <c r="E32" i="16" s="1"/>
  <c r="E35" i="16"/>
  <c r="B35" i="16"/>
  <c r="E15" i="16"/>
  <c r="E16" i="16" s="1"/>
  <c r="E17" i="16" s="1"/>
  <c r="E18" i="16" s="1"/>
  <c r="E19" i="16" s="1"/>
  <c r="E20" i="16" s="1"/>
  <c r="E21" i="16" s="1"/>
  <c r="B15" i="16"/>
  <c r="B6" i="13"/>
  <c r="E18" i="19"/>
  <c r="E19" i="19" s="1"/>
  <c r="E20" i="19" s="1"/>
  <c r="E21" i="19" s="1"/>
  <c r="E22" i="19" s="1"/>
  <c r="E23" i="19" s="1"/>
  <c r="E6" i="19"/>
  <c r="E15" i="19"/>
  <c r="B18" i="19"/>
  <c r="E20" i="20"/>
  <c r="E21" i="20" s="1"/>
  <c r="E22" i="20" s="1"/>
  <c r="E23" i="20" s="1"/>
  <c r="E24" i="20" s="1"/>
  <c r="E19" i="20"/>
  <c r="B18" i="20"/>
  <c r="A15" i="19"/>
  <c r="B15" i="19"/>
  <c r="A16" i="19"/>
  <c r="A8" i="18" l="1"/>
  <c r="D7" i="18"/>
  <c r="C7" i="18"/>
  <c r="B7" i="18"/>
  <c r="E24" i="19"/>
  <c r="E25" i="19" s="1"/>
  <c r="A9" i="18" l="1"/>
  <c r="D8" i="18"/>
  <c r="C8" i="18"/>
  <c r="B8" i="18"/>
  <c r="B6" i="19"/>
  <c r="B5" i="20"/>
  <c r="E5" i="20"/>
  <c r="E7" i="20" s="1"/>
  <c r="E8" i="20" s="1"/>
  <c r="E9" i="20" s="1"/>
  <c r="E10" i="20" s="1"/>
  <c r="E11" i="20" s="1"/>
  <c r="E12" i="20" s="1"/>
  <c r="E2" i="20"/>
  <c r="B1" i="20"/>
  <c r="E2" i="16"/>
  <c r="E2" i="13"/>
  <c r="E2" i="19"/>
  <c r="D9" i="18" l="1"/>
  <c r="C9" i="18"/>
  <c r="B9" i="18"/>
  <c r="A10" i="18"/>
  <c r="E13" i="20"/>
  <c r="E14" i="20" s="1"/>
  <c r="E15" i="20" s="1"/>
  <c r="E6" i="20"/>
  <c r="A11" i="18" l="1"/>
  <c r="D10" i="18"/>
  <c r="C10" i="18"/>
  <c r="B10" i="18"/>
  <c r="E7" i="19"/>
  <c r="B1" i="19"/>
  <c r="A12" i="18" l="1"/>
  <c r="D11" i="18"/>
  <c r="C11" i="18"/>
  <c r="B11" i="18"/>
  <c r="E8" i="19"/>
  <c r="E9" i="19" s="1"/>
  <c r="E10" i="19" s="1"/>
  <c r="E11" i="19" s="1"/>
  <c r="E12" i="19" s="1"/>
  <c r="D12" i="18" l="1"/>
  <c r="C12" i="18"/>
  <c r="B12" i="18"/>
  <c r="A13" i="18"/>
  <c r="B1" i="16"/>
  <c r="B1" i="13"/>
  <c r="E6" i="13"/>
  <c r="E7" i="13" s="1"/>
  <c r="E8" i="13" s="1"/>
  <c r="E9" i="13" s="1"/>
  <c r="E10" i="13" s="1"/>
  <c r="E11" i="13" s="1"/>
  <c r="E12" i="13" s="1"/>
  <c r="A6" i="2"/>
  <c r="D13" i="18" l="1"/>
  <c r="A14" i="18"/>
  <c r="C13" i="18"/>
  <c r="B13" i="18"/>
  <c r="A5" i="20"/>
  <c r="A6" i="20" s="1"/>
  <c r="A7" i="20" s="1"/>
  <c r="A8" i="20" s="1"/>
  <c r="A9" i="20" s="1"/>
  <c r="A7" i="2"/>
  <c r="A18" i="20" s="1"/>
  <c r="A19" i="20" s="1"/>
  <c r="A20" i="20" s="1"/>
  <c r="A21" i="20" s="1"/>
  <c r="A22" i="20" s="1"/>
  <c r="A23" i="20" s="1"/>
  <c r="A24" i="20" s="1"/>
  <c r="A15" i="18" l="1"/>
  <c r="D14" i="18"/>
  <c r="C14" i="18"/>
  <c r="B14" i="18"/>
  <c r="A8" i="2"/>
  <c r="A6" i="19" s="1"/>
  <c r="A7" i="19" s="1"/>
  <c r="A8" i="19" s="1"/>
  <c r="A9" i="19" s="1"/>
  <c r="A10" i="19" s="1"/>
  <c r="A11" i="19" s="1"/>
  <c r="A12" i="19" s="1"/>
  <c r="A10" i="20"/>
  <c r="A11" i="20"/>
  <c r="A12" i="20" s="1"/>
  <c r="A13" i="20" s="1"/>
  <c r="A14" i="20" s="1"/>
  <c r="A15" i="20" s="1"/>
  <c r="D15" i="18" l="1"/>
  <c r="C15" i="18"/>
  <c r="B15" i="18"/>
  <c r="A16" i="18"/>
  <c r="A6" i="13" l="1"/>
  <c r="A7" i="13" s="1"/>
  <c r="A8" i="13" s="1"/>
  <c r="A9" i="13" s="1"/>
  <c r="A10" i="13" s="1"/>
  <c r="A11" i="13" s="1"/>
  <c r="A12" i="13" s="1"/>
  <c r="A18" i="19"/>
  <c r="A19" i="19" s="1"/>
  <c r="A20" i="19" s="1"/>
  <c r="A21" i="19" s="1"/>
  <c r="A22" i="19" s="1"/>
  <c r="A23" i="19" s="1"/>
  <c r="A17" i="18"/>
  <c r="D16" i="18"/>
  <c r="C16" i="18"/>
  <c r="B16" i="18"/>
  <c r="A25" i="19" l="1"/>
  <c r="A24" i="19"/>
  <c r="A18" i="18"/>
  <c r="D17" i="18"/>
  <c r="C17" i="18"/>
  <c r="B17" i="18"/>
  <c r="A24" i="16" l="1"/>
  <c r="A25" i="16" s="1"/>
  <c r="A15" i="16"/>
  <c r="A16" i="16" s="1"/>
  <c r="A17" i="16" s="1"/>
  <c r="A18" i="16" s="1"/>
  <c r="A19" i="16" s="1"/>
  <c r="A20" i="16" s="1"/>
  <c r="A21" i="16" s="1"/>
  <c r="D18" i="18"/>
  <c r="C18" i="18"/>
  <c r="B18" i="18"/>
  <c r="A19" i="18"/>
  <c r="A27" i="16" l="1"/>
  <c r="A29" i="16" s="1"/>
  <c r="A26" i="16"/>
  <c r="A28" i="16" s="1"/>
  <c r="A30" i="16" s="1"/>
  <c r="A31" i="16" s="1"/>
  <c r="A32" i="16" s="1"/>
  <c r="A20" i="18"/>
  <c r="D19" i="18"/>
  <c r="C19" i="18"/>
  <c r="B19" i="18"/>
  <c r="A21" i="18" l="1"/>
  <c r="D20" i="18"/>
  <c r="C20" i="18"/>
  <c r="B20" i="18"/>
  <c r="D21" i="18" l="1"/>
  <c r="C21" i="18"/>
  <c r="B21" i="18"/>
  <c r="A22" i="18"/>
  <c r="D22" i="18" l="1"/>
  <c r="A23" i="18"/>
  <c r="C22" i="18"/>
  <c r="B22" i="18"/>
  <c r="A24" i="18" l="1"/>
  <c r="D23" i="18"/>
  <c r="C23" i="18"/>
  <c r="B23" i="18"/>
  <c r="D24" i="18" l="1"/>
  <c r="C24" i="18"/>
  <c r="B24" i="18"/>
  <c r="A25" i="18"/>
  <c r="A26" i="18" l="1"/>
  <c r="D25" i="18"/>
  <c r="C25" i="18"/>
  <c r="B25" i="18"/>
  <c r="A27" i="18" l="1"/>
  <c r="D26" i="18"/>
  <c r="C26" i="18"/>
  <c r="B26" i="18"/>
  <c r="D27" i="18" l="1"/>
  <c r="C27" i="18"/>
  <c r="B27" i="18"/>
</calcChain>
</file>

<file path=xl/sharedStrings.xml><?xml version="1.0" encoding="utf-8"?>
<sst xmlns="http://schemas.openxmlformats.org/spreadsheetml/2006/main" count="239" uniqueCount="110">
  <si>
    <t>OPEN</t>
  </si>
  <si>
    <t>All</t>
  </si>
  <si>
    <t>Recess</t>
  </si>
  <si>
    <t>IEEE-SA Stds. Board Bylaws on Patents in Std's. &amp; Guidelines</t>
  </si>
  <si>
    <t>Chair</t>
  </si>
  <si>
    <t>SC IETF</t>
  </si>
  <si>
    <t>UTC</t>
  </si>
  <si>
    <t>JST</t>
  </si>
  <si>
    <t>https://mentor.ieee.org/802.15/documents</t>
  </si>
  <si>
    <t>EST</t>
  </si>
  <si>
    <t>Times in Eastern Timezone (ET)</t>
  </si>
  <si>
    <t>Reminders</t>
  </si>
  <si>
    <t>Summary of Schedule  - SG15.4ab (NG-UWB)</t>
  </si>
  <si>
    <t>Links:</t>
  </si>
  <si>
    <t>Recap and TG operations</t>
  </si>
  <si>
    <t>Task Group 15.4ab - Next Generation UWB</t>
  </si>
  <si>
    <t>Joint Meeting with TG14, TG15 and TG4ab</t>
  </si>
  <si>
    <t>Powell</t>
  </si>
  <si>
    <t>AoB, Next Steps, Closing</t>
  </si>
  <si>
    <t xml:space="preserve">Opening Report </t>
  </si>
  <si>
    <t>Yang</t>
  </si>
  <si>
    <t>TBD</t>
  </si>
  <si>
    <t>Technical contribution: TBD</t>
  </si>
  <si>
    <t>Process Discussion</t>
  </si>
  <si>
    <t>Notes and Links:</t>
  </si>
  <si>
    <t>IEEE-SA Patent, Copyright, and Participation Policies</t>
  </si>
  <si>
    <t>https://grouper.ieee.org/groups/802/sapolicies.shtml</t>
  </si>
  <si>
    <t>All meetings are condudcted according to IEEE-SA Policies for standards development meetings</t>
  </si>
  <si>
    <t>All presentations must be made publicly availab by uploading to Mentor: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</si>
  <si>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</si>
  <si>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</si>
  <si>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</si>
  <si>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</si>
  <si>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</si>
  <si>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</si>
  <si>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Progect 15.4ab Home Page</t>
  </si>
  <si>
    <t>https://www.ieee802.org/15/pub/TG4ab.html</t>
  </si>
  <si>
    <t>Adjourn</t>
  </si>
  <si>
    <t>Editor's Corner</t>
  </si>
  <si>
    <t>Verso</t>
  </si>
  <si>
    <t>Schedule Discussion</t>
  </si>
  <si>
    <t>See joint agenda:</t>
  </si>
  <si>
    <t>TFD Discussion: Moving from Contributions to Draft</t>
  </si>
  <si>
    <t>07:00-07:30</t>
  </si>
  <si>
    <t>CONTINENTAL BREAKFAST</t>
  </si>
  <si>
    <t>07:30-08:00</t>
  </si>
  <si>
    <t>08:00-08:30</t>
  </si>
  <si>
    <t>TG13  OWC</t>
  </si>
  <si>
    <t>08:30-09:00</t>
  </si>
  <si>
    <t>09:00-09:30</t>
  </si>
  <si>
    <t>09:30-10:00</t>
  </si>
  <si>
    <t>10:00-10:30</t>
  </si>
  <si>
    <t>Break</t>
  </si>
  <si>
    <t>10:30-11:00</t>
  </si>
  <si>
    <t>802.15 WG Midweek
Plenary Rm 1</t>
  </si>
  <si>
    <t>11:00-11:30</t>
  </si>
  <si>
    <t>11:30-12:00</t>
  </si>
  <si>
    <t>802.15 WG Opening
Plenary Rm 1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</si>
  <si>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</si>
  <si>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</si>
  <si>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</si>
  <si>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</si>
  <si>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</si>
  <si>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</si>
  <si>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</si>
  <si>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TG4 Cor1</t>
  </si>
  <si>
    <t>15:00-15:30</t>
  </si>
  <si>
    <t>15:30-16:00</t>
  </si>
  <si>
    <t>16:00-16:30</t>
  </si>
  <si>
    <t>802.15 WG Closing
Plenary Rm 1</t>
  </si>
  <si>
    <t>16:30-17:00</t>
  </si>
  <si>
    <t>17:00-17:30</t>
  </si>
  <si>
    <t>17:30-18:00</t>
  </si>
  <si>
    <t>18:00-18:30</t>
  </si>
  <si>
    <t>EDT</t>
  </si>
  <si>
    <t>PDT</t>
  </si>
  <si>
    <t>802.15 AC
MEETING Rm 3</t>
  </si>
  <si>
    <t>JOINT WIRELESS OPENING</t>
  </si>
  <si>
    <t>TG4ab
NG-UWB</t>
  </si>
  <si>
    <t>TG3ma
HDR</t>
  </si>
  <si>
    <t>SC Main_Rules
Rm 1</t>
  </si>
  <si>
    <t>TG4me</t>
  </si>
  <si>
    <t>802.15/802.1 Joint Mtg
Rm 1</t>
  </si>
  <si>
    <t>SC WNG 
Rm 1</t>
  </si>
  <si>
    <t>LUNCH</t>
  </si>
  <si>
    <t>TG16t
LicNB</t>
  </si>
  <si>
    <t>WIRELESS CHAIRS MEETING</t>
  </si>
  <si>
    <t>TG6ma
BAN/
VAN</t>
  </si>
  <si>
    <t>802.15 AC MEETING Rm 3</t>
  </si>
  <si>
    <t>Mtg. Local Time</t>
  </si>
  <si>
    <t>SUNDAY</t>
  </si>
  <si>
    <t>MONDAY</t>
  </si>
  <si>
    <t>TUESDAY</t>
  </si>
  <si>
    <t>WEDNESDAY</t>
  </si>
  <si>
    <t>THURSDAY</t>
  </si>
  <si>
    <t>Hawaiian</t>
  </si>
  <si>
    <t>Sept 2022 Wireless Plenary</t>
  </si>
  <si>
    <t>Monday 12-Sept PM1: TG Opening, Technical Presentations</t>
  </si>
  <si>
    <t>Monday 12-Sept PM2: Technical Presentations</t>
  </si>
  <si>
    <t>Tuesday 13-Sept AM1: Technical Presentations</t>
  </si>
  <si>
    <t>Tuesday 13-Sept PM1: Technical Presentations</t>
  </si>
  <si>
    <t>Wednesday 14-Sept AM1: Technical Presentations</t>
  </si>
  <si>
    <t>Wednesday 14-Sept PM1: Technical Presentations</t>
  </si>
  <si>
    <t>Thursday 15-Sept AM1: Technical Presentations</t>
  </si>
  <si>
    <t xml:space="preserve">Thursday 15-Sept PM1: Technical Presentations, TG closing </t>
  </si>
  <si>
    <t>Thursday 145-Sept PM2: Working Group Closing</t>
  </si>
  <si>
    <t>https://web.cvent.com/event/ae5c1e5a-6074-492a-9cd7-16b5ddc15864/summary</t>
  </si>
  <si>
    <t>Discussion and approval of Agenda (doc. 15-22-0440)</t>
  </si>
  <si>
    <t>Discussion and approval of prior minutes (doc. 15-22-0433)</t>
  </si>
  <si>
    <t>https://mentor.ieee.org/802.15/dcn/22/15-22-0433-00-04ab-tg4ab-jul-plenary-mins.docx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</si>
</sst>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\-mmm\-yyyy;@"/>
  </numFmts>
  <fonts count="37" x14ac:knownFonts="1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Arial"/>
      <family val="2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0"/>
      <color indexed="50"/>
      <name val="Arial"/>
      <family val="2"/>
    </font>
    <font>
      <b/>
      <sz val="11"/>
      <color indexed="8"/>
      <name val="Arial"/>
      <family val="2"/>
    </font>
    <font>
      <b/>
      <sz val="6"/>
      <name val="Arial"/>
      <family val="2"/>
    </font>
    <font>
      <b/>
      <sz val="8"/>
      <color indexed="9"/>
      <name val="Arial"/>
      <family val="2"/>
    </font>
    <font>
      <b/>
      <u/>
      <sz val="11"/>
      <color theme="10"/>
      <name val="Calibri"/>
      <family val="2"/>
      <scheme val="minor"/>
    </font>
    <font>
      <b/>
      <sz val="10"/>
      <color rgb="FFFF000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</borders>
  <cellStyleXfs count="14">
    <xf numFmtId="0" fontId="0" fillId="0" borderId="0"/>
    <xf numFmtId="165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/>
    <xf numFmtId="164" fontId="8" fillId="0" borderId="0"/>
    <xf numFmtId="0" fontId="10" fillId="0" borderId="0"/>
    <xf numFmtId="0" fontId="15" fillId="0" borderId="0"/>
    <xf numFmtId="0" fontId="1" fillId="0" borderId="0"/>
    <xf numFmtId="164" fontId="16" fillId="0" borderId="0"/>
    <xf numFmtId="164" fontId="19" fillId="0" borderId="0" applyNumberFormat="0" applyFill="0" applyBorder="0" applyAlignment="0" applyProtection="0"/>
    <xf numFmtId="43" fontId="18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/>
    <xf numFmtId="18" fontId="5" fillId="0" borderId="0" xfId="10" applyNumberFormat="1" applyFont="1" applyProtection="1"/>
    <xf numFmtId="0" fontId="7" fillId="0" borderId="0" xfId="6"/>
    <xf numFmtId="0" fontId="6" fillId="0" borderId="0" xfId="10" applyNumberFormat="1" applyFont="1"/>
    <xf numFmtId="49" fontId="6" fillId="0" borderId="0" xfId="6" applyNumberFormat="1" applyFont="1" applyAlignment="1">
      <alignment horizontal="left"/>
    </xf>
    <xf numFmtId="0" fontId="6" fillId="0" borderId="0" xfId="10" applyFont="1" applyAlignment="1">
      <alignment horizontal="center"/>
    </xf>
    <xf numFmtId="0" fontId="6" fillId="0" borderId="0" xfId="10" applyFont="1"/>
    <xf numFmtId="18" fontId="6" fillId="0" borderId="0" xfId="10" applyNumberFormat="1" applyFont="1" applyProtection="1"/>
    <xf numFmtId="0" fontId="5" fillId="0" borderId="0" xfId="6" applyFont="1"/>
    <xf numFmtId="0" fontId="5" fillId="0" borderId="0" xfId="10" applyFont="1" applyAlignment="1">
      <alignment horizontal="center"/>
    </xf>
    <xf numFmtId="18" fontId="5" fillId="0" borderId="0" xfId="0" applyNumberFormat="1" applyFont="1"/>
    <xf numFmtId="0" fontId="12" fillId="0" borderId="0" xfId="3"/>
    <xf numFmtId="18" fontId="2" fillId="0" borderId="0" xfId="0" applyNumberFormat="1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wrapText="1"/>
    </xf>
    <xf numFmtId="166" fontId="17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20" fillId="0" borderId="0" xfId="6" applyNumberFormat="1" applyFont="1" applyAlignment="1">
      <alignment horizontal="left"/>
    </xf>
    <xf numFmtId="0" fontId="20" fillId="0" borderId="0" xfId="10" applyFont="1" applyAlignment="1">
      <alignment horizontal="center"/>
    </xf>
    <xf numFmtId="0" fontId="20" fillId="0" borderId="0" xfId="10" applyFont="1"/>
    <xf numFmtId="18" fontId="20" fillId="0" borderId="0" xfId="10" applyNumberFormat="1" applyFont="1" applyProtection="1"/>
    <xf numFmtId="0" fontId="20" fillId="0" borderId="0" xfId="6" applyFont="1"/>
    <xf numFmtId="18" fontId="7" fillId="0" borderId="0" xfId="6" applyNumberFormat="1" applyAlignment="1">
      <alignment horizontal="right"/>
    </xf>
    <xf numFmtId="0" fontId="21" fillId="0" borderId="0" xfId="6" applyFont="1"/>
    <xf numFmtId="0" fontId="3" fillId="0" borderId="0" xfId="0" applyFont="1" applyAlignment="1">
      <alignment wrapText="1"/>
    </xf>
    <xf numFmtId="0" fontId="2" fillId="0" borderId="0" xfId="10" applyNumberFormat="1" applyFont="1"/>
    <xf numFmtId="0" fontId="22" fillId="0" borderId="0" xfId="0" applyFont="1"/>
    <xf numFmtId="166" fontId="9" fillId="0" borderId="13" xfId="0" applyNumberFormat="1" applyFont="1" applyBorder="1" applyAlignment="1">
      <alignment horizontal="center"/>
    </xf>
    <xf numFmtId="166" fontId="9" fillId="0" borderId="11" xfId="0" applyNumberFormat="1" applyFont="1" applyBorder="1" applyAlignment="1">
      <alignment horizontal="center"/>
    </xf>
    <xf numFmtId="0" fontId="17" fillId="0" borderId="0" xfId="0" applyFont="1" applyAlignment="1">
      <alignment horizontal="left"/>
    </xf>
    <xf numFmtId="0" fontId="24" fillId="11" borderId="14" xfId="0" applyFont="1" applyFill="1" applyBorder="1" applyAlignment="1">
      <alignment horizontal="center" vertical="center" wrapText="1"/>
    </xf>
    <xf numFmtId="0" fontId="24" fillId="11" borderId="16" xfId="0" applyFont="1" applyFill="1" applyBorder="1" applyAlignment="1">
      <alignment horizontal="center" vertical="center" wrapText="1"/>
    </xf>
    <xf numFmtId="0" fontId="24" fillId="11" borderId="15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 wrapText="1"/>
    </xf>
    <xf numFmtId="0" fontId="28" fillId="5" borderId="8" xfId="0" applyFont="1" applyFill="1" applyBorder="1" applyAlignment="1">
      <alignment horizontal="center" vertical="center" wrapText="1"/>
    </xf>
    <xf numFmtId="0" fontId="28" fillId="5" borderId="6" xfId="0" applyFont="1" applyFill="1" applyBorder="1" applyAlignment="1">
      <alignment horizontal="center" vertical="center" wrapText="1"/>
    </xf>
    <xf numFmtId="0" fontId="28" fillId="5" borderId="5" xfId="0" applyFont="1" applyFill="1" applyBorder="1" applyAlignment="1">
      <alignment horizontal="center" vertical="center" wrapText="1"/>
    </xf>
    <xf numFmtId="0" fontId="28" fillId="5" borderId="10" xfId="0" applyFont="1" applyFill="1" applyBorder="1" applyAlignment="1">
      <alignment horizontal="center" vertical="center" wrapText="1"/>
    </xf>
    <xf numFmtId="0" fontId="25" fillId="12" borderId="12" xfId="0" applyFont="1" applyFill="1" applyBorder="1" applyAlignment="1">
      <alignment horizontal="center" vertical="center" wrapText="1"/>
    </xf>
    <xf numFmtId="0" fontId="25" fillId="12" borderId="9" xfId="0" applyFont="1" applyFill="1" applyBorder="1" applyAlignment="1">
      <alignment horizontal="center" vertical="center" wrapText="1"/>
    </xf>
    <xf numFmtId="0" fontId="25" fillId="12" borderId="7" xfId="0" applyFont="1" applyFill="1" applyBorder="1" applyAlignment="1">
      <alignment horizontal="center" vertical="center" wrapText="1"/>
    </xf>
    <xf numFmtId="0" fontId="25" fillId="9" borderId="12" xfId="0" applyFont="1" applyFill="1" applyBorder="1" applyAlignment="1">
      <alignment horizontal="center" vertical="center" wrapText="1"/>
    </xf>
    <xf numFmtId="0" fontId="25" fillId="9" borderId="9" xfId="0" applyFont="1" applyFill="1" applyBorder="1" applyAlignment="1">
      <alignment horizontal="center" vertical="center" wrapText="1"/>
    </xf>
    <xf numFmtId="0" fontId="25" fillId="9" borderId="7" xfId="0" applyFont="1" applyFill="1" applyBorder="1" applyAlignment="1">
      <alignment horizontal="center" vertical="center" wrapText="1"/>
    </xf>
    <xf numFmtId="0" fontId="25" fillId="10" borderId="12" xfId="0" applyFont="1" applyFill="1" applyBorder="1" applyAlignment="1">
      <alignment horizontal="center" vertical="center" wrapText="1"/>
    </xf>
    <xf numFmtId="0" fontId="25" fillId="10" borderId="9" xfId="0" applyFont="1" applyFill="1" applyBorder="1" applyAlignment="1">
      <alignment horizontal="center" vertical="center" wrapText="1"/>
    </xf>
    <xf numFmtId="0" fontId="25" fillId="10" borderId="7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5" fillId="5" borderId="8" xfId="0" applyFont="1" applyFill="1" applyBorder="1" applyAlignment="1">
      <alignment horizontal="center" vertical="center" wrapText="1"/>
    </xf>
    <xf numFmtId="0" fontId="25" fillId="5" borderId="6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0" fontId="25" fillId="5" borderId="10" xfId="0" applyFont="1" applyFill="1" applyBorder="1" applyAlignment="1">
      <alignment horizontal="center" vertical="center" wrapText="1"/>
    </xf>
    <xf numFmtId="0" fontId="25" fillId="8" borderId="12" xfId="0" applyFont="1" applyFill="1" applyBorder="1" applyAlignment="1">
      <alignment horizontal="center" vertical="center" wrapText="1"/>
    </xf>
    <xf numFmtId="0" fontId="25" fillId="8" borderId="9" xfId="0" applyFont="1" applyFill="1" applyBorder="1" applyAlignment="1">
      <alignment horizontal="center" vertical="center" wrapText="1"/>
    </xf>
    <xf numFmtId="0" fontId="25" fillId="8" borderId="7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5" fillId="12" borderId="8" xfId="0" applyFont="1" applyFill="1" applyBorder="1" applyAlignment="1">
      <alignment horizontal="center" vertical="center" wrapText="1"/>
    </xf>
    <xf numFmtId="0" fontId="25" fillId="12" borderId="3" xfId="0" applyFont="1" applyFill="1" applyBorder="1" applyAlignment="1">
      <alignment horizontal="center" vertical="center" wrapText="1"/>
    </xf>
    <xf numFmtId="0" fontId="25" fillId="12" borderId="10" xfId="0" applyFont="1" applyFill="1" applyBorder="1" applyAlignment="1">
      <alignment horizontal="center" vertical="center" wrapText="1"/>
    </xf>
    <xf numFmtId="0" fontId="24" fillId="13" borderId="12" xfId="0" applyFont="1" applyFill="1" applyBorder="1" applyAlignment="1">
      <alignment horizontal="center" vertical="center" wrapText="1"/>
    </xf>
    <xf numFmtId="0" fontId="24" fillId="13" borderId="9" xfId="0" applyFont="1" applyFill="1" applyBorder="1" applyAlignment="1">
      <alignment horizontal="center" vertical="center" wrapText="1"/>
    </xf>
    <xf numFmtId="0" fontId="24" fillId="13" borderId="7" xfId="0" applyFont="1" applyFill="1" applyBorder="1" applyAlignment="1">
      <alignment horizontal="center" vertical="center" wrapText="1"/>
    </xf>
    <xf numFmtId="0" fontId="24" fillId="14" borderId="12" xfId="0" applyFont="1" applyFill="1" applyBorder="1" applyAlignment="1">
      <alignment horizontal="center" vertical="center" wrapText="1"/>
    </xf>
    <xf numFmtId="0" fontId="24" fillId="14" borderId="9" xfId="0" applyFont="1" applyFill="1" applyBorder="1" applyAlignment="1">
      <alignment horizontal="center" vertical="center" wrapText="1"/>
    </xf>
    <xf numFmtId="0" fontId="24" fillId="14" borderId="7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29" fillId="5" borderId="8" xfId="0" applyFont="1" applyFill="1" applyBorder="1" applyAlignment="1">
      <alignment horizontal="center" vertical="center" wrapText="1"/>
    </xf>
    <xf numFmtId="0" fontId="29" fillId="5" borderId="5" xfId="0" applyFont="1" applyFill="1" applyBorder="1" applyAlignment="1">
      <alignment horizontal="center" vertical="center" wrapText="1"/>
    </xf>
    <xf numFmtId="0" fontId="29" fillId="5" borderId="10" xfId="0" applyFont="1" applyFill="1" applyBorder="1" applyAlignment="1">
      <alignment horizontal="center" vertical="center" wrapText="1"/>
    </xf>
    <xf numFmtId="0" fontId="29" fillId="5" borderId="2" xfId="0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0" fontId="29" fillId="5" borderId="4" xfId="0" applyFont="1" applyFill="1" applyBorder="1" applyAlignment="1">
      <alignment horizontal="center" vertical="center" wrapText="1"/>
    </xf>
    <xf numFmtId="0" fontId="29" fillId="5" borderId="0" xfId="0" applyFont="1" applyFill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 wrapText="1"/>
    </xf>
    <xf numFmtId="166" fontId="9" fillId="0" borderId="17" xfId="0" applyNumberFormat="1" applyFont="1" applyBorder="1" applyAlignment="1">
      <alignment horizontal="center"/>
    </xf>
    <xf numFmtId="166" fontId="9" fillId="0" borderId="18" xfId="0" applyNumberFormat="1" applyFont="1" applyBorder="1" applyAlignment="1">
      <alignment horizontal="center"/>
    </xf>
    <xf numFmtId="166" fontId="9" fillId="16" borderId="19" xfId="0" applyNumberFormat="1" applyFont="1" applyFill="1" applyBorder="1" applyAlignment="1">
      <alignment horizontal="center"/>
    </xf>
    <xf numFmtId="166" fontId="9" fillId="16" borderId="20" xfId="0" applyNumberFormat="1" applyFont="1" applyFill="1" applyBorder="1" applyAlignment="1">
      <alignment horizontal="center"/>
    </xf>
    <xf numFmtId="166" fontId="9" fillId="0" borderId="20" xfId="0" applyNumberFormat="1" applyFont="1" applyBorder="1" applyAlignment="1">
      <alignment horizontal="center"/>
    </xf>
    <xf numFmtId="166" fontId="9" fillId="16" borderId="11" xfId="0" applyNumberFormat="1" applyFont="1" applyFill="1" applyBorder="1" applyAlignment="1">
      <alignment horizontal="center"/>
    </xf>
    <xf numFmtId="166" fontId="9" fillId="16" borderId="13" xfId="0" applyNumberFormat="1" applyFont="1" applyFill="1" applyBorder="1" applyAlignment="1">
      <alignment horizontal="center"/>
    </xf>
    <xf numFmtId="0" fontId="23" fillId="3" borderId="21" xfId="0" applyFont="1" applyFill="1" applyBorder="1" applyAlignment="1">
      <alignment horizontal="center" vertical="center" wrapText="1"/>
    </xf>
    <xf numFmtId="0" fontId="31" fillId="17" borderId="0" xfId="0" applyFont="1" applyFill="1" applyAlignment="1">
      <alignment horizontal="center" vertical="center" wrapText="1"/>
    </xf>
    <xf numFmtId="0" fontId="31" fillId="17" borderId="3" xfId="0" applyFont="1" applyFill="1" applyBorder="1" applyAlignment="1">
      <alignment horizontal="center" vertical="center" wrapText="1"/>
    </xf>
    <xf numFmtId="0" fontId="23" fillId="3" borderId="22" xfId="0" applyFont="1" applyFill="1" applyBorder="1" applyAlignment="1">
      <alignment horizontal="center" vertical="center" wrapText="1"/>
    </xf>
    <xf numFmtId="0" fontId="26" fillId="6" borderId="22" xfId="0" quotePrefix="1" applyFont="1" applyFill="1" applyBorder="1" applyAlignment="1">
      <alignment horizontal="center" vertical="center" wrapText="1"/>
    </xf>
    <xf numFmtId="0" fontId="32" fillId="7" borderId="2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0" fontId="32" fillId="7" borderId="0" xfId="0" applyFont="1" applyFill="1" applyAlignment="1">
      <alignment horizontal="center" vertical="center" wrapText="1"/>
    </xf>
    <xf numFmtId="0" fontId="3" fillId="11" borderId="22" xfId="0" applyFont="1" applyFill="1" applyBorder="1" applyAlignment="1">
      <alignment horizontal="center" vertical="center" wrapText="1"/>
    </xf>
    <xf numFmtId="0" fontId="26" fillId="6" borderId="22" xfId="0" applyFont="1" applyFill="1" applyBorder="1" applyAlignment="1">
      <alignment horizontal="center" vertical="center" wrapText="1"/>
    </xf>
    <xf numFmtId="0" fontId="33" fillId="15" borderId="23" xfId="0" applyFont="1" applyFill="1" applyBorder="1" applyAlignment="1">
      <alignment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4" fillId="19" borderId="9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4" fillId="19" borderId="7" xfId="0" applyFont="1" applyFill="1" applyBorder="1" applyAlignment="1">
      <alignment horizontal="center" vertical="center" wrapText="1"/>
    </xf>
    <xf numFmtId="0" fontId="34" fillId="20" borderId="2" xfId="0" applyFont="1" applyFill="1" applyBorder="1" applyAlignment="1">
      <alignment horizontal="center" vertical="center" wrapText="1"/>
    </xf>
    <xf numFmtId="0" fontId="34" fillId="20" borderId="8" xfId="0" applyFont="1" applyFill="1" applyBorder="1" applyAlignment="1">
      <alignment horizontal="center" vertical="center" wrapText="1"/>
    </xf>
    <xf numFmtId="0" fontId="24" fillId="19" borderId="12" xfId="0" applyFont="1" applyFill="1" applyBorder="1" applyAlignment="1">
      <alignment horizontal="center" vertical="center" wrapText="1"/>
    </xf>
    <xf numFmtId="0" fontId="34" fillId="20" borderId="4" xfId="0" applyFont="1" applyFill="1" applyBorder="1" applyAlignment="1">
      <alignment horizontal="center" vertical="center" wrapText="1"/>
    </xf>
    <xf numFmtId="0" fontId="34" fillId="20" borderId="3" xfId="0" applyFont="1" applyFill="1" applyBorder="1" applyAlignment="1">
      <alignment horizontal="center" vertical="center" wrapText="1"/>
    </xf>
    <xf numFmtId="0" fontId="34" fillId="20" borderId="6" xfId="0" applyFont="1" applyFill="1" applyBorder="1" applyAlignment="1">
      <alignment horizontal="center" vertical="center" wrapText="1"/>
    </xf>
    <xf numFmtId="0" fontId="34" fillId="20" borderId="10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34" fillId="5" borderId="8" xfId="0" applyFont="1" applyFill="1" applyBorder="1" applyAlignment="1">
      <alignment horizontal="center" vertical="center" wrapText="1"/>
    </xf>
    <xf numFmtId="0" fontId="34" fillId="5" borderId="5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167" fontId="3" fillId="21" borderId="9" xfId="0" applyNumberFormat="1" applyFont="1" applyFill="1" applyBorder="1" applyAlignment="1">
      <alignment horizontal="center" vertical="center"/>
    </xf>
    <xf numFmtId="167" fontId="3" fillId="21" borderId="5" xfId="0" applyNumberFormat="1" applyFont="1" applyFill="1" applyBorder="1" applyAlignment="1">
      <alignment horizontal="center" vertical="center"/>
    </xf>
    <xf numFmtId="167" fontId="3" fillId="3" borderId="6" xfId="0" applyNumberFormat="1" applyFont="1" applyFill="1" applyBorder="1" applyAlignment="1">
      <alignment horizontal="center" vertical="center" wrapText="1"/>
    </xf>
    <xf numFmtId="167" fontId="3" fillId="3" borderId="5" xfId="0" applyNumberFormat="1" applyFont="1" applyFill="1" applyBorder="1" applyAlignment="1">
      <alignment horizontal="center" vertical="center" wrapText="1"/>
    </xf>
    <xf numFmtId="167" fontId="3" fillId="3" borderId="10" xfId="0" applyNumberFormat="1" applyFont="1" applyFill="1" applyBorder="1" applyAlignment="1">
      <alignment horizontal="center" vertical="center" wrapText="1"/>
    </xf>
    <xf numFmtId="0" fontId="3" fillId="22" borderId="12" xfId="0" applyFont="1" applyFill="1" applyBorder="1"/>
    <xf numFmtId="0" fontId="35" fillId="0" borderId="14" xfId="3" applyFont="1" applyBorder="1" applyAlignment="1">
      <alignment horizontal="center" vertical="center" wrapText="1"/>
    </xf>
    <xf numFmtId="0" fontId="35" fillId="0" borderId="15" xfId="3" applyFont="1" applyBorder="1" applyAlignment="1">
      <alignment horizontal="center" vertical="center" wrapText="1"/>
    </xf>
    <xf numFmtId="0" fontId="35" fillId="0" borderId="0" xfId="3" applyFont="1" applyFill="1" applyAlignment="1">
      <alignment horizontal="center" vertical="center" wrapText="1"/>
    </xf>
    <xf numFmtId="0" fontId="35" fillId="0" borderId="5" xfId="3" applyFont="1" applyBorder="1" applyAlignment="1">
      <alignment horizontal="center" vertical="center" wrapText="1"/>
    </xf>
    <xf numFmtId="0" fontId="35" fillId="0" borderId="10" xfId="3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1" fillId="17" borderId="0" xfId="0" applyFont="1" applyFill="1" applyBorder="1" applyAlignment="1">
      <alignment horizontal="center" vertical="center" wrapText="1"/>
    </xf>
    <xf numFmtId="0" fontId="24" fillId="11" borderId="6" xfId="0" applyFont="1" applyFill="1" applyBorder="1" applyAlignment="1">
      <alignment horizontal="center" vertical="center" wrapText="1"/>
    </xf>
    <xf numFmtId="0" fontId="36" fillId="18" borderId="24" xfId="0" applyFont="1" applyFill="1" applyBorder="1" applyAlignment="1">
      <alignment horizontal="center" vertical="center" wrapText="1"/>
    </xf>
    <xf numFmtId="0" fontId="24" fillId="18" borderId="25" xfId="0" applyFont="1" applyFill="1" applyBorder="1" applyAlignment="1">
      <alignment horizontal="center" vertical="center" wrapText="1"/>
    </xf>
    <xf numFmtId="0" fontId="24" fillId="18" borderId="26" xfId="0" applyFont="1" applyFill="1" applyBorder="1" applyAlignment="1">
      <alignment horizontal="center" vertical="center" wrapText="1"/>
    </xf>
    <xf numFmtId="0" fontId="32" fillId="7" borderId="0" xfId="0" applyFont="1" applyFill="1" applyBorder="1" applyAlignment="1">
      <alignment horizontal="center" vertical="center" wrapText="1"/>
    </xf>
  </cellXfs>
  <cellStyles count="14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Normal" xfId="0" builtinId="0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6" xfId="11" xr:uid="{00000000-0005-0000-0000-00000C000000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s://web.cvent.com/event/ae5c1e5a-6074-492a-9cd7-16b5ddc15864/summary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entor.ieee.org/802.15/dcn/22/15-22-0433-00-04ab-tg4ab-jul-plenary-mins.doc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FBA1F-C206-4FD5-B6EF-A35C06EDD478}">
  <dimension ref="A1:W60"/>
  <sheetViews>
    <sheetView zoomScaleNormal="100" workbookViewId="0">
      <selection activeCell="I36" sqref="I36"/>
    </sheetView>
  </sheetViews>
  <sheetFormatPr defaultRowHeight="12.45" x14ac:dyDescent="0.3"/>
  <cols>
    <col min="5" max="5" width="15.69140625" customWidth="1"/>
  </cols>
  <sheetData>
    <row r="1" spans="1:23" ht="18" thickBot="1" x14ac:dyDescent="0.45">
      <c r="H1" s="55" t="str">
        <f>Summary!$B$1</f>
        <v>Sept 2022 Wireless Plenary</v>
      </c>
      <c r="I1" s="55"/>
      <c r="J1" s="55"/>
      <c r="K1" s="55"/>
      <c r="L1" s="55"/>
      <c r="M1" s="55"/>
    </row>
    <row r="2" spans="1:23" ht="15" customHeight="1" x14ac:dyDescent="0.3">
      <c r="E2" s="133" t="s">
        <v>89</v>
      </c>
      <c r="F2" s="134" t="s">
        <v>90</v>
      </c>
      <c r="G2" s="134"/>
      <c r="H2" s="135" t="s">
        <v>91</v>
      </c>
      <c r="I2" s="136"/>
      <c r="J2" s="136"/>
      <c r="K2" s="137"/>
      <c r="L2" s="135" t="s">
        <v>92</v>
      </c>
      <c r="M2" s="136"/>
      <c r="N2" s="136"/>
      <c r="O2" s="137"/>
      <c r="P2" s="136" t="s">
        <v>93</v>
      </c>
      <c r="Q2" s="136"/>
      <c r="R2" s="136"/>
      <c r="S2" s="136"/>
      <c r="T2" s="135" t="s">
        <v>94</v>
      </c>
      <c r="U2" s="136"/>
      <c r="V2" s="136"/>
      <c r="W2" s="137"/>
    </row>
    <row r="3" spans="1:23" ht="12.9" thickBot="1" x14ac:dyDescent="0.35">
      <c r="E3" s="138" t="s">
        <v>95</v>
      </c>
      <c r="F3" s="139">
        <f>DATE(2022,9,11)</f>
        <v>44815</v>
      </c>
      <c r="G3" s="139"/>
      <c r="H3" s="140">
        <f>F3+1</f>
        <v>44816</v>
      </c>
      <c r="I3" s="141"/>
      <c r="J3" s="141"/>
      <c r="K3" s="142"/>
      <c r="L3" s="140">
        <f>H3+1</f>
        <v>44817</v>
      </c>
      <c r="M3" s="141"/>
      <c r="N3" s="141"/>
      <c r="O3" s="142"/>
      <c r="P3" s="141">
        <f>L3+1</f>
        <v>44818</v>
      </c>
      <c r="Q3" s="141"/>
      <c r="R3" s="141"/>
      <c r="S3" s="141"/>
      <c r="T3" s="140">
        <f>P3+1</f>
        <v>44819</v>
      </c>
      <c r="U3" s="141"/>
      <c r="V3" s="141"/>
      <c r="W3" s="142"/>
    </row>
    <row r="4" spans="1:23" ht="12.9" customHeight="1" thickBot="1" x14ac:dyDescent="0.35">
      <c r="A4" s="23" t="s">
        <v>74</v>
      </c>
      <c r="B4" s="23" t="s">
        <v>75</v>
      </c>
      <c r="C4" s="23" t="s">
        <v>6</v>
      </c>
      <c r="D4" s="23" t="s">
        <v>7</v>
      </c>
      <c r="E4" s="143"/>
      <c r="F4" s="144"/>
      <c r="G4" s="145"/>
      <c r="H4" s="146"/>
      <c r="I4" s="146"/>
      <c r="J4" s="147"/>
      <c r="K4" s="148"/>
      <c r="L4" s="146"/>
      <c r="M4" s="146"/>
      <c r="N4" s="147"/>
      <c r="O4" s="148"/>
      <c r="P4" s="146"/>
      <c r="Q4" s="146"/>
      <c r="R4" s="147"/>
      <c r="S4" s="148"/>
      <c r="T4" s="146"/>
      <c r="U4" s="146"/>
      <c r="V4" s="147"/>
      <c r="W4" s="148"/>
    </row>
    <row r="5" spans="1:23" ht="22" customHeight="1" thickBot="1" x14ac:dyDescent="0.45">
      <c r="A5" s="95">
        <v>0.54166666666666663</v>
      </c>
      <c r="B5" s="96">
        <f>A5-3/24</f>
        <v>0.41666666666666663</v>
      </c>
      <c r="C5" s="96">
        <f>A5+4/24</f>
        <v>0.70833333333333326</v>
      </c>
      <c r="D5" s="97">
        <f>A5+13/24</f>
        <v>1.0833333333333333</v>
      </c>
      <c r="E5" s="102" t="s">
        <v>43</v>
      </c>
      <c r="F5" s="103"/>
      <c r="G5" s="104"/>
      <c r="H5" s="56" t="s">
        <v>44</v>
      </c>
      <c r="I5" s="56"/>
      <c r="J5" s="56"/>
      <c r="K5" s="57"/>
      <c r="L5" s="60" t="s">
        <v>44</v>
      </c>
      <c r="M5" s="56"/>
      <c r="N5" s="56"/>
      <c r="O5" s="57"/>
      <c r="P5" s="62" t="s">
        <v>44</v>
      </c>
      <c r="Q5" s="63"/>
      <c r="R5" s="63"/>
      <c r="S5" s="64"/>
      <c r="T5" s="60" t="s">
        <v>44</v>
      </c>
      <c r="U5" s="56"/>
      <c r="V5" s="56"/>
      <c r="W5" s="57"/>
    </row>
    <row r="6" spans="1:23" ht="22" customHeight="1" thickBot="1" x14ac:dyDescent="0.45">
      <c r="A6" s="34">
        <f>A5+0.5/24</f>
        <v>0.5625</v>
      </c>
      <c r="B6" s="35">
        <f t="shared" ref="B6:B36" si="0">A6-3/24</f>
        <v>0.4375</v>
      </c>
      <c r="C6" s="35">
        <f t="shared" ref="C6:C36" si="1">A6+4/24</f>
        <v>0.72916666666666663</v>
      </c>
      <c r="D6" s="98">
        <f t="shared" ref="D6:D36" si="2">A6+13/24</f>
        <v>1.1041666666666665</v>
      </c>
      <c r="E6" s="105" t="s">
        <v>45</v>
      </c>
      <c r="F6" s="103"/>
      <c r="G6" s="104"/>
      <c r="H6" s="58"/>
      <c r="I6" s="58"/>
      <c r="J6" s="58"/>
      <c r="K6" s="59"/>
      <c r="L6" s="149"/>
      <c r="M6" s="58"/>
      <c r="N6" s="58"/>
      <c r="O6" s="59"/>
      <c r="P6" s="65" t="s">
        <v>76</v>
      </c>
      <c r="Q6" s="66"/>
      <c r="R6" s="66"/>
      <c r="S6" s="67"/>
      <c r="T6" s="61"/>
      <c r="U6" s="58"/>
      <c r="V6" s="58"/>
      <c r="W6" s="59"/>
    </row>
    <row r="7" spans="1:23" ht="22" customHeight="1" thickTop="1" thickBot="1" x14ac:dyDescent="0.45">
      <c r="A7" s="34">
        <f t="shared" ref="A7:A36" si="3">A6+0.5/24</f>
        <v>0.58333333333333337</v>
      </c>
      <c r="B7" s="35">
        <f t="shared" si="0"/>
        <v>0.45833333333333337</v>
      </c>
      <c r="C7" s="35">
        <f t="shared" si="1"/>
        <v>0.75</v>
      </c>
      <c r="D7" s="98">
        <f t="shared" si="2"/>
        <v>1.125</v>
      </c>
      <c r="E7" s="106" t="s">
        <v>46</v>
      </c>
      <c r="F7" s="103"/>
      <c r="G7" s="104"/>
      <c r="H7" s="107" t="s">
        <v>77</v>
      </c>
      <c r="I7" s="108"/>
      <c r="J7" s="108"/>
      <c r="K7" s="108"/>
      <c r="L7" s="153" t="s">
        <v>78</v>
      </c>
      <c r="M7" s="77"/>
      <c r="N7" s="46"/>
      <c r="O7" s="46"/>
      <c r="P7" s="68"/>
      <c r="Q7" s="69"/>
      <c r="R7" s="69"/>
      <c r="S7" s="70"/>
      <c r="T7" s="46"/>
      <c r="U7" s="46"/>
      <c r="V7" s="46"/>
      <c r="W7" s="46"/>
    </row>
    <row r="8" spans="1:23" ht="22" customHeight="1" thickTop="1" thickBot="1" x14ac:dyDescent="0.45">
      <c r="A8" s="34">
        <f t="shared" si="3"/>
        <v>0.60416666666666674</v>
      </c>
      <c r="B8" s="35">
        <f t="shared" si="0"/>
        <v>0.47916666666666674</v>
      </c>
      <c r="C8" s="35">
        <f t="shared" si="1"/>
        <v>0.77083333333333337</v>
      </c>
      <c r="D8" s="98">
        <f t="shared" si="2"/>
        <v>1.1458333333333335</v>
      </c>
      <c r="E8" s="106" t="s">
        <v>48</v>
      </c>
      <c r="F8" s="103"/>
      <c r="G8" s="104"/>
      <c r="H8" s="109"/>
      <c r="I8" s="110"/>
      <c r="J8" s="110"/>
      <c r="K8" s="156"/>
      <c r="L8" s="154"/>
      <c r="M8" s="78"/>
      <c r="N8" s="47"/>
      <c r="O8" s="47"/>
      <c r="P8" s="153" t="s">
        <v>78</v>
      </c>
      <c r="Q8" s="46"/>
      <c r="R8" s="46"/>
      <c r="S8" s="46"/>
      <c r="T8" s="47"/>
      <c r="U8" s="47"/>
      <c r="V8" s="47"/>
      <c r="W8" s="47"/>
    </row>
    <row r="9" spans="1:23" ht="22" customHeight="1" x14ac:dyDescent="0.4">
      <c r="A9" s="34">
        <f t="shared" si="3"/>
        <v>0.62500000000000011</v>
      </c>
      <c r="B9" s="35">
        <f t="shared" si="0"/>
        <v>0.50000000000000011</v>
      </c>
      <c r="C9" s="35">
        <f t="shared" si="1"/>
        <v>0.79166666666666674</v>
      </c>
      <c r="D9" s="98">
        <f t="shared" si="2"/>
        <v>1.1666666666666667</v>
      </c>
      <c r="E9" s="106" t="s">
        <v>49</v>
      </c>
      <c r="F9" s="103"/>
      <c r="G9" s="104"/>
      <c r="H9" s="90" t="s">
        <v>57</v>
      </c>
      <c r="I9" s="86"/>
      <c r="J9" s="86"/>
      <c r="K9" s="86"/>
      <c r="L9" s="154"/>
      <c r="M9" s="78"/>
      <c r="N9" s="47"/>
      <c r="O9" s="47"/>
      <c r="P9" s="154"/>
      <c r="Q9" s="47"/>
      <c r="R9" s="47"/>
      <c r="S9" s="47"/>
      <c r="T9" s="47"/>
      <c r="U9" s="47"/>
      <c r="V9" s="47"/>
      <c r="W9" s="47"/>
    </row>
    <row r="10" spans="1:23" ht="22" customHeight="1" thickBot="1" x14ac:dyDescent="0.45">
      <c r="A10" s="34">
        <f t="shared" si="3"/>
        <v>0.64583333333333348</v>
      </c>
      <c r="B10" s="35">
        <f t="shared" si="0"/>
        <v>0.52083333333333348</v>
      </c>
      <c r="C10" s="35">
        <f t="shared" si="1"/>
        <v>0.81250000000000011</v>
      </c>
      <c r="D10" s="98">
        <f t="shared" si="2"/>
        <v>1.1875</v>
      </c>
      <c r="E10" s="106" t="s">
        <v>50</v>
      </c>
      <c r="F10" s="103"/>
      <c r="G10" s="104"/>
      <c r="H10" s="91"/>
      <c r="I10" s="88"/>
      <c r="J10" s="88"/>
      <c r="K10" s="88"/>
      <c r="L10" s="155"/>
      <c r="M10" s="79"/>
      <c r="N10" s="48"/>
      <c r="O10" s="48"/>
      <c r="P10" s="154"/>
      <c r="Q10" s="48"/>
      <c r="R10" s="48"/>
      <c r="S10" s="48"/>
      <c r="T10" s="48"/>
      <c r="U10" s="48"/>
      <c r="V10" s="48"/>
      <c r="W10" s="48"/>
    </row>
    <row r="11" spans="1:23" ht="22" customHeight="1" thickBot="1" x14ac:dyDescent="0.45">
      <c r="A11" s="34">
        <f t="shared" si="3"/>
        <v>0.66666666666666685</v>
      </c>
      <c r="B11" s="35">
        <f t="shared" si="0"/>
        <v>0.54166666666666685</v>
      </c>
      <c r="C11" s="35">
        <f t="shared" si="1"/>
        <v>0.83333333333333348</v>
      </c>
      <c r="D11" s="98">
        <f t="shared" si="2"/>
        <v>1.2083333333333335</v>
      </c>
      <c r="E11" s="111" t="s">
        <v>51</v>
      </c>
      <c r="F11" s="103"/>
      <c r="G11" s="104"/>
      <c r="H11" s="38" t="s">
        <v>52</v>
      </c>
      <c r="I11" s="38"/>
      <c r="J11" s="38"/>
      <c r="K11" s="39"/>
      <c r="L11" s="152" t="s">
        <v>52</v>
      </c>
      <c r="M11" s="38"/>
      <c r="N11" s="38"/>
      <c r="O11" s="39"/>
      <c r="P11" s="37" t="s">
        <v>52</v>
      </c>
      <c r="Q11" s="38"/>
      <c r="R11" s="38"/>
      <c r="S11" s="39"/>
      <c r="T11" s="37" t="s">
        <v>52</v>
      </c>
      <c r="U11" s="38"/>
      <c r="V11" s="38"/>
      <c r="W11" s="39"/>
    </row>
    <row r="12" spans="1:23" ht="22" customHeight="1" thickTop="1" thickBot="1" x14ac:dyDescent="0.45">
      <c r="A12" s="34">
        <f t="shared" si="3"/>
        <v>0.68750000000000022</v>
      </c>
      <c r="B12" s="35">
        <f t="shared" si="0"/>
        <v>0.56250000000000022</v>
      </c>
      <c r="C12" s="35">
        <f t="shared" si="1"/>
        <v>0.85416666666666685</v>
      </c>
      <c r="D12" s="98">
        <f t="shared" si="2"/>
        <v>1.229166666666667</v>
      </c>
      <c r="E12" s="112" t="s">
        <v>53</v>
      </c>
      <c r="F12" s="103"/>
      <c r="G12" s="104"/>
      <c r="H12" s="113" t="s">
        <v>65</v>
      </c>
      <c r="I12" s="46"/>
      <c r="J12" s="46"/>
      <c r="K12" s="49" t="s">
        <v>79</v>
      </c>
      <c r="L12" s="114" t="s">
        <v>80</v>
      </c>
      <c r="M12" s="115"/>
      <c r="N12" s="115"/>
      <c r="O12" s="116"/>
      <c r="P12" s="40" t="s">
        <v>54</v>
      </c>
      <c r="Q12" s="41"/>
      <c r="R12" s="41"/>
      <c r="S12" s="42"/>
      <c r="T12" s="153" t="s">
        <v>78</v>
      </c>
      <c r="U12" s="46"/>
      <c r="V12" s="46"/>
      <c r="W12" s="74" t="s">
        <v>5</v>
      </c>
    </row>
    <row r="13" spans="1:23" ht="22" customHeight="1" thickBot="1" x14ac:dyDescent="0.45">
      <c r="A13" s="34">
        <f t="shared" si="3"/>
        <v>0.70833333333333359</v>
      </c>
      <c r="B13" s="35">
        <f t="shared" si="0"/>
        <v>0.58333333333333359</v>
      </c>
      <c r="C13" s="35">
        <f t="shared" si="1"/>
        <v>0.87500000000000022</v>
      </c>
      <c r="D13" s="98">
        <f t="shared" si="2"/>
        <v>1.2500000000000002</v>
      </c>
      <c r="E13" s="112" t="s">
        <v>55</v>
      </c>
      <c r="F13" s="103"/>
      <c r="G13" s="104"/>
      <c r="H13" s="117" t="s">
        <v>81</v>
      </c>
      <c r="I13" s="47"/>
      <c r="J13" s="47"/>
      <c r="K13" s="50"/>
      <c r="L13" s="118"/>
      <c r="M13" s="119"/>
      <c r="N13" s="119"/>
      <c r="O13" s="120"/>
      <c r="P13" s="43"/>
      <c r="Q13" s="44"/>
      <c r="R13" s="44"/>
      <c r="S13" s="45"/>
      <c r="T13" s="154"/>
      <c r="U13" s="47"/>
      <c r="V13" s="47"/>
      <c r="W13" s="75"/>
    </row>
    <row r="14" spans="1:23" ht="22" customHeight="1" x14ac:dyDescent="0.4">
      <c r="A14" s="34">
        <f t="shared" si="3"/>
        <v>0.72916666666666696</v>
      </c>
      <c r="B14" s="35">
        <f t="shared" si="0"/>
        <v>0.60416666666666696</v>
      </c>
      <c r="C14" s="35">
        <f t="shared" si="1"/>
        <v>0.89583333333333359</v>
      </c>
      <c r="D14" s="98">
        <f t="shared" si="2"/>
        <v>1.2708333333333335</v>
      </c>
      <c r="E14" s="112" t="s">
        <v>56</v>
      </c>
      <c r="F14" s="103"/>
      <c r="G14" s="104"/>
      <c r="H14" s="117"/>
      <c r="I14" s="47"/>
      <c r="J14" s="47"/>
      <c r="K14" s="50"/>
      <c r="L14" s="90" t="s">
        <v>82</v>
      </c>
      <c r="M14" s="86"/>
      <c r="N14" s="86"/>
      <c r="O14" s="87"/>
      <c r="P14" s="114" t="s">
        <v>83</v>
      </c>
      <c r="Q14" s="115"/>
      <c r="R14" s="115"/>
      <c r="S14" s="116"/>
      <c r="T14" s="154"/>
      <c r="U14" s="47"/>
      <c r="V14" s="47"/>
      <c r="W14" s="75"/>
    </row>
    <row r="15" spans="1:23" ht="22" customHeight="1" thickBot="1" x14ac:dyDescent="0.45">
      <c r="A15" s="34">
        <f t="shared" si="3"/>
        <v>0.75000000000000033</v>
      </c>
      <c r="B15" s="35">
        <f t="shared" si="0"/>
        <v>0.62500000000000033</v>
      </c>
      <c r="C15" s="35">
        <f t="shared" si="1"/>
        <v>0.91666666666666696</v>
      </c>
      <c r="D15" s="99">
        <f t="shared" si="2"/>
        <v>1.291666666666667</v>
      </c>
      <c r="E15" s="112" t="s">
        <v>58</v>
      </c>
      <c r="F15" s="103"/>
      <c r="G15" s="104"/>
      <c r="H15" s="121"/>
      <c r="I15" s="48"/>
      <c r="J15" s="48"/>
      <c r="K15" s="51"/>
      <c r="L15" s="91"/>
      <c r="M15" s="88"/>
      <c r="N15" s="88"/>
      <c r="O15" s="89"/>
      <c r="P15" s="118"/>
      <c r="Q15" s="119"/>
      <c r="R15" s="119"/>
      <c r="S15" s="120"/>
      <c r="T15" s="155"/>
      <c r="U15" s="48"/>
      <c r="V15" s="48"/>
      <c r="W15" s="76"/>
    </row>
    <row r="16" spans="1:23" ht="22" customHeight="1" x14ac:dyDescent="0.4">
      <c r="A16" s="34">
        <f t="shared" si="3"/>
        <v>0.7708333333333337</v>
      </c>
      <c r="B16" s="35">
        <f t="shared" si="0"/>
        <v>0.6458333333333337</v>
      </c>
      <c r="C16" s="35">
        <f t="shared" si="1"/>
        <v>0.93750000000000033</v>
      </c>
      <c r="D16" s="99">
        <f t="shared" si="2"/>
        <v>1.3125000000000004</v>
      </c>
      <c r="E16" s="105" t="s">
        <v>59</v>
      </c>
      <c r="F16" s="103"/>
      <c r="G16" s="104"/>
      <c r="H16" s="56" t="s">
        <v>84</v>
      </c>
      <c r="I16" s="56"/>
      <c r="J16" s="56"/>
      <c r="K16" s="57"/>
      <c r="L16" s="56" t="s">
        <v>84</v>
      </c>
      <c r="M16" s="56"/>
      <c r="N16" s="56"/>
      <c r="O16" s="57"/>
      <c r="P16" s="56" t="s">
        <v>84</v>
      </c>
      <c r="Q16" s="56"/>
      <c r="R16" s="56"/>
      <c r="S16" s="57"/>
      <c r="T16" s="56" t="s">
        <v>84</v>
      </c>
      <c r="U16" s="56"/>
      <c r="V16" s="56"/>
      <c r="W16" s="57"/>
    </row>
    <row r="17" spans="1:23" ht="22" customHeight="1" thickBot="1" x14ac:dyDescent="0.45">
      <c r="A17" s="34">
        <f t="shared" si="3"/>
        <v>0.79166666666666707</v>
      </c>
      <c r="B17" s="35">
        <f t="shared" si="0"/>
        <v>0.66666666666666707</v>
      </c>
      <c r="C17" s="35">
        <f t="shared" si="1"/>
        <v>0.9583333333333337</v>
      </c>
      <c r="D17" s="99">
        <f t="shared" si="2"/>
        <v>1.3333333333333337</v>
      </c>
      <c r="E17" s="105" t="s">
        <v>60</v>
      </c>
      <c r="F17" s="103"/>
      <c r="G17" s="104"/>
      <c r="H17" s="150"/>
      <c r="I17" s="58"/>
      <c r="J17" s="58"/>
      <c r="K17" s="59"/>
      <c r="L17" s="58"/>
      <c r="M17" s="58"/>
      <c r="N17" s="58"/>
      <c r="O17" s="59"/>
      <c r="P17" s="58"/>
      <c r="Q17" s="58"/>
      <c r="R17" s="58"/>
      <c r="S17" s="59"/>
      <c r="T17" s="58"/>
      <c r="U17" s="58"/>
      <c r="V17" s="58"/>
      <c r="W17" s="59"/>
    </row>
    <row r="18" spans="1:23" ht="22" customHeight="1" thickTop="1" x14ac:dyDescent="0.4">
      <c r="A18" s="34">
        <f t="shared" si="3"/>
        <v>0.81250000000000044</v>
      </c>
      <c r="B18" s="35">
        <f t="shared" si="0"/>
        <v>0.68750000000000044</v>
      </c>
      <c r="C18" s="35">
        <f t="shared" si="1"/>
        <v>0.97916666666666707</v>
      </c>
      <c r="D18" s="99">
        <f t="shared" si="2"/>
        <v>1.354166666666667</v>
      </c>
      <c r="E18" s="112" t="s">
        <v>61</v>
      </c>
      <c r="F18" s="103"/>
      <c r="G18" s="151"/>
      <c r="H18" s="153" t="s">
        <v>78</v>
      </c>
      <c r="I18" s="77"/>
      <c r="J18" s="46"/>
      <c r="K18" s="71" t="s">
        <v>47</v>
      </c>
      <c r="L18" s="153" t="s">
        <v>78</v>
      </c>
      <c r="M18" s="46"/>
      <c r="N18" s="83" t="s">
        <v>85</v>
      </c>
      <c r="O18" s="71" t="s">
        <v>47</v>
      </c>
      <c r="P18" s="153" t="s">
        <v>78</v>
      </c>
      <c r="Q18" s="46"/>
      <c r="R18" s="83" t="s">
        <v>85</v>
      </c>
      <c r="S18" s="71" t="s">
        <v>47</v>
      </c>
      <c r="T18" s="153" t="s">
        <v>78</v>
      </c>
      <c r="U18" s="80" t="s">
        <v>62</v>
      </c>
      <c r="V18" s="83" t="s">
        <v>85</v>
      </c>
      <c r="W18" s="71" t="s">
        <v>47</v>
      </c>
    </row>
    <row r="19" spans="1:23" ht="22" customHeight="1" x14ac:dyDescent="0.4">
      <c r="A19" s="34">
        <f t="shared" si="3"/>
        <v>0.83333333333333381</v>
      </c>
      <c r="B19" s="35">
        <f t="shared" si="0"/>
        <v>0.70833333333333381</v>
      </c>
      <c r="C19" s="100">
        <f t="shared" si="1"/>
        <v>1.0000000000000004</v>
      </c>
      <c r="D19" s="99">
        <f t="shared" si="2"/>
        <v>1.3750000000000004</v>
      </c>
      <c r="E19" s="112" t="s">
        <v>63</v>
      </c>
      <c r="F19" s="103"/>
      <c r="G19" s="151"/>
      <c r="H19" s="154"/>
      <c r="I19" s="78"/>
      <c r="J19" s="47"/>
      <c r="K19" s="72"/>
      <c r="L19" s="154"/>
      <c r="M19" s="47"/>
      <c r="N19" s="84"/>
      <c r="O19" s="72"/>
      <c r="P19" s="154"/>
      <c r="Q19" s="47"/>
      <c r="R19" s="84"/>
      <c r="S19" s="72"/>
      <c r="T19" s="154"/>
      <c r="U19" s="81"/>
      <c r="V19" s="84"/>
      <c r="W19" s="72"/>
    </row>
    <row r="20" spans="1:23" ht="22" customHeight="1" x14ac:dyDescent="0.4">
      <c r="A20" s="34">
        <f t="shared" si="3"/>
        <v>0.85416666666666718</v>
      </c>
      <c r="B20" s="35">
        <f t="shared" si="0"/>
        <v>0.72916666666666718</v>
      </c>
      <c r="C20" s="100">
        <f t="shared" si="1"/>
        <v>1.0208333333333339</v>
      </c>
      <c r="D20" s="99">
        <f t="shared" si="2"/>
        <v>1.3958333333333339</v>
      </c>
      <c r="E20" s="112" t="s">
        <v>64</v>
      </c>
      <c r="F20" s="103"/>
      <c r="G20" s="151"/>
      <c r="H20" s="154"/>
      <c r="I20" s="78"/>
      <c r="J20" s="47"/>
      <c r="K20" s="72"/>
      <c r="L20" s="154"/>
      <c r="M20" s="47"/>
      <c r="N20" s="84"/>
      <c r="O20" s="72"/>
      <c r="P20" s="154"/>
      <c r="Q20" s="47"/>
      <c r="R20" s="84"/>
      <c r="S20" s="72"/>
      <c r="T20" s="154"/>
      <c r="U20" s="81"/>
      <c r="V20" s="84"/>
      <c r="W20" s="72"/>
    </row>
    <row r="21" spans="1:23" ht="22" customHeight="1" thickBot="1" x14ac:dyDescent="0.45">
      <c r="A21" s="34">
        <f t="shared" si="3"/>
        <v>0.87500000000000056</v>
      </c>
      <c r="B21" s="35">
        <f t="shared" si="0"/>
        <v>0.75000000000000056</v>
      </c>
      <c r="C21" s="100">
        <f t="shared" si="1"/>
        <v>1.0416666666666672</v>
      </c>
      <c r="D21" s="99">
        <f t="shared" si="2"/>
        <v>1.4166666666666672</v>
      </c>
      <c r="E21" s="112" t="s">
        <v>66</v>
      </c>
      <c r="F21" s="103"/>
      <c r="G21" s="151"/>
      <c r="H21" s="155"/>
      <c r="I21" s="79"/>
      <c r="J21" s="48"/>
      <c r="K21" s="73"/>
      <c r="L21" s="155"/>
      <c r="M21" s="48"/>
      <c r="N21" s="85"/>
      <c r="O21" s="73"/>
      <c r="P21" s="155"/>
      <c r="Q21" s="48"/>
      <c r="R21" s="85"/>
      <c r="S21" s="73"/>
      <c r="T21" s="155"/>
      <c r="U21" s="82"/>
      <c r="V21" s="85"/>
      <c r="W21" s="73"/>
    </row>
    <row r="22" spans="1:23" ht="22" customHeight="1" thickTop="1" thickBot="1" x14ac:dyDescent="0.45">
      <c r="A22" s="34">
        <f t="shared" si="3"/>
        <v>0.89583333333333393</v>
      </c>
      <c r="B22" s="35">
        <f t="shared" si="0"/>
        <v>0.77083333333333393</v>
      </c>
      <c r="C22" s="100">
        <f t="shared" si="1"/>
        <v>1.0625000000000007</v>
      </c>
      <c r="D22" s="99">
        <f t="shared" si="2"/>
        <v>1.4375000000000004</v>
      </c>
      <c r="E22" s="111" t="s">
        <v>67</v>
      </c>
      <c r="F22" s="103"/>
      <c r="G22" s="104"/>
      <c r="H22" s="152" t="s">
        <v>52</v>
      </c>
      <c r="I22" s="38"/>
      <c r="J22" s="38"/>
      <c r="K22" s="39"/>
      <c r="L22" s="37" t="s">
        <v>52</v>
      </c>
      <c r="M22" s="38"/>
      <c r="N22" s="38"/>
      <c r="O22" s="39"/>
      <c r="P22" s="37" t="s">
        <v>52</v>
      </c>
      <c r="Q22" s="38"/>
      <c r="R22" s="38"/>
      <c r="S22" s="39"/>
      <c r="T22" s="37" t="s">
        <v>52</v>
      </c>
      <c r="U22" s="38"/>
      <c r="V22" s="38"/>
      <c r="W22" s="39"/>
    </row>
    <row r="23" spans="1:23" ht="22" customHeight="1" thickTop="1" x14ac:dyDescent="0.4">
      <c r="A23" s="34">
        <f t="shared" si="3"/>
        <v>0.9166666666666673</v>
      </c>
      <c r="B23" s="35">
        <f t="shared" si="0"/>
        <v>0.7916666666666673</v>
      </c>
      <c r="C23" s="100">
        <f t="shared" si="1"/>
        <v>1.0833333333333339</v>
      </c>
      <c r="D23" s="99">
        <f t="shared" si="2"/>
        <v>1.4583333333333339</v>
      </c>
      <c r="E23" s="106" t="s">
        <v>68</v>
      </c>
      <c r="F23" s="122" t="s">
        <v>86</v>
      </c>
      <c r="G23" s="123"/>
      <c r="H23" s="153" t="s">
        <v>78</v>
      </c>
      <c r="I23" s="46"/>
      <c r="J23" s="80" t="s">
        <v>62</v>
      </c>
      <c r="K23" s="52" t="s">
        <v>87</v>
      </c>
      <c r="L23" s="124" t="s">
        <v>81</v>
      </c>
      <c r="M23" s="46"/>
      <c r="N23" s="46"/>
      <c r="O23" s="52" t="s">
        <v>87</v>
      </c>
      <c r="P23" s="124" t="s">
        <v>81</v>
      </c>
      <c r="Q23" s="46"/>
      <c r="R23" s="80" t="s">
        <v>62</v>
      </c>
      <c r="S23" s="52" t="s">
        <v>87</v>
      </c>
      <c r="T23" s="90" t="s">
        <v>69</v>
      </c>
      <c r="U23" s="86"/>
      <c r="V23" s="86"/>
      <c r="W23" s="87"/>
    </row>
    <row r="24" spans="1:23" ht="22" customHeight="1" x14ac:dyDescent="0.4">
      <c r="A24" s="34">
        <f t="shared" si="3"/>
        <v>0.93750000000000067</v>
      </c>
      <c r="B24" s="35">
        <f t="shared" si="0"/>
        <v>0.81250000000000067</v>
      </c>
      <c r="C24" s="100">
        <f t="shared" si="1"/>
        <v>1.1041666666666674</v>
      </c>
      <c r="D24" s="99">
        <f t="shared" si="2"/>
        <v>1.4791666666666674</v>
      </c>
      <c r="E24" s="112" t="s">
        <v>70</v>
      </c>
      <c r="F24" s="125"/>
      <c r="G24" s="126"/>
      <c r="H24" s="154"/>
      <c r="I24" s="47"/>
      <c r="J24" s="81"/>
      <c r="K24" s="53"/>
      <c r="L24" s="117"/>
      <c r="M24" s="47"/>
      <c r="N24" s="47"/>
      <c r="O24" s="53"/>
      <c r="P24" s="117"/>
      <c r="Q24" s="47"/>
      <c r="R24" s="81"/>
      <c r="S24" s="53"/>
      <c r="T24" s="92"/>
      <c r="U24" s="93"/>
      <c r="V24" s="93"/>
      <c r="W24" s="94"/>
    </row>
    <row r="25" spans="1:23" ht="22" customHeight="1" thickBot="1" x14ac:dyDescent="0.45">
      <c r="A25" s="34">
        <f t="shared" si="3"/>
        <v>0.95833333333333404</v>
      </c>
      <c r="B25" s="35">
        <f t="shared" si="0"/>
        <v>0.83333333333333404</v>
      </c>
      <c r="C25" s="100">
        <f t="shared" si="1"/>
        <v>1.1250000000000007</v>
      </c>
      <c r="D25" s="99">
        <f t="shared" si="2"/>
        <v>1.5000000000000007</v>
      </c>
      <c r="E25" s="112" t="s">
        <v>71</v>
      </c>
      <c r="F25" s="127"/>
      <c r="G25" s="128"/>
      <c r="H25" s="154"/>
      <c r="I25" s="47"/>
      <c r="J25" s="81"/>
      <c r="K25" s="53"/>
      <c r="L25" s="117"/>
      <c r="M25" s="47"/>
      <c r="N25" s="47"/>
      <c r="O25" s="53"/>
      <c r="P25" s="117"/>
      <c r="Q25" s="47"/>
      <c r="R25" s="81"/>
      <c r="S25" s="53"/>
      <c r="T25" s="92"/>
      <c r="U25" s="93"/>
      <c r="V25" s="93"/>
      <c r="W25" s="94"/>
    </row>
    <row r="26" spans="1:23" ht="22" customHeight="1" thickBot="1" x14ac:dyDescent="0.45">
      <c r="A26" s="34">
        <f t="shared" si="3"/>
        <v>0.97916666666666741</v>
      </c>
      <c r="B26" s="35">
        <f t="shared" si="0"/>
        <v>0.85416666666666741</v>
      </c>
      <c r="C26" s="100">
        <f t="shared" si="1"/>
        <v>1.1458333333333341</v>
      </c>
      <c r="D26" s="99">
        <f t="shared" si="2"/>
        <v>1.5208333333333339</v>
      </c>
      <c r="E26" s="112" t="s">
        <v>72</v>
      </c>
      <c r="F26" s="129" t="s">
        <v>88</v>
      </c>
      <c r="G26" s="130"/>
      <c r="H26" s="155"/>
      <c r="I26" s="48"/>
      <c r="J26" s="82"/>
      <c r="K26" s="54"/>
      <c r="L26" s="121"/>
      <c r="M26" s="48"/>
      <c r="N26" s="48"/>
      <c r="O26" s="54"/>
      <c r="P26" s="121"/>
      <c r="Q26" s="48"/>
      <c r="R26" s="82"/>
      <c r="S26" s="54"/>
      <c r="T26" s="91"/>
      <c r="U26" s="88"/>
      <c r="V26" s="88"/>
      <c r="W26" s="89"/>
    </row>
    <row r="27" spans="1:23" ht="22" customHeight="1" thickTop="1" thickBot="1" x14ac:dyDescent="0.45">
      <c r="A27" s="101">
        <f t="shared" si="3"/>
        <v>1.0000000000000007</v>
      </c>
      <c r="B27" s="35">
        <f t="shared" si="0"/>
        <v>0.87500000000000067</v>
      </c>
      <c r="C27" s="100">
        <f t="shared" si="1"/>
        <v>1.1666666666666674</v>
      </c>
      <c r="D27" s="99">
        <f t="shared" si="2"/>
        <v>1.5416666666666674</v>
      </c>
      <c r="E27" s="105" t="s">
        <v>73</v>
      </c>
      <c r="F27" s="131"/>
      <c r="G27" s="132"/>
      <c r="H27" s="38" t="s">
        <v>52</v>
      </c>
      <c r="I27" s="38"/>
      <c r="J27" s="38"/>
      <c r="K27" s="39"/>
      <c r="L27" s="37" t="s">
        <v>52</v>
      </c>
      <c r="M27" s="38"/>
      <c r="N27" s="38"/>
      <c r="O27" s="39"/>
      <c r="P27" s="37" t="s">
        <v>52</v>
      </c>
      <c r="Q27" s="38"/>
      <c r="R27" s="38"/>
      <c r="S27" s="39"/>
      <c r="T27" s="37" t="s">
        <v>52</v>
      </c>
      <c r="U27" s="38"/>
      <c r="V27" s="38"/>
      <c r="W27" s="39"/>
    </row>
    <row r="28" spans="1:23" ht="12.9" customHeight="1" x14ac:dyDescent="0.3"/>
    <row r="29" spans="1:23" ht="12.45" customHeight="1" x14ac:dyDescent="0.35">
      <c r="E29" s="19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19"/>
    </row>
    <row r="30" spans="1:23" ht="12.45" customHeight="1" x14ac:dyDescent="0.3"/>
    <row r="31" spans="1:23" ht="15" customHeight="1" x14ac:dyDescent="0.35">
      <c r="E31" s="19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19"/>
    </row>
    <row r="32" spans="1:23" ht="15" customHeight="1" x14ac:dyDescent="0.3"/>
    <row r="33" spans="1:19" ht="15" customHeight="1" x14ac:dyDescent="0.35">
      <c r="E33" s="19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19"/>
    </row>
    <row r="34" spans="1:19" ht="15" customHeight="1" x14ac:dyDescent="0.3"/>
    <row r="35" spans="1:19" ht="12.9" customHeight="1" x14ac:dyDescent="0.35">
      <c r="E35" s="19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19"/>
    </row>
    <row r="39" spans="1:19" ht="15" customHeight="1" x14ac:dyDescent="0.35">
      <c r="A39" s="21"/>
      <c r="B39" s="21"/>
      <c r="C39" s="19"/>
      <c r="D39" s="19"/>
      <c r="E39" s="19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19"/>
    </row>
    <row r="40" spans="1:19" ht="15" x14ac:dyDescent="0.35">
      <c r="A40" s="19"/>
      <c r="B40" s="19"/>
      <c r="C40" s="19"/>
      <c r="D40" s="19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19"/>
    </row>
    <row r="41" spans="1:19" ht="15" x14ac:dyDescent="0.35">
      <c r="A41" s="19"/>
      <c r="B41" s="19"/>
      <c r="C41" s="19"/>
      <c r="D41" s="19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19"/>
    </row>
    <row r="42" spans="1:19" ht="15" x14ac:dyDescent="0.35">
      <c r="A42" s="19"/>
      <c r="B42" s="19"/>
      <c r="C42" s="19"/>
      <c r="D42" s="19"/>
      <c r="E42" s="19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19"/>
    </row>
    <row r="43" spans="1:19" ht="15" x14ac:dyDescent="0.35">
      <c r="A43" s="19"/>
      <c r="B43" s="19"/>
      <c r="C43" s="19"/>
      <c r="D43" s="19"/>
      <c r="E43" s="19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19"/>
    </row>
    <row r="44" spans="1:19" ht="15" x14ac:dyDescent="0.35">
      <c r="A44" s="19"/>
      <c r="B44" s="19"/>
      <c r="C44" s="19"/>
      <c r="D44" s="19"/>
      <c r="E44" s="19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19"/>
    </row>
    <row r="45" spans="1:19" ht="15" x14ac:dyDescent="0.35">
      <c r="A45" s="19"/>
      <c r="B45" s="19"/>
      <c r="C45" s="19"/>
      <c r="D45" s="19"/>
      <c r="E45" s="19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19"/>
    </row>
    <row r="46" spans="1:19" ht="15" x14ac:dyDescent="0.35">
      <c r="A46" s="19"/>
      <c r="B46" s="19"/>
      <c r="C46" s="19"/>
      <c r="D46" s="19"/>
      <c r="E46" s="19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19"/>
    </row>
    <row r="60" spans="1:19" ht="15" x14ac:dyDescent="0.35">
      <c r="A60" s="21"/>
      <c r="B60" s="21"/>
      <c r="C60" s="36"/>
      <c r="D60" s="36"/>
      <c r="E60" s="36"/>
      <c r="L60" s="20"/>
      <c r="M60" s="20"/>
      <c r="N60" s="20"/>
      <c r="O60" s="20"/>
      <c r="P60" s="20"/>
      <c r="Q60" s="20"/>
      <c r="R60" s="20"/>
      <c r="S60" s="19"/>
    </row>
  </sheetData>
  <mergeCells count="91">
    <mergeCell ref="F2:G2"/>
    <mergeCell ref="H2:K2"/>
    <mergeCell ref="L2:O2"/>
    <mergeCell ref="P2:S2"/>
    <mergeCell ref="T2:W2"/>
    <mergeCell ref="F3:G3"/>
    <mergeCell ref="H3:K3"/>
    <mergeCell ref="L3:O3"/>
    <mergeCell ref="P3:S3"/>
    <mergeCell ref="T3:W3"/>
    <mergeCell ref="F4:G4"/>
    <mergeCell ref="T22:W22"/>
    <mergeCell ref="F23:G25"/>
    <mergeCell ref="R23:R26"/>
    <mergeCell ref="S23:S26"/>
    <mergeCell ref="T23:W26"/>
    <mergeCell ref="F26:G27"/>
    <mergeCell ref="H27:K27"/>
    <mergeCell ref="L27:O27"/>
    <mergeCell ref="P27:S27"/>
    <mergeCell ref="T27:W27"/>
    <mergeCell ref="H16:K17"/>
    <mergeCell ref="L16:O17"/>
    <mergeCell ref="P16:S17"/>
    <mergeCell ref="T16:W17"/>
    <mergeCell ref="K18:K21"/>
    <mergeCell ref="V18:V21"/>
    <mergeCell ref="W18:W21"/>
    <mergeCell ref="V12:V15"/>
    <mergeCell ref="W12:W15"/>
    <mergeCell ref="H13:H15"/>
    <mergeCell ref="L14:O15"/>
    <mergeCell ref="P14:S15"/>
    <mergeCell ref="T5:W6"/>
    <mergeCell ref="P6:S7"/>
    <mergeCell ref="H7:K8"/>
    <mergeCell ref="N7:N10"/>
    <mergeCell ref="O7:O10"/>
    <mergeCell ref="V7:V10"/>
    <mergeCell ref="W7:W10"/>
    <mergeCell ref="R8:R10"/>
    <mergeCell ref="S8:S10"/>
    <mergeCell ref="H9:K10"/>
    <mergeCell ref="H23:H26"/>
    <mergeCell ref="I23:I26"/>
    <mergeCell ref="J23:J26"/>
    <mergeCell ref="H18:H21"/>
    <mergeCell ref="I18:I21"/>
    <mergeCell ref="J18:J21"/>
    <mergeCell ref="L18:L21"/>
    <mergeCell ref="M18:M21"/>
    <mergeCell ref="N18:N21"/>
    <mergeCell ref="O18:O21"/>
    <mergeCell ref="P18:P21"/>
    <mergeCell ref="Q18:Q21"/>
    <mergeCell ref="R18:R21"/>
    <mergeCell ref="S18:S21"/>
    <mergeCell ref="T18:T21"/>
    <mergeCell ref="U18:U21"/>
    <mergeCell ref="L7:L10"/>
    <mergeCell ref="M7:M10"/>
    <mergeCell ref="T7:T10"/>
    <mergeCell ref="U7:U10"/>
    <mergeCell ref="H5:K6"/>
    <mergeCell ref="L5:O6"/>
    <mergeCell ref="P5:S5"/>
    <mergeCell ref="P8:P10"/>
    <mergeCell ref="Q8:Q10"/>
    <mergeCell ref="H1:M1"/>
    <mergeCell ref="T12:T15"/>
    <mergeCell ref="U12:U15"/>
    <mergeCell ref="H11:K11"/>
    <mergeCell ref="L11:O11"/>
    <mergeCell ref="P11:S11"/>
    <mergeCell ref="T11:W11"/>
    <mergeCell ref="I12:I15"/>
    <mergeCell ref="J12:J15"/>
    <mergeCell ref="K12:K15"/>
    <mergeCell ref="L12:O13"/>
    <mergeCell ref="P12:S13"/>
    <mergeCell ref="C60:E60"/>
    <mergeCell ref="K23:K26"/>
    <mergeCell ref="L23:L26"/>
    <mergeCell ref="M23:M26"/>
    <mergeCell ref="N23:N26"/>
    <mergeCell ref="O23:O26"/>
    <mergeCell ref="P23:P26"/>
    <mergeCell ref="Q23:Q26"/>
    <mergeCell ref="H22:K22"/>
    <mergeCell ref="L22:O22"/>
    <mergeCell ref="P22:S2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0"/>
  <sheetViews>
    <sheetView zoomScale="120" zoomScaleNormal="120" workbookViewId="0">
      <pane ySplit="2" topLeftCell="A3" activePane="bottomLeft" state="frozen"/>
      <selection pane="bottomLeft" activeCell="B37" sqref="B37"/>
    </sheetView>
  </sheetViews>
  <sheetFormatPr defaultRowHeight="12.45" x14ac:dyDescent="0.3"/>
  <cols>
    <col min="1" max="1" width="10.69140625" customWidth="1"/>
    <col min="2" max="2" width="70.69140625" customWidth="1"/>
    <col min="3" max="3" width="8.69140625" customWidth="1"/>
  </cols>
  <sheetData>
    <row r="1" spans="1:3" ht="15" x14ac:dyDescent="0.3">
      <c r="A1" s="3"/>
      <c r="B1" s="4" t="s">
        <v>96</v>
      </c>
    </row>
    <row r="2" spans="1:3" ht="15" x14ac:dyDescent="0.3">
      <c r="A2" s="3"/>
      <c r="B2" s="4"/>
    </row>
    <row r="3" spans="1:3" x14ac:dyDescent="0.3">
      <c r="B3" s="23" t="s">
        <v>15</v>
      </c>
    </row>
    <row r="4" spans="1:3" x14ac:dyDescent="0.3">
      <c r="A4" s="1"/>
      <c r="B4" s="23" t="s">
        <v>12</v>
      </c>
    </row>
    <row r="5" spans="1:3" x14ac:dyDescent="0.3">
      <c r="A5" s="1"/>
      <c r="B5" s="22" t="s">
        <v>10</v>
      </c>
      <c r="C5" s="18" t="s">
        <v>9</v>
      </c>
    </row>
    <row r="6" spans="1:3" ht="12.9" x14ac:dyDescent="0.35">
      <c r="A6" s="1">
        <f>A5+1</f>
        <v>1</v>
      </c>
      <c r="B6" s="1" t="s">
        <v>97</v>
      </c>
      <c r="C6" s="16">
        <v>0.5625</v>
      </c>
    </row>
    <row r="7" spans="1:3" ht="12.9" x14ac:dyDescent="0.35">
      <c r="A7" s="1">
        <f>A6+1</f>
        <v>2</v>
      </c>
      <c r="B7" s="1" t="s">
        <v>98</v>
      </c>
      <c r="C7" s="16">
        <v>0.66666666666666663</v>
      </c>
    </row>
    <row r="8" spans="1:3" ht="12.9" x14ac:dyDescent="0.35">
      <c r="A8" s="1">
        <f>A7+1</f>
        <v>3</v>
      </c>
      <c r="B8" s="1" t="s">
        <v>99</v>
      </c>
      <c r="C8" s="16">
        <v>0.33333333333333331</v>
      </c>
    </row>
    <row r="9" spans="1:3" ht="12.9" x14ac:dyDescent="0.35">
      <c r="A9" s="1">
        <f t="shared" ref="A9:A13" si="0">A8+1</f>
        <v>4</v>
      </c>
      <c r="B9" s="1" t="s">
        <v>100</v>
      </c>
      <c r="C9" s="16">
        <v>0.5625</v>
      </c>
    </row>
    <row r="10" spans="1:3" ht="12.9" x14ac:dyDescent="0.35">
      <c r="A10" s="1">
        <f t="shared" si="0"/>
        <v>5</v>
      </c>
      <c r="B10" s="1" t="s">
        <v>101</v>
      </c>
      <c r="C10" s="16">
        <v>0.33333333333333331</v>
      </c>
    </row>
    <row r="11" spans="1:3" ht="12.9" x14ac:dyDescent="0.35">
      <c r="A11" s="1">
        <f t="shared" si="0"/>
        <v>6</v>
      </c>
      <c r="B11" s="1" t="s">
        <v>102</v>
      </c>
      <c r="C11" s="16">
        <v>0.5625</v>
      </c>
    </row>
    <row r="12" spans="1:3" ht="12.9" x14ac:dyDescent="0.35">
      <c r="A12" s="1">
        <f t="shared" si="0"/>
        <v>7</v>
      </c>
      <c r="B12" s="1" t="s">
        <v>103</v>
      </c>
      <c r="C12" s="16">
        <v>0.33333333333333331</v>
      </c>
    </row>
    <row r="13" spans="1:3" ht="12.9" x14ac:dyDescent="0.35">
      <c r="A13" s="1">
        <f t="shared" si="0"/>
        <v>8</v>
      </c>
      <c r="B13" s="1" t="s">
        <v>104</v>
      </c>
      <c r="C13" s="16">
        <v>0.5625</v>
      </c>
    </row>
    <row r="14" spans="1:3" ht="12.9" x14ac:dyDescent="0.35">
      <c r="A14" s="1"/>
      <c r="B14" s="33" t="s">
        <v>105</v>
      </c>
      <c r="C14" s="16">
        <v>0.66666666666666663</v>
      </c>
    </row>
    <row r="15" spans="1:3" x14ac:dyDescent="0.3">
      <c r="A15" s="1"/>
    </row>
    <row r="16" spans="1:3" ht="12.9" x14ac:dyDescent="0.35">
      <c r="A16" s="1"/>
      <c r="B16" s="2" t="s">
        <v>24</v>
      </c>
      <c r="C16" s="16"/>
    </row>
    <row r="17" spans="1:5" ht="12.9" x14ac:dyDescent="0.35">
      <c r="A17" s="1"/>
      <c r="B17" s="2" t="s">
        <v>28</v>
      </c>
      <c r="C17" s="16"/>
    </row>
    <row r="18" spans="1:5" x14ac:dyDescent="0.3">
      <c r="A18" s="2"/>
      <c r="B18" s="17" t="s">
        <v>8</v>
      </c>
    </row>
    <row r="20" spans="1:5" x14ac:dyDescent="0.3">
      <c r="B20" s="2" t="s">
        <v>27</v>
      </c>
    </row>
    <row r="21" spans="1:5" x14ac:dyDescent="0.3">
      <c r="A21" s="2"/>
      <c r="B21" s="31" t="s">
        <v>25</v>
      </c>
    </row>
    <row r="22" spans="1:5" ht="12.9" x14ac:dyDescent="0.35">
      <c r="B22" s="17" t="s">
        <v>26</v>
      </c>
      <c r="D22" s="6"/>
      <c r="E22" s="6"/>
    </row>
    <row r="23" spans="1:5" ht="12.9" x14ac:dyDescent="0.35">
      <c r="B23" s="2"/>
      <c r="D23" s="6"/>
      <c r="E23" s="6"/>
    </row>
    <row r="24" spans="1:5" ht="12.9" x14ac:dyDescent="0.35">
      <c r="B24" s="2" t="s">
        <v>29</v>
      </c>
      <c r="C24" s="6"/>
      <c r="D24" s="6"/>
      <c r="E24" s="6"/>
    </row>
    <row r="25" spans="1:5" ht="12.9" x14ac:dyDescent="0.35">
      <c r="B25" s="17" t="s">
        <v>30</v>
      </c>
      <c r="C25" s="6"/>
      <c r="E25" s="6"/>
    </row>
    <row r="26" spans="1:5" ht="12.9" x14ac:dyDescent="0.35">
      <c r="B26" s="2"/>
      <c r="C26" s="6"/>
      <c r="E26" s="6"/>
    </row>
    <row r="27" spans="1:5" ht="12.9" x14ac:dyDescent="0.35">
      <c r="B27" s="2" t="s">
        <v>31</v>
      </c>
      <c r="E27" s="6"/>
    </row>
    <row r="28" spans="1:5" ht="12.9" x14ac:dyDescent="0.35">
      <c r="B28" s="2" t="s">
        <v>32</v>
      </c>
      <c r="E28" s="6"/>
    </row>
    <row r="29" spans="1:5" ht="12.9" x14ac:dyDescent="0.35">
      <c r="B29" s="17" t="s">
        <v>106</v>
      </c>
      <c r="C29" s="6"/>
      <c r="E29" s="6"/>
    </row>
    <row r="30" spans="1:5" ht="12.9" x14ac:dyDescent="0.35">
      <c r="B30" s="2"/>
      <c r="C30" s="6"/>
      <c r="E30" s="6"/>
    </row>
    <row r="31" spans="1:5" ht="12.9" x14ac:dyDescent="0.35">
      <c r="B31" s="2" t="s">
        <v>33</v>
      </c>
      <c r="C31" s="6"/>
      <c r="E31" s="6"/>
    </row>
    <row r="32" spans="1:5" ht="12.9" x14ac:dyDescent="0.35">
      <c r="B32" s="17" t="s">
        <v>34</v>
      </c>
      <c r="C32" s="6"/>
      <c r="D32" s="6"/>
      <c r="E32" s="6"/>
    </row>
    <row r="33" spans="2:5" ht="12.9" x14ac:dyDescent="0.35">
      <c r="B33" s="2"/>
      <c r="C33" s="6"/>
      <c r="D33" s="6"/>
      <c r="E33" s="6"/>
    </row>
    <row r="34" spans="2:5" ht="12.9" x14ac:dyDescent="0.35">
      <c r="B34" s="2" t="s">
        <v>35</v>
      </c>
      <c r="E34" s="6"/>
    </row>
    <row r="35" spans="2:5" ht="12.9" x14ac:dyDescent="0.35">
      <c r="B35" s="17" t="s">
        <v>36</v>
      </c>
      <c r="E35" s="6"/>
    </row>
    <row r="36" spans="2:5" ht="12.9" x14ac:dyDescent="0.35">
      <c r="E36" s="6"/>
    </row>
    <row r="37" spans="2:5" ht="12.9" x14ac:dyDescent="0.35">
      <c r="B37" s="2"/>
      <c r="C37" s="6"/>
      <c r="D37" s="6"/>
      <c r="E37" s="6"/>
    </row>
    <row r="38" spans="2:5" ht="12.9" x14ac:dyDescent="0.35">
      <c r="B38" s="6"/>
      <c r="C38" s="6"/>
      <c r="D38" s="6"/>
      <c r="E38" s="6"/>
    </row>
    <row r="39" spans="2:5" ht="12.9" x14ac:dyDescent="0.35">
      <c r="B39" s="7"/>
      <c r="C39" s="6"/>
      <c r="D39" s="6"/>
      <c r="E39" s="6"/>
    </row>
    <row r="40" spans="2:5" ht="12.9" x14ac:dyDescent="0.35">
      <c r="B40" s="6"/>
      <c r="C40" s="6"/>
      <c r="D40" s="6"/>
      <c r="E40" s="6"/>
    </row>
    <row r="41" spans="2:5" ht="12.9" x14ac:dyDescent="0.35">
      <c r="B41" s="6"/>
      <c r="C41" s="6"/>
      <c r="D41" s="6"/>
      <c r="E41" s="6"/>
    </row>
    <row r="42" spans="2:5" ht="12.9" x14ac:dyDescent="0.35">
      <c r="B42" s="6"/>
      <c r="C42" s="6"/>
      <c r="D42" s="6"/>
      <c r="E42" s="6"/>
    </row>
    <row r="43" spans="2:5" ht="12.9" x14ac:dyDescent="0.35">
      <c r="B43" s="6"/>
      <c r="C43" s="6"/>
      <c r="D43" s="6"/>
      <c r="E43" s="6"/>
    </row>
    <row r="44" spans="2:5" ht="12.9" x14ac:dyDescent="0.35">
      <c r="B44" s="6"/>
      <c r="C44" s="6"/>
      <c r="D44" s="6"/>
      <c r="E44" s="6"/>
    </row>
    <row r="45" spans="2:5" ht="12.9" x14ac:dyDescent="0.35">
      <c r="B45" s="6"/>
      <c r="C45" s="6"/>
      <c r="D45" s="6"/>
      <c r="E45" s="6"/>
    </row>
    <row r="46" spans="2:5" ht="12.9" x14ac:dyDescent="0.35">
      <c r="B46" s="6"/>
      <c r="C46" s="6"/>
      <c r="D46" s="6"/>
      <c r="E46" s="6"/>
    </row>
    <row r="47" spans="2:5" ht="12.9" x14ac:dyDescent="0.35">
      <c r="B47" s="6"/>
      <c r="C47" s="6"/>
      <c r="D47" s="6"/>
      <c r="E47" s="6"/>
    </row>
    <row r="48" spans="2:5" ht="12.9" x14ac:dyDescent="0.35">
      <c r="B48" s="6"/>
      <c r="C48" s="6"/>
      <c r="D48" s="6"/>
      <c r="E48" s="6"/>
    </row>
    <row r="49" spans="2:5" ht="12.9" x14ac:dyDescent="0.35">
      <c r="B49" s="6"/>
      <c r="C49" s="6"/>
      <c r="D49" s="6"/>
      <c r="E49" s="6"/>
    </row>
    <row r="50" spans="2:5" ht="12.9" x14ac:dyDescent="0.35">
      <c r="E50" s="6"/>
    </row>
  </sheetData>
  <sheetProtection selectLockedCells="1" selectUnlockedCells="1"/>
  <hyperlinks>
    <hyperlink ref="B18" r:id="rId1" xr:uid="{00000000-0004-0000-0100-000000000000}"/>
    <hyperlink ref="B22" r:id="rId2" xr:uid="{99E6073B-A7F4-4689-8E84-C9A8AA468283}"/>
    <hyperlink ref="B25" r:id="rId3" xr:uid="{4CAA59D5-0AA9-42A2-9F52-58D60C073F7C}"/>
    <hyperlink ref="B32" r:id="rId4" xr:uid="{93BBBA0C-CC5C-4D88-B365-3F44A1FF2ABA}"/>
    <hyperlink ref="B35" r:id="rId5" xr:uid="{5528CCF2-3BD7-4FA5-B3C7-4FD76AEBE570}"/>
    <hyperlink ref="B29" r:id="rId6" xr:uid="{7B919AC5-BBFD-4DC4-8C82-4A7AA2519882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E41"/>
  <sheetViews>
    <sheetView zoomScale="120" zoomScaleNormal="120" workbookViewId="0">
      <pane ySplit="2" topLeftCell="A3" activePane="bottomLeft" state="frozen"/>
      <selection pane="bottomLeft" activeCell="B24" sqref="B24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Sept 2022 Wireless Plenary</v>
      </c>
    </row>
    <row r="2" spans="1:5" ht="15" x14ac:dyDescent="0.3">
      <c r="B2" s="4"/>
      <c r="E2" s="29" t="str">
        <f>Summary!$C$5</f>
        <v>EST</v>
      </c>
    </row>
    <row r="3" spans="1:5" ht="15" x14ac:dyDescent="0.3">
      <c r="B3" s="4"/>
    </row>
    <row r="4" spans="1:5" x14ac:dyDescent="0.3">
      <c r="B4" s="23" t="s">
        <v>15</v>
      </c>
    </row>
    <row r="5" spans="1:5" ht="12.9" x14ac:dyDescent="0.35">
      <c r="A5" s="1">
        <f>Summary!A$6</f>
        <v>1</v>
      </c>
      <c r="B5" s="1" t="str">
        <f>Summary!B$6</f>
        <v>Monday 12-Sept PM1: TG Opening, Technical Presentations</v>
      </c>
      <c r="E5" s="16">
        <f>Summary!$C$6</f>
        <v>0.5625</v>
      </c>
    </row>
    <row r="6" spans="1:5" ht="12.9" x14ac:dyDescent="0.35">
      <c r="A6" s="9">
        <f t="shared" ref="A6:A15" si="0">A5+0.1</f>
        <v>1.1000000000000001</v>
      </c>
      <c r="B6" s="10" t="s">
        <v>0</v>
      </c>
      <c r="C6" s="15" t="s">
        <v>4</v>
      </c>
      <c r="D6" s="12">
        <v>0</v>
      </c>
      <c r="E6" s="13">
        <f>E5+TIME(0,D6,0)</f>
        <v>0.5625</v>
      </c>
    </row>
    <row r="7" spans="1:5" ht="12.9" x14ac:dyDescent="0.35">
      <c r="A7" s="9">
        <f t="shared" si="0"/>
        <v>1.2000000000000002</v>
      </c>
      <c r="B7" s="14" t="s">
        <v>3</v>
      </c>
      <c r="C7" s="15" t="s">
        <v>4</v>
      </c>
      <c r="D7" s="12">
        <v>10</v>
      </c>
      <c r="E7" s="13">
        <f>E5+TIME(0,D6,0)</f>
        <v>0.5625</v>
      </c>
    </row>
    <row r="8" spans="1:5" ht="12.9" x14ac:dyDescent="0.35">
      <c r="A8" s="9">
        <f t="shared" si="0"/>
        <v>1.3000000000000003</v>
      </c>
      <c r="B8" s="14" t="s">
        <v>19</v>
      </c>
      <c r="C8" s="15" t="s">
        <v>4</v>
      </c>
      <c r="D8" s="12">
        <v>5</v>
      </c>
      <c r="E8" s="13">
        <f t="shared" ref="E8:E15" si="1">E7+TIME(0,D7,0)</f>
        <v>0.56944444444444442</v>
      </c>
    </row>
    <row r="9" spans="1:5" ht="12.9" x14ac:dyDescent="0.35">
      <c r="A9" s="9">
        <f t="shared" si="0"/>
        <v>1.4000000000000004</v>
      </c>
      <c r="B9" s="14" t="s">
        <v>107</v>
      </c>
      <c r="C9" s="11" t="s">
        <v>1</v>
      </c>
      <c r="D9" s="12">
        <v>5</v>
      </c>
      <c r="E9" s="13">
        <f t="shared" si="1"/>
        <v>0.57291666666666663</v>
      </c>
    </row>
    <row r="10" spans="1:5" ht="12.9" x14ac:dyDescent="0.35">
      <c r="A10" s="9">
        <f t="shared" si="0"/>
        <v>1.5000000000000004</v>
      </c>
      <c r="B10" s="14" t="s">
        <v>108</v>
      </c>
      <c r="C10" s="15" t="s">
        <v>20</v>
      </c>
      <c r="D10" s="12">
        <v>5</v>
      </c>
      <c r="E10" s="13">
        <f t="shared" si="1"/>
        <v>0.57638888888888884</v>
      </c>
    </row>
    <row r="11" spans="1:5" ht="12.9" x14ac:dyDescent="0.35">
      <c r="A11" s="9">
        <f>A9+0.1</f>
        <v>1.5000000000000004</v>
      </c>
      <c r="B11" s="14" t="s">
        <v>14</v>
      </c>
      <c r="C11" s="15" t="s">
        <v>4</v>
      </c>
      <c r="D11" s="12">
        <v>5</v>
      </c>
      <c r="E11" s="13">
        <f t="shared" si="1"/>
        <v>0.57986111111111105</v>
      </c>
    </row>
    <row r="12" spans="1:5" ht="12.9" x14ac:dyDescent="0.35">
      <c r="A12" s="9">
        <f t="shared" si="0"/>
        <v>1.6000000000000005</v>
      </c>
      <c r="B12" s="14" t="s">
        <v>23</v>
      </c>
      <c r="C12" s="15" t="s">
        <v>4</v>
      </c>
      <c r="D12" s="12">
        <v>10</v>
      </c>
      <c r="E12" s="13">
        <f t="shared" si="1"/>
        <v>0.58333333333333326</v>
      </c>
    </row>
    <row r="13" spans="1:5" ht="12.9" x14ac:dyDescent="0.35">
      <c r="A13" s="9">
        <f t="shared" si="0"/>
        <v>1.7000000000000006</v>
      </c>
      <c r="B13" s="14" t="s">
        <v>22</v>
      </c>
      <c r="C13" s="15" t="s">
        <v>21</v>
      </c>
      <c r="D13" s="12">
        <v>40</v>
      </c>
      <c r="E13" s="13">
        <f t="shared" si="1"/>
        <v>0.59027777777777768</v>
      </c>
    </row>
    <row r="14" spans="1:5" ht="12.9" x14ac:dyDescent="0.35">
      <c r="A14" s="9">
        <f t="shared" si="0"/>
        <v>1.8000000000000007</v>
      </c>
      <c r="B14" s="14" t="s">
        <v>22</v>
      </c>
      <c r="C14" s="15" t="s">
        <v>21</v>
      </c>
      <c r="D14" s="12">
        <v>40</v>
      </c>
      <c r="E14" s="13">
        <f t="shared" si="1"/>
        <v>0.61805555555555547</v>
      </c>
    </row>
    <row r="15" spans="1:5" ht="12.9" x14ac:dyDescent="0.35">
      <c r="A15" s="9">
        <f t="shared" si="0"/>
        <v>1.9000000000000008</v>
      </c>
      <c r="B15" s="14" t="s">
        <v>2</v>
      </c>
      <c r="C15" s="15" t="s">
        <v>4</v>
      </c>
      <c r="D15" s="12">
        <v>0</v>
      </c>
      <c r="E15" s="13">
        <f t="shared" si="1"/>
        <v>0.64583333333333326</v>
      </c>
    </row>
    <row r="16" spans="1:5" ht="12.9" x14ac:dyDescent="0.35">
      <c r="A16" s="9"/>
      <c r="B16" s="14"/>
      <c r="C16" s="15"/>
      <c r="D16" s="12"/>
      <c r="E16" s="13"/>
    </row>
    <row r="17" spans="1:5" customFormat="1" ht="12.9" x14ac:dyDescent="0.35">
      <c r="A17" s="8"/>
      <c r="B17" s="8"/>
      <c r="C17" s="8"/>
      <c r="D17" s="12"/>
      <c r="E17" s="13"/>
    </row>
    <row r="18" spans="1:5" ht="12.9" x14ac:dyDescent="0.35">
      <c r="A18" s="1">
        <f>Summary!A$7</f>
        <v>2</v>
      </c>
      <c r="B18" s="1" t="str">
        <f>Summary!B$7</f>
        <v>Monday 12-Sept PM2: Technical Presentations</v>
      </c>
      <c r="E18" s="16">
        <f>Summary!$C$7</f>
        <v>0.66666666666666663</v>
      </c>
    </row>
    <row r="19" spans="1:5" ht="12.9" x14ac:dyDescent="0.35">
      <c r="A19" s="9">
        <f t="shared" ref="A19:A24" si="2">A18+0.1</f>
        <v>2.1</v>
      </c>
      <c r="B19" s="10" t="s">
        <v>0</v>
      </c>
      <c r="C19" s="15" t="s">
        <v>4</v>
      </c>
      <c r="D19" s="12">
        <v>0</v>
      </c>
      <c r="E19" s="13">
        <f>E18+TIME(0,D19,0)</f>
        <v>0.66666666666666663</v>
      </c>
    </row>
    <row r="20" spans="1:5" ht="12.9" x14ac:dyDescent="0.35">
      <c r="A20" s="9">
        <f t="shared" si="2"/>
        <v>2.2000000000000002</v>
      </c>
      <c r="B20" s="14" t="s">
        <v>11</v>
      </c>
      <c r="C20" s="15" t="s">
        <v>4</v>
      </c>
      <c r="D20" s="12">
        <v>5</v>
      </c>
      <c r="E20" s="13">
        <f>E18+TIME(0,D19,0)</f>
        <v>0.66666666666666663</v>
      </c>
    </row>
    <row r="21" spans="1:5" ht="12.9" x14ac:dyDescent="0.35">
      <c r="A21" s="9">
        <f t="shared" si="2"/>
        <v>2.3000000000000003</v>
      </c>
      <c r="B21" s="14" t="s">
        <v>22</v>
      </c>
      <c r="C21" s="15" t="s">
        <v>21</v>
      </c>
      <c r="D21" s="12">
        <v>35</v>
      </c>
      <c r="E21" s="13">
        <f>E20+TIME(0,D20,0)</f>
        <v>0.67013888888888884</v>
      </c>
    </row>
    <row r="22" spans="1:5" ht="12.9" x14ac:dyDescent="0.35">
      <c r="A22" s="9">
        <f t="shared" si="2"/>
        <v>2.4000000000000004</v>
      </c>
      <c r="B22" s="14" t="s">
        <v>22</v>
      </c>
      <c r="C22" s="15" t="s">
        <v>21</v>
      </c>
      <c r="D22" s="12">
        <v>40</v>
      </c>
      <c r="E22" s="13">
        <f>E21+TIME(0,D21,0)</f>
        <v>0.69444444444444442</v>
      </c>
    </row>
    <row r="23" spans="1:5" ht="12.9" x14ac:dyDescent="0.35">
      <c r="A23" s="9">
        <f t="shared" si="2"/>
        <v>2.5000000000000004</v>
      </c>
      <c r="B23" s="14" t="s">
        <v>22</v>
      </c>
      <c r="C23" s="15" t="s">
        <v>21</v>
      </c>
      <c r="D23" s="12">
        <v>40</v>
      </c>
      <c r="E23" s="13">
        <f>E22+TIME(0,D22,0)</f>
        <v>0.72222222222222221</v>
      </c>
    </row>
    <row r="24" spans="1:5" ht="12.9" x14ac:dyDescent="0.35">
      <c r="A24" s="9">
        <f t="shared" si="2"/>
        <v>2.6000000000000005</v>
      </c>
      <c r="B24" s="14" t="s">
        <v>2</v>
      </c>
      <c r="C24" s="15" t="s">
        <v>4</v>
      </c>
      <c r="D24" s="12">
        <v>0</v>
      </c>
      <c r="E24" s="13">
        <f>E23+TIME(0,D23,0)</f>
        <v>0.75</v>
      </c>
    </row>
    <row r="25" spans="1:5" ht="12.9" x14ac:dyDescent="0.35">
      <c r="A25" s="1"/>
      <c r="B25" s="14"/>
      <c r="C25" s="15"/>
      <c r="D25" s="12"/>
      <c r="E25" s="13"/>
    </row>
    <row r="26" spans="1:5" ht="12.9" x14ac:dyDescent="0.35">
      <c r="A26" s="1"/>
      <c r="B26" s="14"/>
      <c r="C26" s="15"/>
      <c r="D26" s="12"/>
      <c r="E26" s="13"/>
    </row>
    <row r="27" spans="1:5" ht="12.9" x14ac:dyDescent="0.35">
      <c r="A27" s="1"/>
      <c r="B27" s="14"/>
      <c r="C27" s="15"/>
      <c r="D27" s="12"/>
      <c r="E27" s="13"/>
    </row>
    <row r="28" spans="1:5" ht="12.9" x14ac:dyDescent="0.35">
      <c r="D28" s="12"/>
    </row>
    <row r="29" spans="1:5" ht="12.9" x14ac:dyDescent="0.35">
      <c r="B29" s="14"/>
      <c r="C29" s="15"/>
      <c r="D29" s="12"/>
    </row>
    <row r="30" spans="1:5" ht="12.9" x14ac:dyDescent="0.35">
      <c r="B30" s="14"/>
      <c r="C30" s="15"/>
      <c r="D30" s="12"/>
    </row>
    <row r="31" spans="1:5" ht="12.9" x14ac:dyDescent="0.35">
      <c r="B31" s="14"/>
      <c r="C31" s="15"/>
      <c r="D31" s="12"/>
    </row>
    <row r="32" spans="1:5" ht="12.9" x14ac:dyDescent="0.35">
      <c r="B32" s="14"/>
      <c r="C32" s="15"/>
      <c r="D32" s="12"/>
    </row>
    <row r="35" spans="2:4" ht="12.9" x14ac:dyDescent="0.35">
      <c r="B35" s="17"/>
      <c r="D35" s="12"/>
    </row>
    <row r="36" spans="2:4" ht="12.9" x14ac:dyDescent="0.35">
      <c r="D36" s="12"/>
    </row>
    <row r="37" spans="2:4" ht="12.9" x14ac:dyDescent="0.35">
      <c r="D37" s="12"/>
    </row>
    <row r="38" spans="2:4" ht="12.9" x14ac:dyDescent="0.35">
      <c r="D38" s="12"/>
    </row>
    <row r="39" spans="2:4" ht="12.9" x14ac:dyDescent="0.35">
      <c r="B39" s="30" t="s">
        <v>13</v>
      </c>
    </row>
    <row r="41" spans="2:4" x14ac:dyDescent="0.3">
      <c r="B41" s="17" t="s">
        <v>109</v>
      </c>
    </row>
  </sheetData>
  <sheetProtection selectLockedCells="1" selectUnlockedCells="1"/>
  <hyperlinks>
    <hyperlink ref="B41" r:id="rId1" xr:uid="{26B9BA7B-3260-41EF-B1A0-38A23036FA42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E39"/>
  <sheetViews>
    <sheetView zoomScale="120" zoomScaleNormal="120" workbookViewId="0">
      <pane ySplit="2" topLeftCell="A3" activePane="bottomLeft" state="frozen"/>
      <selection pane="bottomLeft" activeCell="B26" sqref="B26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Sept 2022 Wireless Plenary</v>
      </c>
    </row>
    <row r="2" spans="1:5" ht="15" x14ac:dyDescent="0.3">
      <c r="B2" s="4"/>
      <c r="E2" s="29" t="str">
        <f>Summary!$C$5</f>
        <v>EST</v>
      </c>
    </row>
    <row r="3" spans="1:5" ht="15" x14ac:dyDescent="0.3">
      <c r="B3" s="4"/>
    </row>
    <row r="4" spans="1:5" ht="15" x14ac:dyDescent="0.3">
      <c r="B4" s="4"/>
    </row>
    <row r="5" spans="1:5" x14ac:dyDescent="0.3">
      <c r="B5" s="23" t="s">
        <v>15</v>
      </c>
    </row>
    <row r="6" spans="1:5" ht="12.9" x14ac:dyDescent="0.35">
      <c r="A6" s="1">
        <f>Summary!A$8</f>
        <v>3</v>
      </c>
      <c r="B6" s="1" t="str">
        <f>Summary!B$8</f>
        <v>Tuesday 13-Sept AM1: Technical Presentations</v>
      </c>
      <c r="E6" s="16">
        <f>Summary!$C$8</f>
        <v>0.33333333333333331</v>
      </c>
    </row>
    <row r="7" spans="1:5" ht="12.9" x14ac:dyDescent="0.35">
      <c r="A7" s="32">
        <f t="shared" ref="A7:A12" si="0">A6+0.1</f>
        <v>3.1</v>
      </c>
      <c r="B7" s="10" t="s">
        <v>0</v>
      </c>
      <c r="C7" s="15" t="s">
        <v>4</v>
      </c>
      <c r="D7" s="12">
        <v>0</v>
      </c>
      <c r="E7" s="13">
        <f>E6+TIME(0,D7,0)</f>
        <v>0.33333333333333331</v>
      </c>
    </row>
    <row r="8" spans="1:5" ht="12.9" x14ac:dyDescent="0.35">
      <c r="A8" s="32">
        <f t="shared" si="0"/>
        <v>3.2</v>
      </c>
      <c r="B8" s="14" t="s">
        <v>11</v>
      </c>
      <c r="C8" s="15" t="s">
        <v>4</v>
      </c>
      <c r="D8" s="12">
        <v>5</v>
      </c>
      <c r="E8" s="13">
        <f>E6+TIME(0,D7,0)</f>
        <v>0.33333333333333331</v>
      </c>
    </row>
    <row r="9" spans="1:5" ht="12.9" x14ac:dyDescent="0.35">
      <c r="A9" s="32">
        <f t="shared" si="0"/>
        <v>3.3000000000000003</v>
      </c>
      <c r="B9" s="14" t="s">
        <v>22</v>
      </c>
      <c r="C9" s="15" t="s">
        <v>21</v>
      </c>
      <c r="D9" s="12">
        <v>35</v>
      </c>
      <c r="E9" s="13">
        <f>E8+TIME(0,D8,0)</f>
        <v>0.33680555555555552</v>
      </c>
    </row>
    <row r="10" spans="1:5" ht="12.9" x14ac:dyDescent="0.35">
      <c r="A10" s="32">
        <f t="shared" si="0"/>
        <v>3.4000000000000004</v>
      </c>
      <c r="B10" s="14" t="s">
        <v>22</v>
      </c>
      <c r="C10" s="15" t="s">
        <v>21</v>
      </c>
      <c r="D10" s="12">
        <v>40</v>
      </c>
      <c r="E10" s="13">
        <f>E9+TIME(0,D9,0)</f>
        <v>0.3611111111111111</v>
      </c>
    </row>
    <row r="11" spans="1:5" ht="12.9" x14ac:dyDescent="0.35">
      <c r="A11" s="32">
        <f t="shared" si="0"/>
        <v>3.5000000000000004</v>
      </c>
      <c r="B11" s="14" t="s">
        <v>22</v>
      </c>
      <c r="C11" s="15" t="s">
        <v>21</v>
      </c>
      <c r="D11" s="12">
        <v>40</v>
      </c>
      <c r="E11" s="13">
        <f>E10+TIME(0,D10,0)</f>
        <v>0.3888888888888889</v>
      </c>
    </row>
    <row r="12" spans="1:5" ht="12.9" x14ac:dyDescent="0.35">
      <c r="A12" s="32">
        <f t="shared" si="0"/>
        <v>3.6000000000000005</v>
      </c>
      <c r="B12" s="14" t="s">
        <v>2</v>
      </c>
      <c r="C12" s="15" t="s">
        <v>4</v>
      </c>
      <c r="D12" s="12">
        <v>0</v>
      </c>
      <c r="E12" s="13">
        <f>E11+TIME(0,D11,0)</f>
        <v>0.41666666666666669</v>
      </c>
    </row>
    <row r="13" spans="1:5" ht="12.9" x14ac:dyDescent="0.35">
      <c r="A13" s="9"/>
      <c r="B13" s="14"/>
      <c r="C13" s="15"/>
      <c r="D13" s="12"/>
      <c r="E13" s="13"/>
    </row>
    <row r="14" spans="1:5" ht="12.9" x14ac:dyDescent="0.35">
      <c r="B14" s="23" t="s">
        <v>16</v>
      </c>
      <c r="E14" s="13"/>
    </row>
    <row r="15" spans="1:5" ht="12.9" x14ac:dyDescent="0.35">
      <c r="A15" s="1" t="e">
        <f>Summary!#REF!</f>
        <v>#REF!</v>
      </c>
      <c r="B15" s="1" t="e">
        <f>Summary!#REF!</f>
        <v>#REF!</v>
      </c>
      <c r="E15" s="13" t="e">
        <f>Summary!#REF!</f>
        <v>#REF!</v>
      </c>
    </row>
    <row r="16" spans="1:5" ht="12.9" x14ac:dyDescent="0.35">
      <c r="A16" s="1" t="e">
        <f>A15+0.1</f>
        <v>#REF!</v>
      </c>
      <c r="B16" s="14" t="s">
        <v>41</v>
      </c>
      <c r="E16" s="13"/>
    </row>
    <row r="17" spans="1:5" ht="12.9" x14ac:dyDescent="0.35">
      <c r="D17" s="12"/>
      <c r="E17" s="13"/>
    </row>
    <row r="18" spans="1:5" customFormat="1" ht="12.9" x14ac:dyDescent="0.35">
      <c r="A18" s="1">
        <f>Summary!A$9</f>
        <v>4</v>
      </c>
      <c r="B18" s="1" t="str">
        <f>Summary!B$9</f>
        <v>Tuesday 13-Sept PM1: Technical Presentations</v>
      </c>
      <c r="C18" s="8"/>
      <c r="D18" s="8"/>
      <c r="E18" s="13">
        <f>Summary!C$9</f>
        <v>0.5625</v>
      </c>
    </row>
    <row r="19" spans="1:5" ht="12.9" x14ac:dyDescent="0.35">
      <c r="A19" s="1">
        <f t="shared" ref="A19:A23" si="1">A18+0.1</f>
        <v>4.0999999999999996</v>
      </c>
      <c r="B19" s="10" t="s">
        <v>0</v>
      </c>
      <c r="C19" s="15" t="s">
        <v>4</v>
      </c>
      <c r="D19" s="12">
        <v>0</v>
      </c>
      <c r="E19" s="13">
        <f t="shared" ref="E19:E23" si="2">E18+TIME(0,D18,0)</f>
        <v>0.5625</v>
      </c>
    </row>
    <row r="20" spans="1:5" ht="12.9" x14ac:dyDescent="0.35">
      <c r="A20" s="1">
        <f t="shared" si="1"/>
        <v>4.1999999999999993</v>
      </c>
      <c r="B20" s="14" t="s">
        <v>11</v>
      </c>
      <c r="C20" s="15" t="s">
        <v>4</v>
      </c>
      <c r="D20" s="12">
        <v>0</v>
      </c>
      <c r="E20" s="13">
        <f t="shared" si="2"/>
        <v>0.5625</v>
      </c>
    </row>
    <row r="21" spans="1:5" ht="12.9" x14ac:dyDescent="0.35">
      <c r="A21" s="1">
        <f t="shared" si="1"/>
        <v>4.2999999999999989</v>
      </c>
      <c r="B21" s="14" t="s">
        <v>22</v>
      </c>
      <c r="C21" s="15" t="s">
        <v>21</v>
      </c>
      <c r="D21" s="12">
        <v>30</v>
      </c>
      <c r="E21" s="13">
        <f t="shared" si="2"/>
        <v>0.5625</v>
      </c>
    </row>
    <row r="22" spans="1:5" ht="12.9" x14ac:dyDescent="0.35">
      <c r="A22" s="1">
        <f t="shared" si="1"/>
        <v>4.3999999999999986</v>
      </c>
      <c r="B22" s="14" t="s">
        <v>22</v>
      </c>
      <c r="C22" s="15" t="s">
        <v>21</v>
      </c>
      <c r="D22" s="12">
        <v>30</v>
      </c>
      <c r="E22" s="13">
        <f t="shared" si="2"/>
        <v>0.58333333333333337</v>
      </c>
    </row>
    <row r="23" spans="1:5" ht="12.9" x14ac:dyDescent="0.35">
      <c r="A23" s="1">
        <f t="shared" si="1"/>
        <v>4.4999999999999982</v>
      </c>
      <c r="B23" s="14" t="s">
        <v>22</v>
      </c>
      <c r="C23" s="15" t="s">
        <v>21</v>
      </c>
      <c r="D23" s="12">
        <v>30</v>
      </c>
      <c r="E23" s="13">
        <f t="shared" si="2"/>
        <v>0.60416666666666674</v>
      </c>
    </row>
    <row r="24" spans="1:5" ht="12.9" x14ac:dyDescent="0.35">
      <c r="A24" s="1">
        <f t="shared" ref="A24" si="3">A23+0.1</f>
        <v>4.5999999999999979</v>
      </c>
      <c r="B24" s="14" t="s">
        <v>22</v>
      </c>
      <c r="C24" s="15" t="s">
        <v>21</v>
      </c>
      <c r="D24" s="12">
        <v>30</v>
      </c>
      <c r="E24" s="13">
        <f t="shared" ref="E24:E25" si="4">E23+TIME(0,D23,0)</f>
        <v>0.62500000000000011</v>
      </c>
    </row>
    <row r="25" spans="1:5" ht="12.9" x14ac:dyDescent="0.35">
      <c r="A25" s="1">
        <f>A23+0.1</f>
        <v>4.5999999999999979</v>
      </c>
      <c r="B25" s="14" t="s">
        <v>2</v>
      </c>
      <c r="C25" s="15" t="s">
        <v>4</v>
      </c>
      <c r="D25" s="12">
        <v>0</v>
      </c>
      <c r="E25" s="13">
        <f t="shared" si="4"/>
        <v>0.64583333333333348</v>
      </c>
    </row>
    <row r="26" spans="1:5" ht="12.9" x14ac:dyDescent="0.35">
      <c r="A26" s="1"/>
      <c r="B26" s="14"/>
      <c r="C26" s="15"/>
      <c r="D26" s="12"/>
      <c r="E26" s="13"/>
    </row>
    <row r="27" spans="1:5" ht="12.9" x14ac:dyDescent="0.35">
      <c r="A27" s="1"/>
      <c r="B27" s="14"/>
      <c r="C27" s="15"/>
      <c r="D27" s="12"/>
      <c r="E27" s="13"/>
    </row>
    <row r="28" spans="1:5" ht="12.9" x14ac:dyDescent="0.35">
      <c r="A28" s="1"/>
      <c r="B28" s="14"/>
      <c r="C28" s="15"/>
      <c r="D28" s="12"/>
      <c r="E28" s="13"/>
    </row>
    <row r="29" spans="1:5" ht="12.9" x14ac:dyDescent="0.35">
      <c r="B29" s="14"/>
      <c r="C29" s="15"/>
      <c r="D29" s="12"/>
    </row>
    <row r="30" spans="1:5" ht="12.9" x14ac:dyDescent="0.35">
      <c r="B30" s="14"/>
      <c r="C30" s="15"/>
      <c r="D30" s="12"/>
    </row>
    <row r="31" spans="1:5" ht="12.9" x14ac:dyDescent="0.35">
      <c r="C31" s="15"/>
      <c r="D31" s="12"/>
    </row>
    <row r="32" spans="1:5" ht="12.9" x14ac:dyDescent="0.35">
      <c r="B32" s="14"/>
      <c r="C32" s="15"/>
      <c r="D32" s="12"/>
    </row>
    <row r="36" spans="2:4" ht="12.9" x14ac:dyDescent="0.35">
      <c r="B36" s="17"/>
      <c r="D36" s="12"/>
    </row>
    <row r="37" spans="2:4" ht="12.9" x14ac:dyDescent="0.35">
      <c r="D37" s="12"/>
    </row>
    <row r="38" spans="2:4" ht="12.9" x14ac:dyDescent="0.35">
      <c r="D38" s="12"/>
    </row>
    <row r="39" spans="2:4" ht="12.9" x14ac:dyDescent="0.35">
      <c r="D39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4"/>
  <sheetViews>
    <sheetView tabSelected="1" zoomScale="120" zoomScaleNormal="120" workbookViewId="0">
      <pane ySplit="2" topLeftCell="A3" activePane="bottomLeft" state="frozen"/>
      <selection pane="bottomLeft" activeCell="B25" sqref="B25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Sept 2022 Wireless Plenary</v>
      </c>
    </row>
    <row r="2" spans="1:5" ht="15" x14ac:dyDescent="0.3">
      <c r="B2" s="4"/>
      <c r="E2" s="29" t="str">
        <f>Summary!$C$5</f>
        <v>EST</v>
      </c>
    </row>
    <row r="3" spans="1:5" ht="15" x14ac:dyDescent="0.3">
      <c r="B3" s="4"/>
      <c r="E3" s="29"/>
    </row>
    <row r="4" spans="1:5" ht="12.9" x14ac:dyDescent="0.35">
      <c r="E4" s="13"/>
    </row>
    <row r="5" spans="1:5" customFormat="1" ht="12.9" x14ac:dyDescent="0.35">
      <c r="A5" s="8"/>
      <c r="B5" s="23" t="s">
        <v>15</v>
      </c>
      <c r="C5" s="8"/>
      <c r="D5" s="8"/>
      <c r="E5" s="13"/>
    </row>
    <row r="6" spans="1:5" customFormat="1" ht="12.9" x14ac:dyDescent="0.35">
      <c r="A6" s="1">
        <f>Summary!A$10</f>
        <v>5</v>
      </c>
      <c r="B6" s="1" t="str">
        <f>Summary!B$10</f>
        <v>Wednesday 14-Sept AM1: Technical Presentations</v>
      </c>
      <c r="C6" s="8"/>
      <c r="D6" s="8"/>
      <c r="E6" s="13">
        <f>Summary!$C$8</f>
        <v>0.33333333333333331</v>
      </c>
    </row>
    <row r="7" spans="1:5" ht="12.9" x14ac:dyDescent="0.35">
      <c r="A7" s="1">
        <f t="shared" ref="A7:A12" si="0">A6+0.1</f>
        <v>5.0999999999999996</v>
      </c>
      <c r="B7" s="10" t="s">
        <v>0</v>
      </c>
      <c r="C7" s="15" t="s">
        <v>4</v>
      </c>
      <c r="D7" s="12">
        <v>0</v>
      </c>
      <c r="E7" s="13">
        <f t="shared" ref="E7:E12" si="1">E6+TIME(0,D6,0)</f>
        <v>0.33333333333333331</v>
      </c>
    </row>
    <row r="8" spans="1:5" ht="12.9" x14ac:dyDescent="0.35">
      <c r="A8" s="1">
        <f t="shared" si="0"/>
        <v>5.1999999999999993</v>
      </c>
      <c r="B8" s="14" t="s">
        <v>11</v>
      </c>
      <c r="C8" s="15" t="s">
        <v>4</v>
      </c>
      <c r="D8" s="12">
        <v>5</v>
      </c>
      <c r="E8" s="13">
        <f t="shared" si="1"/>
        <v>0.33333333333333331</v>
      </c>
    </row>
    <row r="9" spans="1:5" ht="12.9" x14ac:dyDescent="0.35">
      <c r="A9" s="1">
        <f t="shared" si="0"/>
        <v>5.2999999999999989</v>
      </c>
      <c r="B9" s="14" t="s">
        <v>22</v>
      </c>
      <c r="C9" s="15" t="s">
        <v>21</v>
      </c>
      <c r="D9" s="12">
        <v>40</v>
      </c>
      <c r="E9" s="13">
        <f t="shared" si="1"/>
        <v>0.33680555555555552</v>
      </c>
    </row>
    <row r="10" spans="1:5" ht="12.9" x14ac:dyDescent="0.35">
      <c r="A10" s="1">
        <f t="shared" si="0"/>
        <v>5.3999999999999986</v>
      </c>
      <c r="B10" s="14" t="s">
        <v>22</v>
      </c>
      <c r="C10" s="15" t="s">
        <v>21</v>
      </c>
      <c r="D10" s="12">
        <v>40</v>
      </c>
      <c r="E10" s="13">
        <f t="shared" si="1"/>
        <v>0.36458333333333331</v>
      </c>
    </row>
    <row r="11" spans="1:5" ht="12.9" x14ac:dyDescent="0.35">
      <c r="A11" s="1">
        <f t="shared" si="0"/>
        <v>5.4999999999999982</v>
      </c>
      <c r="B11" s="14" t="s">
        <v>22</v>
      </c>
      <c r="C11" s="15" t="s">
        <v>21</v>
      </c>
      <c r="D11" s="12">
        <v>35</v>
      </c>
      <c r="E11" s="13">
        <f t="shared" si="1"/>
        <v>0.3923611111111111</v>
      </c>
    </row>
    <row r="12" spans="1:5" ht="12.9" x14ac:dyDescent="0.35">
      <c r="A12" s="1">
        <f t="shared" si="0"/>
        <v>5.5999999999999979</v>
      </c>
      <c r="B12" s="14" t="s">
        <v>2</v>
      </c>
      <c r="C12" s="15" t="s">
        <v>4</v>
      </c>
      <c r="D12" s="12">
        <v>0</v>
      </c>
      <c r="E12" s="13">
        <f t="shared" si="1"/>
        <v>0.41666666666666669</v>
      </c>
    </row>
    <row r="13" spans="1:5" ht="12.9" x14ac:dyDescent="0.35">
      <c r="B13" s="14"/>
      <c r="C13" s="15"/>
      <c r="D13" s="12"/>
    </row>
    <row r="14" spans="1:5" ht="12.9" x14ac:dyDescent="0.35">
      <c r="B14" s="14"/>
      <c r="C14" s="15"/>
      <c r="D14" s="12"/>
    </row>
    <row r="15" spans="1:5" ht="12.9" x14ac:dyDescent="0.35">
      <c r="A15" s="9">
        <f>Summary!A$11</f>
        <v>6</v>
      </c>
      <c r="B15" s="1" t="str">
        <f>Summary!B$11</f>
        <v>Wednesday 14-Sept PM1: Technical Presentations</v>
      </c>
      <c r="C15" s="15"/>
      <c r="D15" s="12"/>
      <c r="E15" s="16">
        <f>Summary!$C$11</f>
        <v>0.5625</v>
      </c>
    </row>
    <row r="16" spans="1:5" ht="12.9" x14ac:dyDescent="0.35">
      <c r="A16" s="9">
        <f>A15+0.1</f>
        <v>6.1</v>
      </c>
      <c r="B16" s="10" t="s">
        <v>0</v>
      </c>
      <c r="C16" s="15" t="s">
        <v>4</v>
      </c>
      <c r="D16" s="12">
        <v>0</v>
      </c>
      <c r="E16" s="13">
        <f>E15+TIME(0,D15,0)</f>
        <v>0.5625</v>
      </c>
    </row>
    <row r="17" spans="1:5" ht="12.9" x14ac:dyDescent="0.35">
      <c r="A17" s="9">
        <f>A16+0.1</f>
        <v>6.1999999999999993</v>
      </c>
      <c r="B17" s="14" t="s">
        <v>11</v>
      </c>
      <c r="C17" s="15" t="s">
        <v>4</v>
      </c>
      <c r="D17" s="12">
        <v>5</v>
      </c>
      <c r="E17" s="13">
        <f>E16+TIME(0,D16,0)</f>
        <v>0.5625</v>
      </c>
    </row>
    <row r="18" spans="1:5" ht="12.9" x14ac:dyDescent="0.35">
      <c r="A18" s="9">
        <f>A17+0.1</f>
        <v>6.2999999999999989</v>
      </c>
      <c r="B18" s="14" t="s">
        <v>22</v>
      </c>
      <c r="C18" s="15" t="s">
        <v>21</v>
      </c>
      <c r="D18" s="12">
        <v>35</v>
      </c>
      <c r="E18" s="13">
        <f>E17+TIME(0,D17,0)</f>
        <v>0.56597222222222221</v>
      </c>
    </row>
    <row r="19" spans="1:5" ht="12.9" x14ac:dyDescent="0.35">
      <c r="A19" s="9">
        <f>A18+0.1</f>
        <v>6.3999999999999986</v>
      </c>
      <c r="B19" s="14" t="s">
        <v>22</v>
      </c>
      <c r="C19" s="15" t="s">
        <v>21</v>
      </c>
      <c r="D19" s="12">
        <v>40</v>
      </c>
      <c r="E19" s="13">
        <f>E18+TIME(0,D18,0)</f>
        <v>0.59027777777777779</v>
      </c>
    </row>
    <row r="20" spans="1:5" ht="12.9" x14ac:dyDescent="0.35">
      <c r="A20" s="9">
        <f>A19+0.1</f>
        <v>6.4999999999999982</v>
      </c>
      <c r="B20" s="14" t="s">
        <v>22</v>
      </c>
      <c r="C20" s="15" t="s">
        <v>21</v>
      </c>
      <c r="D20" s="12">
        <v>40</v>
      </c>
      <c r="E20" s="13">
        <f>E19+TIME(0,D19,0)</f>
        <v>0.61805555555555558</v>
      </c>
    </row>
    <row r="21" spans="1:5" ht="12.9" x14ac:dyDescent="0.35">
      <c r="A21" s="9">
        <f>A20+0.1</f>
        <v>6.5999999999999979</v>
      </c>
      <c r="B21" s="14" t="s">
        <v>2</v>
      </c>
      <c r="C21" s="15" t="s">
        <v>4</v>
      </c>
      <c r="D21" s="12">
        <v>0</v>
      </c>
      <c r="E21" s="13">
        <f>E20+TIME(0,D20,0)</f>
        <v>0.64583333333333337</v>
      </c>
    </row>
    <row r="22" spans="1:5" ht="12.9" x14ac:dyDescent="0.35">
      <c r="D22" s="12"/>
    </row>
    <row r="24" spans="1:5" x14ac:dyDescent="0.3">
      <c r="B24" s="8" t="s">
        <v>13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E35"/>
  <sheetViews>
    <sheetView zoomScale="120" zoomScaleNormal="120" workbookViewId="0">
      <pane ySplit="2" topLeftCell="A3" activePane="bottomLeft" state="frozen"/>
      <selection pane="bottomLeft" activeCell="A6" sqref="A6:E12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Sept 2022 Wireless Plenary</v>
      </c>
    </row>
    <row r="2" spans="1:5" ht="15" x14ac:dyDescent="0.35">
      <c r="B2" s="5"/>
      <c r="E2" s="29" t="str">
        <f>Summary!$C$5</f>
        <v>EST</v>
      </c>
    </row>
    <row r="3" spans="1:5" ht="15" x14ac:dyDescent="0.35">
      <c r="B3" s="5"/>
      <c r="E3" s="29"/>
    </row>
    <row r="4" spans="1:5" ht="15" x14ac:dyDescent="0.35">
      <c r="B4" s="5"/>
      <c r="E4" s="29"/>
    </row>
    <row r="5" spans="1:5" x14ac:dyDescent="0.3">
      <c r="B5" s="23" t="s">
        <v>15</v>
      </c>
    </row>
    <row r="11" spans="1:5" customFormat="1" x14ac:dyDescent="0.3">
      <c r="A11" s="8"/>
      <c r="B11" s="8"/>
      <c r="C11" s="8"/>
      <c r="D11" s="8"/>
      <c r="E11" s="8"/>
    </row>
    <row r="12" spans="1:5" customFormat="1" x14ac:dyDescent="0.3">
      <c r="A12" s="8"/>
      <c r="B12" s="8"/>
      <c r="C12" s="8"/>
      <c r="D12" s="8"/>
      <c r="E12" s="8"/>
    </row>
    <row r="13" spans="1:5" customFormat="1" ht="12.9" x14ac:dyDescent="0.35">
      <c r="A13" s="9"/>
      <c r="B13" s="14"/>
      <c r="C13" s="15"/>
      <c r="D13" s="12"/>
      <c r="E13" s="13"/>
    </row>
    <row r="14" spans="1:5" customFormat="1" ht="12.9" x14ac:dyDescent="0.35">
      <c r="A14" s="9"/>
      <c r="B14" s="14"/>
      <c r="C14" s="15"/>
      <c r="D14" s="12"/>
      <c r="E14" s="13"/>
    </row>
    <row r="15" spans="1:5" customFormat="1" ht="12.9" x14ac:dyDescent="0.35">
      <c r="A15" s="9">
        <f>Summary!A$12</f>
        <v>7</v>
      </c>
      <c r="B15" s="1" t="str">
        <f>Summary!B$12</f>
        <v>Thursday 15-Sept AM1: Technical Presentations</v>
      </c>
      <c r="C15" s="15"/>
      <c r="D15" s="12"/>
      <c r="E15" s="16">
        <f>Summary!$C$12</f>
        <v>0.33333333333333331</v>
      </c>
    </row>
    <row r="16" spans="1:5" ht="12.9" x14ac:dyDescent="0.35">
      <c r="A16" s="9">
        <f t="shared" ref="A16:A21" si="0">A15+0.1</f>
        <v>7.1</v>
      </c>
      <c r="B16" s="10" t="s">
        <v>0</v>
      </c>
      <c r="C16" s="15" t="s">
        <v>4</v>
      </c>
      <c r="D16" s="12">
        <v>0</v>
      </c>
      <c r="E16" s="13">
        <f t="shared" ref="E16:E21" si="1">E15+TIME(0,D15,0)</f>
        <v>0.33333333333333331</v>
      </c>
    </row>
    <row r="17" spans="1:5" ht="12.9" x14ac:dyDescent="0.35">
      <c r="A17" s="9">
        <f t="shared" si="0"/>
        <v>7.1999999999999993</v>
      </c>
      <c r="B17" s="14" t="s">
        <v>11</v>
      </c>
      <c r="C17" s="15" t="s">
        <v>4</v>
      </c>
      <c r="D17" s="12">
        <v>5</v>
      </c>
      <c r="E17" s="13">
        <f t="shared" si="1"/>
        <v>0.33333333333333331</v>
      </c>
    </row>
    <row r="18" spans="1:5" ht="12.9" x14ac:dyDescent="0.35">
      <c r="A18" s="9">
        <f t="shared" si="0"/>
        <v>7.2999999999999989</v>
      </c>
      <c r="B18" s="14" t="s">
        <v>22</v>
      </c>
      <c r="C18" s="15" t="s">
        <v>21</v>
      </c>
      <c r="D18" s="12">
        <v>40</v>
      </c>
      <c r="E18" s="13">
        <f t="shared" si="1"/>
        <v>0.33680555555555552</v>
      </c>
    </row>
    <row r="19" spans="1:5" ht="12.9" x14ac:dyDescent="0.35">
      <c r="A19" s="9">
        <f t="shared" si="0"/>
        <v>7.3999999999999986</v>
      </c>
      <c r="B19" s="14" t="s">
        <v>22</v>
      </c>
      <c r="C19" s="15" t="s">
        <v>21</v>
      </c>
      <c r="D19" s="12">
        <v>40</v>
      </c>
      <c r="E19" s="13">
        <f t="shared" si="1"/>
        <v>0.36458333333333331</v>
      </c>
    </row>
    <row r="20" spans="1:5" ht="12.9" x14ac:dyDescent="0.35">
      <c r="A20" s="9">
        <f t="shared" si="0"/>
        <v>7.4999999999999982</v>
      </c>
      <c r="B20" s="14" t="s">
        <v>22</v>
      </c>
      <c r="C20" s="15" t="s">
        <v>21</v>
      </c>
      <c r="D20" s="12">
        <v>35</v>
      </c>
      <c r="E20" s="13">
        <f t="shared" si="1"/>
        <v>0.3923611111111111</v>
      </c>
    </row>
    <row r="21" spans="1:5" ht="12.9" x14ac:dyDescent="0.35">
      <c r="A21" s="9">
        <f t="shared" si="0"/>
        <v>7.5999999999999979</v>
      </c>
      <c r="B21" s="14" t="s">
        <v>2</v>
      </c>
      <c r="C21" s="15" t="s">
        <v>4</v>
      </c>
      <c r="D21" s="12">
        <v>0</v>
      </c>
      <c r="E21" s="13">
        <f t="shared" si="1"/>
        <v>0.41666666666666669</v>
      </c>
    </row>
    <row r="22" spans="1:5" ht="12.9" x14ac:dyDescent="0.35">
      <c r="A22" s="9"/>
      <c r="B22" s="14"/>
      <c r="C22" s="15"/>
      <c r="D22" s="12"/>
      <c r="E22" s="13"/>
    </row>
    <row r="23" spans="1:5" x14ac:dyDescent="0.3">
      <c r="A23"/>
      <c r="B23" s="17"/>
      <c r="C23"/>
      <c r="D23"/>
      <c r="E23"/>
    </row>
    <row r="24" spans="1:5" ht="12.9" x14ac:dyDescent="0.35">
      <c r="A24" s="9">
        <f>Summary!A$13</f>
        <v>8</v>
      </c>
      <c r="B24" s="1" t="str">
        <f>Summary!B$13</f>
        <v xml:space="preserve">Thursday 15-Sept PM1: Technical Presentations, TG closing </v>
      </c>
      <c r="C24" s="15"/>
      <c r="D24" s="12"/>
      <c r="E24" s="16">
        <f>Summary!$C$13</f>
        <v>0.5625</v>
      </c>
    </row>
    <row r="25" spans="1:5" ht="12.9" x14ac:dyDescent="0.35">
      <c r="A25" s="9">
        <f t="shared" ref="A25:A32" si="2">A24+0.1</f>
        <v>8.1</v>
      </c>
      <c r="B25" s="24" t="s">
        <v>0</v>
      </c>
      <c r="C25" s="25" t="s">
        <v>4</v>
      </c>
      <c r="D25" s="26">
        <v>0</v>
      </c>
      <c r="E25" s="27">
        <f>E24+TIME(0,D23,0)</f>
        <v>0.5625</v>
      </c>
    </row>
    <row r="26" spans="1:5" ht="12.9" x14ac:dyDescent="0.35">
      <c r="A26" s="9">
        <f t="shared" si="2"/>
        <v>8.1999999999999993</v>
      </c>
      <c r="B26" s="28" t="s">
        <v>11</v>
      </c>
      <c r="C26" s="25" t="s">
        <v>4</v>
      </c>
      <c r="D26" s="26">
        <v>5</v>
      </c>
      <c r="E26" s="27">
        <f t="shared" ref="E26:E32" si="3">E25+TIME(0,D25,0)</f>
        <v>0.5625</v>
      </c>
    </row>
    <row r="27" spans="1:5" ht="12.9" x14ac:dyDescent="0.35">
      <c r="A27" s="9">
        <f>A25+0.1</f>
        <v>8.1999999999999993</v>
      </c>
      <c r="B27" s="14" t="s">
        <v>22</v>
      </c>
      <c r="C27" s="15" t="s">
        <v>21</v>
      </c>
      <c r="D27" s="26">
        <v>40</v>
      </c>
      <c r="E27" s="27">
        <f t="shared" si="3"/>
        <v>0.56597222222222221</v>
      </c>
    </row>
    <row r="28" spans="1:5" ht="12.9" x14ac:dyDescent="0.35">
      <c r="A28" s="9">
        <f>A26+0.1</f>
        <v>8.2999999999999989</v>
      </c>
      <c r="B28" s="14" t="s">
        <v>42</v>
      </c>
      <c r="C28" s="15" t="s">
        <v>17</v>
      </c>
      <c r="D28" s="12">
        <v>15</v>
      </c>
      <c r="E28" s="27">
        <f t="shared" si="3"/>
        <v>0.59375</v>
      </c>
    </row>
    <row r="29" spans="1:5" ht="12.9" x14ac:dyDescent="0.35">
      <c r="A29" s="9">
        <f>A27+0.1</f>
        <v>8.2999999999999989</v>
      </c>
      <c r="B29" s="14" t="s">
        <v>40</v>
      </c>
      <c r="C29" s="15" t="s">
        <v>1</v>
      </c>
      <c r="D29" s="12">
        <v>15</v>
      </c>
      <c r="E29" s="27">
        <f t="shared" si="3"/>
        <v>0.60416666666666663</v>
      </c>
    </row>
    <row r="30" spans="1:5" ht="12.9" x14ac:dyDescent="0.35">
      <c r="A30" s="9">
        <f>A28+0.1</f>
        <v>8.3999999999999986</v>
      </c>
      <c r="B30" s="14" t="s">
        <v>38</v>
      </c>
      <c r="C30" s="15" t="s">
        <v>39</v>
      </c>
      <c r="D30" s="26">
        <v>30</v>
      </c>
      <c r="E30" s="27">
        <f t="shared" si="3"/>
        <v>0.61458333333333326</v>
      </c>
    </row>
    <row r="31" spans="1:5" ht="12.9" x14ac:dyDescent="0.35">
      <c r="A31" s="9">
        <f t="shared" si="2"/>
        <v>8.4999999999999982</v>
      </c>
      <c r="B31" s="14" t="s">
        <v>18</v>
      </c>
      <c r="C31" s="25" t="s">
        <v>4</v>
      </c>
      <c r="D31" s="26">
        <v>15</v>
      </c>
      <c r="E31" s="27">
        <f t="shared" si="3"/>
        <v>0.63541666666666663</v>
      </c>
    </row>
    <row r="32" spans="1:5" ht="12.9" x14ac:dyDescent="0.35">
      <c r="A32" s="9">
        <f t="shared" si="2"/>
        <v>8.5999999999999979</v>
      </c>
      <c r="B32" s="28" t="s">
        <v>37</v>
      </c>
      <c r="C32" s="25" t="s">
        <v>4</v>
      </c>
      <c r="D32" s="26">
        <v>0</v>
      </c>
      <c r="E32" s="27">
        <f t="shared" si="3"/>
        <v>0.64583333333333326</v>
      </c>
    </row>
    <row r="33" spans="1:5" ht="12.9" x14ac:dyDescent="0.35">
      <c r="A33" s="9"/>
      <c r="B33" s="28"/>
      <c r="C33" s="25"/>
      <c r="D33" s="26"/>
      <c r="E33" s="27"/>
    </row>
    <row r="34" spans="1:5" ht="12.9" x14ac:dyDescent="0.35">
      <c r="A34" s="9"/>
      <c r="B34" s="28"/>
      <c r="C34" s="25"/>
      <c r="D34" s="26"/>
      <c r="E34" s="27"/>
    </row>
    <row r="35" spans="1:5" ht="12.9" x14ac:dyDescent="0.35">
      <c r="B35" s="33" t="str">
        <f>Summary!B$14</f>
        <v>Thursday 145-Sept PM2: Working Group Closing</v>
      </c>
      <c r="C35" s="15"/>
      <c r="D35" s="12"/>
      <c r="E35" s="16">
        <f>Summary!$C$14</f>
        <v>0.66666666666666663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Big Picture</vt:lpstr>
      <vt:lpstr>Summary</vt:lpstr>
      <vt:lpstr>Monday (1)</vt:lpstr>
      <vt:lpstr>Tuesday</vt:lpstr>
      <vt:lpstr>Wednesday</vt:lpstr>
      <vt:lpstr>Thursday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2022-08-16T12:56:20Z</dcterms:modified>
</cp:coreProperties>
</file>