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Montreal2022\"/>
    </mc:Choice>
  </mc:AlternateContent>
  <bookViews>
    <workbookView xWindow="120" yWindow="143" windowWidth="10898" windowHeight="5423"/>
  </bookViews>
  <sheets>
    <sheet name="SC THz" sheetId="2" r:id="rId1"/>
    <sheet name="Dialin Data " sheetId="3" r:id="rId2"/>
    <sheet name="WG15" sheetId="5" r:id="rId3"/>
  </sheets>
  <calcPr calcId="152511"/>
</workbook>
</file>

<file path=xl/calcChain.xml><?xml version="1.0" encoding="utf-8"?>
<calcChain xmlns="http://schemas.openxmlformats.org/spreadsheetml/2006/main">
  <c r="A10" i="5" l="1"/>
  <c r="B10" i="5" s="1"/>
  <c r="A9" i="5"/>
  <c r="D9" i="5" s="1"/>
  <c r="D8" i="5"/>
  <c r="C8" i="5"/>
  <c r="B8" i="5"/>
  <c r="F6" i="5"/>
  <c r="H6" i="5" s="1"/>
  <c r="L6" i="5" s="1"/>
  <c r="P6" i="5" s="1"/>
  <c r="T6" i="5" s="1"/>
  <c r="X6" i="5" s="1"/>
  <c r="AA6" i="5" s="1"/>
  <c r="C10" i="5" l="1"/>
  <c r="D10" i="5"/>
  <c r="A11" i="5"/>
  <c r="C9" i="5"/>
  <c r="B9" i="5"/>
  <c r="D11" i="5" l="1"/>
  <c r="C11" i="5"/>
  <c r="B11" i="5"/>
  <c r="A12" i="5"/>
  <c r="A13" i="5" l="1"/>
  <c r="B12" i="5"/>
  <c r="D12" i="5"/>
  <c r="C12" i="5"/>
  <c r="D13" i="5" l="1"/>
  <c r="A14" i="5"/>
  <c r="C13" i="5"/>
  <c r="B13" i="5"/>
  <c r="A15" i="5" l="1"/>
  <c r="D14" i="5"/>
  <c r="B14" i="5"/>
  <c r="C14" i="5"/>
  <c r="D15" i="5" l="1"/>
  <c r="C15" i="5"/>
  <c r="B15" i="5"/>
  <c r="A16" i="5"/>
  <c r="D16" i="5" l="1"/>
  <c r="A17" i="5"/>
  <c r="C16" i="5"/>
  <c r="B16" i="5"/>
  <c r="D17" i="5" l="1"/>
  <c r="B17" i="5"/>
  <c r="C17" i="5"/>
  <c r="A18" i="5"/>
  <c r="A19" i="5" l="1"/>
  <c r="B18" i="5"/>
  <c r="D18" i="5"/>
  <c r="C18" i="5"/>
  <c r="D19" i="5" l="1"/>
  <c r="C19" i="5"/>
  <c r="B19" i="5"/>
  <c r="A20" i="5"/>
  <c r="A21" i="5" l="1"/>
  <c r="D20" i="5"/>
  <c r="B20" i="5"/>
  <c r="C20" i="5"/>
  <c r="D21" i="5" l="1"/>
  <c r="B21" i="5"/>
  <c r="C21" i="5"/>
  <c r="A22" i="5"/>
  <c r="B22" i="5" l="1"/>
  <c r="A23" i="5"/>
  <c r="D22" i="5"/>
  <c r="C22" i="5"/>
  <c r="D23" i="5" l="1"/>
  <c r="C23" i="5"/>
  <c r="B23" i="5"/>
  <c r="A24" i="5"/>
  <c r="A25" i="5" l="1"/>
  <c r="B24" i="5"/>
  <c r="D24" i="5"/>
  <c r="C24" i="5"/>
  <c r="D25" i="5" l="1"/>
  <c r="C25" i="5"/>
  <c r="B25" i="5"/>
  <c r="A26" i="5"/>
  <c r="A27" i="5" l="1"/>
  <c r="D26" i="5"/>
  <c r="B26" i="5"/>
  <c r="C26" i="5"/>
  <c r="D27" i="5" l="1"/>
  <c r="B27" i="5"/>
  <c r="C27" i="5"/>
  <c r="A28" i="5"/>
  <c r="A29" i="5" l="1"/>
  <c r="D28" i="5"/>
  <c r="C28" i="5"/>
  <c r="B28" i="5"/>
  <c r="D29" i="5" l="1"/>
  <c r="C29" i="5"/>
  <c r="B29" i="5"/>
  <c r="A30" i="5"/>
  <c r="A31" i="5" l="1"/>
  <c r="D30" i="5"/>
  <c r="B30" i="5"/>
  <c r="C30" i="5"/>
  <c r="D31" i="5" l="1"/>
  <c r="C31" i="5"/>
  <c r="B31" i="5"/>
  <c r="A32" i="5"/>
  <c r="B32" i="5" l="1"/>
  <c r="A33" i="5"/>
  <c r="D32" i="5"/>
  <c r="C32" i="5"/>
  <c r="D33" i="5" l="1"/>
  <c r="C33" i="5"/>
  <c r="B33" i="5"/>
  <c r="A34" i="5"/>
  <c r="B34" i="5" l="1"/>
  <c r="A35" i="5"/>
  <c r="D34" i="5"/>
  <c r="C34" i="5"/>
  <c r="D35" i="5" l="1"/>
  <c r="C35" i="5"/>
  <c r="B35" i="5"/>
  <c r="A36" i="5"/>
  <c r="A37" i="5" l="1"/>
  <c r="D36" i="5"/>
  <c r="B36" i="5"/>
  <c r="C36" i="5"/>
  <c r="D37" i="5" l="1"/>
  <c r="C37" i="5"/>
  <c r="B37" i="5"/>
  <c r="A38" i="5"/>
  <c r="B38" i="5" l="1"/>
  <c r="D38" i="5"/>
  <c r="A39" i="5"/>
  <c r="C38" i="5"/>
  <c r="D39" i="5" l="1"/>
  <c r="C39" i="5"/>
  <c r="B39" i="5"/>
  <c r="E8" i="2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<sst xmlns="http://schemas.openxmlformats.org/spreadsheetml/2006/main" count="199" uniqueCount="132">
  <si>
    <t>Welcome / patent policy</t>
  </si>
  <si>
    <t>MEETING CALLED TO ORDER</t>
  </si>
  <si>
    <t>T. Kürner</t>
  </si>
  <si>
    <t>SC THz</t>
  </si>
  <si>
    <t>138th IEEE 802.15 WSN MEETING</t>
  </si>
  <si>
    <t>Sheraton Le Centre</t>
  </si>
  <si>
    <t>Montreal, Canada</t>
  </si>
  <si>
    <t>Time (EDT)</t>
  </si>
  <si>
    <t>Adjourn</t>
  </si>
  <si>
    <t>Minutes Approval (22/0303)</t>
  </si>
  <si>
    <t>T. Kawanishi</t>
  </si>
  <si>
    <t>Inter-Carrier Interference for IEEE 802.15.3d Multiband Transmission (22/0353)</t>
  </si>
  <si>
    <t>JOIN WEBEX MEETING https://ieeesa.webex.com/ieeesa/j.php?MTID=m778e5c3348aca1da3878403fd9bc2541 Meeting number (access code): 2330 505 3426 Meeting password: 80215mtgrm3 TAP TO JOIN FROM A MOBILE DEVICE (ATTENDEES ONLY) +1-646-992-2010,,23305053426## tel:%2B1-646-992-2010,,*01*23305053426%23%23*01* United States Toll (New York City) +1-213-306-3065,,23305053426## tel:%2B1-213-306-3065,,*01*23305053426%23%23*01* United States Toll (Los Angeles) JOIN BY PHONE +1-646-992-2010 United States Toll (New York City) +1-213-306-3065 United States Toll (Los Angeles) Global call-in numbers https://ieeesa.webex.com/ieeesa/globalcallin.php?MTID=m9b4a7e1c98a4e94589e60982a8103f41 If you are a host, click here to view host information: https://ieeesa.webex.com/ieeesa/j.php?MTID=ma3ccd82a811811e052345866cf7e6d01 Can't join the meeting? Contact support here: https://ieeesa.webex.com/ieeesa/mc</t>
  </si>
  <si>
    <t>EDT</t>
  </si>
  <si>
    <t>PDT</t>
  </si>
  <si>
    <t>UTC</t>
  </si>
  <si>
    <t>JST</t>
  </si>
  <si>
    <t>The graphic below describes the weekly session of the IEEE P802.15 WG in graphic format. All times are local (Montreal) time.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</si>
  <si>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</si>
  <si>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</si>
  <si>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</si>
  <si>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</si>
  <si>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</si>
  <si>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</si>
  <si>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</si>
  <si>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</si>
  <si>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</si>
  <si>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Eastern</t>
  </si>
  <si>
    <t>Virtual
Rm 3</t>
  </si>
  <si>
    <t>Virtual
Rm 1</t>
  </si>
  <si>
    <t>Virtual
Rm 2</t>
  </si>
  <si>
    <t>Virtual
Rm 4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</si>
  <si>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</si>
  <si>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</si>
  <si>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</si>
  <si>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</si>
  <si>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</si>
  <si>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</si>
  <si>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TG4ab
NG-UWB</t>
  </si>
  <si>
    <t>TG3ma
HDR</t>
  </si>
  <si>
    <t>TG6ma
BAN/
VAN</t>
  </si>
  <si>
    <t>802 EC
WORKSHOP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</si>
  <si>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</si>
  <si>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</si>
  <si>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</si>
  <si>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</si>
  <si>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</si>
  <si>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</si>
  <si>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</si>
  <si>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</si>
  <si>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</si>
  <si>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SC IETF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</si>
  <si>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</si>
  <si>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</si>
  <si>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</si>
  <si>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</si>
  <si>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</si>
  <si>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</si>
  <si>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</si>
  <si>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</si>
  <si>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</si>
  <si>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CLOSING 802 EC
MEETING</t>
  </si>
  <si>
    <t>13:30-14:00</t>
  </si>
  <si>
    <t>TG7a OCC</t>
  </si>
  <si>
    <t>TG13  OWC</t>
  </si>
  <si>
    <t>Joint
14/15</t>
  </si>
  <si>
    <t>TG16t
LicNB</t>
  </si>
  <si>
    <t>14:00-14:30</t>
  </si>
  <si>
    <t>14:30-15:00</t>
  </si>
  <si>
    <t>TG4 Cor1</t>
  </si>
  <si>
    <t>15:00-15:30</t>
  </si>
  <si>
    <t>15:30-16:00</t>
  </si>
  <si>
    <t>16:00-16:30</t>
  </si>
  <si>
    <t>WIRELESS CHAIRS MEETING</t>
  </si>
  <si>
    <t>802.15 WG Closing
Plenary Rm 1</t>
  </si>
  <si>
    <t>16:30-17:00</t>
  </si>
  <si>
    <t>17:00-17:30</t>
  </si>
  <si>
    <t>Dinner on
your own</t>
  </si>
  <si>
    <t>17:30-18:00</t>
  </si>
  <si>
    <t>802.15 AC MEETING Rm 3</t>
  </si>
  <si>
    <t>18:00-18:30</t>
  </si>
  <si>
    <t>18:30-19:00</t>
  </si>
  <si>
    <t>Dinner on your own</t>
  </si>
  <si>
    <t>Tutorial 1</t>
  </si>
  <si>
    <t>802.15/802.1 Joint Mtg
Rm 1</t>
  </si>
  <si>
    <t>Lite Social - TBD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</si>
  <si>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</si>
  <si>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</si>
  <si>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</si>
  <si>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</si>
  <si>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</si>
  <si>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</si>
  <si>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</si>
  <si>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</si>
  <si>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</si>
  <si>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</si>
  <si>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</si>
  <si>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15.3 Revision 1</t>
  </si>
  <si>
    <t>AC</t>
  </si>
  <si>
    <t>802.15 ADVISORY COMMITTEE</t>
  </si>
  <si>
    <t>TG4Cor1</t>
  </si>
  <si>
    <t>15.4 2020 Corrigendum</t>
  </si>
  <si>
    <t>SC-IETF</t>
  </si>
  <si>
    <t>IETF/802.15 Jtoint Activity Standing Committee</t>
  </si>
  <si>
    <t>TG4ab</t>
  </si>
  <si>
    <t>IR-UWB Next Gen</t>
  </si>
  <si>
    <t>SC-M</t>
  </si>
  <si>
    <t>Standing Committee on Maintenance and Rules</t>
  </si>
  <si>
    <t>TG6ma</t>
  </si>
  <si>
    <t>15.6 Revision 1</t>
  </si>
  <si>
    <t>SC-THz</t>
  </si>
  <si>
    <t>Standing Committee on Terahertz</t>
  </si>
  <si>
    <t>15.7 Amend - Optical Camera Communications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</si>
  <si>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</si>
  <si>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</si>
  <si>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</si>
  <si>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</si>
  <si>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</si>
  <si>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</si>
  <si>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</si>
  <si>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UWB-AHN</t>
  </si>
  <si>
    <t>TG15</t>
  </si>
  <si>
    <t>NB-AHN</t>
  </si>
  <si>
    <t>TG16t</t>
  </si>
  <si>
    <t>Licensed Narrowband</t>
  </si>
  <si>
    <t xml:space="preserve"> 802.15 SC THz, 14 July 2022, AM 2 (10.30 am EDT), Virtual Rm3 </t>
  </si>
  <si>
    <t xml:space="preserve">Meeting Objectives, Call for Contributions and Agenda Approval (22/0347r1) </t>
  </si>
  <si>
    <t>D. Bodet</t>
  </si>
  <si>
    <t>Physical Layer Solutions to Maximize Throughput and Facilitate Coexistence in the Terahertz Band (22/0384)</t>
  </si>
  <si>
    <t>Challenges in Middle-Range Wireless Communications using the 300GHz-Band (22/0374)</t>
  </si>
  <si>
    <t>all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</si>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</sst>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4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  <font>
      <b/>
      <u/>
      <sz val="8"/>
      <color theme="10"/>
      <name val="Calibri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u/>
      <sz val="11"/>
      <color theme="10"/>
      <name val="Calibri"/>
      <family val="2"/>
      <scheme val="minor"/>
    </font>
    <font>
      <b/>
      <sz val="2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264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3" fillId="2" borderId="0" xfId="0" applyFont="1" applyFill="1" applyBorder="1" applyAlignment="1"/>
    <xf numFmtId="0" fontId="2" fillId="6" borderId="1" xfId="0" applyFont="1" applyFill="1" applyBorder="1" applyAlignment="1">
      <alignment horizontal="left" vertical="center" indent="2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indent="2"/>
    </xf>
    <xf numFmtId="0" fontId="3" fillId="6" borderId="0" xfId="0" applyFont="1" applyFill="1" applyBorder="1" applyAlignment="1"/>
    <xf numFmtId="0" fontId="3" fillId="6" borderId="12" xfId="0" applyFont="1" applyFill="1" applyBorder="1" applyAlignment="1"/>
    <xf numFmtId="0" fontId="5" fillId="6" borderId="0" xfId="0" applyFont="1" applyFill="1" applyBorder="1" applyAlignment="1">
      <alignment horizontal="left" vertical="center" indent="2"/>
    </xf>
    <xf numFmtId="0" fontId="6" fillId="6" borderId="0" xfId="0" applyFont="1" applyFill="1" applyBorder="1" applyAlignment="1">
      <alignment horizontal="left" indent="2"/>
    </xf>
    <xf numFmtId="0" fontId="6" fillId="7" borderId="0" xfId="0" applyFont="1" applyFill="1" applyBorder="1" applyAlignment="1">
      <alignment horizontal="left" indent="2"/>
    </xf>
    <xf numFmtId="0" fontId="6" fillId="6" borderId="12" xfId="0" applyFont="1" applyFill="1" applyBorder="1" applyAlignment="1">
      <alignment horizontal="left" indent="2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9" fillId="0" borderId="20" xfId="0" applyNumberFormat="1" applyFont="1" applyBorder="1" applyAlignment="1">
      <alignment horizontal="center"/>
    </xf>
    <xf numFmtId="168" fontId="19" fillId="0" borderId="21" xfId="0" applyNumberFormat="1" applyFont="1" applyBorder="1" applyAlignment="1">
      <alignment horizontal="center"/>
    </xf>
    <xf numFmtId="168" fontId="19" fillId="0" borderId="22" xfId="0" applyNumberFormat="1" applyFont="1" applyBorder="1" applyAlignment="1">
      <alignment horizontal="center"/>
    </xf>
    <xf numFmtId="0" fontId="18" fillId="11" borderId="0" xfId="0" applyFont="1" applyFill="1" applyBorder="1" applyAlignment="1">
      <alignment horizontal="center" vertical="center" wrapText="1"/>
    </xf>
    <xf numFmtId="168" fontId="19" fillId="0" borderId="22" xfId="0" applyNumberFormat="1" applyFont="1" applyFill="1" applyBorder="1" applyAlignment="1">
      <alignment horizontal="center"/>
    </xf>
    <xf numFmtId="168" fontId="19" fillId="24" borderId="22" xfId="0" applyNumberFormat="1" applyFont="1" applyFill="1" applyBorder="1" applyAlignment="1">
      <alignment horizontal="center"/>
    </xf>
    <xf numFmtId="168" fontId="19" fillId="24" borderId="21" xfId="0" applyNumberFormat="1" applyFont="1" applyFill="1" applyBorder="1" applyAlignment="1">
      <alignment horizontal="center"/>
    </xf>
    <xf numFmtId="168" fontId="19" fillId="0" borderId="25" xfId="0" applyNumberFormat="1" applyFont="1" applyBorder="1" applyAlignment="1">
      <alignment horizontal="center"/>
    </xf>
    <xf numFmtId="168" fontId="19" fillId="0" borderId="26" xfId="0" applyNumberFormat="1" applyFont="1" applyBorder="1" applyAlignment="1">
      <alignment horizontal="center"/>
    </xf>
    <xf numFmtId="168" fontId="19" fillId="24" borderId="26" xfId="0" applyNumberFormat="1" applyFont="1" applyFill="1" applyBorder="1" applyAlignment="1">
      <alignment horizontal="center"/>
    </xf>
    <xf numFmtId="168" fontId="19" fillId="24" borderId="27" xfId="0" applyNumberFormat="1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right" vertical="center"/>
    </xf>
    <xf numFmtId="0" fontId="1" fillId="32" borderId="2" xfId="0" applyFont="1" applyFill="1" applyBorder="1" applyAlignment="1">
      <alignment vertical="center"/>
    </xf>
    <xf numFmtId="0" fontId="29" fillId="32" borderId="1" xfId="0" applyFont="1" applyFill="1" applyBorder="1" applyAlignment="1">
      <alignment horizontal="left" vertical="center"/>
    </xf>
    <xf numFmtId="0" fontId="30" fillId="32" borderId="1" xfId="0" applyFont="1" applyFill="1" applyBorder="1" applyAlignment="1">
      <alignment horizontal="left" vertical="center"/>
    </xf>
    <xf numFmtId="0" fontId="30" fillId="32" borderId="8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right" vertical="center"/>
    </xf>
    <xf numFmtId="0" fontId="4" fillId="32" borderId="1" xfId="0" applyFont="1" applyFill="1" applyBorder="1" applyAlignment="1">
      <alignment vertical="center"/>
    </xf>
    <xf numFmtId="0" fontId="31" fillId="32" borderId="1" xfId="0" applyFont="1" applyFill="1" applyBorder="1" applyAlignment="1">
      <alignment vertical="center"/>
    </xf>
    <xf numFmtId="0" fontId="31" fillId="32" borderId="8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2" xfId="0" applyFont="1" applyFill="1" applyBorder="1" applyAlignment="1">
      <alignment horizontal="center" vertical="center"/>
    </xf>
    <xf numFmtId="0" fontId="1" fillId="32" borderId="3" xfId="0" applyFont="1" applyFill="1" applyBorder="1" applyAlignment="1">
      <alignment vertical="center"/>
    </xf>
    <xf numFmtId="0" fontId="1" fillId="32" borderId="0" xfId="0" applyFont="1" applyFill="1" applyBorder="1" applyAlignment="1">
      <alignment horizontal="left" vertical="center"/>
    </xf>
    <xf numFmtId="0" fontId="32" fillId="32" borderId="0" xfId="0" applyFont="1" applyFill="1" applyBorder="1" applyAlignment="1">
      <alignment horizontal="left" vertical="center"/>
    </xf>
    <xf numFmtId="0" fontId="32" fillId="32" borderId="12" xfId="0" applyFont="1" applyFill="1" applyBorder="1" applyAlignment="1">
      <alignment horizontal="left" vertical="center"/>
    </xf>
    <xf numFmtId="0" fontId="33" fillId="32" borderId="0" xfId="0" applyFont="1" applyFill="1" applyBorder="1" applyAlignment="1">
      <alignment vertical="center"/>
    </xf>
    <xf numFmtId="0" fontId="34" fillId="32" borderId="0" xfId="0" applyFont="1" applyFill="1" applyBorder="1" applyAlignment="1">
      <alignment vertical="center"/>
    </xf>
    <xf numFmtId="0" fontId="34" fillId="32" borderId="12" xfId="0" applyFont="1" applyFill="1" applyBorder="1" applyAlignment="1">
      <alignment vertical="center"/>
    </xf>
    <xf numFmtId="0" fontId="1" fillId="32" borderId="0" xfId="0" applyFont="1" applyFill="1" applyBorder="1" applyAlignment="1">
      <alignment vertical="center"/>
    </xf>
    <xf numFmtId="0" fontId="35" fillId="32" borderId="0" xfId="0" applyFont="1" applyFill="1" applyBorder="1" applyAlignment="1">
      <alignment horizontal="left" vertical="center"/>
    </xf>
    <xf numFmtId="0" fontId="35" fillId="32" borderId="12" xfId="0" applyFont="1" applyFill="1" applyBorder="1" applyAlignment="1">
      <alignment horizontal="left" vertical="center"/>
    </xf>
    <xf numFmtId="0" fontId="36" fillId="32" borderId="0" xfId="0" applyFont="1" applyFill="1" applyBorder="1" applyAlignment="1">
      <alignment vertical="center"/>
    </xf>
    <xf numFmtId="0" fontId="37" fillId="32" borderId="0" xfId="0" applyFont="1" applyFill="1" applyBorder="1" applyAlignment="1">
      <alignment vertical="center"/>
    </xf>
    <xf numFmtId="0" fontId="29" fillId="32" borderId="0" xfId="0" applyFont="1" applyFill="1" applyBorder="1" applyAlignment="1">
      <alignment vertical="center"/>
    </xf>
    <xf numFmtId="0" fontId="30" fillId="32" borderId="0" xfId="0" applyFont="1" applyFill="1" applyBorder="1" applyAlignment="1">
      <alignment vertical="center"/>
    </xf>
    <xf numFmtId="0" fontId="30" fillId="32" borderId="12" xfId="0" applyFont="1" applyFill="1" applyBorder="1" applyAlignment="1">
      <alignment vertical="center"/>
    </xf>
    <xf numFmtId="0" fontId="38" fillId="32" borderId="0" xfId="0" applyFont="1" applyFill="1" applyBorder="1" applyAlignment="1">
      <alignment vertical="center"/>
    </xf>
    <xf numFmtId="0" fontId="39" fillId="32" borderId="0" xfId="0" applyFont="1" applyFill="1" applyBorder="1" applyAlignment="1">
      <alignment vertical="center"/>
    </xf>
    <xf numFmtId="0" fontId="40" fillId="32" borderId="0" xfId="0" applyFont="1" applyFill="1" applyBorder="1" applyAlignment="1">
      <alignment horizontal="left" vertical="center" indent="1"/>
    </xf>
    <xf numFmtId="0" fontId="40" fillId="32" borderId="0" xfId="0" applyFont="1" applyFill="1" applyBorder="1" applyAlignment="1">
      <alignment vertical="center"/>
    </xf>
    <xf numFmtId="0" fontId="40" fillId="32" borderId="12" xfId="0" applyFont="1" applyFill="1" applyBorder="1" applyAlignment="1">
      <alignment horizontal="left" vertical="center" indent="1"/>
    </xf>
    <xf numFmtId="0" fontId="40" fillId="32" borderId="12" xfId="0" applyFont="1" applyFill="1" applyBorder="1" applyAlignment="1">
      <alignment vertical="center"/>
    </xf>
    <xf numFmtId="0" fontId="41" fillId="32" borderId="0" xfId="0" applyFont="1" applyFill="1" applyBorder="1" applyAlignment="1">
      <alignment vertical="center"/>
    </xf>
    <xf numFmtId="0" fontId="17" fillId="10" borderId="19" xfId="2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/>
    </xf>
    <xf numFmtId="167" fontId="1" fillId="4" borderId="14" xfId="0" applyNumberFormat="1" applyFont="1" applyFill="1" applyBorder="1" applyAlignment="1">
      <alignment horizontal="center" vertical="center"/>
    </xf>
    <xf numFmtId="167" fontId="1" fillId="8" borderId="4" xfId="0" applyNumberFormat="1" applyFont="1" applyFill="1" applyBorder="1" applyAlignment="1">
      <alignment horizontal="center" vertical="center" wrapText="1"/>
    </xf>
    <xf numFmtId="167" fontId="1" fillId="8" borderId="14" xfId="0" applyNumberFormat="1" applyFont="1" applyFill="1" applyBorder="1" applyAlignment="1">
      <alignment horizontal="center" vertical="center" wrapText="1"/>
    </xf>
    <xf numFmtId="167" fontId="1" fillId="8" borderId="5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2" borderId="8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20" fillId="15" borderId="9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23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20" fillId="20" borderId="9" xfId="0" applyFont="1" applyFill="1" applyBorder="1" applyAlignment="1">
      <alignment horizontal="center" vertical="center" wrapText="1"/>
    </xf>
    <xf numFmtId="0" fontId="20" fillId="20" borderId="13" xfId="0" applyFont="1" applyFill="1" applyBorder="1" applyAlignment="1">
      <alignment horizontal="center" vertical="center" wrapText="1"/>
    </xf>
    <xf numFmtId="0" fontId="20" fillId="20" borderId="23" xfId="0" applyFont="1" applyFill="1" applyBorder="1" applyAlignment="1">
      <alignment horizontal="center" vertical="center" wrapText="1"/>
    </xf>
    <xf numFmtId="0" fontId="21" fillId="17" borderId="9" xfId="0" applyFont="1" applyFill="1" applyBorder="1" applyAlignment="1">
      <alignment horizontal="center" vertical="center" wrapText="1"/>
    </xf>
    <xf numFmtId="0" fontId="21" fillId="17" borderId="13" xfId="0" applyFont="1" applyFill="1" applyBorder="1" applyAlignment="1">
      <alignment horizontal="center" vertical="center" wrapText="1"/>
    </xf>
    <xf numFmtId="0" fontId="21" fillId="17" borderId="23" xfId="0" applyFont="1" applyFill="1" applyBorder="1" applyAlignment="1">
      <alignment horizontal="center" vertical="center" wrapText="1"/>
    </xf>
    <xf numFmtId="0" fontId="21" fillId="18" borderId="9" xfId="0" applyFont="1" applyFill="1" applyBorder="1" applyAlignment="1">
      <alignment horizontal="center" vertical="center" wrapText="1"/>
    </xf>
    <xf numFmtId="0" fontId="21" fillId="18" borderId="13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20" fillId="21" borderId="24" xfId="0" applyFont="1" applyFill="1" applyBorder="1" applyAlignment="1">
      <alignment horizontal="center" vertical="center" wrapText="1"/>
    </xf>
    <xf numFmtId="0" fontId="20" fillId="21" borderId="19" xfId="0" applyFont="1" applyFill="1" applyBorder="1" applyAlignment="1">
      <alignment horizontal="center" vertical="center" wrapText="1"/>
    </xf>
    <xf numFmtId="0" fontId="20" fillId="21" borderId="18" xfId="0" applyFont="1" applyFill="1" applyBorder="1" applyAlignment="1">
      <alignment horizontal="center" vertical="center" wrapText="1"/>
    </xf>
    <xf numFmtId="0" fontId="21" fillId="19" borderId="9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0" fontId="21" fillId="19" borderId="23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4" xfId="0" applyFont="1" applyFill="1" applyBorder="1" applyAlignment="1">
      <alignment horizontal="center" vertical="center" wrapText="1"/>
    </xf>
    <xf numFmtId="0" fontId="25" fillId="12" borderId="14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3" fillId="22" borderId="2" xfId="0" applyFont="1" applyFill="1" applyBorder="1" applyAlignment="1">
      <alignment horizontal="center" vertical="center" wrapText="1"/>
    </xf>
    <xf numFmtId="0" fontId="23" fillId="22" borderId="1" xfId="0" applyFont="1" applyFill="1" applyBorder="1" applyAlignment="1">
      <alignment horizontal="center" vertical="center" wrapText="1"/>
    </xf>
    <xf numFmtId="0" fontId="23" fillId="22" borderId="8" xfId="0" applyFont="1" applyFill="1" applyBorder="1" applyAlignment="1">
      <alignment horizontal="center" vertical="center" wrapText="1"/>
    </xf>
    <xf numFmtId="0" fontId="23" fillId="22" borderId="5" xfId="0" applyFont="1" applyFill="1" applyBorder="1" applyAlignment="1">
      <alignment horizontal="center" vertical="center" wrapText="1"/>
    </xf>
    <xf numFmtId="0" fontId="23" fillId="22" borderId="4" xfId="0" applyFont="1" applyFill="1" applyBorder="1" applyAlignment="1">
      <alignment horizontal="center" vertical="center" wrapText="1"/>
    </xf>
    <xf numFmtId="0" fontId="23" fillId="22" borderId="14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0" fillId="23" borderId="9" xfId="0" applyFont="1" applyFill="1" applyBorder="1" applyAlignment="1">
      <alignment horizontal="center" vertical="center" wrapText="1"/>
    </xf>
    <xf numFmtId="0" fontId="20" fillId="23" borderId="13" xfId="0" applyFont="1" applyFill="1" applyBorder="1" applyAlignment="1">
      <alignment horizontal="center" vertical="center" wrapText="1"/>
    </xf>
    <xf numFmtId="0" fontId="20" fillId="23" borderId="23" xfId="0" applyFont="1" applyFill="1" applyBorder="1" applyAlignment="1">
      <alignment horizontal="center" vertical="center" wrapText="1"/>
    </xf>
    <xf numFmtId="0" fontId="21" fillId="26" borderId="9" xfId="0" applyFont="1" applyFill="1" applyBorder="1" applyAlignment="1">
      <alignment horizontal="center" vertical="center" wrapText="1"/>
    </xf>
    <xf numFmtId="0" fontId="21" fillId="26" borderId="13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0" fillId="28" borderId="9" xfId="0" applyFont="1" applyFill="1" applyBorder="1" applyAlignment="1">
      <alignment horizontal="center" vertical="center" wrapText="1"/>
    </xf>
    <xf numFmtId="0" fontId="20" fillId="28" borderId="23" xfId="0" applyFont="1" applyFill="1" applyBorder="1" applyAlignment="1">
      <alignment horizontal="center" vertical="center" wrapText="1"/>
    </xf>
    <xf numFmtId="0" fontId="20" fillId="25" borderId="9" xfId="0" applyFont="1" applyFill="1" applyBorder="1" applyAlignment="1">
      <alignment horizontal="center" vertical="center" wrapText="1"/>
    </xf>
    <xf numFmtId="0" fontId="20" fillId="25" borderId="13" xfId="0" applyFont="1" applyFill="1" applyBorder="1" applyAlignment="1">
      <alignment horizontal="center" vertical="center" wrapText="1"/>
    </xf>
    <xf numFmtId="0" fontId="20" fillId="25" borderId="23" xfId="0" applyFont="1" applyFill="1" applyBorder="1" applyAlignment="1">
      <alignment horizontal="center" vertical="center" wrapText="1"/>
    </xf>
    <xf numFmtId="0" fontId="20" fillId="27" borderId="9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20" fillId="27" borderId="23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23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 wrapText="1"/>
    </xf>
    <xf numFmtId="0" fontId="27" fillId="12" borderId="1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6" fillId="29" borderId="8" xfId="0" applyFont="1" applyFill="1" applyBorder="1" applyAlignment="1">
      <alignment horizontal="center" vertical="center" wrapText="1"/>
    </xf>
    <xf numFmtId="0" fontId="26" fillId="29" borderId="12" xfId="0" applyFont="1" applyFill="1" applyBorder="1" applyAlignment="1">
      <alignment horizontal="center" vertical="center" wrapText="1"/>
    </xf>
    <xf numFmtId="0" fontId="26" fillId="29" borderId="1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3" fillId="30" borderId="2" xfId="0" applyFont="1" applyFill="1" applyBorder="1" applyAlignment="1">
      <alignment horizontal="center" vertical="center" wrapText="1"/>
    </xf>
    <xf numFmtId="0" fontId="23" fillId="30" borderId="1" xfId="0" applyFont="1" applyFill="1" applyBorder="1" applyAlignment="1">
      <alignment horizontal="center" vertical="center" wrapText="1"/>
    </xf>
    <xf numFmtId="0" fontId="23" fillId="30" borderId="8" xfId="0" applyFont="1" applyFill="1" applyBorder="1" applyAlignment="1">
      <alignment horizontal="center" vertical="center" wrapText="1"/>
    </xf>
    <xf numFmtId="0" fontId="23" fillId="30" borderId="5" xfId="0" applyFont="1" applyFill="1" applyBorder="1" applyAlignment="1">
      <alignment horizontal="center" vertical="center" wrapText="1"/>
    </xf>
    <xf numFmtId="0" fontId="23" fillId="30" borderId="4" xfId="0" applyFont="1" applyFill="1" applyBorder="1" applyAlignment="1">
      <alignment horizontal="center" vertical="center" wrapText="1"/>
    </xf>
    <xf numFmtId="0" fontId="23" fillId="30" borderId="1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67" fontId="1" fillId="4" borderId="13" xfId="0" applyNumberFormat="1" applyFont="1" applyFill="1" applyBorder="1" applyAlignment="1">
      <alignment horizontal="center" vertical="center"/>
    </xf>
    <xf numFmtId="167" fontId="1" fillId="4" borderId="4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0" fontId="42" fillId="10" borderId="24" xfId="2" applyFont="1" applyFill="1" applyBorder="1" applyAlignment="1">
      <alignment horizontal="center" vertical="center" wrapText="1"/>
    </xf>
    <xf numFmtId="0" fontId="42" fillId="10" borderId="19" xfId="2" applyFont="1" applyFill="1" applyBorder="1" applyAlignment="1">
      <alignment horizontal="center" vertical="center" wrapText="1"/>
    </xf>
    <xf numFmtId="168" fontId="19" fillId="0" borderId="28" xfId="0" applyNumberFormat="1" applyFont="1" applyBorder="1" applyAlignment="1">
      <alignment horizontal="center"/>
    </xf>
    <xf numFmtId="168" fontId="19" fillId="0" borderId="29" xfId="0" applyNumberFormat="1" applyFont="1" applyBorder="1" applyAlignment="1">
      <alignment horizontal="center"/>
    </xf>
    <xf numFmtId="168" fontId="19" fillId="0" borderId="30" xfId="0" applyNumberFormat="1" applyFont="1" applyBorder="1" applyAlignment="1">
      <alignment horizontal="center"/>
    </xf>
    <xf numFmtId="0" fontId="4" fillId="8" borderId="17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2" fillId="13" borderId="31" xfId="0" quotePrefix="1" applyFont="1" applyFill="1" applyBorder="1" applyAlignment="1">
      <alignment horizontal="center" vertical="center" wrapText="1"/>
    </xf>
    <xf numFmtId="0" fontId="1" fillId="21" borderId="31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22" fillId="13" borderId="31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center" vertical="center" wrapText="1"/>
    </xf>
    <xf numFmtId="0" fontId="26" fillId="29" borderId="0" xfId="0" applyFont="1" applyFill="1" applyBorder="1" applyAlignment="1">
      <alignment horizontal="center" vertical="center" wrapText="1"/>
    </xf>
    <xf numFmtId="0" fontId="26" fillId="29" borderId="4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 wrapText="1"/>
    </xf>
    <xf numFmtId="0" fontId="22" fillId="13" borderId="32" xfId="0" applyFont="1" applyFill="1" applyBorder="1" applyAlignment="1">
      <alignment horizontal="center" vertical="center" wrapText="1"/>
    </xf>
    <xf numFmtId="0" fontId="22" fillId="31" borderId="32" xfId="0" applyFont="1" applyFill="1" applyBorder="1" applyAlignment="1">
      <alignment horizontal="center" vertical="center" wrapText="1"/>
    </xf>
    <xf numFmtId="0" fontId="22" fillId="31" borderId="23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0" fontId="43" fillId="5" borderId="13" xfId="0" applyFont="1" applyFill="1" applyBorder="1" applyAlignment="1">
      <alignment horizontal="center"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Normal="100" zoomScaleSheetLayoutView="100" workbookViewId="0">
      <selection activeCell="C12" sqref="C12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4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5" t="s">
        <v>5</v>
      </c>
      <c r="B2" s="5"/>
      <c r="C2" s="36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8" t="s">
        <v>6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125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7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TIME(10,30,0)</f>
        <v>0.4375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0.44027777777777777</v>
      </c>
    </row>
    <row r="10" spans="1:24" x14ac:dyDescent="0.45">
      <c r="A10" s="20">
        <v>1.3</v>
      </c>
      <c r="B10" s="21" t="s">
        <v>126</v>
      </c>
      <c r="C10" s="22" t="s">
        <v>2</v>
      </c>
      <c r="D10" s="22">
        <v>3</v>
      </c>
      <c r="E10" s="23">
        <f t="shared" ref="E10:E15" si="0">E9+TIME(0,D10,G4)</f>
        <v>0.44236111111111109</v>
      </c>
    </row>
    <row r="11" spans="1:24" x14ac:dyDescent="0.45">
      <c r="A11" s="20">
        <v>1.4</v>
      </c>
      <c r="B11" s="21" t="s">
        <v>9</v>
      </c>
      <c r="C11" s="22" t="s">
        <v>130</v>
      </c>
      <c r="D11" s="22">
        <v>3</v>
      </c>
      <c r="E11" s="23">
        <f t="shared" si="0"/>
        <v>0.44444444444444442</v>
      </c>
    </row>
    <row r="12" spans="1:24" x14ac:dyDescent="0.45">
      <c r="A12" s="20">
        <v>1.5</v>
      </c>
      <c r="B12" s="28" t="s">
        <v>129</v>
      </c>
      <c r="C12" s="22" t="s">
        <v>10</v>
      </c>
      <c r="D12" s="22">
        <v>30</v>
      </c>
      <c r="E12" s="23">
        <f t="shared" si="0"/>
        <v>0.46527777777777773</v>
      </c>
    </row>
    <row r="13" spans="1:24" x14ac:dyDescent="0.45">
      <c r="A13" s="20">
        <v>1.6</v>
      </c>
      <c r="B13" s="28" t="s">
        <v>11</v>
      </c>
      <c r="C13" s="22" t="s">
        <v>2</v>
      </c>
      <c r="D13" s="21">
        <v>30</v>
      </c>
      <c r="E13" s="23">
        <f t="shared" si="0"/>
        <v>0.48611111111111105</v>
      </c>
    </row>
    <row r="14" spans="1:24" x14ac:dyDescent="0.45">
      <c r="A14" s="20">
        <v>1.7</v>
      </c>
      <c r="B14" s="28" t="s">
        <v>128</v>
      </c>
      <c r="C14" s="21" t="s">
        <v>127</v>
      </c>
      <c r="D14" s="21">
        <v>30</v>
      </c>
      <c r="E14" s="23">
        <f t="shared" si="0"/>
        <v>0.50694444444444442</v>
      </c>
    </row>
    <row r="15" spans="1:24" x14ac:dyDescent="0.45">
      <c r="A15" s="20">
        <v>1.8</v>
      </c>
      <c r="B15" s="21" t="s">
        <v>8</v>
      </c>
      <c r="C15" s="22" t="s">
        <v>2</v>
      </c>
      <c r="D15" s="22">
        <v>0</v>
      </c>
      <c r="E15" s="23">
        <f t="shared" si="0"/>
        <v>0.50694444444444442</v>
      </c>
    </row>
    <row r="17" spans="1:5" s="17" customFormat="1" ht="17.649999999999999" x14ac:dyDescent="0.45">
      <c r="A17" s="34"/>
      <c r="C17" s="35"/>
      <c r="D17" s="35"/>
      <c r="E17" s="35"/>
    </row>
    <row r="18" spans="1:5" x14ac:dyDescent="0.45">
      <c r="A18" s="20"/>
      <c r="B18" s="21"/>
      <c r="C18" s="22"/>
      <c r="D18" s="22"/>
      <c r="E18" s="23"/>
    </row>
    <row r="19" spans="1:5" x14ac:dyDescent="0.45">
      <c r="A19" s="20"/>
      <c r="B19" s="21"/>
      <c r="C19" s="22"/>
      <c r="D19" s="22"/>
      <c r="E19" s="23"/>
    </row>
    <row r="20" spans="1:5" x14ac:dyDescent="0.45">
      <c r="A20" s="20"/>
      <c r="B20" s="28"/>
      <c r="C20" s="22"/>
      <c r="D20" s="22"/>
      <c r="E20" s="23"/>
    </row>
    <row r="21" spans="1:5" x14ac:dyDescent="0.45">
      <c r="A21" s="20"/>
      <c r="B21" s="21"/>
      <c r="C21" s="22"/>
      <c r="D21" s="22"/>
      <c r="E21" s="23"/>
    </row>
    <row r="22" spans="1:5" x14ac:dyDescent="0.45">
      <c r="A22" s="20"/>
      <c r="B22" s="21"/>
      <c r="C22" s="22"/>
      <c r="D22" s="22"/>
      <c r="E22" s="23"/>
    </row>
    <row r="23" spans="1:5" x14ac:dyDescent="0.45">
      <c r="A23" s="20"/>
      <c r="B23" s="21"/>
      <c r="C23" s="22"/>
      <c r="D23" s="22"/>
      <c r="E23" s="23"/>
    </row>
    <row r="26" spans="1:5" s="17" customFormat="1" ht="17.649999999999999" x14ac:dyDescent="0.45">
      <c r="A26" s="34"/>
      <c r="C26" s="35"/>
      <c r="D26" s="35"/>
      <c r="E26" s="35"/>
    </row>
    <row r="27" spans="1:5" x14ac:dyDescent="0.45">
      <c r="A27" s="20"/>
      <c r="B27" s="21"/>
      <c r="C27" s="22"/>
      <c r="D27" s="22"/>
      <c r="E27" s="23"/>
    </row>
    <row r="28" spans="1:5" x14ac:dyDescent="0.45">
      <c r="A28" s="20"/>
      <c r="B28" s="21"/>
      <c r="C28" s="22"/>
      <c r="D28" s="22"/>
      <c r="E28" s="23"/>
    </row>
    <row r="29" spans="1:5" x14ac:dyDescent="0.45">
      <c r="A29" s="20"/>
      <c r="B29" s="28"/>
      <c r="C29" s="22"/>
      <c r="D29" s="22"/>
      <c r="E29" s="23"/>
    </row>
    <row r="30" spans="1:5" x14ac:dyDescent="0.45">
      <c r="A30" s="20"/>
      <c r="B30" s="21"/>
      <c r="C30" s="22"/>
      <c r="D30" s="22"/>
      <c r="E30" s="23"/>
    </row>
    <row r="31" spans="1:5" x14ac:dyDescent="0.45">
      <c r="A31" s="20"/>
      <c r="B31" s="21"/>
      <c r="C31" s="22"/>
      <c r="D31" s="22"/>
      <c r="E31" s="23"/>
    </row>
    <row r="32" spans="1:5" x14ac:dyDescent="0.45">
      <c r="A32" s="20"/>
      <c r="B32" s="21"/>
      <c r="C32" s="22"/>
      <c r="D32" s="22"/>
      <c r="E32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4" sqref="A4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3" t="s">
        <v>12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E1" sqref="E1:E4"/>
    </sheetView>
  </sheetViews>
  <sheetFormatPr baseColWidth="10" defaultRowHeight="14.25" x14ac:dyDescent="0.45"/>
  <sheetData>
    <row r="1" spans="1:29" ht="22.5" x14ac:dyDescent="0.45">
      <c r="A1" s="106" t="s">
        <v>13</v>
      </c>
      <c r="B1" s="109" t="s">
        <v>14</v>
      </c>
      <c r="C1" s="109" t="s">
        <v>15</v>
      </c>
      <c r="D1" s="112" t="s">
        <v>16</v>
      </c>
      <c r="E1" s="262" t="s">
        <v>131</v>
      </c>
      <c r="F1" s="37" t="s">
        <v>4</v>
      </c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9"/>
      <c r="AA1" s="38"/>
      <c r="AB1" s="39"/>
      <c r="AC1" s="40"/>
    </row>
    <row r="2" spans="1:29" ht="22.5" x14ac:dyDescent="0.6">
      <c r="A2" s="107"/>
      <c r="B2" s="110"/>
      <c r="C2" s="110"/>
      <c r="D2" s="113"/>
      <c r="E2" s="263"/>
      <c r="F2" s="41" t="s">
        <v>5</v>
      </c>
      <c r="G2" s="41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</row>
    <row r="3" spans="1:29" ht="22.5" x14ac:dyDescent="0.45">
      <c r="A3" s="107"/>
      <c r="B3" s="110"/>
      <c r="C3" s="110"/>
      <c r="D3" s="113"/>
      <c r="E3" s="263"/>
      <c r="F3" s="44" t="s">
        <v>6</v>
      </c>
      <c r="G3" s="44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  <c r="AB3" s="45"/>
      <c r="AC3" s="47"/>
    </row>
    <row r="4" spans="1:29" ht="14.65" thickBot="1" x14ac:dyDescent="0.5">
      <c r="A4" s="107"/>
      <c r="B4" s="110"/>
      <c r="C4" s="110"/>
      <c r="D4" s="113"/>
      <c r="E4" s="263"/>
      <c r="F4" s="48" t="s">
        <v>17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 t="s">
        <v>18</v>
      </c>
      <c r="Y4" s="48"/>
      <c r="Z4" s="49"/>
      <c r="AA4" s="48" t="s">
        <v>18</v>
      </c>
      <c r="AB4" s="48"/>
      <c r="AC4" s="50"/>
    </row>
    <row r="5" spans="1:29" x14ac:dyDescent="0.45">
      <c r="A5" s="107"/>
      <c r="B5" s="110"/>
      <c r="C5" s="110"/>
      <c r="D5" s="113"/>
      <c r="E5" s="51" t="s">
        <v>19</v>
      </c>
      <c r="F5" s="238" t="s">
        <v>20</v>
      </c>
      <c r="G5" s="115"/>
      <c r="H5" s="120" t="s">
        <v>21</v>
      </c>
      <c r="I5" s="121"/>
      <c r="J5" s="121"/>
      <c r="K5" s="122"/>
      <c r="L5" s="120" t="s">
        <v>22</v>
      </c>
      <c r="M5" s="121"/>
      <c r="N5" s="121"/>
      <c r="O5" s="122"/>
      <c r="P5" s="120" t="s">
        <v>23</v>
      </c>
      <c r="Q5" s="121"/>
      <c r="R5" s="121"/>
      <c r="S5" s="122"/>
      <c r="T5" s="120" t="s">
        <v>24</v>
      </c>
      <c r="U5" s="121"/>
      <c r="V5" s="121"/>
      <c r="W5" s="122"/>
      <c r="X5" s="120" t="s">
        <v>25</v>
      </c>
      <c r="Y5" s="121"/>
      <c r="Z5" s="122"/>
      <c r="AA5" s="120" t="s">
        <v>26</v>
      </c>
      <c r="AB5" s="121"/>
      <c r="AC5" s="122"/>
    </row>
    <row r="6" spans="1:29" ht="14.65" thickBot="1" x14ac:dyDescent="0.5">
      <c r="A6" s="108"/>
      <c r="B6" s="111"/>
      <c r="C6" s="111"/>
      <c r="D6" s="114"/>
      <c r="E6" s="239" t="s">
        <v>27</v>
      </c>
      <c r="F6" s="240">
        <f>DATE(2022,7,10)</f>
        <v>44752</v>
      </c>
      <c r="G6" s="116"/>
      <c r="H6" s="117">
        <f>F6+1</f>
        <v>44753</v>
      </c>
      <c r="I6" s="117"/>
      <c r="J6" s="117"/>
      <c r="K6" s="118"/>
      <c r="L6" s="119">
        <f>H6+1</f>
        <v>44754</v>
      </c>
      <c r="M6" s="117"/>
      <c r="N6" s="117"/>
      <c r="O6" s="118"/>
      <c r="P6" s="119">
        <f>L6+1</f>
        <v>44755</v>
      </c>
      <c r="Q6" s="117"/>
      <c r="R6" s="117"/>
      <c r="S6" s="118"/>
      <c r="T6" s="119">
        <f>P6+1</f>
        <v>44756</v>
      </c>
      <c r="U6" s="117"/>
      <c r="V6" s="117"/>
      <c r="W6" s="118"/>
      <c r="X6" s="119">
        <f>T6+1</f>
        <v>44757</v>
      </c>
      <c r="Y6" s="117"/>
      <c r="Z6" s="118"/>
      <c r="AA6" s="119">
        <f>X6+1</f>
        <v>44758</v>
      </c>
      <c r="AB6" s="117"/>
      <c r="AC6" s="118"/>
    </row>
    <row r="7" spans="1:29" ht="21.4" thickBot="1" x14ac:dyDescent="0.5">
      <c r="A7" s="123"/>
      <c r="B7" s="124"/>
      <c r="C7" s="124"/>
      <c r="D7" s="125"/>
      <c r="E7" s="241"/>
      <c r="F7" s="242" t="s">
        <v>29</v>
      </c>
      <c r="G7" s="243"/>
      <c r="H7" s="105" t="s">
        <v>29</v>
      </c>
      <c r="I7" s="105" t="s">
        <v>30</v>
      </c>
      <c r="J7" s="105" t="s">
        <v>28</v>
      </c>
      <c r="K7" s="105" t="s">
        <v>31</v>
      </c>
      <c r="L7" s="105" t="s">
        <v>29</v>
      </c>
      <c r="M7" s="105" t="s">
        <v>30</v>
      </c>
      <c r="N7" s="105" t="s">
        <v>28</v>
      </c>
      <c r="O7" s="105" t="s">
        <v>31</v>
      </c>
      <c r="P7" s="105" t="s">
        <v>29</v>
      </c>
      <c r="Q7" s="105" t="s">
        <v>30</v>
      </c>
      <c r="R7" s="105" t="s">
        <v>28</v>
      </c>
      <c r="S7" s="105" t="s">
        <v>31</v>
      </c>
      <c r="T7" s="105" t="s">
        <v>29</v>
      </c>
      <c r="U7" s="105" t="s">
        <v>30</v>
      </c>
      <c r="V7" s="105" t="s">
        <v>28</v>
      </c>
      <c r="W7" s="105" t="s">
        <v>31</v>
      </c>
      <c r="X7" s="52"/>
      <c r="Y7" s="53"/>
      <c r="Z7" s="54"/>
      <c r="AA7" s="52"/>
      <c r="AB7" s="53"/>
      <c r="AC7" s="54"/>
    </row>
    <row r="8" spans="1:29" ht="15.75" thickBot="1" x14ac:dyDescent="0.5">
      <c r="A8" s="244">
        <v>0.29166666666666669</v>
      </c>
      <c r="B8" s="245">
        <f>A8-3/24</f>
        <v>0.16666666666666669</v>
      </c>
      <c r="C8" s="245">
        <f>A8+4/24</f>
        <v>0.45833333333333337</v>
      </c>
      <c r="D8" s="246">
        <f>A8+13/24</f>
        <v>0.83333333333333326</v>
      </c>
      <c r="E8" s="247" t="s">
        <v>32</v>
      </c>
      <c r="F8" s="59"/>
      <c r="G8" s="54"/>
      <c r="H8" s="126" t="s">
        <v>33</v>
      </c>
      <c r="I8" s="126"/>
      <c r="J8" s="126"/>
      <c r="K8" s="127"/>
      <c r="L8" s="130" t="s">
        <v>33</v>
      </c>
      <c r="M8" s="126"/>
      <c r="N8" s="126"/>
      <c r="O8" s="127"/>
      <c r="P8" s="132" t="s">
        <v>33</v>
      </c>
      <c r="Q8" s="133"/>
      <c r="R8" s="133"/>
      <c r="S8" s="134"/>
      <c r="T8" s="130" t="s">
        <v>33</v>
      </c>
      <c r="U8" s="126"/>
      <c r="V8" s="126"/>
      <c r="W8" s="127"/>
      <c r="X8" s="52"/>
      <c r="Y8" s="59"/>
      <c r="Z8" s="54"/>
      <c r="AA8" s="52"/>
      <c r="AB8" s="59"/>
      <c r="AC8" s="54"/>
    </row>
    <row r="9" spans="1:29" ht="15.75" thickBot="1" x14ac:dyDescent="0.5">
      <c r="A9" s="56">
        <f>A8+0.5/24</f>
        <v>0.3125</v>
      </c>
      <c r="B9" s="57">
        <f t="shared" ref="B9:B39" si="0">A9-3/24</f>
        <v>0.1875</v>
      </c>
      <c r="C9" s="57">
        <f t="shared" ref="C9:C39" si="1">A9+4/24</f>
        <v>0.47916666666666663</v>
      </c>
      <c r="D9" s="58">
        <f t="shared" ref="D9:D39" si="2">A9+13/24</f>
        <v>0.85416666666666663</v>
      </c>
      <c r="E9" s="248" t="s">
        <v>34</v>
      </c>
      <c r="F9" s="59"/>
      <c r="G9" s="54"/>
      <c r="H9" s="128"/>
      <c r="I9" s="128"/>
      <c r="J9" s="128"/>
      <c r="K9" s="129"/>
      <c r="L9" s="131"/>
      <c r="M9" s="128"/>
      <c r="N9" s="128"/>
      <c r="O9" s="129"/>
      <c r="P9" s="135" t="s">
        <v>35</v>
      </c>
      <c r="Q9" s="136"/>
      <c r="R9" s="136"/>
      <c r="S9" s="137"/>
      <c r="T9" s="131"/>
      <c r="U9" s="128"/>
      <c r="V9" s="128"/>
      <c r="W9" s="129"/>
      <c r="X9" s="52"/>
      <c r="Y9" s="59"/>
      <c r="Z9" s="54"/>
      <c r="AA9" s="52"/>
      <c r="AB9" s="59"/>
      <c r="AC9" s="54"/>
    </row>
    <row r="10" spans="1:29" ht="15.75" thickBot="1" x14ac:dyDescent="0.5">
      <c r="A10" s="56">
        <f t="shared" ref="A10:A39" si="3">A9+0.5/24</f>
        <v>0.33333333333333331</v>
      </c>
      <c r="B10" s="57">
        <f t="shared" si="0"/>
        <v>0.20833333333333331</v>
      </c>
      <c r="C10" s="57">
        <f t="shared" si="1"/>
        <v>0.5</v>
      </c>
      <c r="D10" s="58">
        <f t="shared" si="2"/>
        <v>0.875</v>
      </c>
      <c r="E10" s="249" t="s">
        <v>36</v>
      </c>
      <c r="F10" s="59"/>
      <c r="G10" s="54"/>
      <c r="H10" s="222" t="s">
        <v>37</v>
      </c>
      <c r="I10" s="141"/>
      <c r="J10" s="141"/>
      <c r="K10" s="142"/>
      <c r="L10" s="147" t="s">
        <v>38</v>
      </c>
      <c r="M10" s="150"/>
      <c r="N10" s="156" t="s">
        <v>39</v>
      </c>
      <c r="O10" s="159" t="s">
        <v>40</v>
      </c>
      <c r="P10" s="138"/>
      <c r="Q10" s="139"/>
      <c r="R10" s="139"/>
      <c r="S10" s="140"/>
      <c r="T10" s="147" t="s">
        <v>38</v>
      </c>
      <c r="U10" s="150"/>
      <c r="V10" s="150"/>
      <c r="W10" s="159" t="s">
        <v>40</v>
      </c>
      <c r="X10" s="52"/>
      <c r="Y10" s="59"/>
      <c r="Z10" s="54"/>
      <c r="AA10" s="222" t="s">
        <v>41</v>
      </c>
      <c r="AB10" s="141"/>
      <c r="AC10" s="142"/>
    </row>
    <row r="11" spans="1:29" ht="15.4" x14ac:dyDescent="0.45">
      <c r="A11" s="56">
        <f t="shared" si="3"/>
        <v>0.35416666666666663</v>
      </c>
      <c r="B11" s="57">
        <f t="shared" si="0"/>
        <v>0.22916666666666663</v>
      </c>
      <c r="C11" s="57">
        <f t="shared" si="1"/>
        <v>0.52083333333333326</v>
      </c>
      <c r="D11" s="58">
        <f t="shared" si="2"/>
        <v>0.89583333333333326</v>
      </c>
      <c r="E11" s="249" t="s">
        <v>42</v>
      </c>
      <c r="F11" s="59"/>
      <c r="G11" s="54"/>
      <c r="H11" s="223"/>
      <c r="I11" s="143"/>
      <c r="J11" s="143"/>
      <c r="K11" s="144"/>
      <c r="L11" s="148"/>
      <c r="M11" s="151"/>
      <c r="N11" s="157"/>
      <c r="O11" s="160"/>
      <c r="P11" s="153" t="s">
        <v>43</v>
      </c>
      <c r="Q11" s="150"/>
      <c r="R11" s="156" t="s">
        <v>39</v>
      </c>
      <c r="S11" s="159" t="s">
        <v>40</v>
      </c>
      <c r="T11" s="148"/>
      <c r="U11" s="151"/>
      <c r="V11" s="151"/>
      <c r="W11" s="160"/>
      <c r="X11" s="52"/>
      <c r="Y11" s="59"/>
      <c r="Z11" s="54"/>
      <c r="AA11" s="223"/>
      <c r="AB11" s="143"/>
      <c r="AC11" s="144"/>
    </row>
    <row r="12" spans="1:29" ht="15.4" x14ac:dyDescent="0.45">
      <c r="A12" s="56">
        <f t="shared" si="3"/>
        <v>0.37499999999999994</v>
      </c>
      <c r="B12" s="57">
        <f t="shared" si="0"/>
        <v>0.24999999999999994</v>
      </c>
      <c r="C12" s="57">
        <f t="shared" si="1"/>
        <v>0.54166666666666663</v>
      </c>
      <c r="D12" s="58">
        <f t="shared" si="2"/>
        <v>0.91666666666666652</v>
      </c>
      <c r="E12" s="249" t="s">
        <v>44</v>
      </c>
      <c r="F12" s="59"/>
      <c r="G12" s="54"/>
      <c r="H12" s="223"/>
      <c r="I12" s="143"/>
      <c r="J12" s="143"/>
      <c r="K12" s="144"/>
      <c r="L12" s="148"/>
      <c r="M12" s="151"/>
      <c r="N12" s="157"/>
      <c r="O12" s="160"/>
      <c r="P12" s="154"/>
      <c r="Q12" s="151"/>
      <c r="R12" s="157"/>
      <c r="S12" s="160"/>
      <c r="T12" s="148"/>
      <c r="U12" s="151"/>
      <c r="V12" s="151"/>
      <c r="W12" s="160"/>
      <c r="X12" s="52"/>
      <c r="Y12" s="59"/>
      <c r="Z12" s="54"/>
      <c r="AA12" s="223"/>
      <c r="AB12" s="143"/>
      <c r="AC12" s="144"/>
    </row>
    <row r="13" spans="1:29" ht="15.75" thickBot="1" x14ac:dyDescent="0.5">
      <c r="A13" s="56">
        <f t="shared" si="3"/>
        <v>0.39583333333333326</v>
      </c>
      <c r="B13" s="57">
        <f t="shared" si="0"/>
        <v>0.27083333333333326</v>
      </c>
      <c r="C13" s="57">
        <f t="shared" si="1"/>
        <v>0.56249999999999989</v>
      </c>
      <c r="D13" s="58">
        <f t="shared" si="2"/>
        <v>0.93749999999999989</v>
      </c>
      <c r="E13" s="249" t="s">
        <v>45</v>
      </c>
      <c r="F13" s="59"/>
      <c r="G13" s="54"/>
      <c r="H13" s="224"/>
      <c r="I13" s="145"/>
      <c r="J13" s="145"/>
      <c r="K13" s="146"/>
      <c r="L13" s="149"/>
      <c r="M13" s="152"/>
      <c r="N13" s="158"/>
      <c r="O13" s="161"/>
      <c r="P13" s="155"/>
      <c r="Q13" s="152"/>
      <c r="R13" s="158"/>
      <c r="S13" s="161"/>
      <c r="T13" s="149"/>
      <c r="U13" s="152"/>
      <c r="V13" s="152"/>
      <c r="W13" s="161"/>
      <c r="X13" s="52"/>
      <c r="Y13" s="59"/>
      <c r="Z13" s="54"/>
      <c r="AA13" s="223"/>
      <c r="AB13" s="143"/>
      <c r="AC13" s="144"/>
    </row>
    <row r="14" spans="1:29" ht="15.75" thickBot="1" x14ac:dyDescent="0.5">
      <c r="A14" s="56">
        <f t="shared" si="3"/>
        <v>0.41666666666666657</v>
      </c>
      <c r="B14" s="57">
        <f t="shared" si="0"/>
        <v>0.29166666666666657</v>
      </c>
      <c r="C14" s="57">
        <f t="shared" si="1"/>
        <v>0.58333333333333326</v>
      </c>
      <c r="D14" s="58">
        <f t="shared" si="2"/>
        <v>0.95833333333333326</v>
      </c>
      <c r="E14" s="250" t="s">
        <v>46</v>
      </c>
      <c r="F14" s="251"/>
      <c r="G14" s="162"/>
      <c r="H14" s="163" t="s">
        <v>47</v>
      </c>
      <c r="I14" s="163"/>
      <c r="J14" s="163"/>
      <c r="K14" s="164"/>
      <c r="L14" s="165" t="s">
        <v>47</v>
      </c>
      <c r="M14" s="163"/>
      <c r="N14" s="163"/>
      <c r="O14" s="164"/>
      <c r="P14" s="165" t="s">
        <v>47</v>
      </c>
      <c r="Q14" s="163"/>
      <c r="R14" s="163"/>
      <c r="S14" s="164"/>
      <c r="T14" s="165" t="s">
        <v>47</v>
      </c>
      <c r="U14" s="163"/>
      <c r="V14" s="163"/>
      <c r="W14" s="164"/>
      <c r="X14" s="52"/>
      <c r="Y14" s="59"/>
      <c r="Z14" s="54"/>
      <c r="AA14" s="223"/>
      <c r="AB14" s="143"/>
      <c r="AC14" s="144"/>
    </row>
    <row r="15" spans="1:29" ht="15.4" x14ac:dyDescent="0.45">
      <c r="A15" s="56">
        <f t="shared" si="3"/>
        <v>0.43749999999999989</v>
      </c>
      <c r="B15" s="57">
        <f t="shared" si="0"/>
        <v>0.31249999999999989</v>
      </c>
      <c r="C15" s="57">
        <f t="shared" si="1"/>
        <v>0.60416666666666652</v>
      </c>
      <c r="D15" s="60">
        <f t="shared" si="2"/>
        <v>0.97916666666666652</v>
      </c>
      <c r="E15" s="252" t="s">
        <v>48</v>
      </c>
      <c r="F15" s="59"/>
      <c r="G15" s="54"/>
      <c r="H15" s="173" t="s">
        <v>54</v>
      </c>
      <c r="I15" s="169"/>
      <c r="J15" s="169"/>
      <c r="K15" s="170"/>
      <c r="L15" s="175" t="s">
        <v>49</v>
      </c>
      <c r="M15" s="176"/>
      <c r="N15" s="176"/>
      <c r="O15" s="177"/>
      <c r="P15" s="181" t="s">
        <v>50</v>
      </c>
      <c r="Q15" s="182"/>
      <c r="R15" s="182"/>
      <c r="S15" s="183"/>
      <c r="T15" s="147" t="s">
        <v>38</v>
      </c>
      <c r="U15" s="150"/>
      <c r="V15" s="166" t="s">
        <v>3</v>
      </c>
      <c r="W15" s="187" t="s">
        <v>51</v>
      </c>
      <c r="X15" s="52"/>
      <c r="Y15" s="59"/>
      <c r="Z15" s="54"/>
      <c r="AA15" s="223"/>
      <c r="AB15" s="143"/>
      <c r="AC15" s="144"/>
    </row>
    <row r="16" spans="1:29" ht="15.75" thickBot="1" x14ac:dyDescent="0.5">
      <c r="A16" s="56">
        <f t="shared" si="3"/>
        <v>0.4583333333333332</v>
      </c>
      <c r="B16" s="57">
        <f t="shared" si="0"/>
        <v>0.3333333333333332</v>
      </c>
      <c r="C16" s="57">
        <f t="shared" si="1"/>
        <v>0.62499999999999989</v>
      </c>
      <c r="D16" s="61">
        <f t="shared" si="2"/>
        <v>0.99999999999999978</v>
      </c>
      <c r="E16" s="252" t="s">
        <v>52</v>
      </c>
      <c r="F16" s="59"/>
      <c r="G16" s="54"/>
      <c r="H16" s="203"/>
      <c r="I16" s="204"/>
      <c r="J16" s="204"/>
      <c r="K16" s="205"/>
      <c r="L16" s="178"/>
      <c r="M16" s="179"/>
      <c r="N16" s="179"/>
      <c r="O16" s="180"/>
      <c r="P16" s="184"/>
      <c r="Q16" s="185"/>
      <c r="R16" s="185"/>
      <c r="S16" s="186"/>
      <c r="T16" s="148"/>
      <c r="U16" s="151"/>
      <c r="V16" s="167"/>
      <c r="W16" s="188"/>
      <c r="X16" s="52"/>
      <c r="Y16" s="59"/>
      <c r="Z16" s="54"/>
      <c r="AA16" s="223"/>
      <c r="AB16" s="143"/>
      <c r="AC16" s="144"/>
    </row>
    <row r="17" spans="1:29" ht="15.4" x14ac:dyDescent="0.45">
      <c r="A17" s="56">
        <f t="shared" si="3"/>
        <v>0.47916666666666652</v>
      </c>
      <c r="B17" s="57">
        <f t="shared" si="0"/>
        <v>0.35416666666666652</v>
      </c>
      <c r="C17" s="57">
        <f t="shared" si="1"/>
        <v>0.64583333333333315</v>
      </c>
      <c r="D17" s="61">
        <f t="shared" si="2"/>
        <v>1.020833333333333</v>
      </c>
      <c r="E17" s="252" t="s">
        <v>53</v>
      </c>
      <c r="F17" s="59"/>
      <c r="G17" s="54"/>
      <c r="H17" s="203"/>
      <c r="I17" s="204"/>
      <c r="J17" s="204"/>
      <c r="K17" s="205"/>
      <c r="L17" s="173" t="s">
        <v>55</v>
      </c>
      <c r="M17" s="169"/>
      <c r="N17" s="169"/>
      <c r="O17" s="170"/>
      <c r="P17" s="173" t="s">
        <v>56</v>
      </c>
      <c r="Q17" s="169"/>
      <c r="R17" s="169"/>
      <c r="S17" s="170"/>
      <c r="T17" s="148"/>
      <c r="U17" s="151"/>
      <c r="V17" s="167"/>
      <c r="W17" s="188"/>
      <c r="X17" s="52"/>
      <c r="Y17" s="59"/>
      <c r="Z17" s="54"/>
      <c r="AA17" s="223"/>
      <c r="AB17" s="143"/>
      <c r="AC17" s="144"/>
    </row>
    <row r="18" spans="1:29" ht="15.75" thickBot="1" x14ac:dyDescent="0.5">
      <c r="A18" s="56">
        <f t="shared" si="3"/>
        <v>0.49999999999999983</v>
      </c>
      <c r="B18" s="57">
        <f t="shared" si="0"/>
        <v>0.37499999999999983</v>
      </c>
      <c r="C18" s="57">
        <f t="shared" si="1"/>
        <v>0.66666666666666652</v>
      </c>
      <c r="D18" s="61">
        <f t="shared" si="2"/>
        <v>1.0416666666666665</v>
      </c>
      <c r="E18" s="252" t="s">
        <v>57</v>
      </c>
      <c r="F18" s="59"/>
      <c r="G18" s="54"/>
      <c r="H18" s="174"/>
      <c r="I18" s="171"/>
      <c r="J18" s="171"/>
      <c r="K18" s="172"/>
      <c r="L18" s="174"/>
      <c r="M18" s="171"/>
      <c r="N18" s="171"/>
      <c r="O18" s="172"/>
      <c r="P18" s="174"/>
      <c r="Q18" s="171"/>
      <c r="R18" s="171"/>
      <c r="S18" s="172"/>
      <c r="T18" s="149"/>
      <c r="U18" s="152"/>
      <c r="V18" s="168"/>
      <c r="W18" s="189"/>
      <c r="X18" s="52"/>
      <c r="Y18" s="59"/>
      <c r="Z18" s="54"/>
      <c r="AA18" s="223"/>
      <c r="AB18" s="143"/>
      <c r="AC18" s="144"/>
    </row>
    <row r="19" spans="1:29" ht="15.75" thickBot="1" x14ac:dyDescent="0.5">
      <c r="A19" s="56">
        <f t="shared" si="3"/>
        <v>0.52083333333333315</v>
      </c>
      <c r="B19" s="57">
        <f t="shared" si="0"/>
        <v>0.39583333333333315</v>
      </c>
      <c r="C19" s="57">
        <f t="shared" si="1"/>
        <v>0.68749999999999978</v>
      </c>
      <c r="D19" s="61">
        <f t="shared" si="2"/>
        <v>1.0624999999999998</v>
      </c>
      <c r="E19" s="248" t="s">
        <v>58</v>
      </c>
      <c r="F19" s="59"/>
      <c r="G19" s="54"/>
      <c r="H19" s="126" t="s">
        <v>59</v>
      </c>
      <c r="I19" s="126"/>
      <c r="J19" s="126"/>
      <c r="K19" s="127"/>
      <c r="L19" s="130" t="s">
        <v>59</v>
      </c>
      <c r="M19" s="126"/>
      <c r="N19" s="126"/>
      <c r="O19" s="127"/>
      <c r="P19" s="130" t="s">
        <v>59</v>
      </c>
      <c r="Q19" s="126"/>
      <c r="R19" s="126"/>
      <c r="S19" s="127"/>
      <c r="T19" s="130" t="s">
        <v>59</v>
      </c>
      <c r="U19" s="126"/>
      <c r="V19" s="126"/>
      <c r="W19" s="127"/>
      <c r="X19" s="52"/>
      <c r="Y19" s="59"/>
      <c r="Z19" s="54"/>
      <c r="AA19" s="223"/>
      <c r="AB19" s="143"/>
      <c r="AC19" s="144"/>
    </row>
    <row r="20" spans="1:29" ht="15.75" thickBot="1" x14ac:dyDescent="0.5">
      <c r="A20" s="56">
        <f t="shared" si="3"/>
        <v>0.54166666666666652</v>
      </c>
      <c r="B20" s="57">
        <f t="shared" si="0"/>
        <v>0.41666666666666652</v>
      </c>
      <c r="C20" s="57">
        <f t="shared" si="1"/>
        <v>0.70833333333333315</v>
      </c>
      <c r="D20" s="61">
        <f t="shared" si="2"/>
        <v>1.083333333333333</v>
      </c>
      <c r="E20" s="248" t="s">
        <v>60</v>
      </c>
      <c r="F20" s="59"/>
      <c r="G20" s="54"/>
      <c r="H20" s="128"/>
      <c r="I20" s="128"/>
      <c r="J20" s="128"/>
      <c r="K20" s="129"/>
      <c r="L20" s="131"/>
      <c r="M20" s="128"/>
      <c r="N20" s="128"/>
      <c r="O20" s="129"/>
      <c r="P20" s="131"/>
      <c r="Q20" s="128"/>
      <c r="R20" s="128"/>
      <c r="S20" s="129"/>
      <c r="T20" s="131"/>
      <c r="U20" s="128"/>
      <c r="V20" s="128"/>
      <c r="W20" s="129"/>
      <c r="X20" s="222" t="s">
        <v>61</v>
      </c>
      <c r="Y20" s="141"/>
      <c r="Z20" s="142"/>
      <c r="AA20" s="223"/>
      <c r="AB20" s="143"/>
      <c r="AC20" s="144"/>
    </row>
    <row r="21" spans="1:29" ht="15.4" x14ac:dyDescent="0.45">
      <c r="A21" s="56">
        <f t="shared" si="3"/>
        <v>0.56249999999999989</v>
      </c>
      <c r="B21" s="57">
        <f t="shared" si="0"/>
        <v>0.43749999999999989</v>
      </c>
      <c r="C21" s="57">
        <f t="shared" si="1"/>
        <v>0.72916666666666652</v>
      </c>
      <c r="D21" s="61">
        <f t="shared" si="2"/>
        <v>1.1041666666666665</v>
      </c>
      <c r="E21" s="252" t="s">
        <v>62</v>
      </c>
      <c r="F21" s="59"/>
      <c r="G21" s="54"/>
      <c r="H21" s="147" t="s">
        <v>38</v>
      </c>
      <c r="I21" s="195" t="s">
        <v>63</v>
      </c>
      <c r="J21" s="150"/>
      <c r="K21" s="190" t="s">
        <v>64</v>
      </c>
      <c r="L21" s="201" t="s">
        <v>65</v>
      </c>
      <c r="M21" s="195" t="s">
        <v>63</v>
      </c>
      <c r="N21" s="198" t="s">
        <v>66</v>
      </c>
      <c r="O21" s="190" t="s">
        <v>64</v>
      </c>
      <c r="P21" s="153" t="s">
        <v>43</v>
      </c>
      <c r="Q21" s="195" t="s">
        <v>63</v>
      </c>
      <c r="R21" s="198" t="s">
        <v>66</v>
      </c>
      <c r="S21" s="190" t="s">
        <v>64</v>
      </c>
      <c r="T21" s="147" t="s">
        <v>38</v>
      </c>
      <c r="U21" s="150"/>
      <c r="V21" s="198" t="s">
        <v>66</v>
      </c>
      <c r="W21" s="190" t="s">
        <v>64</v>
      </c>
      <c r="X21" s="223"/>
      <c r="Y21" s="143"/>
      <c r="Z21" s="144"/>
      <c r="AA21" s="223"/>
      <c r="AB21" s="143"/>
      <c r="AC21" s="144"/>
    </row>
    <row r="22" spans="1:29" ht="15.75" thickBot="1" x14ac:dyDescent="0.5">
      <c r="A22" s="56">
        <f t="shared" si="3"/>
        <v>0.58333333333333326</v>
      </c>
      <c r="B22" s="57">
        <f t="shared" si="0"/>
        <v>0.45833333333333326</v>
      </c>
      <c r="C22" s="57">
        <f t="shared" si="1"/>
        <v>0.74999999999999989</v>
      </c>
      <c r="D22" s="61">
        <f t="shared" si="2"/>
        <v>1.125</v>
      </c>
      <c r="E22" s="252" t="s">
        <v>67</v>
      </c>
      <c r="F22" s="59"/>
      <c r="G22" s="54"/>
      <c r="H22" s="148"/>
      <c r="I22" s="196"/>
      <c r="J22" s="151"/>
      <c r="K22" s="191"/>
      <c r="L22" s="202"/>
      <c r="M22" s="196"/>
      <c r="N22" s="199"/>
      <c r="O22" s="191"/>
      <c r="P22" s="154"/>
      <c r="Q22" s="196"/>
      <c r="R22" s="199"/>
      <c r="S22" s="191"/>
      <c r="T22" s="148"/>
      <c r="U22" s="151"/>
      <c r="V22" s="199"/>
      <c r="W22" s="191"/>
      <c r="X22" s="223"/>
      <c r="Y22" s="143"/>
      <c r="Z22" s="144"/>
      <c r="AA22" s="223"/>
      <c r="AB22" s="143"/>
      <c r="AC22" s="144"/>
    </row>
    <row r="23" spans="1:29" ht="15.4" x14ac:dyDescent="0.45">
      <c r="A23" s="56">
        <f t="shared" si="3"/>
        <v>0.60416666666666663</v>
      </c>
      <c r="B23" s="57">
        <f t="shared" si="0"/>
        <v>0.47916666666666663</v>
      </c>
      <c r="C23" s="57">
        <f t="shared" si="1"/>
        <v>0.77083333333333326</v>
      </c>
      <c r="D23" s="61">
        <f t="shared" si="2"/>
        <v>1.1458333333333333</v>
      </c>
      <c r="E23" s="252" t="s">
        <v>68</v>
      </c>
      <c r="F23" s="59"/>
      <c r="G23" s="54"/>
      <c r="H23" s="148"/>
      <c r="I23" s="196"/>
      <c r="J23" s="151"/>
      <c r="K23" s="191"/>
      <c r="L23" s="193" t="s">
        <v>69</v>
      </c>
      <c r="M23" s="196"/>
      <c r="N23" s="199"/>
      <c r="O23" s="191"/>
      <c r="P23" s="154"/>
      <c r="Q23" s="196"/>
      <c r="R23" s="199"/>
      <c r="S23" s="191"/>
      <c r="T23" s="148"/>
      <c r="U23" s="151"/>
      <c r="V23" s="199"/>
      <c r="W23" s="191"/>
      <c r="X23" s="223"/>
      <c r="Y23" s="143"/>
      <c r="Z23" s="144"/>
      <c r="AA23" s="223"/>
      <c r="AB23" s="143"/>
      <c r="AC23" s="144"/>
    </row>
    <row r="24" spans="1:29" ht="15.75" thickBot="1" x14ac:dyDescent="0.5">
      <c r="A24" s="56">
        <f t="shared" si="3"/>
        <v>0.625</v>
      </c>
      <c r="B24" s="57">
        <f t="shared" si="0"/>
        <v>0.5</v>
      </c>
      <c r="C24" s="57">
        <f t="shared" si="1"/>
        <v>0.79166666666666663</v>
      </c>
      <c r="D24" s="61">
        <f t="shared" si="2"/>
        <v>1.1666666666666665</v>
      </c>
      <c r="E24" s="252" t="s">
        <v>70</v>
      </c>
      <c r="F24" s="59"/>
      <c r="G24" s="54"/>
      <c r="H24" s="149"/>
      <c r="I24" s="197"/>
      <c r="J24" s="152"/>
      <c r="K24" s="192"/>
      <c r="L24" s="194"/>
      <c r="M24" s="197"/>
      <c r="N24" s="200"/>
      <c r="O24" s="192"/>
      <c r="P24" s="155"/>
      <c r="Q24" s="197"/>
      <c r="R24" s="200"/>
      <c r="S24" s="192"/>
      <c r="T24" s="149"/>
      <c r="U24" s="152"/>
      <c r="V24" s="200"/>
      <c r="W24" s="192"/>
      <c r="X24" s="223"/>
      <c r="Y24" s="143"/>
      <c r="Z24" s="144"/>
      <c r="AA24" s="223"/>
      <c r="AB24" s="143"/>
      <c r="AC24" s="144"/>
    </row>
    <row r="25" spans="1:29" ht="15.75" thickBot="1" x14ac:dyDescent="0.5">
      <c r="A25" s="56">
        <f t="shared" si="3"/>
        <v>0.64583333333333337</v>
      </c>
      <c r="B25" s="57">
        <f t="shared" si="0"/>
        <v>0.52083333333333337</v>
      </c>
      <c r="C25" s="57">
        <f t="shared" si="1"/>
        <v>0.8125</v>
      </c>
      <c r="D25" s="61">
        <f t="shared" si="2"/>
        <v>1.1875</v>
      </c>
      <c r="E25" s="250" t="s">
        <v>71</v>
      </c>
      <c r="F25" s="251"/>
      <c r="G25" s="162"/>
      <c r="H25" s="165" t="s">
        <v>47</v>
      </c>
      <c r="I25" s="163"/>
      <c r="J25" s="163"/>
      <c r="K25" s="164"/>
      <c r="L25" s="165" t="s">
        <v>47</v>
      </c>
      <c r="M25" s="163"/>
      <c r="N25" s="163"/>
      <c r="O25" s="164"/>
      <c r="P25" s="165" t="s">
        <v>47</v>
      </c>
      <c r="Q25" s="163"/>
      <c r="R25" s="163"/>
      <c r="S25" s="164"/>
      <c r="T25" s="165" t="s">
        <v>47</v>
      </c>
      <c r="U25" s="163"/>
      <c r="V25" s="163"/>
      <c r="W25" s="164"/>
      <c r="X25" s="223"/>
      <c r="Y25" s="143"/>
      <c r="Z25" s="144"/>
      <c r="AA25" s="223"/>
      <c r="AB25" s="143"/>
      <c r="AC25" s="144"/>
    </row>
    <row r="26" spans="1:29" ht="15.4" x14ac:dyDescent="0.45">
      <c r="A26" s="56">
        <f t="shared" si="3"/>
        <v>0.66666666666666674</v>
      </c>
      <c r="B26" s="57">
        <f t="shared" si="0"/>
        <v>0.54166666666666674</v>
      </c>
      <c r="C26" s="57">
        <f t="shared" si="1"/>
        <v>0.83333333333333337</v>
      </c>
      <c r="D26" s="61">
        <f t="shared" si="2"/>
        <v>1.2083333333333335</v>
      </c>
      <c r="E26" s="249" t="s">
        <v>72</v>
      </c>
      <c r="F26" s="253" t="s">
        <v>73</v>
      </c>
      <c r="G26" s="219"/>
      <c r="H26" s="147" t="s">
        <v>38</v>
      </c>
      <c r="I26" s="150"/>
      <c r="J26" s="150"/>
      <c r="K26" s="150"/>
      <c r="L26" s="147" t="s">
        <v>38</v>
      </c>
      <c r="M26" s="153" t="s">
        <v>43</v>
      </c>
      <c r="N26" s="156" t="s">
        <v>39</v>
      </c>
      <c r="O26" s="150"/>
      <c r="P26" s="147" t="s">
        <v>38</v>
      </c>
      <c r="Q26" s="153" t="s">
        <v>43</v>
      </c>
      <c r="R26" s="156" t="s">
        <v>39</v>
      </c>
      <c r="S26" s="150"/>
      <c r="T26" s="173" t="s">
        <v>74</v>
      </c>
      <c r="U26" s="169"/>
      <c r="V26" s="169"/>
      <c r="W26" s="170"/>
      <c r="X26" s="223"/>
      <c r="Y26" s="143"/>
      <c r="Z26" s="144"/>
      <c r="AA26" s="223"/>
      <c r="AB26" s="143"/>
      <c r="AC26" s="144"/>
    </row>
    <row r="27" spans="1:29" ht="15.75" thickBot="1" x14ac:dyDescent="0.5">
      <c r="A27" s="56">
        <f t="shared" si="3"/>
        <v>0.68750000000000011</v>
      </c>
      <c r="B27" s="57">
        <f t="shared" si="0"/>
        <v>0.56250000000000011</v>
      </c>
      <c r="C27" s="57">
        <f t="shared" si="1"/>
        <v>0.85416666666666674</v>
      </c>
      <c r="D27" s="61">
        <f t="shared" si="2"/>
        <v>1.2291666666666667</v>
      </c>
      <c r="E27" s="252" t="s">
        <v>75</v>
      </c>
      <c r="F27" s="254"/>
      <c r="G27" s="220"/>
      <c r="H27" s="148"/>
      <c r="I27" s="151"/>
      <c r="J27" s="151"/>
      <c r="K27" s="151"/>
      <c r="L27" s="148"/>
      <c r="M27" s="154"/>
      <c r="N27" s="157"/>
      <c r="O27" s="151"/>
      <c r="P27" s="148"/>
      <c r="Q27" s="154"/>
      <c r="R27" s="157"/>
      <c r="S27" s="151"/>
      <c r="T27" s="203"/>
      <c r="U27" s="204"/>
      <c r="V27" s="204"/>
      <c r="W27" s="205"/>
      <c r="X27" s="223"/>
      <c r="Y27" s="143"/>
      <c r="Z27" s="144"/>
      <c r="AA27" s="224"/>
      <c r="AB27" s="145"/>
      <c r="AC27" s="146"/>
    </row>
    <row r="28" spans="1:29" ht="15.75" thickBot="1" x14ac:dyDescent="0.5">
      <c r="A28" s="56">
        <f t="shared" si="3"/>
        <v>0.70833333333333348</v>
      </c>
      <c r="B28" s="57">
        <f t="shared" si="0"/>
        <v>0.58333333333333348</v>
      </c>
      <c r="C28" s="57">
        <f t="shared" si="1"/>
        <v>0.87500000000000011</v>
      </c>
      <c r="D28" s="61">
        <f t="shared" si="2"/>
        <v>1.25</v>
      </c>
      <c r="E28" s="252" t="s">
        <v>76</v>
      </c>
      <c r="F28" s="255"/>
      <c r="G28" s="221"/>
      <c r="H28" s="148"/>
      <c r="I28" s="151"/>
      <c r="J28" s="151"/>
      <c r="K28" s="151"/>
      <c r="L28" s="148"/>
      <c r="M28" s="154"/>
      <c r="N28" s="157"/>
      <c r="O28" s="151"/>
      <c r="P28" s="148"/>
      <c r="Q28" s="154"/>
      <c r="R28" s="157"/>
      <c r="S28" s="151"/>
      <c r="T28" s="203"/>
      <c r="U28" s="204"/>
      <c r="V28" s="204"/>
      <c r="W28" s="205"/>
      <c r="X28" s="223"/>
      <c r="Y28" s="143"/>
      <c r="Z28" s="144"/>
      <c r="AA28" s="206" t="s">
        <v>77</v>
      </c>
      <c r="AB28" s="207"/>
      <c r="AC28" s="208"/>
    </row>
    <row r="29" spans="1:29" ht="15.75" thickBot="1" x14ac:dyDescent="0.5">
      <c r="A29" s="56">
        <f t="shared" si="3"/>
        <v>0.72916666666666685</v>
      </c>
      <c r="B29" s="57">
        <f t="shared" si="0"/>
        <v>0.60416666666666685</v>
      </c>
      <c r="C29" s="57">
        <f t="shared" si="1"/>
        <v>0.89583333333333348</v>
      </c>
      <c r="D29" s="61">
        <f t="shared" si="2"/>
        <v>1.2708333333333335</v>
      </c>
      <c r="E29" s="252" t="s">
        <v>78</v>
      </c>
      <c r="F29" s="256" t="s">
        <v>79</v>
      </c>
      <c r="G29" s="215"/>
      <c r="H29" s="149"/>
      <c r="I29" s="152"/>
      <c r="J29" s="152"/>
      <c r="K29" s="152"/>
      <c r="L29" s="149"/>
      <c r="M29" s="155"/>
      <c r="N29" s="158"/>
      <c r="O29" s="152"/>
      <c r="P29" s="149"/>
      <c r="Q29" s="155"/>
      <c r="R29" s="158"/>
      <c r="S29" s="152"/>
      <c r="T29" s="174"/>
      <c r="U29" s="171"/>
      <c r="V29" s="171"/>
      <c r="W29" s="172"/>
      <c r="X29" s="224"/>
      <c r="Y29" s="145"/>
      <c r="Z29" s="146"/>
      <c r="AA29" s="209"/>
      <c r="AB29" s="210"/>
      <c r="AC29" s="211"/>
    </row>
    <row r="30" spans="1:29" ht="15.75" thickBot="1" x14ac:dyDescent="0.5">
      <c r="A30" s="56">
        <f t="shared" si="3"/>
        <v>0.75000000000000022</v>
      </c>
      <c r="B30" s="57">
        <f t="shared" si="0"/>
        <v>0.62500000000000022</v>
      </c>
      <c r="C30" s="57">
        <f t="shared" si="1"/>
        <v>0.91666666666666685</v>
      </c>
      <c r="D30" s="61">
        <f t="shared" si="2"/>
        <v>1.291666666666667</v>
      </c>
      <c r="E30" s="248" t="s">
        <v>80</v>
      </c>
      <c r="F30" s="257"/>
      <c r="G30" s="216"/>
      <c r="H30" s="163" t="s">
        <v>47</v>
      </c>
      <c r="I30" s="163"/>
      <c r="J30" s="163"/>
      <c r="K30" s="164"/>
      <c r="L30" s="165" t="s">
        <v>47</v>
      </c>
      <c r="M30" s="163"/>
      <c r="N30" s="163"/>
      <c r="O30" s="164"/>
      <c r="P30" s="165" t="s">
        <v>47</v>
      </c>
      <c r="Q30" s="163"/>
      <c r="R30" s="163"/>
      <c r="S30" s="164"/>
      <c r="T30" s="165" t="s">
        <v>47</v>
      </c>
      <c r="U30" s="163"/>
      <c r="V30" s="163"/>
      <c r="W30" s="164"/>
      <c r="X30" s="206" t="s">
        <v>77</v>
      </c>
      <c r="Y30" s="207"/>
      <c r="Z30" s="208"/>
      <c r="AA30" s="209"/>
      <c r="AB30" s="210"/>
      <c r="AC30" s="211"/>
    </row>
    <row r="31" spans="1:29" ht="15.4" x14ac:dyDescent="0.45">
      <c r="A31" s="56">
        <f t="shared" si="3"/>
        <v>0.77083333333333359</v>
      </c>
      <c r="B31" s="57">
        <f t="shared" si="0"/>
        <v>0.64583333333333359</v>
      </c>
      <c r="C31" s="57">
        <f t="shared" si="1"/>
        <v>0.93750000000000022</v>
      </c>
      <c r="D31" s="61">
        <f t="shared" si="2"/>
        <v>1.3125000000000002</v>
      </c>
      <c r="E31" s="248" t="s">
        <v>81</v>
      </c>
      <c r="F31" s="126" t="s">
        <v>82</v>
      </c>
      <c r="G31" s="127"/>
      <c r="H31" s="225" t="s">
        <v>83</v>
      </c>
      <c r="I31" s="226"/>
      <c r="J31" s="130" t="s">
        <v>82</v>
      </c>
      <c r="K31" s="127"/>
      <c r="L31" s="173" t="s">
        <v>84</v>
      </c>
      <c r="M31" s="169"/>
      <c r="N31" s="169"/>
      <c r="O31" s="170"/>
      <c r="P31" s="232" t="s">
        <v>85</v>
      </c>
      <c r="Q31" s="233"/>
      <c r="R31" s="233"/>
      <c r="S31" s="234"/>
      <c r="T31" s="130" t="s">
        <v>82</v>
      </c>
      <c r="U31" s="126"/>
      <c r="V31" s="126"/>
      <c r="W31" s="127"/>
      <c r="X31" s="209"/>
      <c r="Y31" s="210"/>
      <c r="Z31" s="211"/>
      <c r="AA31" s="209"/>
      <c r="AB31" s="210"/>
      <c r="AC31" s="211"/>
    </row>
    <row r="32" spans="1:29" ht="15.75" thickBot="1" x14ac:dyDescent="0.5">
      <c r="A32" s="56">
        <f t="shared" si="3"/>
        <v>0.79166666666666696</v>
      </c>
      <c r="B32" s="57">
        <f t="shared" si="0"/>
        <v>0.66666666666666696</v>
      </c>
      <c r="C32" s="57">
        <f t="shared" si="1"/>
        <v>0.95833333333333359</v>
      </c>
      <c r="D32" s="61">
        <f t="shared" si="2"/>
        <v>1.3333333333333335</v>
      </c>
      <c r="E32" s="248" t="s">
        <v>86</v>
      </c>
      <c r="F32" s="217"/>
      <c r="G32" s="218"/>
      <c r="H32" s="227"/>
      <c r="I32" s="228"/>
      <c r="J32" s="231"/>
      <c r="K32" s="218"/>
      <c r="L32" s="174"/>
      <c r="M32" s="171"/>
      <c r="N32" s="171"/>
      <c r="O32" s="172"/>
      <c r="P32" s="235"/>
      <c r="Q32" s="236"/>
      <c r="R32" s="236"/>
      <c r="S32" s="237"/>
      <c r="T32" s="231"/>
      <c r="U32" s="217"/>
      <c r="V32" s="217"/>
      <c r="W32" s="218"/>
      <c r="X32" s="209"/>
      <c r="Y32" s="210"/>
      <c r="Z32" s="211"/>
      <c r="AA32" s="209"/>
      <c r="AB32" s="210"/>
      <c r="AC32" s="211"/>
    </row>
    <row r="33" spans="1:29" ht="15.75" thickBot="1" x14ac:dyDescent="0.5">
      <c r="A33" s="56">
        <f t="shared" si="3"/>
        <v>0.81250000000000033</v>
      </c>
      <c r="B33" s="57">
        <f t="shared" si="0"/>
        <v>0.68750000000000033</v>
      </c>
      <c r="C33" s="57">
        <f t="shared" si="1"/>
        <v>0.97916666666666696</v>
      </c>
      <c r="D33" s="61">
        <f t="shared" si="2"/>
        <v>1.354166666666667</v>
      </c>
      <c r="E33" s="248" t="s">
        <v>87</v>
      </c>
      <c r="F33" s="217"/>
      <c r="G33" s="218"/>
      <c r="H33" s="229"/>
      <c r="I33" s="230"/>
      <c r="J33" s="231"/>
      <c r="K33" s="218"/>
      <c r="L33" s="130" t="s">
        <v>82</v>
      </c>
      <c r="M33" s="126"/>
      <c r="N33" s="126"/>
      <c r="O33" s="127"/>
      <c r="P33" s="130" t="s">
        <v>82</v>
      </c>
      <c r="Q33" s="126"/>
      <c r="R33" s="126"/>
      <c r="S33" s="127"/>
      <c r="T33" s="231"/>
      <c r="U33" s="217"/>
      <c r="V33" s="217"/>
      <c r="W33" s="218"/>
      <c r="X33" s="209"/>
      <c r="Y33" s="210"/>
      <c r="Z33" s="211"/>
      <c r="AA33" s="209"/>
      <c r="AB33" s="210"/>
      <c r="AC33" s="211"/>
    </row>
    <row r="34" spans="1:29" ht="15.4" x14ac:dyDescent="0.45">
      <c r="A34" s="56">
        <f t="shared" si="3"/>
        <v>0.8333333333333337</v>
      </c>
      <c r="B34" s="57">
        <f t="shared" si="0"/>
        <v>0.7083333333333337</v>
      </c>
      <c r="C34" s="62">
        <f t="shared" si="1"/>
        <v>1.0000000000000004</v>
      </c>
      <c r="D34" s="61">
        <f t="shared" si="2"/>
        <v>1.3750000000000004</v>
      </c>
      <c r="E34" s="258" t="s">
        <v>88</v>
      </c>
      <c r="F34" s="217"/>
      <c r="G34" s="218"/>
      <c r="H34" s="225" t="s">
        <v>89</v>
      </c>
      <c r="I34" s="226"/>
      <c r="J34" s="231"/>
      <c r="K34" s="218"/>
      <c r="L34" s="231"/>
      <c r="M34" s="217"/>
      <c r="N34" s="217"/>
      <c r="O34" s="218"/>
      <c r="P34" s="231"/>
      <c r="Q34" s="217"/>
      <c r="R34" s="217"/>
      <c r="S34" s="218"/>
      <c r="T34" s="231"/>
      <c r="U34" s="217"/>
      <c r="V34" s="217"/>
      <c r="W34" s="218"/>
      <c r="X34" s="209"/>
      <c r="Y34" s="210"/>
      <c r="Z34" s="211"/>
      <c r="AA34" s="209"/>
      <c r="AB34" s="210"/>
      <c r="AC34" s="211"/>
    </row>
    <row r="35" spans="1:29" ht="15.4" x14ac:dyDescent="0.45">
      <c r="A35" s="56">
        <f t="shared" si="3"/>
        <v>0.85416666666666707</v>
      </c>
      <c r="B35" s="57">
        <f t="shared" si="0"/>
        <v>0.72916666666666707</v>
      </c>
      <c r="C35" s="62">
        <f t="shared" si="1"/>
        <v>1.0208333333333337</v>
      </c>
      <c r="D35" s="61">
        <f t="shared" si="2"/>
        <v>1.3958333333333337</v>
      </c>
      <c r="E35" s="259" t="s">
        <v>90</v>
      </c>
      <c r="F35" s="217"/>
      <c r="G35" s="218"/>
      <c r="H35" s="227"/>
      <c r="I35" s="228"/>
      <c r="J35" s="231"/>
      <c r="K35" s="218"/>
      <c r="L35" s="231"/>
      <c r="M35" s="217"/>
      <c r="N35" s="217"/>
      <c r="O35" s="218"/>
      <c r="P35" s="231"/>
      <c r="Q35" s="217"/>
      <c r="R35" s="217"/>
      <c r="S35" s="218"/>
      <c r="T35" s="231"/>
      <c r="U35" s="217"/>
      <c r="V35" s="217"/>
      <c r="W35" s="218"/>
      <c r="X35" s="209"/>
      <c r="Y35" s="210"/>
      <c r="Z35" s="211"/>
      <c r="AA35" s="209"/>
      <c r="AB35" s="210"/>
      <c r="AC35" s="211"/>
    </row>
    <row r="36" spans="1:29" ht="15.75" thickBot="1" x14ac:dyDescent="0.5">
      <c r="A36" s="56">
        <f t="shared" si="3"/>
        <v>0.87500000000000044</v>
      </c>
      <c r="B36" s="57">
        <f t="shared" si="0"/>
        <v>0.75000000000000044</v>
      </c>
      <c r="C36" s="62">
        <f t="shared" si="1"/>
        <v>1.0416666666666672</v>
      </c>
      <c r="D36" s="61">
        <f t="shared" si="2"/>
        <v>1.416666666666667</v>
      </c>
      <c r="E36" s="259" t="s">
        <v>91</v>
      </c>
      <c r="F36" s="217"/>
      <c r="G36" s="218"/>
      <c r="H36" s="229"/>
      <c r="I36" s="230"/>
      <c r="J36" s="231"/>
      <c r="K36" s="218"/>
      <c r="L36" s="231"/>
      <c r="M36" s="217"/>
      <c r="N36" s="217"/>
      <c r="O36" s="218"/>
      <c r="P36" s="231"/>
      <c r="Q36" s="217"/>
      <c r="R36" s="217"/>
      <c r="S36" s="218"/>
      <c r="T36" s="231"/>
      <c r="U36" s="217"/>
      <c r="V36" s="217"/>
      <c r="W36" s="218"/>
      <c r="X36" s="209"/>
      <c r="Y36" s="210"/>
      <c r="Z36" s="211"/>
      <c r="AA36" s="209"/>
      <c r="AB36" s="210"/>
      <c r="AC36" s="211"/>
    </row>
    <row r="37" spans="1:29" ht="15.4" x14ac:dyDescent="0.45">
      <c r="A37" s="56">
        <f t="shared" si="3"/>
        <v>0.89583333333333381</v>
      </c>
      <c r="B37" s="57">
        <f t="shared" si="0"/>
        <v>0.77083333333333381</v>
      </c>
      <c r="C37" s="62">
        <f t="shared" si="1"/>
        <v>1.0625000000000004</v>
      </c>
      <c r="D37" s="61">
        <f t="shared" si="2"/>
        <v>1.4375000000000004</v>
      </c>
      <c r="E37" s="260" t="s">
        <v>92</v>
      </c>
      <c r="F37" s="217"/>
      <c r="G37" s="218"/>
      <c r="H37" s="225" t="s">
        <v>89</v>
      </c>
      <c r="I37" s="226"/>
      <c r="J37" s="231"/>
      <c r="K37" s="218"/>
      <c r="L37" s="231"/>
      <c r="M37" s="217"/>
      <c r="N37" s="217"/>
      <c r="O37" s="218"/>
      <c r="P37" s="231"/>
      <c r="Q37" s="217"/>
      <c r="R37" s="217"/>
      <c r="S37" s="218"/>
      <c r="T37" s="231"/>
      <c r="U37" s="217"/>
      <c r="V37" s="217"/>
      <c r="W37" s="218"/>
      <c r="X37" s="209"/>
      <c r="Y37" s="210"/>
      <c r="Z37" s="211"/>
      <c r="AA37" s="209"/>
      <c r="AB37" s="210"/>
      <c r="AC37" s="211"/>
    </row>
    <row r="38" spans="1:29" ht="15.4" x14ac:dyDescent="0.45">
      <c r="A38" s="56">
        <f t="shared" si="3"/>
        <v>0.91666666666666718</v>
      </c>
      <c r="B38" s="57">
        <f t="shared" si="0"/>
        <v>0.79166666666666718</v>
      </c>
      <c r="C38" s="62">
        <f t="shared" si="1"/>
        <v>1.0833333333333339</v>
      </c>
      <c r="D38" s="61">
        <f t="shared" si="2"/>
        <v>1.4583333333333339</v>
      </c>
      <c r="E38" s="260" t="s">
        <v>93</v>
      </c>
      <c r="F38" s="217"/>
      <c r="G38" s="218"/>
      <c r="H38" s="227"/>
      <c r="I38" s="228"/>
      <c r="J38" s="231"/>
      <c r="K38" s="218"/>
      <c r="L38" s="231"/>
      <c r="M38" s="217"/>
      <c r="N38" s="217"/>
      <c r="O38" s="218"/>
      <c r="P38" s="231"/>
      <c r="Q38" s="217"/>
      <c r="R38" s="217"/>
      <c r="S38" s="218"/>
      <c r="T38" s="231"/>
      <c r="U38" s="217"/>
      <c r="V38" s="217"/>
      <c r="W38" s="218"/>
      <c r="X38" s="209"/>
      <c r="Y38" s="210"/>
      <c r="Z38" s="211"/>
      <c r="AA38" s="209"/>
      <c r="AB38" s="210"/>
      <c r="AC38" s="211"/>
    </row>
    <row r="39" spans="1:29" ht="15.75" thickBot="1" x14ac:dyDescent="0.5">
      <c r="A39" s="63">
        <f t="shared" si="3"/>
        <v>0.93750000000000056</v>
      </c>
      <c r="B39" s="64">
        <f t="shared" si="0"/>
        <v>0.81250000000000056</v>
      </c>
      <c r="C39" s="65">
        <f t="shared" si="1"/>
        <v>1.1041666666666672</v>
      </c>
      <c r="D39" s="66">
        <f t="shared" si="2"/>
        <v>1.4791666666666672</v>
      </c>
      <c r="E39" s="261" t="s">
        <v>94</v>
      </c>
      <c r="F39" s="128"/>
      <c r="G39" s="129"/>
      <c r="H39" s="227"/>
      <c r="I39" s="228"/>
      <c r="J39" s="131"/>
      <c r="K39" s="129"/>
      <c r="L39" s="131"/>
      <c r="M39" s="128"/>
      <c r="N39" s="128"/>
      <c r="O39" s="129"/>
      <c r="P39" s="131"/>
      <c r="Q39" s="128"/>
      <c r="R39" s="128"/>
      <c r="S39" s="129"/>
      <c r="T39" s="131"/>
      <c r="U39" s="128"/>
      <c r="V39" s="128"/>
      <c r="W39" s="129"/>
      <c r="X39" s="212"/>
      <c r="Y39" s="213"/>
      <c r="Z39" s="214"/>
      <c r="AA39" s="212"/>
      <c r="AB39" s="213"/>
      <c r="AC39" s="214"/>
    </row>
    <row r="40" spans="1:29" ht="14.65" thickBot="1" x14ac:dyDescent="0.5">
      <c r="A40" s="55"/>
      <c r="B40" s="55"/>
      <c r="C40" s="55"/>
      <c r="D40" s="55"/>
      <c r="E40" s="67" t="s">
        <v>95</v>
      </c>
      <c r="F40" s="68"/>
      <c r="G40" s="68"/>
      <c r="H40" s="68"/>
      <c r="I40" s="69"/>
      <c r="J40" s="69"/>
      <c r="K40" s="69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70"/>
    </row>
    <row r="41" spans="1:29" x14ac:dyDescent="0.45">
      <c r="A41" s="55"/>
      <c r="B41" s="55"/>
      <c r="C41" s="55"/>
      <c r="D41" s="55"/>
      <c r="E41" s="71" t="s">
        <v>96</v>
      </c>
      <c r="F41" s="72" t="s">
        <v>97</v>
      </c>
      <c r="G41" s="73"/>
      <c r="H41" s="74"/>
      <c r="I41" s="74"/>
      <c r="J41" s="74"/>
      <c r="K41" s="74"/>
      <c r="L41" s="74"/>
      <c r="M41" s="75"/>
      <c r="N41" s="76"/>
      <c r="O41" s="76"/>
      <c r="P41" s="77" t="s">
        <v>98</v>
      </c>
      <c r="Q41" s="72" t="s">
        <v>99</v>
      </c>
      <c r="R41" s="78"/>
      <c r="S41" s="78"/>
      <c r="T41" s="79"/>
      <c r="U41" s="79"/>
      <c r="V41" s="79"/>
      <c r="W41" s="79"/>
      <c r="X41" s="80"/>
      <c r="Y41" s="81"/>
      <c r="Z41" s="76"/>
      <c r="AA41" s="76"/>
      <c r="AB41" s="81"/>
      <c r="AC41" s="82"/>
    </row>
    <row r="42" spans="1:29" x14ac:dyDescent="0.45">
      <c r="A42" s="55"/>
      <c r="B42" s="55"/>
      <c r="C42" s="55"/>
      <c r="D42" s="55"/>
      <c r="E42" s="71" t="s">
        <v>100</v>
      </c>
      <c r="F42" s="83" t="s">
        <v>101</v>
      </c>
      <c r="G42" s="84"/>
      <c r="H42" s="85"/>
      <c r="I42" s="85"/>
      <c r="J42" s="85"/>
      <c r="K42" s="85"/>
      <c r="L42" s="85"/>
      <c r="M42" s="86"/>
      <c r="N42" s="76"/>
      <c r="O42" s="76"/>
      <c r="P42" s="77" t="s">
        <v>102</v>
      </c>
      <c r="Q42" s="83" t="s">
        <v>103</v>
      </c>
      <c r="R42" s="87"/>
      <c r="S42" s="87"/>
      <c r="T42" s="88"/>
      <c r="U42" s="88"/>
      <c r="V42" s="88"/>
      <c r="W42" s="88"/>
      <c r="X42" s="89"/>
      <c r="Y42" s="81"/>
      <c r="Z42" s="76"/>
      <c r="AA42" s="76"/>
      <c r="AB42" s="81"/>
      <c r="AC42" s="82"/>
    </row>
    <row r="43" spans="1:29" x14ac:dyDescent="0.45">
      <c r="A43" s="55"/>
      <c r="B43" s="55"/>
      <c r="C43" s="55"/>
      <c r="D43" s="55"/>
      <c r="E43" s="71" t="s">
        <v>104</v>
      </c>
      <c r="F43" s="83" t="s">
        <v>105</v>
      </c>
      <c r="G43" s="90"/>
      <c r="H43" s="91"/>
      <c r="I43" s="91"/>
      <c r="J43" s="91"/>
      <c r="K43" s="91"/>
      <c r="L43" s="91"/>
      <c r="M43" s="92"/>
      <c r="N43" s="76"/>
      <c r="O43" s="76"/>
      <c r="P43" s="77" t="s">
        <v>106</v>
      </c>
      <c r="Q43" s="83" t="s">
        <v>107</v>
      </c>
      <c r="R43" s="93"/>
      <c r="S43" s="93"/>
      <c r="T43" s="94"/>
      <c r="U43" s="94"/>
      <c r="V43" s="94"/>
      <c r="W43" s="94"/>
      <c r="X43" s="89"/>
      <c r="Y43" s="81"/>
      <c r="Z43" s="76"/>
      <c r="AA43" s="76"/>
      <c r="AB43" s="81"/>
      <c r="AC43" s="82"/>
    </row>
    <row r="44" spans="1:29" x14ac:dyDescent="0.45">
      <c r="A44" s="55"/>
      <c r="B44" s="55"/>
      <c r="C44" s="55"/>
      <c r="D44" s="55"/>
      <c r="E44" s="71" t="s">
        <v>108</v>
      </c>
      <c r="F44" s="83" t="s">
        <v>109</v>
      </c>
      <c r="G44" s="84"/>
      <c r="H44" s="91"/>
      <c r="I44" s="91"/>
      <c r="J44" s="91"/>
      <c r="K44" s="91"/>
      <c r="L44" s="91"/>
      <c r="M44" s="92"/>
      <c r="N44" s="76"/>
      <c r="O44" s="76"/>
      <c r="P44" s="77" t="s">
        <v>110</v>
      </c>
      <c r="Q44" s="83" t="s">
        <v>111</v>
      </c>
      <c r="R44" s="95"/>
      <c r="S44" s="95"/>
      <c r="T44" s="96"/>
      <c r="U44" s="96"/>
      <c r="V44" s="96"/>
      <c r="W44" s="96"/>
      <c r="X44" s="97"/>
      <c r="Y44" s="81"/>
      <c r="Z44" s="76"/>
      <c r="AA44" s="76"/>
      <c r="AB44" s="81"/>
      <c r="AC44" s="82"/>
    </row>
    <row r="45" spans="1:29" x14ac:dyDescent="0.45">
      <c r="A45" s="55"/>
      <c r="B45" s="55"/>
      <c r="C45" s="55"/>
      <c r="D45" s="55"/>
      <c r="E45" s="71" t="s">
        <v>63</v>
      </c>
      <c r="F45" s="83" t="s">
        <v>112</v>
      </c>
      <c r="G45" s="90"/>
      <c r="H45" s="98"/>
      <c r="I45" s="96"/>
      <c r="J45" s="96"/>
      <c r="K45" s="91"/>
      <c r="L45" s="91"/>
      <c r="M45" s="92"/>
      <c r="N45" s="76"/>
      <c r="O45" s="76"/>
      <c r="P45" s="77" t="s">
        <v>113</v>
      </c>
      <c r="Q45" s="83" t="s">
        <v>114</v>
      </c>
      <c r="R45" s="99"/>
      <c r="S45" s="99"/>
      <c r="T45" s="100"/>
      <c r="U45" s="100"/>
      <c r="V45" s="100"/>
      <c r="W45" s="96"/>
      <c r="X45" s="97"/>
      <c r="Y45" s="81"/>
      <c r="Z45" s="76"/>
      <c r="AA45" s="76"/>
      <c r="AB45" s="81"/>
      <c r="AC45" s="82"/>
    </row>
    <row r="46" spans="1:29" x14ac:dyDescent="0.45">
      <c r="A46" s="55"/>
      <c r="B46" s="55"/>
      <c r="C46" s="55"/>
      <c r="D46" s="55"/>
      <c r="E46" s="71" t="s">
        <v>115</v>
      </c>
      <c r="F46" s="83" t="s">
        <v>116</v>
      </c>
      <c r="G46" s="90"/>
      <c r="H46" s="96"/>
      <c r="I46" s="100"/>
      <c r="J46" s="96"/>
      <c r="K46" s="96"/>
      <c r="L46" s="96"/>
      <c r="M46" s="97"/>
      <c r="N46" s="76"/>
      <c r="O46" s="76"/>
      <c r="P46" s="77" t="s">
        <v>117</v>
      </c>
      <c r="Q46" s="83" t="s">
        <v>118</v>
      </c>
      <c r="R46" s="95"/>
      <c r="S46" s="95"/>
      <c r="T46" s="96"/>
      <c r="U46" s="101"/>
      <c r="V46" s="101"/>
      <c r="W46" s="101"/>
      <c r="X46" s="97"/>
      <c r="Y46" s="81"/>
      <c r="Z46" s="76"/>
      <c r="AA46" s="76"/>
      <c r="AB46" s="81"/>
      <c r="AC46" s="82"/>
    </row>
    <row r="47" spans="1:29" x14ac:dyDescent="0.45">
      <c r="A47" s="55"/>
      <c r="B47" s="55"/>
      <c r="C47" s="55"/>
      <c r="D47" s="55"/>
      <c r="E47" s="71" t="s">
        <v>119</v>
      </c>
      <c r="F47" s="83" t="s">
        <v>120</v>
      </c>
      <c r="G47" s="90"/>
      <c r="H47" s="101"/>
      <c r="I47" s="96"/>
      <c r="J47" s="96"/>
      <c r="K47" s="96"/>
      <c r="L47" s="96"/>
      <c r="M47" s="97"/>
      <c r="N47" s="76"/>
      <c r="O47" s="76"/>
      <c r="P47" s="77"/>
      <c r="Q47" s="83"/>
      <c r="R47" s="95"/>
      <c r="S47" s="95"/>
      <c r="T47" s="101"/>
      <c r="U47" s="100"/>
      <c r="V47" s="100"/>
      <c r="W47" s="100"/>
      <c r="X47" s="102"/>
      <c r="Y47" s="81"/>
      <c r="Z47" s="76"/>
      <c r="AA47" s="76"/>
      <c r="AB47" s="81"/>
      <c r="AC47" s="82"/>
    </row>
    <row r="48" spans="1:29" x14ac:dyDescent="0.45">
      <c r="A48" s="55"/>
      <c r="B48" s="55"/>
      <c r="C48" s="55"/>
      <c r="D48" s="55"/>
      <c r="E48" s="71" t="s">
        <v>121</v>
      </c>
      <c r="F48" s="83" t="s">
        <v>122</v>
      </c>
      <c r="G48" s="90"/>
      <c r="H48" s="100"/>
      <c r="I48" s="100"/>
      <c r="J48" s="100"/>
      <c r="K48" s="101"/>
      <c r="L48" s="96"/>
      <c r="M48" s="97"/>
      <c r="N48" s="76"/>
      <c r="O48" s="76"/>
      <c r="P48" s="77"/>
      <c r="Q48" s="83"/>
      <c r="R48" s="95"/>
      <c r="S48" s="95"/>
      <c r="T48" s="101"/>
      <c r="U48" s="100"/>
      <c r="V48" s="100"/>
      <c r="W48" s="100"/>
      <c r="X48" s="102"/>
      <c r="Y48" s="81"/>
      <c r="Z48" s="76"/>
      <c r="AA48" s="76"/>
      <c r="AB48" s="81"/>
      <c r="AC48" s="82"/>
    </row>
    <row r="49" spans="1:29" x14ac:dyDescent="0.45">
      <c r="A49" s="55"/>
      <c r="B49" s="55"/>
      <c r="C49" s="55"/>
      <c r="D49" s="55"/>
      <c r="E49" s="71" t="s">
        <v>123</v>
      </c>
      <c r="F49" s="83" t="s">
        <v>124</v>
      </c>
      <c r="G49" s="90"/>
      <c r="H49" s="101"/>
      <c r="I49" s="101"/>
      <c r="J49" s="101"/>
      <c r="K49" s="101"/>
      <c r="L49" s="101"/>
      <c r="M49" s="103"/>
      <c r="N49" s="76"/>
      <c r="O49" s="76"/>
      <c r="P49" s="77"/>
      <c r="Q49" s="83"/>
      <c r="R49" s="104"/>
      <c r="S49" s="104"/>
      <c r="T49" s="100"/>
      <c r="U49" s="100"/>
      <c r="V49" s="100"/>
      <c r="W49" s="100"/>
      <c r="X49" s="102"/>
      <c r="Y49" s="81"/>
      <c r="Z49" s="76"/>
      <c r="AA49" s="76"/>
      <c r="AB49" s="81"/>
      <c r="AC49" s="82"/>
    </row>
  </sheetData>
  <mergeCells count="112">
    <mergeCell ref="H31:I33"/>
    <mergeCell ref="J31:K39"/>
    <mergeCell ref="L31:O32"/>
    <mergeCell ref="P31:S32"/>
    <mergeCell ref="T31:W39"/>
    <mergeCell ref="L33:O39"/>
    <mergeCell ref="P33:S39"/>
    <mergeCell ref="H34:I36"/>
    <mergeCell ref="H37:I39"/>
    <mergeCell ref="S26:S29"/>
    <mergeCell ref="T26:W29"/>
    <mergeCell ref="AA28:AC39"/>
    <mergeCell ref="F29:G30"/>
    <mergeCell ref="H30:K30"/>
    <mergeCell ref="L30:O30"/>
    <mergeCell ref="P30:S30"/>
    <mergeCell ref="T30:W30"/>
    <mergeCell ref="X30:Z39"/>
    <mergeCell ref="F31:G39"/>
    <mergeCell ref="M26:M29"/>
    <mergeCell ref="N26:N29"/>
    <mergeCell ref="O26:O29"/>
    <mergeCell ref="P26:P29"/>
    <mergeCell ref="Q26:Q29"/>
    <mergeCell ref="R26:R29"/>
    <mergeCell ref="F26:G28"/>
    <mergeCell ref="H26:H29"/>
    <mergeCell ref="I26:I29"/>
    <mergeCell ref="J26:J29"/>
    <mergeCell ref="K26:K29"/>
    <mergeCell ref="L26:L29"/>
    <mergeCell ref="W21:W24"/>
    <mergeCell ref="L23:L24"/>
    <mergeCell ref="F25:G25"/>
    <mergeCell ref="H25:K25"/>
    <mergeCell ref="L25:O25"/>
    <mergeCell ref="P25:S25"/>
    <mergeCell ref="T25:W25"/>
    <mergeCell ref="Q21:Q24"/>
    <mergeCell ref="R21:R24"/>
    <mergeCell ref="S21:S24"/>
    <mergeCell ref="T21:T24"/>
    <mergeCell ref="U21:U24"/>
    <mergeCell ref="V21:V24"/>
    <mergeCell ref="X20:Z29"/>
    <mergeCell ref="H21:H24"/>
    <mergeCell ref="I21:I24"/>
    <mergeCell ref="J21:J24"/>
    <mergeCell ref="K21:K24"/>
    <mergeCell ref="L21:L22"/>
    <mergeCell ref="M21:M24"/>
    <mergeCell ref="N21:N24"/>
    <mergeCell ref="O21:O24"/>
    <mergeCell ref="P21:P24"/>
    <mergeCell ref="W15:W18"/>
    <mergeCell ref="L17:O18"/>
    <mergeCell ref="P17:S18"/>
    <mergeCell ref="H19:K20"/>
    <mergeCell ref="L19:O20"/>
    <mergeCell ref="P19:S20"/>
    <mergeCell ref="T19:W20"/>
    <mergeCell ref="H15:K18"/>
    <mergeCell ref="L15:O16"/>
    <mergeCell ref="P15:S16"/>
    <mergeCell ref="T15:T18"/>
    <mergeCell ref="U15:U18"/>
    <mergeCell ref="V15:V18"/>
    <mergeCell ref="AA10:AC27"/>
    <mergeCell ref="P11:P13"/>
    <mergeCell ref="Q11:Q13"/>
    <mergeCell ref="R11:R13"/>
    <mergeCell ref="S11:S13"/>
    <mergeCell ref="F14:G14"/>
    <mergeCell ref="H14:K14"/>
    <mergeCell ref="L14:O14"/>
    <mergeCell ref="P14:S14"/>
    <mergeCell ref="T14:W14"/>
    <mergeCell ref="N10:N13"/>
    <mergeCell ref="O10:O13"/>
    <mergeCell ref="T10:T13"/>
    <mergeCell ref="U10:U13"/>
    <mergeCell ref="V10:V13"/>
    <mergeCell ref="W10:W13"/>
    <mergeCell ref="A7:D7"/>
    <mergeCell ref="F7:G7"/>
    <mergeCell ref="H8:K9"/>
    <mergeCell ref="L8:O9"/>
    <mergeCell ref="P8:S8"/>
    <mergeCell ref="T8:W9"/>
    <mergeCell ref="P9:S10"/>
    <mergeCell ref="H10:K13"/>
    <mergeCell ref="L10:L13"/>
    <mergeCell ref="M10:M13"/>
    <mergeCell ref="H6:K6"/>
    <mergeCell ref="L6:O6"/>
    <mergeCell ref="P6:S6"/>
    <mergeCell ref="T6:W6"/>
    <mergeCell ref="X6:Z6"/>
    <mergeCell ref="AA6:AC6"/>
    <mergeCell ref="H5:K5"/>
    <mergeCell ref="L5:O5"/>
    <mergeCell ref="P5:S5"/>
    <mergeCell ref="T5:W5"/>
    <mergeCell ref="X5:Z5"/>
    <mergeCell ref="AA5:AC5"/>
    <mergeCell ref="A1:A6"/>
    <mergeCell ref="B1:B6"/>
    <mergeCell ref="C1:C6"/>
    <mergeCell ref="D1:D6"/>
    <mergeCell ref="E1:E4"/>
    <mergeCell ref="F5:G5"/>
    <mergeCell ref="F6:G6"/>
  </mergeCells>
  <hyperlinks>
    <hyperlink ref="H7" r:id="rId1" display="Rm 1"/>
    <hyperlink ref="I7" r:id="rId2" display="https://ieeesa.webex.com/ieeesa/j.php?MTID=mcc59608bbeb9d5fc94a256debc113872"/>
    <hyperlink ref="J7" r:id="rId3" display="https://ieeesa.webex.com/ieeesa/j.php?MTID=m778e5c3348aca1da3878403fd9bc2541"/>
    <hyperlink ref="K7" r:id="rId4" display="https://ieeesa.webex.com/ieeesa/j.php?MTID=m7fadbeaa09b94a2eddcb2fa6535f638d"/>
    <hyperlink ref="F7" r:id="rId5" display="https://ieeesa.webex.com/ieeesa/j.php?MTID=m778e5c3348aca1da3878403fd9bc2541"/>
    <hyperlink ref="L7" r:id="rId6" display="Rm 1"/>
    <hyperlink ref="M7" r:id="rId7" display="https://ieeesa.webex.com/ieeesa/j.php?MTID=mcc59608bbeb9d5fc94a256debc113872"/>
    <hyperlink ref="N7" r:id="rId8" display="https://ieeesa.webex.com/ieeesa/j.php?MTID=m778e5c3348aca1da3878403fd9bc2541"/>
    <hyperlink ref="O7" r:id="rId9" display="https://ieeesa.webex.com/ieeesa/j.php?MTID=m7fadbeaa09b94a2eddcb2fa6535f638d"/>
    <hyperlink ref="P7" r:id="rId10" display="Rm 1"/>
    <hyperlink ref="Q7" r:id="rId11" display="https://ieeesa.webex.com/ieeesa/j.php?MTID=mcc59608bbeb9d5fc94a256debc113872"/>
    <hyperlink ref="R7" r:id="rId12" display="https://ieeesa.webex.com/ieeesa/j.php?MTID=m778e5c3348aca1da3878403fd9bc2541"/>
    <hyperlink ref="S7" r:id="rId13" display="https://ieeesa.webex.com/ieeesa/j.php?MTID=m7fadbeaa09b94a2eddcb2fa6535f638d"/>
    <hyperlink ref="T7" r:id="rId14" display="Rm 1"/>
    <hyperlink ref="U7" r:id="rId15" display="https://ieeesa.webex.com/ieeesa/j.php?MTID=mcc59608bbeb9d5fc94a256debc113872"/>
    <hyperlink ref="V7" r:id="rId16" display="https://ieeesa.webex.com/ieeesa/j.php?MTID=m778e5c3348aca1da3878403fd9bc2541"/>
    <hyperlink ref="W7" r:id="rId17" display="https://ieeesa.webex.com/ieeesa/j.php?MTID=m7fadbeaa09b94a2eddcb2fa6535f638d"/>
    <hyperlink ref="F7:G7" r:id="rId18" display="https://ieeesa.webex.com/ieeesa/j.php?MTID=m6f062ff14eb2736e35dafaf57512b515"/>
  </hyperlinks>
  <pageMargins left="0.7" right="0.7" top="0.78740157499999996" bottom="0.78740157499999996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 THz</vt:lpstr>
      <vt:lpstr>Dialin Data 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2022-07-12T23:17:12Z</dcterms:modified>
</cp:coreProperties>
</file>