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filterPrivacy="1"/>
  <xr:revisionPtr revIDLastSave="0" documentId="8_{1EA4DD24-EBBC-4169-9FE2-E637C4104CDF}" xr6:coauthVersionLast="47" xr6:coauthVersionMax="47" xr10:uidLastSave="{00000000-0000-0000-0000-000000000000}"/>
  <bookViews>
    <workbookView xWindow="-110" yWindow="-110" windowWidth="19420" windowHeight="10420" tabRatio="984" firstSheet="1" activeTab="1"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May 10 Tue" sheetId="25" r:id="rId6"/>
    <sheet name="May 11 Wed" sheetId="11" r:id="rId7"/>
    <sheet name="May 12 Thu" sheetId="31" r:id="rId8"/>
    <sheet name="May 13 Fri" sheetId="13" r:id="rId9"/>
    <sheet name="May 17 Tue" sheetId="15" r:id="rId10"/>
    <sheet name="May 18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 i="32" l="1"/>
  <c r="A8" i="32" s="1"/>
  <c r="A6" i="32"/>
  <c r="B6" i="32" s="1"/>
  <c r="A5" i="32"/>
  <c r="B5" i="32" s="1"/>
  <c r="D4" i="32"/>
  <c r="D5" i="32" s="1"/>
  <c r="D6" i="32" s="1"/>
  <c r="D7" i="32" s="1"/>
  <c r="D8" i="32" s="1"/>
  <c r="D9" i="32" s="1"/>
  <c r="D10" i="32" s="1"/>
  <c r="D11" i="32" s="1"/>
  <c r="D12" i="32" s="1"/>
  <c r="D13" i="32" s="1"/>
  <c r="D14" i="32" s="1"/>
  <c r="D15" i="32" s="1"/>
  <c r="D16" i="32" s="1"/>
  <c r="D17" i="32" s="1"/>
  <c r="D18" i="32" s="1"/>
  <c r="D19" i="32" s="1"/>
  <c r="D20" i="32" s="1"/>
  <c r="D21" i="32" s="1"/>
  <c r="C4" i="32"/>
  <c r="C5" i="32" s="1"/>
  <c r="C6" i="32" s="1"/>
  <c r="C7" i="32" s="1"/>
  <c r="C8" i="32" s="1"/>
  <c r="C9" i="32" s="1"/>
  <c r="C10" i="32" s="1"/>
  <c r="C11" i="32" s="1"/>
  <c r="C12" i="32" s="1"/>
  <c r="C13" i="32" s="1"/>
  <c r="C14" i="32" s="1"/>
  <c r="C15" i="32" s="1"/>
  <c r="C16" i="32" s="1"/>
  <c r="C17" i="32" s="1"/>
  <c r="C18" i="32" s="1"/>
  <c r="C19" i="32" s="1"/>
  <c r="C20" i="32" s="1"/>
  <c r="C21" i="32" s="1"/>
  <c r="B4" i="32"/>
  <c r="A4" i="32"/>
  <c r="D3" i="32"/>
  <c r="Q3" i="32" s="1"/>
  <c r="Q4" i="32" s="1"/>
  <c r="Q5" i="32" s="1"/>
  <c r="Q6" i="32" s="1"/>
  <c r="Q7" i="32" s="1"/>
  <c r="Q8" i="32" s="1"/>
  <c r="Q9" i="32" s="1"/>
  <c r="Q10" i="32" s="1"/>
  <c r="Q11" i="32" s="1"/>
  <c r="Q12" i="32" s="1"/>
  <c r="Q13" i="32" s="1"/>
  <c r="Q14" i="32" s="1"/>
  <c r="Q15" i="32" s="1"/>
  <c r="Q16" i="32" s="1"/>
  <c r="Q17" i="32" s="1"/>
  <c r="Q18" i="32" s="1"/>
  <c r="Q19" i="32" s="1"/>
  <c r="Q20" i="32" s="1"/>
  <c r="Q21" i="32" s="1"/>
  <c r="C3" i="32"/>
  <c r="P3" i="32" s="1"/>
  <c r="P4" i="32" s="1"/>
  <c r="P5" i="32" s="1"/>
  <c r="P6" i="32" s="1"/>
  <c r="P7" i="32" s="1"/>
  <c r="P8" i="32" s="1"/>
  <c r="P9" i="32" s="1"/>
  <c r="P10" i="32" s="1"/>
  <c r="P11" i="32" s="1"/>
  <c r="P12" i="32" s="1"/>
  <c r="P13" i="32" s="1"/>
  <c r="P14" i="32" s="1"/>
  <c r="P15" i="32" s="1"/>
  <c r="P16" i="32" s="1"/>
  <c r="P17" i="32" s="1"/>
  <c r="P18" i="32" s="1"/>
  <c r="P19" i="32" s="1"/>
  <c r="P20" i="32" s="1"/>
  <c r="P21" i="32" s="1"/>
  <c r="B3" i="32"/>
  <c r="I2" i="32"/>
  <c r="K2" i="32" s="1"/>
  <c r="M2" i="32" s="1"/>
  <c r="O2" i="32" s="1"/>
  <c r="R2" i="32" s="1"/>
  <c r="T2" i="32" s="1"/>
  <c r="V2" i="32" s="1"/>
  <c r="F2" i="32"/>
  <c r="E2" i="32"/>
  <c r="B8" i="32" l="1"/>
  <c r="A9" i="32"/>
  <c r="B7" i="32"/>
  <c r="B9" i="32" l="1"/>
  <c r="A10" i="32"/>
  <c r="A11" i="32" l="1"/>
  <c r="B10" i="32"/>
  <c r="A12" i="32" l="1"/>
  <c r="B11" i="32"/>
  <c r="B12" i="32" l="1"/>
  <c r="A13" i="32"/>
  <c r="B13" i="32" l="1"/>
  <c r="A14" i="32"/>
  <c r="A15" i="32" l="1"/>
  <c r="B14" i="32"/>
  <c r="B15" i="32" l="1"/>
  <c r="A16" i="32"/>
  <c r="B16" i="32" l="1"/>
  <c r="A17" i="32"/>
  <c r="B17" i="32" l="1"/>
  <c r="A18" i="32"/>
  <c r="A19" i="32" l="1"/>
  <c r="B18" i="32"/>
  <c r="B19" i="32" l="1"/>
  <c r="A20" i="32"/>
  <c r="B20" i="32" l="1"/>
  <c r="A21" i="32"/>
  <c r="B21" i="32" s="1"/>
  <c r="J24" i="31"/>
  <c r="I24" i="31"/>
  <c r="H24" i="31"/>
  <c r="B24" i="31"/>
  <c r="B19" i="31"/>
  <c r="B18" i="31"/>
  <c r="B14" i="15"/>
  <c r="B10" i="13" l="1"/>
  <c r="B11" i="13" s="1"/>
  <c r="B14" i="13" l="1"/>
  <c r="B12" i="13"/>
  <c r="B9" i="15"/>
  <c r="B10" i="15" s="1"/>
  <c r="B11" i="15" s="1"/>
  <c r="J8" i="15"/>
  <c r="J9" i="15" s="1"/>
  <c r="I8" i="15"/>
  <c r="I9" i="15" s="1"/>
  <c r="H8" i="15"/>
  <c r="H9" i="15" s="1"/>
  <c r="H10" i="15" s="1"/>
  <c r="H11" i="15" s="1"/>
  <c r="I10" i="15" l="1"/>
  <c r="I11" i="15" s="1"/>
  <c r="I12" i="15" s="1"/>
  <c r="J10" i="15"/>
  <c r="J11" i="15" s="1"/>
  <c r="J12" i="15" s="1"/>
  <c r="H12" i="15"/>
  <c r="B12" i="15"/>
  <c r="J8" i="13"/>
  <c r="J11" i="13" s="1"/>
  <c r="J14" i="13" s="1"/>
  <c r="J15" i="13" s="1"/>
  <c r="J10" i="31"/>
  <c r="J11" i="31" s="1"/>
  <c r="J12" i="31" s="1"/>
  <c r="J14" i="31" s="1"/>
  <c r="J11" i="11"/>
  <c r="J12" i="11" s="1"/>
  <c r="J13" i="11" s="1"/>
  <c r="J14" i="11" s="1"/>
  <c r="J16" i="11" s="1"/>
  <c r="D1" i="15"/>
  <c r="D1" i="31"/>
  <c r="B11" i="31"/>
  <c r="I10" i="31"/>
  <c r="I11" i="31" s="1"/>
  <c r="I12" i="31" s="1"/>
  <c r="I14" i="31" s="1"/>
  <c r="H10" i="31"/>
  <c r="H11" i="31" s="1"/>
  <c r="H12" i="31" s="1"/>
  <c r="H14" i="31" s="1"/>
  <c r="B16" i="11"/>
  <c r="I8" i="13"/>
  <c r="I11" i="13" s="1"/>
  <c r="I14" i="13" s="1"/>
  <c r="I15" i="13" s="1"/>
  <c r="H8" i="13"/>
  <c r="H11" i="13" s="1"/>
  <c r="H14" i="13" s="1"/>
  <c r="H15" i="13" s="1"/>
  <c r="I11" i="11"/>
  <c r="I12" i="11" s="1"/>
  <c r="I13" i="11" s="1"/>
  <c r="I14" i="11" s="1"/>
  <c r="I16" i="11" s="1"/>
  <c r="B12" i="11"/>
  <c r="B13" i="11" s="1"/>
  <c r="H11" i="11"/>
  <c r="H12" i="11" s="1"/>
  <c r="H13" i="11" s="1"/>
  <c r="H14" i="11" s="1"/>
  <c r="H16" i="11" s="1"/>
  <c r="H17" i="11" s="1"/>
  <c r="H18" i="11" s="1"/>
  <c r="H19" i="11" s="1"/>
  <c r="B15" i="15" l="1"/>
  <c r="B16" i="15" s="1"/>
  <c r="H14" i="15"/>
  <c r="H15" i="15" s="1"/>
  <c r="H16" i="15" s="1"/>
  <c r="J14" i="15"/>
  <c r="J15" i="15" s="1"/>
  <c r="J16" i="15" s="1"/>
  <c r="I14" i="15"/>
  <c r="I15" i="15" s="1"/>
  <c r="I16" i="15" s="1"/>
  <c r="J16" i="31"/>
  <c r="H16" i="31"/>
  <c r="I16" i="31"/>
  <c r="J18" i="13"/>
  <c r="J19" i="13" s="1"/>
  <c r="J21" i="13" s="1"/>
  <c r="J22" i="13" s="1"/>
  <c r="J23" i="13" s="1"/>
  <c r="J16" i="13"/>
  <c r="I18" i="13"/>
  <c r="I16" i="13"/>
  <c r="H18" i="13"/>
  <c r="H19" i="13" s="1"/>
  <c r="H21" i="13" s="1"/>
  <c r="H22" i="13" s="1"/>
  <c r="H23" i="13" s="1"/>
  <c r="H16" i="13"/>
  <c r="J9" i="13"/>
  <c r="I9" i="13"/>
  <c r="H9" i="13"/>
  <c r="I17" i="11"/>
  <c r="I18" i="11" s="1"/>
  <c r="I19" i="11" s="1"/>
  <c r="I21" i="11" s="1"/>
  <c r="I22" i="11" s="1"/>
  <c r="I24" i="11" s="1"/>
  <c r="I26" i="11" s="1"/>
  <c r="I27" i="11" s="1"/>
  <c r="I28" i="11" s="1"/>
  <c r="I29" i="11" s="1"/>
  <c r="B17" i="11"/>
  <c r="B18" i="11" s="1"/>
  <c r="B19" i="11" s="1"/>
  <c r="B21" i="11" s="1"/>
  <c r="B22" i="11" s="1"/>
  <c r="B24" i="11" s="1"/>
  <c r="B26" i="11" s="1"/>
  <c r="J17" i="11"/>
  <c r="J18" i="11" s="1"/>
  <c r="J19" i="11" s="1"/>
  <c r="J21" i="11" s="1"/>
  <c r="J22" i="11" s="1"/>
  <c r="J24" i="11" s="1"/>
  <c r="J26" i="11" s="1"/>
  <c r="J27" i="11" s="1"/>
  <c r="J28" i="11" s="1"/>
  <c r="J29" i="11" s="1"/>
  <c r="B12" i="31"/>
  <c r="B14" i="31" s="1"/>
  <c r="B16" i="31" s="1"/>
  <c r="B17" i="31" s="1"/>
  <c r="B15" i="13"/>
  <c r="I19" i="13"/>
  <c r="I21" i="13" s="1"/>
  <c r="I22" i="13" s="1"/>
  <c r="I23" i="13" s="1"/>
  <c r="I17" i="31" l="1"/>
  <c r="J17" i="31"/>
  <c r="H17" i="31"/>
  <c r="B17" i="15"/>
  <c r="B18" i="15" s="1"/>
  <c r="B20" i="31"/>
  <c r="H10" i="13"/>
  <c r="I10" i="13"/>
  <c r="J10" i="13"/>
  <c r="B16" i="13"/>
  <c r="B17" i="13" s="1"/>
  <c r="B18" i="13" s="1"/>
  <c r="B19" i="13" s="1"/>
  <c r="B21" i="13" s="1"/>
  <c r="B22" i="13" s="1"/>
  <c r="H21" i="11"/>
  <c r="H22" i="11" s="1"/>
  <c r="H24" i="11" s="1"/>
  <c r="H26" i="11" s="1"/>
  <c r="H27" i="11" s="1"/>
  <c r="H28" i="11" s="1"/>
  <c r="H29" i="11" s="1"/>
  <c r="B27" i="11"/>
  <c r="B28" i="11" s="1"/>
  <c r="H19" i="31" l="1"/>
  <c r="H20" i="31" s="1"/>
  <c r="H22" i="31" s="1"/>
  <c r="H18" i="31" s="1"/>
  <c r="J19" i="31"/>
  <c r="J20" i="31" s="1"/>
  <c r="J22" i="31" s="1"/>
  <c r="I19" i="31"/>
  <c r="I20" i="31" s="1"/>
  <c r="I22" i="31" s="1"/>
  <c r="B22" i="31"/>
  <c r="B25" i="31" s="1"/>
  <c r="B26" i="31" s="1"/>
  <c r="B29" i="11"/>
  <c r="I18" i="31" l="1"/>
  <c r="I25" i="31"/>
  <c r="I26" i="31" s="1"/>
  <c r="J25" i="31"/>
  <c r="J26" i="31" s="1"/>
  <c r="J18" i="31"/>
  <c r="H17" i="15"/>
  <c r="H18" i="15" s="1"/>
  <c r="I17" i="15"/>
  <c r="I18" i="15" s="1"/>
  <c r="J17" i="15"/>
  <c r="J18" i="15" s="1"/>
  <c r="H25" i="31"/>
  <c r="H26" i="31" s="1"/>
</calcChain>
</file>

<file path=xl/sharedStrings.xml><?xml version="1.0" encoding="utf-8"?>
<sst xmlns="http://schemas.openxmlformats.org/spreadsheetml/2006/main" count="414" uniqueCount="282">
  <si>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</si>
  <si>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</si>
  <si>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</si>
  <si>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</si>
  <si>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</si>
  <si>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</si>
  <si>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</si>
  <si>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</si>
  <si>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</si>
  <si>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</si>
  <si>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</si>
  <si>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</si>
  <si>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</si>
  <si>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</si>
  <si>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</si>
  <si>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</si>
  <si>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</si>
  <si>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</si>
  <si>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</si>
  <si>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</si>
  <si>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</si>
  <si>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</si>
  <si>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</si>
  <si>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</si>
  <si>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</si>
  <si>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</si>
  <si>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</si>
  <si>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</si>
  <si>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</si>
  <si>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</si>
  <si>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</si>
  <si>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</si>
  <si>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</si>
  <si>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</si>
  <si>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</si>
  <si>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</si>
  <si>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PM1</t>
  </si>
  <si>
    <t>TG16t</t>
  </si>
  <si>
    <t>PM2</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</si>
  <si>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</si>
  <si>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</si>
  <si>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</si>
  <si>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</si>
  <si>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</si>
  <si>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</si>
  <si>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</si>
  <si>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</si>
  <si>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</si>
  <si>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</si>
  <si>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</si>
  <si>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</si>
  <si>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</si>
  <si>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</si>
  <si>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</si>
  <si>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</si>
  <si>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</si>
  <si>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</si>
  <si>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</si>
  <si>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</si>
  <si>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</si>
  <si>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</si>
  <si>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</si>
  <si>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</si>
  <si>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</si>
  <si>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</si>
  <si>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</si>
  <si>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</si>
  <si>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</si>
  <si>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Does anyone indicate essential IP that needs to be noted?
Agenda of July Meeting</t>
    <phoneticPr fontId="30"/>
  </si>
  <si>
    <t>Required mtg slots</t>
  </si>
  <si>
    <t>Clint Powell, Benjamin Rolfe &amp; Ryuji Kohno</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</si>
  <si>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</si>
  <si>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</si>
  <si>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</si>
  <si>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Agenda for Discussion</t>
    <phoneticPr fontId="30"/>
  </si>
  <si>
    <t>Does anyone indicate essential IP that needs to be noted?</t>
    <phoneticPr fontId="30"/>
  </si>
  <si>
    <t>Review for Technical Requirement</t>
    <phoneticPr fontId="30"/>
  </si>
  <si>
    <t>WG Closing
Meeting</t>
  </si>
  <si>
    <t>SC Maint</t>
  </si>
  <si>
    <t>TG4cor1</t>
  </si>
  <si>
    <t>Review of Applications for Technical Requirement Correspoinding to PAR and CSD</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</si>
  <si>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</si>
  <si>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</si>
  <si>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</si>
  <si>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</si>
  <si>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</si>
  <si>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</si>
  <si>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Clint Powell</t>
    <phoneticPr fontId="30"/>
  </si>
  <si>
    <t>Consensus between 15.4ab(NG-UWB), 15.6a(DEP) and 15.14 for harmonization</t>
    <phoneticPr fontId="30"/>
  </si>
  <si>
    <t>AM0</t>
  </si>
  <si>
    <t>TG6a</t>
  </si>
  <si>
    <t>TG4ab</t>
  </si>
  <si>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</si>
  <si>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</si>
  <si>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r>
      <t>4.    TG 15.6a</t>
    </r>
    <r>
      <rPr>
        <b/>
        <sz val="14"/>
        <color rgb="FF000000"/>
        <rFont val="ＭＳ ゴシック"/>
        <family val="3"/>
        <charset val="128"/>
      </rPr>
      <t>　　</t>
    </r>
    <r>
      <rPr>
        <b/>
        <sz val="14"/>
        <color rgb="FF000000"/>
        <rFont val="Arial"/>
        <family val="2"/>
      </rPr>
      <t>Session3    Tue AM1</t>
    </r>
    <phoneticPr fontId="30"/>
  </si>
  <si>
    <t>Password: 80215WG</t>
  </si>
  <si>
    <t>TG, SG15.6a &amp; IG DEP Activity for Amendment of IEEE802.15.6 Wireless BAN with Enhanced Dependability</t>
    <phoneticPr fontId="30"/>
  </si>
  <si>
    <t>Selection of Focused Use cases in IEEE802.15.6a</t>
    <phoneticPr fontId="30"/>
  </si>
  <si>
    <t>Marco Hernamdez</t>
    <phoneticPr fontId="30"/>
  </si>
  <si>
    <t>Harmonization with TG4ab and TG14</t>
    <phoneticPr fontId="30"/>
  </si>
  <si>
    <t>Harmonization with SmartBAN ETSI standard for smart body area networks</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</si>
  <si>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</si>
  <si>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AGENDA TG15.6a MEETING</t>
    <phoneticPr fontId="30"/>
  </si>
  <si>
    <r>
      <t>Re:</t>
    </r>
    <r>
      <rPr>
        <sz val="16"/>
        <rFont val="Times New Roman"/>
        <family val="1"/>
      </rPr>
      <t xml:space="preserve"> [ TG15.6a Meeting Agenda]</t>
    </r>
    <phoneticPr fontId="30"/>
  </si>
  <si>
    <t>17-0398-00
19-0545-01
21-0484-00</t>
    <phoneticPr fontId="30"/>
  </si>
  <si>
    <t>Masayuki Hirata
Takafumi Suzuki
Ryuji Kohno</t>
    <phoneticPr fontId="30"/>
  </si>
  <si>
    <t>21-0583-01</t>
    <phoneticPr fontId="30"/>
  </si>
  <si>
    <t>802 Mtg. Non-Registration Consequences</t>
    <phoneticPr fontId="30"/>
  </si>
  <si>
    <t>21-0567-00</t>
    <phoneticPr fontId="30"/>
  </si>
  <si>
    <t>15-21-0510-01</t>
    <phoneticPr fontId="30"/>
  </si>
  <si>
    <t>UWB Harmonization among TG 15.6a, 15.4ab and 15.14</t>
    <phoneticPr fontId="30"/>
  </si>
  <si>
    <t>Harmonization of TG15.4ab, 15.14, 15.15</t>
    <phoneticPr fontId="30"/>
  </si>
  <si>
    <t>21-0153-01
21-0386-00</t>
    <phoneticPr fontId="30"/>
  </si>
  <si>
    <t>[The author wants P802.15 to use the information in the document to conduct the proceedings of TG15.6a for amendment/revision of IEEE802.15.6 with enhanced dependability successibly from IG-DEP.]</t>
    <phoneticPr fontId="30"/>
  </si>
  <si>
    <t>Feasibility of TSN of 802.1 in MAC and interference mitigation in PHY and MAC</t>
    <phoneticPr fontId="30"/>
  </si>
  <si>
    <t>Joint Meeting with other groups for harmonization to resolve common problems</t>
    <phoneticPr fontId="30"/>
  </si>
  <si>
    <t>TG3ma</t>
  </si>
  <si>
    <t>Joint
6a/4ab/14</t>
  </si>
  <si>
    <t>AGENDA WG15 MEETING</t>
    <phoneticPr fontId="30"/>
  </si>
  <si>
    <t>Agenda WG15</t>
    <phoneticPr fontId="30"/>
  </si>
  <si>
    <t>Application Matrix: use cases for medical and automotive industry systems</t>
    <phoneticPr fontId="30"/>
  </si>
  <si>
    <t>22-0xxx-00</t>
    <phoneticPr fontId="30"/>
  </si>
  <si>
    <t>Harmonization with 802.1</t>
    <phoneticPr fontId="30"/>
  </si>
  <si>
    <t>3.    Joint Session among TG 15.6a, 4ab and TG15.14.    Fri AM1</t>
    <phoneticPr fontId="30"/>
  </si>
  <si>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</si>
  <si>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</si>
  <si>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</si>
  <si>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</si>
  <si>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30"/>
  </si>
  <si>
    <t>MAC Bridging for Time-Sensitive Networking of 802.15.6a</t>
    <phoneticPr fontId="30"/>
  </si>
  <si>
    <t>https://www.ieee802.org/</t>
    <phoneticPr fontId="30"/>
  </si>
  <si>
    <t>2022/03/16 Wednesay</t>
    <phoneticPr fontId="30"/>
  </si>
  <si>
    <t>March 16 in UTC</t>
    <phoneticPr fontId="30"/>
  </si>
  <si>
    <t>Meeting link: https://ieeesa.webex.com/ieeesa/j.php?MTID=mff5baf12ce189a6eb6afd67484a64ee8</t>
    <phoneticPr fontId="30"/>
  </si>
  <si>
    <t>Meeting number: 2341 379 7892</t>
    <phoneticPr fontId="30"/>
  </si>
  <si>
    <t>Reviewing channel models for major use cases for human an vehicle bodies</t>
    <phoneticPr fontId="30"/>
  </si>
  <si>
    <t>Reviewing and discussing MAC for enhanced dependability and simple implementation</t>
    <phoneticPr fontId="30"/>
  </si>
  <si>
    <t xml:space="preserve">   Discussion on TRD</t>
    <phoneticPr fontId="30"/>
  </si>
  <si>
    <t>Registration for the March 802.15 interim session</t>
    <phoneticPr fontId="30"/>
  </si>
  <si>
    <t>21-0023-06</t>
    <phoneticPr fontId="30"/>
  </si>
  <si>
    <t>PAR and CSD of the Revision  IEEE802.15.6ma</t>
    <phoneticPr fontId="30"/>
  </si>
  <si>
    <t>Explanation to change amendment 15.6a to revision of 15.6ma</t>
    <phoneticPr fontId="30"/>
  </si>
  <si>
    <t>Ryuji Kohno
Marco Hernandez</t>
    <phoneticPr fontId="30"/>
  </si>
  <si>
    <t>Other business ex. Teleco etc. for May Meeting</t>
    <phoneticPr fontId="30"/>
  </si>
  <si>
    <t xml:space="preserve">March 16 in JST </t>
    <phoneticPr fontId="30"/>
  </si>
  <si>
    <t>9:00 AM -11:00 AM Wed, March 16th, 2022 (UTC-05:00) Eastern Time (US &amp; Canada)</t>
    <phoneticPr fontId="30"/>
  </si>
  <si>
    <t>10:00PM  - 12:00 PM Wed 16th, 2022 JST(UTC+9:00)  (Japan &amp; Korea)</t>
    <phoneticPr fontId="30"/>
  </si>
  <si>
    <t>Summary of Channel and Environmental Modeling Activities for BANs on TG15.6a:
Channel Model Document for TG6ma</t>
    <phoneticPr fontId="30"/>
  </si>
  <si>
    <t>Review of minutes of last meeting in January 2022</t>
    <phoneticPr fontId="30"/>
  </si>
  <si>
    <t>22-0024-01</t>
    <phoneticPr fontId="30"/>
  </si>
  <si>
    <t>Process for the Revision</t>
    <phoneticPr fontId="30"/>
  </si>
  <si>
    <t>Takumi Kobayashi
Kamran Sayrafian
Marco Hernandez</t>
    <phoneticPr fontId="30"/>
  </si>
  <si>
    <t>Topic 1; Common channel models for UWB</t>
    <phoneticPr fontId="30"/>
  </si>
  <si>
    <t>22-0091-01</t>
    <phoneticPr fontId="30"/>
  </si>
  <si>
    <t>Topic 2; TSN of 802.1 in wireless</t>
    <phoneticPr fontId="30"/>
  </si>
  <si>
    <t>Concensus at Joint sessions</t>
    <phoneticPr fontId="30"/>
  </si>
  <si>
    <t>Technical Requirement Document(TRD) for the Revision</t>
    <phoneticPr fontId="30"/>
  </si>
  <si>
    <t>Solution for Harmonization among TG15.6a, TG15.4ab, and TG15.14 Using UWB PHY</t>
    <phoneticPr fontId="30"/>
  </si>
  <si>
    <t>TG15.6a(Amendment of IEEE802.15.6-2012 with Enhanced Dependability) May Meeting Agenda</t>
    <phoneticPr fontId="30"/>
  </si>
  <si>
    <t>[TG15.6a Meeting Agenda in May, 2022]</t>
    <phoneticPr fontId="30"/>
  </si>
  <si>
    <t>Answer for Comments from NesCom for Revision PAR &amp; CSD</t>
    <phoneticPr fontId="30"/>
  </si>
  <si>
    <t>Update of CSD and TRD for the Revision 802.15.6a(6ma)</t>
    <phoneticPr fontId="30"/>
  </si>
  <si>
    <t>Channel model,  PHY and MAC  documentation for revision</t>
    <phoneticPr fontId="30"/>
  </si>
  <si>
    <t xml:space="preserve"> Complete all documents for revision </t>
    <phoneticPr fontId="35"/>
  </si>
  <si>
    <t>EDT</t>
  </si>
  <si>
    <t>PDT</t>
  </si>
  <si>
    <t>SC THz</t>
  </si>
  <si>
    <t>802 Wireless
Joint Opening</t>
  </si>
  <si>
    <t>802.15 CAC</t>
  </si>
  <si>
    <t>Joint 802.15/802.1</t>
  </si>
  <si>
    <t>SC IETF</t>
  </si>
  <si>
    <t>SC WNG</t>
  </si>
  <si>
    <t>Joint
4ab/14/15</t>
  </si>
  <si>
    <r>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this session consists of </t>
    </r>
    <r>
      <rPr>
        <b/>
        <sz val="12"/>
        <color rgb="FF0000FF"/>
        <rFont val="Arial"/>
        <family val="2"/>
      </rPr>
      <t>40</t>
    </r>
    <r>
      <rPr>
        <sz val="12"/>
        <rFont val="Arial"/>
        <family val="2"/>
      </rPr>
      <t xml:space="preserve"> scheduled meetings over </t>
    </r>
    <r>
      <rPr>
        <b/>
        <sz val="12"/>
        <color rgb="FF0000FF"/>
        <rFont val="Arial"/>
        <family val="2"/>
      </rPr>
      <t>30</t>
    </r>
    <r>
      <rPr>
        <sz val="12"/>
        <rFont val="Arial"/>
        <family val="2"/>
      </rPr>
      <t xml:space="preserve"> timeslots.  Of those </t>
    </r>
    <r>
      <rPr>
        <b/>
        <sz val="12"/>
        <color rgb="FF0000FF"/>
        <rFont val="Arial"/>
        <family val="2"/>
      </rPr>
      <t>30</t>
    </r>
    <r>
      <rPr>
        <sz val="12"/>
        <rFont val="Arial"/>
        <family val="2"/>
      </rPr>
      <t xml:space="preserve"> timeslots, </t>
    </r>
    <r>
      <rPr>
        <b/>
        <sz val="12"/>
        <color rgb="FF0000FF"/>
        <rFont val="Arial"/>
        <family val="2"/>
      </rPr>
      <t>16</t>
    </r>
    <r>
      <rPr>
        <sz val="12"/>
        <rFont val="Arial"/>
        <family val="2"/>
      </rPr>
      <t xml:space="preserve"> timeslots are designated as Required with the other </t>
    </r>
    <r>
      <rPr>
        <b/>
        <sz val="12"/>
        <color rgb="FF0000FF"/>
        <rFont val="Arial"/>
        <family val="2"/>
      </rPr>
      <t>14</t>
    </r>
    <r>
      <rPr>
        <sz val="12"/>
        <rFont val="Arial"/>
        <family val="2"/>
      </rPr>
      <t xml:space="preserve"> timeslots designated as Alternate/Extra credit.  To achieve participation credit for the this session, a participant needs to attend meetings in any </t>
    </r>
    <r>
      <rPr>
        <b/>
        <sz val="12"/>
        <color rgb="FF0000FF"/>
        <rFont val="Arial"/>
        <family val="2"/>
      </rPr>
      <t>12</t>
    </r>
    <r>
      <rPr>
        <sz val="12"/>
        <rFont val="Arial"/>
        <family val="2"/>
      </rPr>
      <t xml:space="preserve"> of the </t>
    </r>
    <r>
      <rPr>
        <b/>
        <sz val="12"/>
        <color rgb="FF0000FF"/>
        <rFont val="Arial"/>
        <family val="2"/>
      </rPr>
      <t>30</t>
    </r>
    <r>
      <rPr>
        <sz val="12"/>
        <rFont val="Arial"/>
        <family val="2"/>
      </rPr>
      <t xml:space="preserve"> (Required or Alternate/Extra credit) time slots.</t>
    </r>
  </si>
  <si>
    <t>Alternate/Extra credit slots</t>
  </si>
  <si>
    <t>Do not count for attendance</t>
  </si>
  <si>
    <t>Next day w.r.t. Eastern time zone</t>
  </si>
  <si>
    <t xml:space="preserve">        9:00 AM - 11:00 AM Wed. May 11th,  2022 (UTC-04:00) Eastern Time, </t>
  </si>
  <si>
    <t>Meeting number: 22346 086 7691</t>
  </si>
  <si>
    <t>Password: 80215tg6a</t>
  </si>
  <si>
    <t xml:space="preserve">        9:00 AM - 11:00 AM Thu, May 12th, 2022 (UTC-04:00) Eastern Time, </t>
  </si>
  <si>
    <t>Meeting link: https://ieeesa.webex.com/ieeesa/j.php?MTID=m3080ca887df09849567da636d55f32a0</t>
  </si>
  <si>
    <t>Meeting number: 2346 086 7691</t>
  </si>
  <si>
    <t>3.    Joint Session among TG 15.6a, 4ab and TG15.14.    Fri AM1</t>
  </si>
  <si>
    <t>Meeting link: https://ieeesa.webex.com/ieeesa/j.php?MTID=m1c57bbf0834ea6616f736b942e2c818e</t>
  </si>
  <si>
    <t>Meeting number: 2336 385 1934</t>
  </si>
  <si>
    <t>Password:80215jnt6a4ab14</t>
  </si>
  <si>
    <t>1.  TG 15.6a　  Session1,    Wed AM1</t>
  </si>
  <si>
    <t xml:space="preserve">      10:00 PM -  12:00PM  Wed. May 11th , 2022  (UTC+9:00) Japan &amp; Korean Time</t>
  </si>
  <si>
    <t>2.  TG 15.6a　　Session2    Thu AM1</t>
  </si>
  <si>
    <t xml:space="preserve">      10:00 PM  - 12:00 PM Thu. May 12th, 2022 (UTC+9:00) Japan &amp; Korean Time</t>
  </si>
  <si>
    <t xml:space="preserve">        9:00 AM - 11:00 AM Fri, May 13th   2022 (UTC-04:00) Eastern Time, </t>
  </si>
  <si>
    <t xml:space="preserve">      10:00 PM – 12:00 PM Fri. May 13th  2022 (UTC+9:00) Japan &amp; Korean Time</t>
  </si>
  <si>
    <t>4.    TG 15.6a　　Session3    Tue AM1</t>
  </si>
  <si>
    <t xml:space="preserve">        9:00 AM - 11:00 AM Tue, May 17th,  2022 (UTC-04:00) Eastern Time, </t>
  </si>
  <si>
    <t xml:space="preserve">      10:00 PM - 12:00 PM Tue, May 17th ,  2022 (UTC+9:00) Japan &amp; Korean Time</t>
  </si>
  <si>
    <t>Meeting link: https://ieeesa.webex.com/ieeesa/j.php?MTID=m3080ca887df09849567da636d55f32a0</t>
    <phoneticPr fontId="30"/>
  </si>
  <si>
    <t>2022/5/10 Tuesday</t>
    <phoneticPr fontId="30"/>
  </si>
  <si>
    <t xml:space="preserve">May 10 in JST </t>
    <phoneticPr fontId="30"/>
  </si>
  <si>
    <t>May 10 in UTC</t>
    <phoneticPr fontId="30"/>
  </si>
  <si>
    <t xml:space="preserve">
JOIN WEBEX MEETING
https://ieeesa.webex.com/ieeesa/j.php?MTID=m9fb95fe6d0c249cf710acc88c55cacdb
Meeting number (access code): 2330 538 0361
Meeting password: wireless
</t>
    <phoneticPr fontId="30"/>
  </si>
  <si>
    <t>2022/5/11 Wednesday</t>
    <phoneticPr fontId="30"/>
  </si>
  <si>
    <t>TG15.6a(Revision for Enhanced Dependability of 15.6-2012) 1st Session at AM1 on Wednesday</t>
    <phoneticPr fontId="30"/>
  </si>
  <si>
    <t>May 11 in JST</t>
    <phoneticPr fontId="30"/>
  </si>
  <si>
    <t>May 11 in UTC</t>
    <phoneticPr fontId="30"/>
  </si>
  <si>
    <t>22-0222-00</t>
    <phoneticPr fontId="30"/>
  </si>
  <si>
    <t>22-0221-00</t>
    <phoneticPr fontId="30"/>
  </si>
  <si>
    <t>22-0191-02</t>
    <phoneticPr fontId="30"/>
  </si>
  <si>
    <t>22-0168-02
22-0167-03</t>
    <phoneticPr fontId="30"/>
  </si>
  <si>
    <t>ETSI SmartBAN in Medical/Wellbeing</t>
    <phoneticPr fontId="30"/>
  </si>
  <si>
    <t>Lorenzo Mucchi
Matti Hamalainen</t>
    <phoneticPr fontId="30"/>
  </si>
  <si>
    <t>Agenda of May 2022 Interim Meeting of TG15.6a Amendment into Revision of IEEE802.15.6-2012 with Enhanced Dependability</t>
    <phoneticPr fontId="30"/>
  </si>
  <si>
    <t>IEEE802.15 TG6a May 2022 agenda</t>
    <phoneticPr fontId="30"/>
  </si>
  <si>
    <t>Channel Model for Wearable and Implant BAN in use case of BMI and BCI</t>
    <phoneticPr fontId="30"/>
  </si>
  <si>
    <t>Kamran Sayrafian
Takumi Kobayashi</t>
    <phoneticPr fontId="30"/>
  </si>
  <si>
    <t>MAC proposal for BAN with Enhanced Dependability</t>
    <phoneticPr fontId="30"/>
  </si>
  <si>
    <t>Meeting number:  2346 086 7691</t>
    <phoneticPr fontId="30"/>
  </si>
  <si>
    <t>Password: 80215tg6a</t>
    <phoneticPr fontId="30"/>
  </si>
  <si>
    <t>2022/05/12 Thurday</t>
    <phoneticPr fontId="30"/>
  </si>
  <si>
    <t>May 12 in JST</t>
    <phoneticPr fontId="30"/>
  </si>
  <si>
    <t>May 12 in UTC</t>
    <phoneticPr fontId="30"/>
  </si>
  <si>
    <t>Review and answer for comments for the Revision from NesCom</t>
    <phoneticPr fontId="30"/>
  </si>
  <si>
    <t>Marco Hernamndez
Clint Powell</t>
    <phoneticPr fontId="30"/>
  </si>
  <si>
    <t>Practice of BAN Platform MIPARU in Hokkaido, Japan</t>
    <phoneticPr fontId="30"/>
  </si>
  <si>
    <t>Shigonobu Minami</t>
    <phoneticPr fontId="30"/>
  </si>
  <si>
    <t>BAN Application for Healthcare under COVID-19; Field Trial of Detecting Symptom Using Machine Learning in Care Center</t>
    <phoneticPr fontId="30"/>
  </si>
  <si>
    <t>Yuichi Tsutatani
Chika Sugimoto
Ryuji Kohno</t>
    <phoneticPr fontId="30"/>
  </si>
  <si>
    <t>Draft  of Channel Model Document for TG6ma</t>
    <phoneticPr fontId="30"/>
  </si>
  <si>
    <t>Draft of MAC Protocol for TG6ma</t>
    <phoneticPr fontId="30"/>
  </si>
  <si>
    <t>Discussion for Harmonization with ETSI SmartBAN and IoT</t>
    <phoneticPr fontId="30"/>
  </si>
  <si>
    <t xml:space="preserve">        9:00 AM - 11:00 AM Wednesday, May 11th,  2022 (UTC-04:00) Eastern Time, </t>
    <phoneticPr fontId="30"/>
  </si>
  <si>
    <t>2022/05/13 Friday</t>
    <phoneticPr fontId="30"/>
  </si>
  <si>
    <t>May 13 in JST</t>
    <phoneticPr fontId="30"/>
  </si>
  <si>
    <t>May 13 in UTC</t>
    <phoneticPr fontId="30"/>
  </si>
  <si>
    <t>Topic 3; Common CCA and MAC protocol for access control in coexisting UWB PANs</t>
    <phoneticPr fontId="30"/>
  </si>
  <si>
    <t>Minsoo Kim
Ryuji Kohno</t>
    <phoneticPr fontId="30"/>
  </si>
  <si>
    <t>Benjamin Rolfe
Ryuji Kohno</t>
    <phoneticPr fontId="30"/>
  </si>
  <si>
    <t>22-xxxx-00</t>
    <phoneticPr fontId="30"/>
  </si>
  <si>
    <t>22-yyyy-00</t>
    <phoneticPr fontId="30"/>
  </si>
  <si>
    <t>22-zzzz-00</t>
    <phoneticPr fontId="30"/>
  </si>
  <si>
    <t>22-vvvv-00</t>
    <phoneticPr fontId="30"/>
  </si>
  <si>
    <t>22-uuuu-00</t>
    <phoneticPr fontId="30"/>
  </si>
  <si>
    <t>21-0510-00</t>
    <phoneticPr fontId="30"/>
  </si>
  <si>
    <t>22-0yyy-00</t>
    <phoneticPr fontId="30"/>
  </si>
  <si>
    <t xml:space="preserve">Review of the last session TG6a </t>
    <phoneticPr fontId="30"/>
  </si>
  <si>
    <t>Wearable and Wireles Brain Computer Interface for Daily Healthcare</t>
    <phoneticPr fontId="30"/>
  </si>
  <si>
    <t>CT Lin</t>
    <phoneticPr fontId="30"/>
  </si>
  <si>
    <t>22-0vvv-00</t>
    <phoneticPr fontId="30"/>
  </si>
  <si>
    <t>22-0www-00</t>
    <phoneticPr fontId="30"/>
  </si>
  <si>
    <t>Clint Powell
Ryuji Kohno
Marco Hernandez</t>
    <phoneticPr fontId="30"/>
  </si>
  <si>
    <t>2022/05/17 Tuesday</t>
    <phoneticPr fontId="30"/>
  </si>
  <si>
    <t xml:space="preserve">TG15.6a(Revision for Enhanced Dependability of 15.6-2012)  3rd Session </t>
    <phoneticPr fontId="30"/>
  </si>
  <si>
    <t>May 17 in JST</t>
    <phoneticPr fontId="30"/>
  </si>
  <si>
    <t>May 17 in UTC</t>
    <phoneticPr fontId="30"/>
  </si>
  <si>
    <t>Joint Session among TG15.6a, TG15.4ab, and TG15.14 Using UWB PHY</t>
    <phoneticPr fontId="30"/>
  </si>
  <si>
    <t>TG15.6a(Revision for Enhanced Dependability of 15.6-2012) 2nd Session</t>
    <phoneticPr fontId="30"/>
  </si>
  <si>
    <t>Review of joint session with 15.4ab and 15.14</t>
    <phoneticPr fontId="30"/>
  </si>
  <si>
    <t>comments from NesCom</t>
    <phoneticPr fontId="30"/>
  </si>
  <si>
    <t>22-0bbb-00</t>
    <phoneticPr fontId="30"/>
  </si>
  <si>
    <t>22-0ccc-00</t>
    <phoneticPr fontId="30"/>
  </si>
  <si>
    <t>May Interim Meeting Registration</t>
    <phoneticPr fontId="30"/>
  </si>
  <si>
    <t xml:space="preserve">        9:00 AM - 11:00 AM Tuesday May 17th,  2022 (UTC-04:00) Eastern Time, </t>
    <phoneticPr fontId="30"/>
  </si>
  <si>
    <r>
      <t xml:space="preserve">      10:00 PM - 12:00 PM  Tuesday May 17th</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</si>
  <si>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https://ieeesa.webex.com/ieeesa/j.php?MTID=m1c57bbf0834ea6616f736b942e2c818e</t>
    <phoneticPr fontId="30"/>
  </si>
  <si>
    <t>Meeting number: 2336 385 1934</t>
    <phoneticPr fontId="30"/>
  </si>
  <si>
    <t>Password: 80215jnt6a4ab14</t>
  </si>
  <si>
    <t xml:space="preserve">        9:00 AM - 11:00 AM Thursday May 12th,  2022 (UTC-04:00) Eastern Time, </t>
    <phoneticPr fontId="30"/>
  </si>
  <si>
    <r>
      <t xml:space="preserve">      10:00 PM - 12:00 PM  Thursday May 12</t>
    </r>
    <r>
      <rPr>
        <b/>
        <vertAlign val="superscript"/>
        <sz val="14"/>
        <color rgb="FF000000"/>
        <rFont val="Arial"/>
        <family val="2"/>
      </rPr>
      <t xml:space="preserve">th, </t>
    </r>
    <r>
      <rPr>
        <b/>
        <sz val="14"/>
        <color rgb="FF000000"/>
        <rFont val="Arial"/>
        <family val="2"/>
      </rPr>
      <t xml:space="preserve"> 2022 (UTC+9:00) Japan &amp; Korean Time</t>
    </r>
    <phoneticPr fontId="30"/>
  </si>
  <si>
    <r>
      <t xml:space="preserve">      10:00 PM - 12:00PM  Wednesday, May 11</t>
    </r>
    <r>
      <rPr>
        <b/>
        <vertAlign val="superscript"/>
        <sz val="14"/>
        <color rgb="FF000000"/>
        <rFont val="Arial"/>
        <family val="2"/>
      </rPr>
      <t xml:space="preserve">th, </t>
    </r>
    <r>
      <rPr>
        <b/>
        <sz val="14"/>
        <color rgb="FF000000"/>
        <rFont val="Arial"/>
        <family val="2"/>
      </rPr>
      <t xml:space="preserve"> 2022 (UTC+9:00) Japan &amp; Korean Time</t>
    </r>
    <phoneticPr fontId="30"/>
  </si>
  <si>
    <t xml:space="preserve">        9:00 AM - 11:00 AM Friday May 13th,  2022 (UTC-04:00) Eastern Time, </t>
    <phoneticPr fontId="30"/>
  </si>
  <si>
    <r>
      <t xml:space="preserve">      10:00 PM - 12:00 PM  Friday May 13</t>
    </r>
    <r>
      <rPr>
        <b/>
        <vertAlign val="superscript"/>
        <sz val="14"/>
        <color rgb="FF000000"/>
        <rFont val="Arial"/>
        <family val="2"/>
      </rPr>
      <t xml:space="preserve">th, </t>
    </r>
    <r>
      <rPr>
        <b/>
        <sz val="14"/>
        <color rgb="FF000000"/>
        <rFont val="Arial"/>
        <family val="2"/>
      </rPr>
      <t xml:space="preserve"> 2022 (UTC+9:00) Japan &amp; Korean Time</t>
    </r>
    <phoneticPr fontId="30"/>
  </si>
  <si>
    <t>Draftting Documents</t>
    <phoneticPr fontId="30"/>
  </si>
  <si>
    <t>Seong-Soon Joo</t>
    <phoneticPr fontId="30"/>
  </si>
  <si>
    <t>15-22-0222-01</t>
    <phoneticPr fontId="30"/>
  </si>
  <si>
    <t>Considerations on the MAC features for supporting high priority services</t>
    <phoneticPr fontId="30"/>
  </si>
  <si>
    <t>May 10 in EDT</t>
    <phoneticPr fontId="30"/>
  </si>
  <si>
    <t>May 11 in EDT</t>
    <phoneticPr fontId="30"/>
  </si>
  <si>
    <t>May 12 in EDT</t>
    <phoneticPr fontId="30"/>
  </si>
  <si>
    <t>May 13 in EDT</t>
    <phoneticPr fontId="30"/>
  </si>
  <si>
    <t>May 17 in EDT</t>
    <phoneticPr fontId="30"/>
  </si>
  <si>
    <t>March 16 in EDT</t>
    <phoneticPr fontId="30"/>
  </si>
  <si>
    <t>Joint
14/15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</si>
</sst>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81"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6"/>
      <color rgb="FF000000"/>
      <name val="Arial Narrow"/>
      <family val="2"/>
    </font>
    <font>
      <b/>
      <sz val="16"/>
      <color rgb="FF000000"/>
      <name val="Arial"/>
      <family val="2"/>
    </font>
    <font>
      <b/>
      <sz val="14"/>
      <color rgb="FF0000FF"/>
      <name val="ＭＳ Ｐゴシック"/>
      <family val="2"/>
      <scheme val="minor"/>
    </font>
    <font>
      <sz val="16"/>
      <name val="Arial"/>
      <family val="2"/>
    </font>
    <font>
      <b/>
      <sz val="11"/>
      <color rgb="FFFF0000"/>
      <name val="Arial"/>
      <family val="2"/>
    </font>
    <font>
      <b/>
      <sz val="12"/>
      <color rgb="FF0000FF"/>
      <name val="Arial"/>
      <family val="2"/>
    </font>
    <font>
      <sz val="18"/>
      <name val="Arial"/>
      <family val="2"/>
    </font>
    <font>
      <b/>
      <sz val="18"/>
      <color rgb="FF000000"/>
      <name val="Arial"/>
      <family val="2"/>
    </font>
  </fonts>
  <fills count="9">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66"/>
        <bgColor indexed="64"/>
      </patternFill>
    </fill>
  </fills>
  <borders count="31">
    <border>
      <left/>
      <right/>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7" fillId="0" borderId="0"/>
    <xf numFmtId="187" fontId="3" fillId="0" borderId="0" applyFont="0" applyFill="0" applyBorder="0" applyAlignment="0" applyProtection="0"/>
    <xf numFmtId="180" fontId="65" fillId="0" borderId="0" applyNumberFormat="0" applyFill="0" applyBorder="0" applyAlignment="0" applyProtection="0"/>
    <xf numFmtId="43" fontId="64" fillId="0" borderId="0" applyFont="0" applyFill="0" applyBorder="0" applyAlignment="0" applyProtection="0"/>
    <xf numFmtId="40" fontId="3" fillId="0" borderId="0" applyFont="0" applyFill="0" applyBorder="0" applyAlignment="0" applyProtection="0">
      <alignment vertical="center"/>
    </xf>
  </cellStyleXfs>
  <cellXfs count="313">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57" fillId="0" borderId="0" xfId="7" applyFont="1" applyAlignment="1">
      <alignment vertical="center" wrapText="1"/>
    </xf>
    <xf numFmtId="0" fontId="60" fillId="0" borderId="0" xfId="7" applyFont="1" applyAlignment="1">
      <alignment horizontal="center" vertical="center" wrapText="1"/>
    </xf>
    <xf numFmtId="0" fontId="58" fillId="0" borderId="0" xfId="7" applyFont="1" applyAlignment="1">
      <alignment horizontal="center" vertical="center" wrapText="1"/>
    </xf>
    <xf numFmtId="0" fontId="61" fillId="0" borderId="0" xfId="7" applyFont="1"/>
    <xf numFmtId="182" fontId="62" fillId="0" borderId="0" xfId="7" applyNumberFormat="1" applyFont="1" applyAlignment="1">
      <alignment horizontal="center"/>
    </xf>
    <xf numFmtId="182" fontId="62" fillId="0" borderId="0" xfId="7" applyNumberFormat="1" applyFont="1" applyAlignment="1">
      <alignment horizontal="center" vertical="center"/>
    </xf>
    <xf numFmtId="0" fontId="63" fillId="0" borderId="0" xfId="7" applyFont="1"/>
    <xf numFmtId="20" fontId="25" fillId="0" borderId="0" xfId="7" applyNumberFormat="1" applyFont="1" applyAlignment="1">
      <alignment horizontal="center"/>
    </xf>
    <xf numFmtId="0" fontId="58" fillId="0" borderId="0" xfId="7" applyFont="1" applyAlignment="1">
      <alignment horizontal="center"/>
    </xf>
    <xf numFmtId="0" fontId="58" fillId="0" borderId="0" xfId="7" applyFont="1" applyAlignment="1">
      <alignment horizontal="center" vertical="center"/>
    </xf>
    <xf numFmtId="0" fontId="59" fillId="0" borderId="0" xfId="7" applyFont="1"/>
    <xf numFmtId="20" fontId="24" fillId="0" borderId="0" xfId="7" applyNumberFormat="1" applyFont="1" applyAlignment="1">
      <alignment horizontal="center"/>
    </xf>
    <xf numFmtId="0" fontId="60" fillId="0" borderId="0" xfId="0" applyFont="1" applyAlignment="1">
      <alignment horizontal="left" vertical="center" readingOrder="1"/>
    </xf>
    <xf numFmtId="0" fontId="70" fillId="0" borderId="0" xfId="2" applyFont="1" applyAlignment="1" applyProtection="1">
      <alignment horizontal="left" vertical="center" readingOrder="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1" fillId="0" borderId="0" xfId="0" applyFont="1" applyAlignment="1">
      <alignment horizontal="center" vertical="center" wrapText="1"/>
    </xf>
    <xf numFmtId="0" fontId="20" fillId="0" borderId="0" xfId="0" applyFont="1" applyAlignment="1">
      <alignment horizontal="center" vertical="center" wrapText="1"/>
    </xf>
    <xf numFmtId="0" fontId="71" fillId="0" borderId="0" xfId="7" applyFont="1" applyAlignment="1">
      <alignment horizontal="center" vertical="center" wrapText="1"/>
    </xf>
    <xf numFmtId="0" fontId="24" fillId="0" borderId="0" xfId="7" applyFont="1" applyAlignment="1">
      <alignment horizontal="left" wrapText="1"/>
    </xf>
    <xf numFmtId="0" fontId="72" fillId="0" borderId="0" xfId="7" applyFont="1"/>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15" xfId="0" applyFont="1" applyBorder="1"/>
    <xf numFmtId="0" fontId="13" fillId="0" borderId="2" xfId="0" applyFont="1" applyBorder="1" applyAlignment="1">
      <alignment horizontal="center"/>
    </xf>
    <xf numFmtId="0" fontId="22" fillId="0" borderId="2" xfId="0" applyFont="1" applyBorder="1"/>
    <xf numFmtId="186" fontId="13" fillId="0" borderId="6" xfId="0" applyNumberFormat="1" applyFont="1" applyBorder="1"/>
    <xf numFmtId="186" fontId="13" fillId="0" borderId="7" xfId="0" applyNumberFormat="1" applyFont="1" applyBorder="1"/>
    <xf numFmtId="0" fontId="0" fillId="4" borderId="5" xfId="0" applyFill="1" applyBorder="1"/>
    <xf numFmtId="0" fontId="0" fillId="4" borderId="6" xfId="0" applyFill="1" applyBorder="1"/>
    <xf numFmtId="0" fontId="0" fillId="4" borderId="7" xfId="0" applyFill="1" applyBorder="1"/>
    <xf numFmtId="0" fontId="0" fillId="4" borderId="0" xfId="0" applyFill="1"/>
    <xf numFmtId="185" fontId="13" fillId="4" borderId="7"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5" xfId="0" applyNumberFormat="1" applyFont="1" applyBorder="1"/>
    <xf numFmtId="0" fontId="22" fillId="4" borderId="7" xfId="0" applyFont="1" applyFill="1" applyBorder="1"/>
    <xf numFmtId="0" fontId="22" fillId="4" borderId="0" xfId="0" applyFont="1" applyFill="1"/>
    <xf numFmtId="186" fontId="13" fillId="4" borderId="5" xfId="0" applyNumberFormat="1" applyFont="1" applyFill="1" applyBorder="1"/>
    <xf numFmtId="0" fontId="22" fillId="4" borderId="5" xfId="0" applyFont="1" applyFill="1" applyBorder="1" applyAlignment="1">
      <alignment wrapText="1"/>
    </xf>
    <xf numFmtId="0" fontId="22" fillId="4" borderId="0" xfId="0" applyFont="1" applyFill="1" applyAlignment="1">
      <alignment wrapText="1"/>
    </xf>
    <xf numFmtId="0" fontId="22" fillId="4" borderId="7" xfId="0" applyFont="1" applyFill="1" applyBorder="1" applyAlignment="1">
      <alignment wrapText="1"/>
    </xf>
    <xf numFmtId="0" fontId="22" fillId="4" borderId="6" xfId="0" applyFont="1" applyFill="1" applyBorder="1" applyAlignment="1">
      <alignment wrapText="1"/>
    </xf>
    <xf numFmtId="0" fontId="22" fillId="4" borderId="6" xfId="0" applyFont="1" applyFill="1" applyBorder="1"/>
    <xf numFmtId="186" fontId="13" fillId="0" borderId="11" xfId="0" applyNumberFormat="1" applyFont="1" applyBorder="1"/>
    <xf numFmtId="186" fontId="13" fillId="0" borderId="12" xfId="0" applyNumberFormat="1" applyFont="1" applyBorder="1"/>
    <xf numFmtId="186" fontId="13" fillId="4" borderId="10" xfId="0" applyNumberFormat="1" applyFont="1" applyFill="1" applyBorder="1"/>
    <xf numFmtId="0" fontId="22" fillId="4" borderId="11" xfId="0" applyFont="1" applyFill="1" applyBorder="1" applyAlignment="1">
      <alignment wrapText="1"/>
    </xf>
    <xf numFmtId="0" fontId="22" fillId="4" borderId="12" xfId="0" applyFont="1" applyFill="1" applyBorder="1" applyAlignment="1">
      <alignment wrapText="1"/>
    </xf>
    <xf numFmtId="0" fontId="22" fillId="4" borderId="9" xfId="0" applyFont="1" applyFill="1" applyBorder="1"/>
    <xf numFmtId="0" fontId="22" fillId="4" borderId="12" xfId="0" applyFont="1" applyFill="1" applyBorder="1"/>
    <xf numFmtId="0" fontId="22" fillId="4" borderId="9" xfId="0" applyFont="1" applyFill="1" applyBorder="1" applyAlignment="1">
      <alignment wrapText="1"/>
    </xf>
    <xf numFmtId="0" fontId="22" fillId="4" borderId="10" xfId="0" applyFont="1" applyFill="1" applyBorder="1" applyAlignment="1">
      <alignment wrapText="1"/>
    </xf>
    <xf numFmtId="0" fontId="22" fillId="4" borderId="11" xfId="0" applyFont="1" applyFill="1" applyBorder="1"/>
    <xf numFmtId="186" fontId="22" fillId="5" borderId="27"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7" borderId="5" xfId="0" applyNumberFormat="1" applyFont="1" applyFill="1" applyBorder="1"/>
    <xf numFmtId="186" fontId="13" fillId="7" borderId="0" xfId="0" applyNumberFormat="1" applyFont="1" applyFill="1"/>
    <xf numFmtId="186" fontId="13" fillId="7" borderId="10" xfId="0" applyNumberFormat="1" applyFont="1" applyFill="1" applyBorder="1"/>
    <xf numFmtId="0" fontId="25" fillId="0" borderId="0" xfId="0" applyFont="1" applyAlignment="1">
      <alignment vertical="center" readingOrder="1"/>
    </xf>
    <xf numFmtId="0" fontId="73" fillId="0" borderId="0" xfId="0" applyFont="1" applyAlignment="1">
      <alignment horizontal="left" vertical="center" wrapText="1"/>
    </xf>
    <xf numFmtId="0" fontId="74" fillId="0" borderId="0" xfId="7" applyFont="1" applyAlignment="1">
      <alignment horizontal="center" vertical="center" wrapText="1"/>
    </xf>
    <xf numFmtId="0" fontId="58" fillId="0" borderId="0" xfId="0" applyFont="1" applyAlignment="1">
      <alignment vertical="center" wrapText="1"/>
    </xf>
    <xf numFmtId="0" fontId="56" fillId="0" borderId="0" xfId="0" applyFont="1" applyAlignment="1">
      <alignment horizontal="center" vertical="center" wrapText="1"/>
    </xf>
    <xf numFmtId="0" fontId="20" fillId="0" borderId="0" xfId="7" applyFont="1" applyAlignment="1">
      <alignment horizontal="center" wrapText="1"/>
    </xf>
    <xf numFmtId="185" fontId="13" fillId="0" borderId="10" xfId="0" applyNumberFormat="1" applyFont="1" applyBorder="1" applyAlignment="1">
      <alignment horizontal="center"/>
    </xf>
    <xf numFmtId="0" fontId="13" fillId="0" borderId="10" xfId="0" applyFont="1" applyBorder="1" applyAlignment="1">
      <alignment horizontal="center"/>
    </xf>
    <xf numFmtId="0" fontId="73" fillId="0" borderId="0" xfId="0" applyFont="1" applyAlignment="1">
      <alignment horizontal="center" vertical="center" wrapText="1"/>
    </xf>
    <xf numFmtId="0" fontId="76" fillId="0" borderId="0" xfId="0" applyFont="1"/>
    <xf numFmtId="0" fontId="13" fillId="0" borderId="0" xfId="0" applyFont="1" applyAlignment="1">
      <alignment horizontal="center" vertical="center" wrapText="1"/>
    </xf>
    <xf numFmtId="0" fontId="39" fillId="0" borderId="0" xfId="2" applyAlignment="1" applyProtection="1"/>
    <xf numFmtId="0" fontId="13" fillId="0" borderId="10" xfId="0" applyFont="1" applyBorder="1" applyAlignment="1">
      <alignment horizontal="right"/>
    </xf>
    <xf numFmtId="0" fontId="13" fillId="0" borderId="12" xfId="0" applyFont="1" applyBorder="1" applyAlignment="1">
      <alignment horizontal="right"/>
    </xf>
    <xf numFmtId="186" fontId="13" fillId="4" borderId="6" xfId="0" applyNumberFormat="1" applyFont="1" applyFill="1" applyBorder="1"/>
    <xf numFmtId="186" fontId="13" fillId="4" borderId="11" xfId="0" applyNumberFormat="1" applyFont="1" applyFill="1" applyBorder="1"/>
    <xf numFmtId="0" fontId="22" fillId="6" borderId="27" xfId="0" applyFont="1" applyFill="1" applyBorder="1"/>
    <xf numFmtId="186" fontId="22" fillId="7" borderId="27" xfId="0" applyNumberFormat="1" applyFont="1" applyFill="1" applyBorder="1"/>
    <xf numFmtId="0" fontId="77" fillId="0" borderId="0" xfId="7" applyFont="1" applyAlignment="1">
      <alignment horizontal="center" vertical="center" wrapText="1"/>
    </xf>
    <xf numFmtId="0" fontId="60" fillId="0" borderId="0" xfId="7" applyFont="1" applyAlignment="1">
      <alignment vertical="center" wrapText="1"/>
    </xf>
    <xf numFmtId="0" fontId="56" fillId="0" borderId="0" xfId="0" applyFont="1" applyAlignment="1">
      <alignment horizontal="left" vertical="center" wrapText="1"/>
    </xf>
    <xf numFmtId="0" fontId="28" fillId="0" borderId="0" xfId="0" applyFont="1" applyAlignment="1">
      <alignment horizontal="left" vertical="center" wrapText="1"/>
    </xf>
    <xf numFmtId="0" fontId="13" fillId="0" borderId="25" xfId="0" applyFont="1" applyBorder="1" applyAlignment="1">
      <alignment horizontal="center"/>
    </xf>
    <xf numFmtId="185" fontId="13" fillId="0" borderId="11" xfId="0" applyNumberFormat="1" applyFont="1" applyBorder="1" applyAlignment="1">
      <alignment horizontal="center"/>
    </xf>
    <xf numFmtId="185" fontId="13" fillId="0" borderId="9" xfId="0" applyNumberFormat="1" applyFont="1" applyBorder="1" applyAlignment="1">
      <alignment horizontal="center"/>
    </xf>
    <xf numFmtId="0" fontId="13" fillId="0" borderId="14" xfId="0" applyFont="1" applyBorder="1" applyAlignment="1">
      <alignment horizontal="center"/>
    </xf>
    <xf numFmtId="186" fontId="22" fillId="8" borderId="27" xfId="0" applyNumberFormat="1" applyFont="1" applyFill="1" applyBorder="1"/>
    <xf numFmtId="0" fontId="79" fillId="0" borderId="0" xfId="0" applyFont="1"/>
    <xf numFmtId="0" fontId="79" fillId="0" borderId="0" xfId="0" applyFont="1" applyAlignment="1">
      <alignment vertical="center" readingOrder="1"/>
    </xf>
    <xf numFmtId="0" fontId="80" fillId="0" borderId="0" xfId="0" applyFont="1" applyAlignment="1">
      <alignment horizontal="left" vertical="center" readingOrder="1"/>
    </xf>
    <xf numFmtId="0" fontId="58" fillId="0" borderId="0" xfId="7" applyFont="1" applyAlignment="1">
      <alignment horizontal="left" vertical="center" wrapText="1"/>
    </xf>
    <xf numFmtId="184" fontId="24" fillId="0" borderId="0" xfId="7" applyNumberFormat="1" applyFont="1" applyAlignment="1">
      <alignment horizontal="right"/>
    </xf>
    <xf numFmtId="0" fontId="13" fillId="8" borderId="16" xfId="0" applyFont="1" applyFill="1" applyBorder="1" applyAlignment="1">
      <alignment horizontal="center" vertical="center"/>
    </xf>
    <xf numFmtId="0" fontId="13" fillId="8" borderId="17" xfId="0" applyFont="1" applyFill="1" applyBorder="1" applyAlignment="1">
      <alignment horizontal="center" vertical="center"/>
    </xf>
    <xf numFmtId="0" fontId="22" fillId="0" borderId="28" xfId="0" applyFont="1" applyBorder="1" applyAlignment="1">
      <alignment horizontal="center" vertical="center"/>
    </xf>
    <xf numFmtId="0" fontId="22" fillId="0" borderId="26" xfId="0" applyFont="1" applyBorder="1" applyAlignment="1">
      <alignment horizontal="center" vertical="center"/>
    </xf>
    <xf numFmtId="0" fontId="22" fillId="0" borderId="20" xfId="0" applyFont="1" applyBorder="1" applyAlignment="1">
      <alignment horizontal="center" vertical="center"/>
    </xf>
    <xf numFmtId="0" fontId="22" fillId="0" borderId="19" xfId="0" applyFont="1" applyBorder="1" applyAlignment="1">
      <alignment horizontal="center" vertical="center"/>
    </xf>
    <xf numFmtId="0" fontId="22" fillId="0" borderId="21" xfId="0" applyFont="1" applyBorder="1" applyAlignment="1">
      <alignment horizontal="center" vertical="center"/>
    </xf>
    <xf numFmtId="0" fontId="22" fillId="0" borderId="29" xfId="0" applyFont="1" applyBorder="1" applyAlignment="1">
      <alignment horizontal="center" vertical="center"/>
    </xf>
    <xf numFmtId="0" fontId="22" fillId="0" borderId="30" xfId="0" applyFont="1" applyBorder="1" applyAlignment="1">
      <alignment horizontal="center" vertical="center"/>
    </xf>
    <xf numFmtId="0" fontId="13" fillId="5" borderId="16" xfId="0" applyFont="1" applyFill="1" applyBorder="1" applyAlignment="1">
      <alignment horizontal="center" vertical="center" wrapText="1"/>
    </xf>
    <xf numFmtId="0" fontId="22" fillId="5" borderId="17" xfId="0" applyFont="1" applyFill="1" applyBorder="1" applyAlignment="1">
      <alignment horizontal="center" vertical="center" wrapText="1"/>
    </xf>
    <xf numFmtId="0" fontId="22" fillId="0" borderId="18" xfId="0" applyFont="1" applyBorder="1" applyAlignment="1">
      <alignment horizontal="center" vertical="center"/>
    </xf>
    <xf numFmtId="0" fontId="22" fillId="0" borderId="7" xfId="0" applyFont="1" applyBorder="1" applyAlignment="1">
      <alignment horizontal="center" vertical="center"/>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180" fontId="66" fillId="5" borderId="23" xfId="12" applyFont="1" applyFill="1" applyBorder="1" applyAlignment="1">
      <alignment horizontal="center" vertical="center" wrapText="1"/>
    </xf>
    <xf numFmtId="180" fontId="66" fillId="5" borderId="18" xfId="12" applyFont="1" applyFill="1" applyBorder="1" applyAlignment="1">
      <alignment horizontal="center" vertical="center" wrapText="1"/>
    </xf>
    <xf numFmtId="180" fontId="66" fillId="5" borderId="24" xfId="12" applyFont="1" applyFill="1" applyBorder="1" applyAlignment="1">
      <alignment horizontal="center" vertical="center" wrapText="1"/>
    </xf>
    <xf numFmtId="180" fontId="66" fillId="5" borderId="13" xfId="12" applyFont="1" applyFill="1" applyBorder="1" applyAlignment="1">
      <alignment horizontal="center" vertical="center" wrapText="1"/>
    </xf>
    <xf numFmtId="0" fontId="75" fillId="6" borderId="8" xfId="0" applyFont="1" applyFill="1" applyBorder="1" applyAlignment="1">
      <alignment horizontal="center" vertical="center"/>
    </xf>
    <xf numFmtId="0" fontId="75" fillId="6" borderId="4" xfId="0" applyFont="1" applyFill="1" applyBorder="1" applyAlignment="1">
      <alignment horizontal="center" vertical="center"/>
    </xf>
    <xf numFmtId="0" fontId="13" fillId="5" borderId="23" xfId="0" applyFont="1" applyFill="1" applyBorder="1" applyAlignment="1">
      <alignment horizontal="center" vertical="center" wrapText="1"/>
    </xf>
    <xf numFmtId="0" fontId="13" fillId="5" borderId="18" xfId="0" applyFont="1" applyFill="1" applyBorder="1" applyAlignment="1">
      <alignment horizontal="center" vertical="center" wrapText="1"/>
    </xf>
    <xf numFmtId="0" fontId="13" fillId="5" borderId="24" xfId="0" applyFont="1" applyFill="1" applyBorder="1" applyAlignment="1">
      <alignment horizontal="center" vertical="center" wrapText="1"/>
    </xf>
    <xf numFmtId="0" fontId="13" fillId="5" borderId="13" xfId="0" applyFont="1" applyFill="1" applyBorder="1" applyAlignment="1">
      <alignment horizontal="center" vertical="center" wrapText="1"/>
    </xf>
    <xf numFmtId="0" fontId="13" fillId="8" borderId="23" xfId="0" applyFont="1" applyFill="1" applyBorder="1" applyAlignment="1">
      <alignment horizontal="center" vertical="center"/>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13" xfId="0" applyFont="1" applyFill="1" applyBorder="1" applyAlignment="1">
      <alignment horizontal="center" vertical="center"/>
    </xf>
    <xf numFmtId="0" fontId="13" fillId="8" borderId="1" xfId="0" applyFont="1" applyFill="1" applyBorder="1" applyAlignment="1">
      <alignment horizontal="center" vertical="center"/>
    </xf>
    <xf numFmtId="0" fontId="13" fillId="8" borderId="3"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21" xfId="0" applyFont="1" applyFill="1" applyBorder="1" applyAlignment="1">
      <alignment horizontal="center" vertical="center"/>
    </xf>
    <xf numFmtId="0" fontId="13" fillId="5" borderId="1" xfId="0" applyFont="1" applyFill="1" applyBorder="1" applyAlignment="1">
      <alignment horizontal="center" vertical="center"/>
    </xf>
    <xf numFmtId="0" fontId="13" fillId="5" borderId="3" xfId="0" applyFont="1" applyFill="1" applyBorder="1" applyAlignment="1">
      <alignment horizontal="center" vertical="center"/>
    </xf>
    <xf numFmtId="0" fontId="13" fillId="5" borderId="19" xfId="0" applyFont="1" applyFill="1" applyBorder="1" applyAlignment="1">
      <alignment horizontal="center" vertical="center"/>
    </xf>
    <xf numFmtId="0" fontId="13" fillId="5" borderId="21" xfId="0" applyFont="1" applyFill="1" applyBorder="1" applyAlignment="1">
      <alignment horizontal="center" vertical="center"/>
    </xf>
    <xf numFmtId="0" fontId="13" fillId="0" borderId="25" xfId="0" applyFont="1" applyBorder="1" applyAlignment="1">
      <alignment horizontal="center"/>
    </xf>
    <xf numFmtId="0" fontId="13" fillId="0" borderId="15" xfId="0" applyFont="1" applyBorder="1" applyAlignment="1">
      <alignment horizontal="center"/>
    </xf>
    <xf numFmtId="40" fontId="13" fillId="0" borderId="25" xfId="14" applyFont="1" applyBorder="1" applyAlignment="1">
      <alignment horizontal="center"/>
    </xf>
    <xf numFmtId="40" fontId="13" fillId="0" borderId="15" xfId="14" applyFont="1" applyBorder="1" applyAlignment="1">
      <alignment horizontal="center"/>
    </xf>
    <xf numFmtId="185" fontId="13" fillId="0" borderId="11" xfId="0" applyNumberFormat="1" applyFont="1" applyBorder="1" applyAlignment="1">
      <alignment horizontal="center"/>
    </xf>
    <xf numFmtId="185" fontId="13" fillId="0" borderId="12" xfId="0" applyNumberFormat="1" applyFont="1" applyBorder="1" applyAlignment="1">
      <alignment horizontal="center"/>
    </xf>
    <xf numFmtId="0" fontId="13" fillId="5" borderId="19" xfId="0" applyFont="1" applyFill="1" applyBorder="1" applyAlignment="1">
      <alignment horizontal="center" vertical="center" wrapText="1"/>
    </xf>
    <xf numFmtId="0" fontId="22" fillId="0" borderId="22" xfId="0" applyFont="1" applyBorder="1" applyAlignment="1">
      <alignment horizontal="center" vertical="center"/>
    </xf>
    <xf numFmtId="0" fontId="13" fillId="8" borderId="1" xfId="0" applyFont="1" applyFill="1" applyBorder="1" applyAlignment="1">
      <alignment horizontal="center" vertical="center" wrapText="1"/>
    </xf>
    <xf numFmtId="0" fontId="13" fillId="8" borderId="3"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22" fillId="5" borderId="3" xfId="0" applyFont="1" applyFill="1" applyBorder="1" applyAlignment="1">
      <alignment horizontal="center" vertical="center" wrapText="1"/>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4" borderId="25" xfId="0" applyFont="1" applyFill="1" applyBorder="1" applyAlignment="1">
      <alignment horizontal="center" vertical="center" wrapText="1"/>
    </xf>
    <xf numFmtId="0" fontId="22" fillId="4" borderId="15" xfId="0" applyFont="1" applyFill="1" applyBorder="1" applyAlignment="1">
      <alignment horizontal="center" vertical="center" wrapText="1"/>
    </xf>
    <xf numFmtId="0" fontId="22" fillId="4" borderId="6"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24" xfId="0" applyFont="1" applyFill="1" applyBorder="1" applyAlignment="1">
      <alignment horizontal="center" vertical="center" wrapText="1"/>
    </xf>
    <xf numFmtId="0" fontId="22" fillId="4" borderId="13" xfId="0" applyFont="1" applyFill="1" applyBorder="1" applyAlignment="1">
      <alignment horizontal="center" vertical="center" wrapText="1"/>
    </xf>
    <xf numFmtId="185" fontId="13" fillId="0" borderId="9" xfId="0" applyNumberFormat="1" applyFont="1" applyBorder="1" applyAlignment="1">
      <alignment horizontal="center"/>
    </xf>
    <xf numFmtId="0" fontId="13" fillId="8" borderId="16" xfId="0" applyFont="1" applyFill="1" applyBorder="1" applyAlignment="1">
      <alignment horizontal="center" vertical="center" wrapText="1"/>
    </xf>
    <xf numFmtId="0" fontId="13" fillId="8" borderId="17" xfId="0" applyFont="1" applyFill="1" applyBorder="1" applyAlignment="1">
      <alignment horizontal="center" vertical="center" wrapText="1"/>
    </xf>
    <xf numFmtId="0" fontId="22" fillId="0" borderId="0" xfId="0" applyFont="1" applyAlignment="1">
      <alignment horizontal="left" wrapText="1"/>
    </xf>
    <xf numFmtId="0" fontId="22" fillId="0" borderId="25" xfId="0" applyFont="1" applyBorder="1" applyAlignment="1">
      <alignment horizontal="left" vertical="top" wrapText="1"/>
    </xf>
    <xf numFmtId="0" fontId="22" fillId="0" borderId="14" xfId="0" applyFont="1" applyBorder="1" applyAlignment="1">
      <alignment horizontal="left" vertical="top" wrapText="1"/>
    </xf>
    <xf numFmtId="0" fontId="22" fillId="0" borderId="15" xfId="0" applyFont="1" applyBorder="1" applyAlignment="1">
      <alignment horizontal="left" vertical="top" wrapText="1"/>
    </xf>
    <xf numFmtId="0" fontId="22" fillId="0" borderId="6" xfId="0" applyFont="1" applyBorder="1" applyAlignment="1">
      <alignment horizontal="left" vertical="top" wrapText="1"/>
    </xf>
    <xf numFmtId="0" fontId="22" fillId="0" borderId="0" xfId="0" applyFont="1" applyAlignment="1">
      <alignment horizontal="left" vertical="top" wrapText="1"/>
    </xf>
    <xf numFmtId="0" fontId="22" fillId="0" borderId="7" xfId="0" applyFont="1" applyBorder="1" applyAlignment="1">
      <alignment horizontal="left" vertical="top" wrapText="1"/>
    </xf>
    <xf numFmtId="0" fontId="22" fillId="0" borderId="11" xfId="0" applyFont="1" applyBorder="1" applyAlignment="1">
      <alignment horizontal="left" vertical="top" wrapText="1"/>
    </xf>
    <xf numFmtId="0" fontId="22" fillId="0" borderId="9" xfId="0" applyFont="1" applyBorder="1" applyAlignment="1">
      <alignment horizontal="left" vertical="top" wrapText="1"/>
    </xf>
    <xf numFmtId="0" fontId="22" fillId="0" borderId="12" xfId="0" applyFont="1" applyBorder="1" applyAlignment="1">
      <alignment horizontal="left" vertical="top" wrapText="1"/>
    </xf>
    <xf numFmtId="0" fontId="22" fillId="0" borderId="0" xfId="0" applyFont="1" applyAlignment="1">
      <alignment horizontal="left"/>
    </xf>
    <xf numFmtId="0" fontId="13" fillId="0" borderId="14" xfId="0" applyFont="1" applyBorder="1" applyAlignment="1">
      <alignment horizontal="center"/>
    </xf>
    <xf numFmtId="0" fontId="75" fillId="6" borderId="8" xfId="0"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1" xfId="0" applyFont="1" applyBorder="1" applyAlignment="1">
      <alignment horizontal="center" vertical="center"/>
    </xf>
    <xf numFmtId="0" fontId="22" fillId="0" borderId="3" xfId="0" applyFont="1" applyBorder="1" applyAlignment="1">
      <alignment horizontal="center" vertical="center"/>
    </xf>
    <xf numFmtId="0" fontId="56" fillId="0" borderId="0" xfId="0" applyFont="1" applyAlignment="1">
      <alignment vertical="top" wrapText="1"/>
    </xf>
    <xf numFmtId="0" fontId="13" fillId="5" borderId="16" xfId="0" applyFont="1" applyFill="1" applyBorder="1" applyAlignment="1">
      <alignment horizontal="center" vertical="center"/>
    </xf>
    <xf numFmtId="0" fontId="22" fillId="5" borderId="17" xfId="0" applyFont="1" applyFill="1" applyBorder="1" applyAlignment="1">
      <alignment horizontal="center" vertical="center"/>
    </xf>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171350</xdr:colOff>
      <xdr:row>6</xdr:row>
      <xdr:rowOff>0</xdr:rowOff>
    </xdr:from>
    <xdr:to>
      <xdr:col>23</xdr:col>
      <xdr:colOff>16934</xdr:colOff>
      <xdr:row>6</xdr:row>
      <xdr:rowOff>8467</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846667" y="1511905"/>
          <a:ext cx="16456378"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0</xdr:col>
      <xdr:colOff>0</xdr:colOff>
      <xdr:row>5</xdr:row>
      <xdr:rowOff>201585</xdr:rowOff>
    </xdr:from>
    <xdr:to>
      <xdr:col>3</xdr:col>
      <xdr:colOff>755953</xdr:colOff>
      <xdr:row>7</xdr:row>
      <xdr:rowOff>201586</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209522"/>
          <a:ext cx="3164921" cy="403175"/>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8</xdr:col>
      <xdr:colOff>0</xdr:colOff>
      <xdr:row>5</xdr:row>
      <xdr:rowOff>201586</xdr:rowOff>
    </xdr:from>
    <xdr:to>
      <xdr:col>8</xdr:col>
      <xdr:colOff>735793</xdr:colOff>
      <xdr:row>8</xdr:row>
      <xdr:rowOff>30239</xdr:rowOff>
    </xdr:to>
    <xdr:sp macro="" textlink="">
      <xdr:nvSpPr>
        <xdr:cNvPr id="6" name="正方形/長方形 5">
          <a:extLst>
            <a:ext uri="{FF2B5EF4-FFF2-40B4-BE49-F238E27FC236}">
              <a16:creationId xmlns:a16="http://schemas.microsoft.com/office/drawing/2014/main" id="{A7E43F72-0FC2-4FF7-A699-D4F963051764}"/>
            </a:ext>
          </a:extLst>
        </xdr:cNvPr>
        <xdr:cNvSpPr/>
      </xdr:nvSpPr>
      <xdr:spPr bwMode="auto">
        <a:xfrm>
          <a:off x="6067778" y="1209523"/>
          <a:ext cx="735793" cy="433414"/>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10</xdr:col>
      <xdr:colOff>20159</xdr:colOff>
      <xdr:row>6</xdr:row>
      <xdr:rowOff>10079</xdr:rowOff>
    </xdr:from>
    <xdr:to>
      <xdr:col>11</xdr:col>
      <xdr:colOff>10079</xdr:colOff>
      <xdr:row>8</xdr:row>
      <xdr:rowOff>10080</xdr:rowOff>
    </xdr:to>
    <xdr:sp macro="" textlink="">
      <xdr:nvSpPr>
        <xdr:cNvPr id="8" name="正方形/長方形 7">
          <a:extLst>
            <a:ext uri="{FF2B5EF4-FFF2-40B4-BE49-F238E27FC236}">
              <a16:creationId xmlns:a16="http://schemas.microsoft.com/office/drawing/2014/main" id="{B1A83D14-F724-4CA1-B911-213C7779038E}"/>
            </a:ext>
          </a:extLst>
        </xdr:cNvPr>
        <xdr:cNvSpPr/>
      </xdr:nvSpPr>
      <xdr:spPr bwMode="auto">
        <a:xfrm>
          <a:off x="7589762" y="1219603"/>
          <a:ext cx="735793" cy="403175"/>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18</xdr:col>
      <xdr:colOff>806349</xdr:colOff>
      <xdr:row>5</xdr:row>
      <xdr:rowOff>201586</xdr:rowOff>
    </xdr:from>
    <xdr:to>
      <xdr:col>20</xdr:col>
      <xdr:colOff>40317</xdr:colOff>
      <xdr:row>8</xdr:row>
      <xdr:rowOff>30239</xdr:rowOff>
    </xdr:to>
    <xdr:sp macro="" textlink="">
      <xdr:nvSpPr>
        <xdr:cNvPr id="9" name="正方形/長方形 8">
          <a:extLst>
            <a:ext uri="{FF2B5EF4-FFF2-40B4-BE49-F238E27FC236}">
              <a16:creationId xmlns:a16="http://schemas.microsoft.com/office/drawing/2014/main" id="{85681905-36A0-4C40-8DE0-B61FACD63585}"/>
            </a:ext>
          </a:extLst>
        </xdr:cNvPr>
        <xdr:cNvSpPr/>
      </xdr:nvSpPr>
      <xdr:spPr bwMode="auto">
        <a:xfrm>
          <a:off x="14141349" y="1209523"/>
          <a:ext cx="735793" cy="433414"/>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13</xdr:col>
      <xdr:colOff>1</xdr:colOff>
      <xdr:row>6</xdr:row>
      <xdr:rowOff>10080</xdr:rowOff>
    </xdr:from>
    <xdr:to>
      <xdr:col>13</xdr:col>
      <xdr:colOff>594683</xdr:colOff>
      <xdr:row>7</xdr:row>
      <xdr:rowOff>191508</xdr:rowOff>
    </xdr:to>
    <xdr:sp macro="" textlink="">
      <xdr:nvSpPr>
        <xdr:cNvPr id="11" name="正方形/長方形 10">
          <a:extLst>
            <a:ext uri="{FF2B5EF4-FFF2-40B4-BE49-F238E27FC236}">
              <a16:creationId xmlns:a16="http://schemas.microsoft.com/office/drawing/2014/main" id="{EB3CAC55-121A-43C1-83D4-8D4B48CA6F20}"/>
            </a:ext>
          </a:extLst>
        </xdr:cNvPr>
        <xdr:cNvSpPr/>
      </xdr:nvSpPr>
      <xdr:spPr bwMode="auto">
        <a:xfrm>
          <a:off x="9877779" y="1219604"/>
          <a:ext cx="594682" cy="383015"/>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00B050"/>
        </a:solid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a:spPr>
      <a:bodyPr vertOverflow="clip" wrap="square" lIns="18288" tIns="0" rIns="0" bIns="0" rtlCol="0" anchor="ctr" upright="1"/>
      <a:lstStyle>
        <a:defPPr marL="0" marR="0" indent="0" algn="l" defTabSz="914400" eaLnBrk="1" fontAlgn="auto" latinLnBrk="0" hangingPunct="1">
          <a:lnSpc>
            <a:spcPct val="100000"/>
          </a:lnSpc>
          <a:spcBef>
            <a:spcPts val="0"/>
          </a:spcBef>
          <a:spcAft>
            <a:spcPts val="0"/>
          </a:spcAft>
          <a:buClrTx/>
          <a:buSzTx/>
          <a:buFontTx/>
          <a:buNone/>
          <a:tabLst/>
          <a:defRPr kumimoji="1" sz="1100" b="0" i="0" u="none" strike="noStrike" kern="0" cap="none" spc="0" normalizeH="0" baseline="0" noProof="0">
            <a:ln>
              <a:noFill/>
            </a:ln>
            <a:solidFill>
              <a:sysClr val="windowText" lastClr="000000"/>
            </a:solidFill>
            <a:effectLst/>
            <a:uLnTx/>
            <a:uFillTx/>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eee802.or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A30" sqref="A30"/>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158</v>
      </c>
      <c r="E3" s="5"/>
    </row>
    <row r="4" spans="2:5" ht="20.5" x14ac:dyDescent="0.45">
      <c r="B4" s="3" t="s">
        <v>2</v>
      </c>
      <c r="C4" s="6">
        <v>44683</v>
      </c>
    </row>
    <row r="5" spans="2:5" ht="20.5" x14ac:dyDescent="0.45">
      <c r="B5" s="3" t="s">
        <v>72</v>
      </c>
    </row>
    <row r="6" spans="2:5" ht="20.5" x14ac:dyDescent="0.45">
      <c r="B6" s="7" t="s">
        <v>3</v>
      </c>
    </row>
    <row r="7" spans="2:5" ht="20.5" x14ac:dyDescent="0.45">
      <c r="B7" s="7" t="s">
        <v>73</v>
      </c>
    </row>
    <row r="8" spans="2:5" ht="20.5" x14ac:dyDescent="0.45">
      <c r="B8" s="8" t="s">
        <v>103</v>
      </c>
    </row>
    <row r="9" spans="2:5" ht="15.5" x14ac:dyDescent="0.35">
      <c r="B9" s="9"/>
    </row>
    <row r="10" spans="2:5" ht="20.5" x14ac:dyDescent="0.45">
      <c r="B10" s="3" t="s">
        <v>4</v>
      </c>
      <c r="C10" s="4" t="s">
        <v>159</v>
      </c>
    </row>
    <row r="12" spans="2:5" ht="20.5" x14ac:dyDescent="0.45">
      <c r="B12" s="3" t="s">
        <v>5</v>
      </c>
      <c r="C12" s="4" t="s">
        <v>113</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1"/>
  <sheetViews>
    <sheetView zoomScale="90" zoomScaleNormal="90" workbookViewId="0">
      <selection activeCell="J13" sqref="J13"/>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9.4531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'May 11 Wed'!D1</f>
        <v>AGENDA TG15.6a MEETING</v>
      </c>
      <c r="F1" s="16"/>
      <c r="G1" s="14"/>
      <c r="H1" s="16"/>
      <c r="I1" s="27"/>
    </row>
    <row r="2" spans="1:15" s="2" customFormat="1" ht="17.5" x14ac:dyDescent="0.35">
      <c r="A2" s="67"/>
      <c r="B2" s="15"/>
      <c r="C2" s="12"/>
      <c r="D2" s="25" t="s">
        <v>250</v>
      </c>
      <c r="F2" s="16"/>
      <c r="G2" s="14"/>
      <c r="H2" s="16"/>
      <c r="I2" s="27"/>
    </row>
    <row r="3" spans="1:15" x14ac:dyDescent="0.35">
      <c r="A3" s="48"/>
      <c r="B3" s="48"/>
      <c r="C3" s="48"/>
      <c r="D3" s="66"/>
      <c r="E3" s="51"/>
      <c r="F3" s="51"/>
      <c r="H3" s="51"/>
    </row>
    <row r="4" spans="1:15" x14ac:dyDescent="0.35">
      <c r="A4" s="46"/>
      <c r="H4" s="107"/>
      <c r="I4" s="117"/>
      <c r="J4" s="144"/>
    </row>
    <row r="5" spans="1:15" s="2" customFormat="1" ht="36" x14ac:dyDescent="0.4">
      <c r="A5" s="46"/>
      <c r="B5" s="50"/>
      <c r="C5" s="57"/>
      <c r="D5" s="75" t="s">
        <v>251</v>
      </c>
      <c r="E5" s="60" t="s">
        <v>42</v>
      </c>
      <c r="F5" s="60" t="s">
        <v>43</v>
      </c>
      <c r="G5" s="83" t="s">
        <v>56</v>
      </c>
      <c r="H5" s="148" t="s">
        <v>252</v>
      </c>
      <c r="I5" s="129" t="s">
        <v>279</v>
      </c>
      <c r="J5" s="143" t="s">
        <v>253</v>
      </c>
      <c r="K5" s="52"/>
      <c r="L5" s="52"/>
      <c r="M5" s="46"/>
      <c r="N5" s="46"/>
      <c r="O5" s="46"/>
    </row>
    <row r="6" spans="1:15" s="2" customFormat="1" x14ac:dyDescent="0.35">
      <c r="A6" s="46"/>
      <c r="B6" s="46"/>
      <c r="C6" s="46"/>
      <c r="D6" s="46"/>
      <c r="E6" s="49"/>
      <c r="F6" s="46"/>
      <c r="G6" s="46"/>
      <c r="H6" s="137"/>
      <c r="I6" s="46"/>
      <c r="J6" s="90"/>
      <c r="K6" s="52"/>
      <c r="L6" s="52"/>
      <c r="M6" s="46"/>
      <c r="N6" s="46"/>
      <c r="O6" s="46"/>
    </row>
    <row r="7" spans="1:15" s="2" customFormat="1" x14ac:dyDescent="0.4">
      <c r="A7" s="46"/>
      <c r="B7" s="56">
        <v>4.0999999999999996</v>
      </c>
      <c r="C7" s="57"/>
      <c r="D7" s="58" t="s">
        <v>60</v>
      </c>
      <c r="E7" s="20" t="s">
        <v>206</v>
      </c>
      <c r="F7" s="20" t="s">
        <v>49</v>
      </c>
      <c r="G7" s="49">
        <v>1</v>
      </c>
      <c r="H7" s="138">
        <v>0.92361111111111116</v>
      </c>
      <c r="I7" s="59">
        <v>0.38194444444444442</v>
      </c>
      <c r="J7" s="86">
        <v>0.54861111111111105</v>
      </c>
      <c r="K7" s="52"/>
      <c r="L7" s="52"/>
      <c r="M7" s="46"/>
      <c r="N7" s="46"/>
      <c r="O7" s="46"/>
    </row>
    <row r="8" spans="1:15" s="2" customFormat="1" ht="36" x14ac:dyDescent="0.4">
      <c r="A8" s="46"/>
      <c r="B8" s="46"/>
      <c r="C8" s="57"/>
      <c r="D8" s="58" t="s">
        <v>25</v>
      </c>
      <c r="E8" s="14"/>
      <c r="F8" s="46"/>
      <c r="G8" s="83">
        <v>1</v>
      </c>
      <c r="H8" s="139">
        <f t="shared" ref="H8:H12" si="0">H7+TIME(0,G7,0)</f>
        <v>0.9243055555555556</v>
      </c>
      <c r="I8" s="86">
        <f t="shared" ref="I8:I12" si="1">I7+TIME(0,G7,0)</f>
        <v>0.38263888888888886</v>
      </c>
      <c r="J8" s="86">
        <f t="shared" ref="J8:J12" si="2">J7+TIME(0,G7,0)</f>
        <v>0.54930555555555549</v>
      </c>
      <c r="K8" s="52"/>
      <c r="L8" s="52"/>
      <c r="M8" s="46"/>
      <c r="N8" s="46"/>
      <c r="O8" s="46"/>
    </row>
    <row r="9" spans="1:15" s="2" customFormat="1" x14ac:dyDescent="0.4">
      <c r="A9" s="46"/>
      <c r="B9" s="84">
        <f>B7+0.1</f>
        <v>4.1999999999999993</v>
      </c>
      <c r="C9" s="46"/>
      <c r="D9" s="58" t="s">
        <v>46</v>
      </c>
      <c r="E9" s="14" t="s">
        <v>205</v>
      </c>
      <c r="F9" s="20" t="s">
        <v>52</v>
      </c>
      <c r="G9" s="49">
        <v>2</v>
      </c>
      <c r="H9" s="138">
        <f t="shared" si="0"/>
        <v>0.92500000000000004</v>
      </c>
      <c r="I9" s="59">
        <f t="shared" si="1"/>
        <v>0.3833333333333333</v>
      </c>
      <c r="J9" s="86">
        <f t="shared" si="2"/>
        <v>0.54999999999999993</v>
      </c>
      <c r="K9" s="52"/>
      <c r="L9" s="52"/>
      <c r="M9" s="46"/>
      <c r="N9" s="46"/>
      <c r="O9" s="46"/>
    </row>
    <row r="10" spans="1:15" ht="34" customHeight="1" x14ac:dyDescent="0.35">
      <c r="B10" s="84">
        <f>B9+0.1</f>
        <v>4.2999999999999989</v>
      </c>
      <c r="C10" s="62"/>
      <c r="D10" s="222" t="s">
        <v>256</v>
      </c>
      <c r="E10" s="80"/>
      <c r="F10" s="80" t="s">
        <v>58</v>
      </c>
      <c r="G10" s="60">
        <v>5</v>
      </c>
      <c r="H10" s="86">
        <f t="shared" si="0"/>
        <v>0.92638888888888893</v>
      </c>
      <c r="I10" s="86">
        <f t="shared" si="1"/>
        <v>0.38472222222222219</v>
      </c>
      <c r="J10" s="86">
        <f t="shared" si="2"/>
        <v>0.55138888888888882</v>
      </c>
    </row>
    <row r="11" spans="1:15" s="17" customFormat="1" ht="53" customHeight="1" x14ac:dyDescent="0.25">
      <c r="B11" s="88">
        <f>B10+0.1</f>
        <v>4.3999999999999986</v>
      </c>
      <c r="D11" s="156" t="s">
        <v>257</v>
      </c>
      <c r="E11" s="80" t="s">
        <v>258</v>
      </c>
      <c r="F11" s="80" t="s">
        <v>58</v>
      </c>
      <c r="G11" s="60">
        <v>20</v>
      </c>
      <c r="H11" s="86">
        <f t="shared" si="0"/>
        <v>0.92986111111111114</v>
      </c>
      <c r="I11" s="86">
        <f t="shared" si="1"/>
        <v>0.3881944444444444</v>
      </c>
      <c r="J11" s="86">
        <f t="shared" si="2"/>
        <v>0.55486111111111103</v>
      </c>
    </row>
    <row r="12" spans="1:15" ht="66" customHeight="1" x14ac:dyDescent="0.35">
      <c r="A12" s="46"/>
      <c r="B12" s="84">
        <f>B11+0.1</f>
        <v>4.4999999999999982</v>
      </c>
      <c r="C12" s="46"/>
      <c r="D12" s="194" t="s">
        <v>221</v>
      </c>
      <c r="E12" s="80" t="s">
        <v>259</v>
      </c>
      <c r="F12" s="80" t="s">
        <v>249</v>
      </c>
      <c r="G12" s="60">
        <v>20</v>
      </c>
      <c r="H12" s="139">
        <f t="shared" si="0"/>
        <v>0.94374999999999998</v>
      </c>
      <c r="I12" s="86">
        <f t="shared" si="1"/>
        <v>0.40208333333333329</v>
      </c>
      <c r="J12" s="86">
        <f t="shared" si="2"/>
        <v>0.56874999999999987</v>
      </c>
      <c r="K12" s="52"/>
      <c r="L12" s="52"/>
    </row>
    <row r="13" spans="1:15" s="17" customFormat="1" ht="54" customHeight="1" x14ac:dyDescent="0.25">
      <c r="B13" s="88"/>
      <c r="D13" s="135" t="s">
        <v>271</v>
      </c>
      <c r="E13" s="100"/>
      <c r="F13" s="133"/>
      <c r="G13" s="104"/>
      <c r="H13" s="90"/>
      <c r="I13" s="90"/>
      <c r="J13" s="90"/>
    </row>
    <row r="14" spans="1:15" s="17" customFormat="1" ht="51.5" customHeight="1" x14ac:dyDescent="0.25">
      <c r="B14" s="88">
        <f>B12+0.1</f>
        <v>4.5999999999999979</v>
      </c>
      <c r="D14" s="156" t="s">
        <v>227</v>
      </c>
      <c r="E14" s="135" t="s">
        <v>153</v>
      </c>
      <c r="F14" s="133" t="s">
        <v>151</v>
      </c>
      <c r="G14" s="60">
        <v>15</v>
      </c>
      <c r="H14" s="86">
        <f>H12+TIME(0,G12,0)</f>
        <v>0.95763888888888882</v>
      </c>
      <c r="I14" s="86">
        <f>I12+TIME(0,G12,0)</f>
        <v>0.41597222222222219</v>
      </c>
      <c r="J14" s="86">
        <f>J12+TIME(0,G12,0)</f>
        <v>0.58263888888888871</v>
      </c>
    </row>
    <row r="15" spans="1:15" s="17" customFormat="1" ht="51.5" customHeight="1" x14ac:dyDescent="0.25">
      <c r="B15" s="88">
        <f>B14+0.1</f>
        <v>4.6999999999999975</v>
      </c>
      <c r="D15" s="221" t="s">
        <v>228</v>
      </c>
      <c r="E15" s="220" t="s">
        <v>247</v>
      </c>
      <c r="F15" s="133" t="s">
        <v>66</v>
      </c>
      <c r="G15" s="60">
        <v>20</v>
      </c>
      <c r="H15" s="86">
        <f>H14+TIME(0,G14,0)</f>
        <v>0.96805555555555545</v>
      </c>
      <c r="I15" s="86">
        <f>I14+TIME(0,G14,0)</f>
        <v>0.42638888888888887</v>
      </c>
      <c r="J15" s="86">
        <f>J14+TIME(0,G14,0)</f>
        <v>0.59305555555555534</v>
      </c>
    </row>
    <row r="16" spans="1:15" ht="42.5" customHeight="1" x14ac:dyDescent="0.4">
      <c r="A16" s="17"/>
      <c r="B16" s="81">
        <f>B15+0.1</f>
        <v>4.7999999999999972</v>
      </c>
      <c r="C16" s="57"/>
      <c r="D16" s="193" t="s">
        <v>156</v>
      </c>
      <c r="E16" s="80"/>
      <c r="F16" s="80" t="s">
        <v>58</v>
      </c>
      <c r="G16" s="60">
        <v>20</v>
      </c>
      <c r="H16" s="86">
        <f>H15+TIME(0,G15,0)</f>
        <v>0.98194444444444429</v>
      </c>
      <c r="I16" s="86">
        <f>I15+TIME(0,G15,0)</f>
        <v>0.44027777777777777</v>
      </c>
      <c r="J16" s="86">
        <f>J15+TIME(0,G15,0)</f>
        <v>0.60694444444444418</v>
      </c>
    </row>
    <row r="17" spans="1:13" ht="43" customHeight="1" x14ac:dyDescent="0.4">
      <c r="A17" s="46"/>
      <c r="B17" s="81">
        <f>B16+0.1</f>
        <v>4.8999999999999968</v>
      </c>
      <c r="C17" s="57"/>
      <c r="D17" s="131" t="s">
        <v>143</v>
      </c>
      <c r="E17" s="83"/>
      <c r="F17" s="136" t="s">
        <v>52</v>
      </c>
      <c r="G17" s="83">
        <v>5</v>
      </c>
      <c r="H17" s="139">
        <f>H16+TIME(0,G16,0)</f>
        <v>0.99583333333333313</v>
      </c>
      <c r="I17" s="86">
        <f>I16+TIME(0,G16,0)</f>
        <v>0.45416666666666666</v>
      </c>
      <c r="J17" s="86">
        <f>J16+TIME(0,G16,0)</f>
        <v>0.62083333333333302</v>
      </c>
      <c r="K17" s="52"/>
      <c r="L17" s="52"/>
    </row>
    <row r="18" spans="1:13" s="2" customFormat="1" x14ac:dyDescent="0.4">
      <c r="A18" s="46"/>
      <c r="B18" s="232">
        <f>B17+0.1</f>
        <v>4.9999999999999964</v>
      </c>
      <c r="D18" s="104" t="s">
        <v>62</v>
      </c>
      <c r="E18" s="14"/>
      <c r="G18" s="60">
        <v>1</v>
      </c>
      <c r="H18" s="139">
        <f>H17+TIME(0,G17,0)</f>
        <v>0.99930555555555534</v>
      </c>
      <c r="I18" s="86">
        <f>I17+TIME(0,G17,0)</f>
        <v>0.45763888888888887</v>
      </c>
      <c r="J18" s="86">
        <f>J17+TIME(0,G17,0)</f>
        <v>0.62430555555555522</v>
      </c>
      <c r="K18" s="17"/>
      <c r="L18" s="17"/>
    </row>
    <row r="19" spans="1:13" s="2" customFormat="1" x14ac:dyDescent="0.25">
      <c r="B19" s="195"/>
      <c r="D19" s="104"/>
      <c r="E19" s="14"/>
      <c r="H19" s="139"/>
      <c r="I19" s="86"/>
      <c r="J19" s="86"/>
      <c r="K19" s="17"/>
      <c r="L19" s="17"/>
    </row>
    <row r="20" spans="1:13" s="2" customFormat="1" x14ac:dyDescent="0.25">
      <c r="B20" s="195"/>
      <c r="D20" s="104"/>
      <c r="E20" s="14"/>
      <c r="H20" s="139"/>
      <c r="I20" s="86"/>
      <c r="J20" s="86"/>
      <c r="K20" s="17"/>
      <c r="L20" s="17"/>
    </row>
    <row r="21" spans="1:13" x14ac:dyDescent="0.35">
      <c r="A21" s="2"/>
      <c r="D21" s="121"/>
    </row>
    <row r="22" spans="1:13" s="126" customFormat="1" x14ac:dyDescent="0.35">
      <c r="A22" s="67"/>
      <c r="E22" s="146" t="s">
        <v>94</v>
      </c>
      <c r="F22" s="62"/>
      <c r="G22" s="62"/>
      <c r="H22" s="62"/>
      <c r="I22" s="62"/>
      <c r="J22" s="62"/>
      <c r="K22" s="62"/>
      <c r="L22" s="62"/>
      <c r="M22" s="62"/>
    </row>
    <row r="23" spans="1:13" s="126" customFormat="1" x14ac:dyDescent="0.35">
      <c r="E23" s="146" t="s">
        <v>261</v>
      </c>
      <c r="F23" s="62"/>
      <c r="G23" s="62"/>
      <c r="H23" s="62"/>
      <c r="I23" s="62"/>
      <c r="J23" s="62"/>
      <c r="K23" s="62"/>
      <c r="L23" s="62"/>
      <c r="M23" s="62"/>
    </row>
    <row r="24" spans="1:13" s="126" customFormat="1" ht="21" x14ac:dyDescent="0.35">
      <c r="E24" s="146" t="s">
        <v>262</v>
      </c>
      <c r="F24" s="62"/>
      <c r="G24" s="62"/>
      <c r="H24" s="62"/>
      <c r="I24" s="62"/>
      <c r="J24" s="62"/>
      <c r="K24" s="62"/>
      <c r="L24" s="62"/>
      <c r="M24" s="62"/>
    </row>
    <row r="25" spans="1:13" s="126" customFormat="1" ht="17.5" x14ac:dyDescent="0.35">
      <c r="E25" s="147" t="s">
        <v>196</v>
      </c>
      <c r="F25" s="62"/>
      <c r="G25" s="62"/>
      <c r="H25" s="62"/>
      <c r="I25" s="62"/>
      <c r="J25" s="62"/>
      <c r="K25" s="62"/>
      <c r="L25" s="62"/>
      <c r="M25" s="62"/>
    </row>
    <row r="26" spans="1:13" s="126" customFormat="1" x14ac:dyDescent="0.35">
      <c r="E26" s="146" t="s">
        <v>216</v>
      </c>
      <c r="F26" s="62"/>
      <c r="G26" s="62"/>
      <c r="H26" s="62"/>
      <c r="I26" s="62"/>
      <c r="J26" s="62"/>
      <c r="K26" s="62"/>
      <c r="L26" s="62"/>
      <c r="M26" s="62"/>
    </row>
    <row r="27" spans="1:13" s="126" customFormat="1" x14ac:dyDescent="0.35">
      <c r="E27" s="146" t="s">
        <v>217</v>
      </c>
      <c r="F27" s="62"/>
      <c r="G27" s="62"/>
      <c r="H27" s="62"/>
      <c r="I27" s="62"/>
      <c r="J27" s="62"/>
      <c r="K27" s="62"/>
      <c r="L27" s="62"/>
      <c r="M27" s="62"/>
    </row>
    <row r="28" spans="1:13" x14ac:dyDescent="0.35">
      <c r="A28" s="126"/>
    </row>
    <row r="30" spans="1:13" x14ac:dyDescent="0.35">
      <c r="D30" s="46" t="s">
        <v>260</v>
      </c>
    </row>
    <row r="31" spans="1:13" x14ac:dyDescent="0.35">
      <c r="D31" s="212" t="s">
        <v>130</v>
      </c>
    </row>
  </sheetData>
  <phoneticPr fontId="30"/>
  <hyperlinks>
    <hyperlink ref="D31" r:id="rId1" xr:uid="{F0B5C8E2-652D-4EB6-AB46-F5BEC3432492}"/>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H4" sqref="H4"/>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119</v>
      </c>
      <c r="F1" s="16"/>
      <c r="G1" s="14"/>
      <c r="H1" s="16"/>
      <c r="I1" s="27"/>
    </row>
    <row r="2" spans="1:10" s="2" customFormat="1" ht="17.5" x14ac:dyDescent="0.35">
      <c r="A2" s="67"/>
      <c r="B2" s="15"/>
      <c r="C2" s="12"/>
      <c r="D2" s="25" t="s">
        <v>131</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280</v>
      </c>
      <c r="I4" s="117" t="s">
        <v>144</v>
      </c>
      <c r="J4" s="144" t="s">
        <v>132</v>
      </c>
    </row>
    <row r="5" spans="1:10" s="17" customFormat="1" ht="18.399999999999999" customHeight="1" x14ac:dyDescent="0.4">
      <c r="D5" s="75" t="s">
        <v>64</v>
      </c>
      <c r="E5" s="55"/>
      <c r="F5" s="55"/>
      <c r="G5" s="49">
        <v>120</v>
      </c>
      <c r="H5" s="59">
        <v>0.375</v>
      </c>
      <c r="I5" s="118">
        <v>0.91666666666666663</v>
      </c>
      <c r="J5" s="145">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0" t="s">
        <v>145</v>
      </c>
      <c r="E12" s="52"/>
      <c r="F12" s="52"/>
      <c r="G12" s="49"/>
      <c r="H12" s="52"/>
      <c r="I12" s="65"/>
    </row>
    <row r="13" spans="1:10" s="46" customFormat="1" ht="18" x14ac:dyDescent="0.35">
      <c r="A13" s="67"/>
      <c r="B13" s="67"/>
      <c r="C13" s="67"/>
      <c r="D13" s="122" t="s">
        <v>146</v>
      </c>
      <c r="E13" s="52"/>
      <c r="F13" s="52"/>
      <c r="G13" s="49"/>
      <c r="H13" s="52"/>
      <c r="I13" s="65"/>
    </row>
    <row r="14" spans="1:10" s="46" customFormat="1" ht="18" x14ac:dyDescent="0.35">
      <c r="A14" s="67"/>
      <c r="B14" s="67"/>
      <c r="C14" s="67"/>
      <c r="D14" s="119"/>
      <c r="E14" s="52"/>
      <c r="F14" s="52"/>
      <c r="G14" s="49"/>
      <c r="H14" s="52"/>
      <c r="I14" s="65"/>
    </row>
    <row r="15" spans="1:10" s="46" customFormat="1" ht="18" x14ac:dyDescent="0.35">
      <c r="A15" s="67"/>
      <c r="B15" s="67"/>
      <c r="C15" s="67"/>
      <c r="D15" s="119" t="s">
        <v>65</v>
      </c>
      <c r="E15" s="52"/>
      <c r="F15" s="52"/>
      <c r="G15" s="49"/>
      <c r="H15" s="52"/>
      <c r="I15" s="65"/>
    </row>
    <row r="16" spans="1:10" x14ac:dyDescent="0.25">
      <c r="D16" t="s">
        <v>133</v>
      </c>
    </row>
    <row r="17" spans="4:4" x14ac:dyDescent="0.25">
      <c r="D17" t="s">
        <v>134</v>
      </c>
    </row>
    <row r="18" spans="4:4" x14ac:dyDescent="0.25">
      <c r="D18" t="s">
        <v>95</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7"/>
  <sheetViews>
    <sheetView tabSelected="1" topLeftCell="B1" zoomScale="68" zoomScaleNormal="68" workbookViewId="0">
      <selection activeCell="C3" sqref="C3"/>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212</v>
      </c>
    </row>
    <row r="2" spans="1:3" ht="15" x14ac:dyDescent="0.3">
      <c r="B2" s="68" t="s">
        <v>15</v>
      </c>
      <c r="C2" s="69" t="s">
        <v>273</v>
      </c>
    </row>
    <row r="3" spans="1:3" ht="15" x14ac:dyDescent="0.3">
      <c r="B3" s="68" t="s">
        <v>16</v>
      </c>
      <c r="C3" s="70">
        <v>44687</v>
      </c>
    </row>
    <row r="4" spans="1:3" ht="40" x14ac:dyDescent="0.4">
      <c r="A4" s="30"/>
      <c r="B4" s="206" t="s">
        <v>211</v>
      </c>
    </row>
    <row r="5" spans="1:3" ht="15.5" x14ac:dyDescent="0.35">
      <c r="A5" s="30"/>
      <c r="B5" s="123"/>
    </row>
    <row r="6" spans="1:3" ht="15.5" x14ac:dyDescent="0.35">
      <c r="A6" s="30"/>
      <c r="B6" s="124"/>
    </row>
    <row r="7" spans="1:3" ht="18.75" customHeight="1" x14ac:dyDescent="0.35">
      <c r="A7" s="30"/>
      <c r="B7" s="19" t="s">
        <v>17</v>
      </c>
    </row>
    <row r="8" spans="1:3" ht="78.5" customHeight="1" x14ac:dyDescent="0.35">
      <c r="A8" s="30"/>
      <c r="B8" s="197" t="s">
        <v>84</v>
      </c>
    </row>
    <row r="9" spans="1:3" ht="15.5" x14ac:dyDescent="0.35">
      <c r="A9" s="30"/>
      <c r="B9" s="19"/>
    </row>
    <row r="10" spans="1:3" ht="15.5" x14ac:dyDescent="0.35">
      <c r="A10" s="19">
        <v>1</v>
      </c>
      <c r="B10" s="19" t="s">
        <v>85</v>
      </c>
    </row>
    <row r="11" spans="1:3" ht="15.5" x14ac:dyDescent="0.35">
      <c r="B11" s="31" t="s">
        <v>160</v>
      </c>
    </row>
    <row r="12" spans="1:3" ht="15.5" x14ac:dyDescent="0.35">
      <c r="B12" s="31" t="s">
        <v>161</v>
      </c>
    </row>
    <row r="13" spans="1:3" ht="15.5" x14ac:dyDescent="0.35">
      <c r="B13" s="31" t="s">
        <v>162</v>
      </c>
    </row>
    <row r="14" spans="1:3" ht="15.5" x14ac:dyDescent="0.35">
      <c r="B14" s="31" t="s">
        <v>114</v>
      </c>
    </row>
    <row r="15" spans="1:3" ht="15.5" x14ac:dyDescent="0.35">
      <c r="B15" s="31" t="s">
        <v>115</v>
      </c>
    </row>
    <row r="16" spans="1:3" ht="15.5" x14ac:dyDescent="0.35">
      <c r="A16" s="19">
        <v>2</v>
      </c>
      <c r="B16" s="19" t="s">
        <v>80</v>
      </c>
    </row>
    <row r="17" spans="1:3" ht="15.5" x14ac:dyDescent="0.35">
      <c r="B17" s="31" t="s">
        <v>135</v>
      </c>
    </row>
    <row r="18" spans="1:3" ht="15.5" x14ac:dyDescent="0.35">
      <c r="B18" s="31" t="s">
        <v>136</v>
      </c>
    </row>
    <row r="19" spans="1:3" ht="15.5" x14ac:dyDescent="0.35">
      <c r="B19" s="125" t="s">
        <v>101</v>
      </c>
    </row>
    <row r="20" spans="1:3" ht="15.5" x14ac:dyDescent="0.35">
      <c r="B20" s="36" t="s">
        <v>137</v>
      </c>
    </row>
    <row r="21" spans="1:3" ht="15.5" x14ac:dyDescent="0.35">
      <c r="A21" s="19">
        <v>2</v>
      </c>
      <c r="B21" s="19" t="s">
        <v>18</v>
      </c>
    </row>
    <row r="22" spans="1:3" ht="15.5" x14ac:dyDescent="0.35">
      <c r="A22" s="19"/>
      <c r="B22" s="127" t="s">
        <v>163</v>
      </c>
    </row>
    <row r="23" spans="1:3" ht="15.5" x14ac:dyDescent="0.35">
      <c r="A23" s="19"/>
    </row>
    <row r="24" spans="1:3" ht="15.5" x14ac:dyDescent="0.35">
      <c r="B24" s="31"/>
    </row>
    <row r="25" spans="1:3" ht="15.5" x14ac:dyDescent="0.35">
      <c r="B25" s="31"/>
    </row>
    <row r="26" spans="1:3" ht="15.5" x14ac:dyDescent="0.35">
      <c r="B26" s="33" t="s">
        <v>19</v>
      </c>
      <c r="C26" s="32"/>
    </row>
    <row r="28" spans="1:3" x14ac:dyDescent="0.25">
      <c r="B28" s="34" t="s">
        <v>20</v>
      </c>
    </row>
    <row r="29" spans="1:3" x14ac:dyDescent="0.25">
      <c r="B29" s="34" t="s">
        <v>21</v>
      </c>
    </row>
    <row r="30" spans="1:3" x14ac:dyDescent="0.25">
      <c r="B30" s="34" t="s">
        <v>22</v>
      </c>
    </row>
    <row r="31" spans="1:3" x14ac:dyDescent="0.25">
      <c r="B31" s="34" t="s">
        <v>23</v>
      </c>
    </row>
    <row r="32" spans="1:3" x14ac:dyDescent="0.25">
      <c r="B32" s="34" t="s">
        <v>24</v>
      </c>
    </row>
    <row r="33" spans="2:2" x14ac:dyDescent="0.25">
      <c r="B33" s="35"/>
    </row>
    <row r="34" spans="2:2" ht="15.5" x14ac:dyDescent="0.35">
      <c r="B34" s="19" t="s">
        <v>25</v>
      </c>
    </row>
    <row r="37" spans="2:2" x14ac:dyDescent="0.25">
      <c r="B37" s="39"/>
    </row>
    <row r="38" spans="2:2" x14ac:dyDescent="0.25">
      <c r="B38" s="39"/>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25">
      <c r="B44" s="40"/>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0" spans="2:2" ht="15.5" x14ac:dyDescent="0.35">
      <c r="B50" s="36"/>
    </row>
    <row r="54" spans="2:2" x14ac:dyDescent="0.25">
      <c r="B54" s="37"/>
    </row>
    <row r="55" spans="2:2" x14ac:dyDescent="0.25">
      <c r="B55" s="37"/>
    </row>
    <row r="56" spans="2:2" x14ac:dyDescent="0.25">
      <c r="B56" s="37"/>
    </row>
    <row r="57" spans="2:2" x14ac:dyDescent="0.25">
      <c r="B57" s="37"/>
    </row>
  </sheetData>
  <phoneticPr fontId="30"/>
  <hyperlinks>
    <hyperlink ref="B28"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76"/>
  <sheetViews>
    <sheetView topLeftCell="A16" zoomScale="63" zoomScaleNormal="63" workbookViewId="0">
      <selection activeCell="X20" sqref="X20"/>
    </sheetView>
  </sheetViews>
  <sheetFormatPr defaultColWidth="11.7265625" defaultRowHeight="15.5" x14ac:dyDescent="0.35"/>
  <cols>
    <col min="1" max="1" width="9.7265625" style="126" customWidth="1"/>
    <col min="2" max="2" width="10.54296875" style="126" customWidth="1"/>
    <col min="3" max="3" width="14.26953125" style="126" customWidth="1"/>
    <col min="4" max="4" width="10.90625" style="126" customWidth="1"/>
    <col min="5" max="5" width="10" style="126" customWidth="1"/>
    <col min="6" max="6" width="10.7265625" style="126" customWidth="1"/>
    <col min="7" max="7" width="9.90625" style="126" customWidth="1"/>
    <col min="8" max="8" width="10.81640625" style="126" customWidth="1"/>
    <col min="9" max="9" width="10.90625" style="126" customWidth="1"/>
    <col min="10" max="10" width="10.54296875" style="126" customWidth="1"/>
    <col min="11" max="11" width="10.6328125" style="126" customWidth="1"/>
    <col min="12" max="12" width="10.36328125" style="126" customWidth="1"/>
    <col min="13" max="13" width="12" style="126" customWidth="1"/>
    <col min="14" max="14" width="8.7265625" style="126" customWidth="1"/>
    <col min="15" max="15" width="11" style="126" customWidth="1"/>
    <col min="16" max="16" width="9.7265625" style="126" customWidth="1"/>
    <col min="17" max="17" width="9.453125" style="126" customWidth="1"/>
    <col min="18" max="18" width="10.6328125" style="126" customWidth="1"/>
    <col min="19" max="19" width="12" style="126" customWidth="1"/>
    <col min="20" max="20" width="9.453125" style="126" customWidth="1"/>
    <col min="21" max="16384" width="11.7265625" style="126"/>
  </cols>
  <sheetData>
    <row r="1" spans="1:23" x14ac:dyDescent="0.35">
      <c r="A1" s="161"/>
      <c r="B1" s="159"/>
      <c r="C1" s="226"/>
      <c r="D1" s="161"/>
      <c r="E1" s="160" t="s">
        <v>26</v>
      </c>
      <c r="F1" s="160" t="s">
        <v>29</v>
      </c>
      <c r="G1" s="270" t="s">
        <v>27</v>
      </c>
      <c r="H1" s="271"/>
      <c r="I1" s="270" t="s">
        <v>26</v>
      </c>
      <c r="J1" s="271"/>
      <c r="K1" s="304" t="s">
        <v>28</v>
      </c>
      <c r="L1" s="271"/>
      <c r="M1" s="304" t="s">
        <v>29</v>
      </c>
      <c r="N1" s="271"/>
      <c r="O1" s="160" t="s">
        <v>30</v>
      </c>
      <c r="P1" s="223"/>
      <c r="Q1" s="161"/>
      <c r="R1" s="270" t="s">
        <v>31</v>
      </c>
      <c r="S1" s="304"/>
      <c r="T1" s="270" t="s">
        <v>27</v>
      </c>
      <c r="U1" s="271"/>
      <c r="V1" s="272" t="s">
        <v>26</v>
      </c>
      <c r="W1" s="273"/>
    </row>
    <row r="2" spans="1:23" ht="16" thickBot="1" x14ac:dyDescent="0.4">
      <c r="A2" s="213" t="s">
        <v>164</v>
      </c>
      <c r="B2" s="214" t="s">
        <v>165</v>
      </c>
      <c r="C2" s="225" t="s">
        <v>33</v>
      </c>
      <c r="D2" s="208" t="s">
        <v>32</v>
      </c>
      <c r="E2" s="207">
        <f>G2-6</f>
        <v>44685</v>
      </c>
      <c r="F2" s="207">
        <f>G2-4</f>
        <v>44687</v>
      </c>
      <c r="G2" s="290">
        <v>44691</v>
      </c>
      <c r="H2" s="275"/>
      <c r="I2" s="290">
        <f>G2+1</f>
        <v>44692</v>
      </c>
      <c r="J2" s="275"/>
      <c r="K2" s="274">
        <f>I2+1</f>
        <v>44693</v>
      </c>
      <c r="L2" s="275"/>
      <c r="M2" s="274">
        <f>K2+1</f>
        <v>44694</v>
      </c>
      <c r="N2" s="275"/>
      <c r="O2" s="207">
        <f>M2+2</f>
        <v>44696</v>
      </c>
      <c r="P2" s="224" t="s">
        <v>33</v>
      </c>
      <c r="Q2" s="208" t="s">
        <v>32</v>
      </c>
      <c r="R2" s="274">
        <f>O2+1</f>
        <v>44697</v>
      </c>
      <c r="S2" s="290"/>
      <c r="T2" s="274">
        <f>R2+1</f>
        <v>44698</v>
      </c>
      <c r="U2" s="275"/>
      <c r="V2" s="274">
        <f>T2+1</f>
        <v>44699</v>
      </c>
      <c r="W2" s="275"/>
    </row>
    <row r="3" spans="1:23" x14ac:dyDescent="0.35">
      <c r="A3" s="162">
        <v>0.20833333333333401</v>
      </c>
      <c r="B3" s="163">
        <f>A3-3/24</f>
        <v>8.3333333333334009E-2</v>
      </c>
      <c r="C3" s="170">
        <f>A3+4/24</f>
        <v>0.37500000000000067</v>
      </c>
      <c r="D3" s="171">
        <f>A3+13/24</f>
        <v>0.75000000000000067</v>
      </c>
      <c r="E3" s="164"/>
      <c r="F3" s="165"/>
      <c r="G3" s="284"/>
      <c r="H3" s="285"/>
      <c r="I3" s="167"/>
      <c r="J3" s="166"/>
      <c r="K3" s="167"/>
      <c r="L3" s="168"/>
      <c r="M3" s="169"/>
      <c r="N3" s="168"/>
      <c r="O3" s="164"/>
      <c r="P3" s="170">
        <f>C3</f>
        <v>0.37500000000000067</v>
      </c>
      <c r="Q3" s="171">
        <f>D3</f>
        <v>0.75000000000000067</v>
      </c>
      <c r="R3" s="165"/>
      <c r="S3" s="167"/>
      <c r="T3" s="165"/>
      <c r="U3" s="166"/>
      <c r="V3" s="165"/>
      <c r="W3" s="168"/>
    </row>
    <row r="4" spans="1:23" ht="15.65" customHeight="1" x14ac:dyDescent="0.35">
      <c r="A4" s="162">
        <f>A3+1/24</f>
        <v>0.25000000000000067</v>
      </c>
      <c r="B4" s="163">
        <f t="shared" ref="B4:B21" si="0">A4-3/24</f>
        <v>0.12500000000000067</v>
      </c>
      <c r="C4" s="170">
        <f>C3+1/24</f>
        <v>0.41666666666666735</v>
      </c>
      <c r="D4" s="171">
        <f>D3+1/24</f>
        <v>0.7916666666666673</v>
      </c>
      <c r="E4" s="164"/>
      <c r="F4" s="165"/>
      <c r="G4" s="286"/>
      <c r="H4" s="287"/>
      <c r="I4" s="167"/>
      <c r="J4" s="168"/>
      <c r="K4" s="167"/>
      <c r="L4" s="168"/>
      <c r="M4" s="169"/>
      <c r="N4" s="168"/>
      <c r="O4" s="164"/>
      <c r="P4" s="170">
        <f>P3+1/24</f>
        <v>0.41666666666666735</v>
      </c>
      <c r="Q4" s="171">
        <f>Q3+1/24</f>
        <v>0.7916666666666673</v>
      </c>
      <c r="R4" s="165"/>
      <c r="S4" s="167"/>
      <c r="T4" s="165"/>
      <c r="U4" s="166"/>
      <c r="V4" s="165"/>
      <c r="W4" s="168"/>
    </row>
    <row r="5" spans="1:23" ht="15.65" customHeight="1" x14ac:dyDescent="0.35">
      <c r="A5" s="162">
        <f t="shared" ref="A5:A21" si="1">A4+1/24</f>
        <v>0.29166666666666735</v>
      </c>
      <c r="B5" s="163">
        <f t="shared" si="0"/>
        <v>0.16666666666666735</v>
      </c>
      <c r="C5" s="170">
        <f t="shared" ref="C5:D20" si="2">C4+1/24</f>
        <v>0.45833333333333404</v>
      </c>
      <c r="D5" s="171">
        <f t="shared" si="2"/>
        <v>0.83333333333333393</v>
      </c>
      <c r="E5" s="164"/>
      <c r="F5" s="165"/>
      <c r="G5" s="286"/>
      <c r="H5" s="287"/>
      <c r="I5" s="262" t="s">
        <v>34</v>
      </c>
      <c r="J5" s="264" t="s">
        <v>35</v>
      </c>
      <c r="K5" s="262" t="s">
        <v>34</v>
      </c>
      <c r="L5" s="264" t="s">
        <v>35</v>
      </c>
      <c r="M5" s="233" t="s">
        <v>166</v>
      </c>
      <c r="N5" s="238" t="s">
        <v>89</v>
      </c>
      <c r="O5" s="164"/>
      <c r="P5" s="170">
        <f t="shared" ref="P5:Q20" si="3">P4+1/24</f>
        <v>0.45833333333333404</v>
      </c>
      <c r="Q5" s="171">
        <f t="shared" si="3"/>
        <v>0.83333333333333393</v>
      </c>
      <c r="R5" s="262" t="s">
        <v>34</v>
      </c>
      <c r="S5" s="264" t="s">
        <v>35</v>
      </c>
      <c r="T5" s="262" t="s">
        <v>34</v>
      </c>
      <c r="U5" s="264" t="s">
        <v>35</v>
      </c>
      <c r="V5" s="165"/>
      <c r="W5" s="172"/>
    </row>
    <row r="6" spans="1:23" ht="16.25" customHeight="1" x14ac:dyDescent="0.35">
      <c r="A6" s="162">
        <f t="shared" si="1"/>
        <v>0.33333333333333404</v>
      </c>
      <c r="B6" s="163">
        <f t="shared" si="0"/>
        <v>0.20833333333333404</v>
      </c>
      <c r="C6" s="170">
        <f t="shared" si="2"/>
        <v>0.50000000000000067</v>
      </c>
      <c r="D6" s="171">
        <f t="shared" si="2"/>
        <v>0.87500000000000056</v>
      </c>
      <c r="E6" s="164"/>
      <c r="F6" s="165"/>
      <c r="G6" s="288"/>
      <c r="H6" s="289"/>
      <c r="I6" s="263"/>
      <c r="J6" s="265"/>
      <c r="K6" s="263"/>
      <c r="L6" s="265"/>
      <c r="M6" s="234"/>
      <c r="N6" s="239"/>
      <c r="O6" s="164"/>
      <c r="P6" s="170">
        <f t="shared" si="3"/>
        <v>0.50000000000000067</v>
      </c>
      <c r="Q6" s="171">
        <f t="shared" si="3"/>
        <v>0.87500000000000056</v>
      </c>
      <c r="R6" s="263"/>
      <c r="S6" s="265"/>
      <c r="T6" s="263"/>
      <c r="U6" s="265"/>
      <c r="V6" s="179"/>
      <c r="W6" s="172"/>
    </row>
    <row r="7" spans="1:23" ht="16.25" customHeight="1" x14ac:dyDescent="0.35">
      <c r="A7" s="162">
        <f t="shared" si="1"/>
        <v>0.37500000000000072</v>
      </c>
      <c r="B7" s="163">
        <f t="shared" si="0"/>
        <v>0.25000000000000072</v>
      </c>
      <c r="C7" s="170">
        <f t="shared" si="2"/>
        <v>0.5416666666666673</v>
      </c>
      <c r="D7" s="171">
        <f t="shared" si="2"/>
        <v>0.91666666666666718</v>
      </c>
      <c r="E7" s="174"/>
      <c r="F7" s="305" t="s">
        <v>167</v>
      </c>
      <c r="G7" s="248" t="s">
        <v>86</v>
      </c>
      <c r="H7" s="249"/>
      <c r="I7" s="266" t="s">
        <v>90</v>
      </c>
      <c r="J7" s="268" t="s">
        <v>116</v>
      </c>
      <c r="K7" s="266" t="s">
        <v>90</v>
      </c>
      <c r="L7" s="268" t="s">
        <v>91</v>
      </c>
      <c r="M7" s="262" t="s">
        <v>116</v>
      </c>
      <c r="N7" s="278" t="s">
        <v>117</v>
      </c>
      <c r="O7" s="164"/>
      <c r="P7" s="170">
        <f t="shared" si="3"/>
        <v>0.5416666666666673</v>
      </c>
      <c r="Q7" s="171">
        <f t="shared" si="3"/>
        <v>0.91666666666666718</v>
      </c>
      <c r="R7" s="266" t="s">
        <v>116</v>
      </c>
      <c r="S7" s="268" t="s">
        <v>91</v>
      </c>
      <c r="T7" s="266" t="s">
        <v>90</v>
      </c>
      <c r="U7" s="268" t="s">
        <v>91</v>
      </c>
      <c r="V7" s="248" t="s">
        <v>77</v>
      </c>
      <c r="W7" s="249"/>
    </row>
    <row r="8" spans="1:23" ht="16.25" customHeight="1" x14ac:dyDescent="0.35">
      <c r="A8" s="162">
        <f t="shared" si="1"/>
        <v>0.41666666666666741</v>
      </c>
      <c r="B8" s="163">
        <f t="shared" si="0"/>
        <v>0.29166666666666741</v>
      </c>
      <c r="C8" s="170">
        <f t="shared" si="2"/>
        <v>0.58333333333333393</v>
      </c>
      <c r="D8" s="171">
        <f t="shared" si="2"/>
        <v>0.95833333333333381</v>
      </c>
      <c r="E8" s="252" t="s">
        <v>168</v>
      </c>
      <c r="F8" s="253"/>
      <c r="G8" s="250"/>
      <c r="H8" s="251"/>
      <c r="I8" s="267"/>
      <c r="J8" s="269"/>
      <c r="K8" s="267"/>
      <c r="L8" s="269"/>
      <c r="M8" s="263"/>
      <c r="N8" s="263"/>
      <c r="O8" s="164"/>
      <c r="P8" s="170">
        <f t="shared" si="3"/>
        <v>0.58333333333333393</v>
      </c>
      <c r="Q8" s="171">
        <f t="shared" si="3"/>
        <v>0.95833333333333381</v>
      </c>
      <c r="R8" s="267"/>
      <c r="S8" s="269"/>
      <c r="T8" s="267"/>
      <c r="U8" s="269"/>
      <c r="V8" s="250"/>
      <c r="W8" s="251"/>
    </row>
    <row r="9" spans="1:23" ht="16.25" customHeight="1" x14ac:dyDescent="0.35">
      <c r="A9" s="162">
        <f t="shared" si="1"/>
        <v>0.45833333333333409</v>
      </c>
      <c r="B9" s="163">
        <f t="shared" si="0"/>
        <v>0.33333333333333409</v>
      </c>
      <c r="C9" s="170">
        <f t="shared" si="2"/>
        <v>0.62500000000000056</v>
      </c>
      <c r="D9" s="198">
        <f t="shared" si="2"/>
        <v>1.0000000000000004</v>
      </c>
      <c r="E9" s="253"/>
      <c r="F9" s="165"/>
      <c r="G9" s="254" t="s">
        <v>78</v>
      </c>
      <c r="H9" s="255"/>
      <c r="I9" s="254" t="s">
        <v>169</v>
      </c>
      <c r="J9" s="255"/>
      <c r="K9" s="254" t="s">
        <v>78</v>
      </c>
      <c r="L9" s="255"/>
      <c r="M9" s="258" t="s">
        <v>170</v>
      </c>
      <c r="N9" s="259"/>
      <c r="O9" s="164"/>
      <c r="P9" s="170">
        <f t="shared" si="3"/>
        <v>0.62500000000000056</v>
      </c>
      <c r="Q9" s="198">
        <f t="shared" si="3"/>
        <v>1.0000000000000004</v>
      </c>
      <c r="R9" s="254" t="s">
        <v>78</v>
      </c>
      <c r="S9" s="255"/>
      <c r="T9" s="254" t="s">
        <v>171</v>
      </c>
      <c r="U9" s="255"/>
      <c r="V9" s="165"/>
      <c r="W9" s="166"/>
    </row>
    <row r="10" spans="1:23" ht="16.25" customHeight="1" x14ac:dyDescent="0.35">
      <c r="A10" s="162">
        <f t="shared" si="1"/>
        <v>0.50000000000000078</v>
      </c>
      <c r="B10" s="163">
        <f t="shared" si="0"/>
        <v>0.37500000000000078</v>
      </c>
      <c r="C10" s="170">
        <f t="shared" si="2"/>
        <v>0.66666666666666718</v>
      </c>
      <c r="D10" s="198">
        <f t="shared" si="2"/>
        <v>1.0416666666666672</v>
      </c>
      <c r="E10" s="174"/>
      <c r="F10" s="165"/>
      <c r="G10" s="256"/>
      <c r="H10" s="257"/>
      <c r="I10" s="256"/>
      <c r="J10" s="257"/>
      <c r="K10" s="256"/>
      <c r="L10" s="257"/>
      <c r="M10" s="260"/>
      <c r="N10" s="261"/>
      <c r="O10" s="164"/>
      <c r="P10" s="170">
        <f t="shared" si="3"/>
        <v>0.66666666666666718</v>
      </c>
      <c r="Q10" s="198">
        <f t="shared" si="3"/>
        <v>1.0416666666666672</v>
      </c>
      <c r="R10" s="256"/>
      <c r="S10" s="257"/>
      <c r="T10" s="256"/>
      <c r="U10" s="257"/>
      <c r="V10" s="165"/>
      <c r="W10" s="166"/>
    </row>
    <row r="11" spans="1:23" ht="16.25" customHeight="1" x14ac:dyDescent="0.35">
      <c r="A11" s="162">
        <f t="shared" si="1"/>
        <v>0.54166666666666741</v>
      </c>
      <c r="B11" s="163">
        <f t="shared" si="0"/>
        <v>0.41666666666666741</v>
      </c>
      <c r="C11" s="170">
        <f t="shared" si="2"/>
        <v>0.70833333333333381</v>
      </c>
      <c r="D11" s="198">
        <f t="shared" si="2"/>
        <v>1.0833333333333339</v>
      </c>
      <c r="E11" s="174"/>
      <c r="F11" s="165"/>
      <c r="G11" s="242" t="s">
        <v>37</v>
      </c>
      <c r="H11" s="276" t="s">
        <v>172</v>
      </c>
      <c r="I11" s="242" t="s">
        <v>79</v>
      </c>
      <c r="J11" s="306" t="s">
        <v>36</v>
      </c>
      <c r="K11" s="280" t="s">
        <v>281</v>
      </c>
      <c r="L11" s="244" t="s">
        <v>36</v>
      </c>
      <c r="M11" s="282" t="s">
        <v>36</v>
      </c>
      <c r="N11" s="244" t="s">
        <v>36</v>
      </c>
      <c r="O11" s="164"/>
      <c r="P11" s="170">
        <f t="shared" si="3"/>
        <v>0.70833333333333381</v>
      </c>
      <c r="Q11" s="198">
        <f t="shared" si="3"/>
        <v>1.0833333333333339</v>
      </c>
      <c r="R11" s="242" t="s">
        <v>37</v>
      </c>
      <c r="S11" s="244" t="s">
        <v>36</v>
      </c>
      <c r="T11" s="311" t="s">
        <v>79</v>
      </c>
      <c r="U11" s="244" t="s">
        <v>36</v>
      </c>
      <c r="V11" s="165"/>
      <c r="W11" s="166"/>
    </row>
    <row r="12" spans="1:23" ht="15.65" customHeight="1" x14ac:dyDescent="0.35">
      <c r="A12" s="162">
        <f t="shared" si="1"/>
        <v>0.58333333333333404</v>
      </c>
      <c r="B12" s="163">
        <f t="shared" si="0"/>
        <v>0.45833333333333404</v>
      </c>
      <c r="C12" s="170">
        <f t="shared" si="2"/>
        <v>0.75000000000000044</v>
      </c>
      <c r="D12" s="198">
        <f t="shared" si="2"/>
        <v>1.1250000000000007</v>
      </c>
      <c r="E12" s="174"/>
      <c r="F12" s="165"/>
      <c r="G12" s="243"/>
      <c r="H12" s="269"/>
      <c r="I12" s="243"/>
      <c r="J12" s="307"/>
      <c r="K12" s="281"/>
      <c r="L12" s="245"/>
      <c r="M12" s="283"/>
      <c r="N12" s="245"/>
      <c r="O12" s="164"/>
      <c r="P12" s="170">
        <f t="shared" si="3"/>
        <v>0.75000000000000044</v>
      </c>
      <c r="Q12" s="198">
        <f t="shared" si="3"/>
        <v>1.1250000000000007</v>
      </c>
      <c r="R12" s="243"/>
      <c r="S12" s="245"/>
      <c r="T12" s="312"/>
      <c r="U12" s="245"/>
      <c r="V12" s="165"/>
      <c r="W12" s="166"/>
    </row>
    <row r="13" spans="1:23" ht="15.65" customHeight="1" x14ac:dyDescent="0.35">
      <c r="A13" s="162">
        <f t="shared" si="1"/>
        <v>0.62500000000000067</v>
      </c>
      <c r="B13" s="163">
        <f t="shared" si="0"/>
        <v>0.50000000000000067</v>
      </c>
      <c r="C13" s="170">
        <f t="shared" si="2"/>
        <v>0.79166666666666707</v>
      </c>
      <c r="D13" s="198">
        <f t="shared" si="2"/>
        <v>1.1666666666666674</v>
      </c>
      <c r="E13" s="164"/>
      <c r="F13" s="165"/>
      <c r="G13" s="246" t="s">
        <v>38</v>
      </c>
      <c r="H13" s="238" t="s">
        <v>38</v>
      </c>
      <c r="I13" s="246" t="s">
        <v>38</v>
      </c>
      <c r="J13" s="238" t="s">
        <v>38</v>
      </c>
      <c r="K13" s="246" t="s">
        <v>38</v>
      </c>
      <c r="L13" s="238" t="s">
        <v>38</v>
      </c>
      <c r="M13" s="246" t="s">
        <v>38</v>
      </c>
      <c r="N13" s="277" t="s">
        <v>38</v>
      </c>
      <c r="O13" s="164"/>
      <c r="P13" s="170">
        <f t="shared" si="3"/>
        <v>0.79166666666666707</v>
      </c>
      <c r="Q13" s="198">
        <f t="shared" si="3"/>
        <v>1.1666666666666674</v>
      </c>
      <c r="R13" s="246" t="s">
        <v>38</v>
      </c>
      <c r="S13" s="238" t="s">
        <v>38</v>
      </c>
      <c r="T13" s="246" t="s">
        <v>38</v>
      </c>
      <c r="U13" s="238" t="s">
        <v>38</v>
      </c>
      <c r="V13" s="165"/>
      <c r="W13" s="166"/>
    </row>
    <row r="14" spans="1:23" ht="17" customHeight="1" x14ac:dyDescent="0.35">
      <c r="A14" s="162">
        <f t="shared" si="1"/>
        <v>0.6666666666666673</v>
      </c>
      <c r="B14" s="163">
        <f t="shared" si="0"/>
        <v>0.5416666666666673</v>
      </c>
      <c r="C14" s="170">
        <f t="shared" si="2"/>
        <v>0.8333333333333337</v>
      </c>
      <c r="D14" s="198">
        <f t="shared" si="2"/>
        <v>1.2083333333333341</v>
      </c>
      <c r="E14" s="164"/>
      <c r="F14" s="165"/>
      <c r="G14" s="247"/>
      <c r="H14" s="239"/>
      <c r="I14" s="247"/>
      <c r="J14" s="239"/>
      <c r="K14" s="247"/>
      <c r="L14" s="239"/>
      <c r="M14" s="247"/>
      <c r="N14" s="277"/>
      <c r="O14" s="164"/>
      <c r="P14" s="170">
        <f t="shared" si="3"/>
        <v>0.8333333333333337</v>
      </c>
      <c r="Q14" s="198">
        <f t="shared" si="3"/>
        <v>1.2083333333333341</v>
      </c>
      <c r="R14" s="247"/>
      <c r="S14" s="239"/>
      <c r="T14" s="247"/>
      <c r="U14" s="239"/>
      <c r="V14" s="165"/>
      <c r="W14" s="166"/>
    </row>
    <row r="15" spans="1:23" ht="17" customHeight="1" x14ac:dyDescent="0.35">
      <c r="A15" s="162">
        <f t="shared" si="1"/>
        <v>0.70833333333333393</v>
      </c>
      <c r="B15" s="163">
        <f t="shared" si="0"/>
        <v>0.58333333333333393</v>
      </c>
      <c r="C15" s="170">
        <f t="shared" si="2"/>
        <v>0.87500000000000033</v>
      </c>
      <c r="D15" s="198">
        <f t="shared" si="2"/>
        <v>1.2500000000000009</v>
      </c>
      <c r="E15" s="174"/>
      <c r="F15" s="165"/>
      <c r="G15" s="291" t="s">
        <v>91</v>
      </c>
      <c r="H15" s="238" t="s">
        <v>39</v>
      </c>
      <c r="I15" s="278" t="s">
        <v>91</v>
      </c>
      <c r="J15" s="238" t="s">
        <v>39</v>
      </c>
      <c r="K15" s="278" t="s">
        <v>91</v>
      </c>
      <c r="L15" s="238" t="s">
        <v>39</v>
      </c>
      <c r="M15" s="282" t="s">
        <v>39</v>
      </c>
      <c r="N15" s="236" t="s">
        <v>39</v>
      </c>
      <c r="O15" s="164"/>
      <c r="P15" s="170">
        <f t="shared" si="3"/>
        <v>0.87500000000000033</v>
      </c>
      <c r="Q15" s="198">
        <f t="shared" si="3"/>
        <v>1.2500000000000009</v>
      </c>
      <c r="R15" s="233" t="s">
        <v>91</v>
      </c>
      <c r="S15" s="235" t="s">
        <v>39</v>
      </c>
      <c r="T15" s="233" t="s">
        <v>91</v>
      </c>
      <c r="U15" s="236" t="s">
        <v>39</v>
      </c>
      <c r="V15" s="165"/>
      <c r="W15" s="166"/>
    </row>
    <row r="16" spans="1:23" ht="16.75" customHeight="1" x14ac:dyDescent="0.35">
      <c r="A16" s="162">
        <f t="shared" si="1"/>
        <v>0.75000000000000056</v>
      </c>
      <c r="B16" s="163">
        <f t="shared" si="0"/>
        <v>0.62500000000000056</v>
      </c>
      <c r="C16" s="170">
        <f t="shared" si="2"/>
        <v>0.91666666666666696</v>
      </c>
      <c r="D16" s="198">
        <f t="shared" si="2"/>
        <v>1.2916666666666676</v>
      </c>
      <c r="E16" s="174"/>
      <c r="F16" s="215"/>
      <c r="G16" s="292"/>
      <c r="H16" s="239"/>
      <c r="I16" s="279"/>
      <c r="J16" s="239"/>
      <c r="K16" s="279"/>
      <c r="L16" s="239"/>
      <c r="M16" s="283"/>
      <c r="N16" s="236"/>
      <c r="O16" s="164"/>
      <c r="P16" s="170">
        <f t="shared" si="3"/>
        <v>0.91666666666666696</v>
      </c>
      <c r="Q16" s="198">
        <f t="shared" si="3"/>
        <v>1.2916666666666676</v>
      </c>
      <c r="R16" s="234"/>
      <c r="S16" s="235"/>
      <c r="T16" s="234"/>
      <c r="U16" s="236"/>
      <c r="V16" s="165"/>
      <c r="W16" s="166"/>
    </row>
    <row r="17" spans="1:24" ht="17" customHeight="1" x14ac:dyDescent="0.35">
      <c r="A17" s="162">
        <f t="shared" si="1"/>
        <v>0.79166666666666718</v>
      </c>
      <c r="B17" s="163">
        <f t="shared" si="0"/>
        <v>0.66666666666666718</v>
      </c>
      <c r="C17" s="170">
        <f t="shared" si="2"/>
        <v>0.95833333333333359</v>
      </c>
      <c r="D17" s="198">
        <f t="shared" si="2"/>
        <v>1.3333333333333344</v>
      </c>
      <c r="E17" s="174"/>
      <c r="F17" s="215"/>
      <c r="G17" s="282" t="s">
        <v>40</v>
      </c>
      <c r="H17" s="238" t="s">
        <v>40</v>
      </c>
      <c r="I17" s="308" t="s">
        <v>40</v>
      </c>
      <c r="J17" s="238" t="s">
        <v>40</v>
      </c>
      <c r="K17" s="237" t="s">
        <v>40</v>
      </c>
      <c r="L17" s="238" t="s">
        <v>40</v>
      </c>
      <c r="M17" s="237" t="s">
        <v>40</v>
      </c>
      <c r="N17" s="277" t="s">
        <v>40</v>
      </c>
      <c r="O17" s="164"/>
      <c r="P17" s="170">
        <f t="shared" si="3"/>
        <v>0.95833333333333359</v>
      </c>
      <c r="Q17" s="198">
        <f t="shared" si="3"/>
        <v>1.3333333333333344</v>
      </c>
      <c r="R17" s="240" t="s">
        <v>40</v>
      </c>
      <c r="S17" s="241" t="s">
        <v>40</v>
      </c>
      <c r="T17" s="240" t="s">
        <v>40</v>
      </c>
      <c r="U17" s="238" t="s">
        <v>40</v>
      </c>
      <c r="V17" s="165"/>
      <c r="W17" s="166"/>
      <c r="X17"/>
    </row>
    <row r="18" spans="1:24" ht="17" customHeight="1" x14ac:dyDescent="0.35">
      <c r="A18" s="162">
        <f t="shared" si="1"/>
        <v>0.83333333333333381</v>
      </c>
      <c r="B18" s="163">
        <f t="shared" si="0"/>
        <v>0.70833333333333381</v>
      </c>
      <c r="C18" s="199">
        <f t="shared" si="2"/>
        <v>1.0000000000000002</v>
      </c>
      <c r="D18" s="198">
        <f t="shared" si="2"/>
        <v>1.3750000000000011</v>
      </c>
      <c r="E18" s="174"/>
      <c r="F18" s="215"/>
      <c r="G18" s="283"/>
      <c r="H18" s="239"/>
      <c r="I18" s="309"/>
      <c r="J18" s="239"/>
      <c r="K18" s="237"/>
      <c r="L18" s="239"/>
      <c r="M18" s="237"/>
      <c r="N18" s="277"/>
      <c r="O18" s="175"/>
      <c r="P18" s="199">
        <f t="shared" si="3"/>
        <v>1.0000000000000002</v>
      </c>
      <c r="Q18" s="198">
        <f t="shared" si="3"/>
        <v>1.3750000000000011</v>
      </c>
      <c r="R18" s="240"/>
      <c r="S18" s="241"/>
      <c r="T18" s="240"/>
      <c r="U18" s="239"/>
      <c r="V18" s="178"/>
      <c r="W18" s="177"/>
    </row>
    <row r="19" spans="1:24" x14ac:dyDescent="0.35">
      <c r="A19" s="162">
        <f t="shared" si="1"/>
        <v>0.87500000000000044</v>
      </c>
      <c r="B19" s="163">
        <f t="shared" si="0"/>
        <v>0.75000000000000044</v>
      </c>
      <c r="C19" s="199">
        <f t="shared" si="2"/>
        <v>1.041666666666667</v>
      </c>
      <c r="D19" s="198">
        <f t="shared" si="2"/>
        <v>1.4166666666666679</v>
      </c>
      <c r="E19" s="174"/>
      <c r="F19" s="215"/>
      <c r="G19" s="178"/>
      <c r="H19" s="177"/>
      <c r="I19" s="176"/>
      <c r="J19" s="177"/>
      <c r="K19" s="178"/>
      <c r="L19" s="172"/>
      <c r="M19" s="176"/>
      <c r="N19" s="177"/>
      <c r="O19" s="175"/>
      <c r="P19" s="199">
        <f t="shared" si="3"/>
        <v>1.041666666666667</v>
      </c>
      <c r="Q19" s="198">
        <f t="shared" si="3"/>
        <v>1.4166666666666679</v>
      </c>
      <c r="R19" s="179"/>
      <c r="S19" s="173"/>
      <c r="T19" s="178"/>
      <c r="U19" s="177"/>
      <c r="V19" s="178"/>
      <c r="W19" s="177"/>
    </row>
    <row r="20" spans="1:24" ht="15.65" customHeight="1" x14ac:dyDescent="0.35">
      <c r="A20" s="162">
        <f t="shared" si="1"/>
        <v>0.91666666666666707</v>
      </c>
      <c r="B20" s="163">
        <f t="shared" si="0"/>
        <v>0.79166666666666707</v>
      </c>
      <c r="C20" s="199">
        <f t="shared" si="2"/>
        <v>1.0833333333333337</v>
      </c>
      <c r="D20" s="198">
        <f t="shared" si="2"/>
        <v>1.4583333333333346</v>
      </c>
      <c r="E20" s="174"/>
      <c r="F20" s="215"/>
      <c r="G20" s="178"/>
      <c r="H20" s="177"/>
      <c r="I20" s="176"/>
      <c r="J20" s="177"/>
      <c r="K20" s="178"/>
      <c r="L20" s="172"/>
      <c r="M20" s="176"/>
      <c r="N20" s="177"/>
      <c r="O20" s="175"/>
      <c r="P20" s="199">
        <f t="shared" si="3"/>
        <v>1.0833333333333337</v>
      </c>
      <c r="Q20" s="198">
        <f t="shared" si="3"/>
        <v>1.4583333333333346</v>
      </c>
      <c r="R20" s="179"/>
      <c r="S20" s="173"/>
      <c r="T20" s="178"/>
      <c r="U20" s="177"/>
      <c r="V20" s="178"/>
      <c r="W20" s="177"/>
    </row>
    <row r="21" spans="1:24" ht="16" thickBot="1" x14ac:dyDescent="0.4">
      <c r="A21" s="180">
        <f t="shared" si="1"/>
        <v>0.9583333333333337</v>
      </c>
      <c r="B21" s="181">
        <f t="shared" si="0"/>
        <v>0.8333333333333337</v>
      </c>
      <c r="C21" s="200">
        <f t="shared" ref="C21:D21" si="4">C20+1/24</f>
        <v>1.1250000000000004</v>
      </c>
      <c r="D21" s="200">
        <f t="shared" si="4"/>
        <v>1.5000000000000013</v>
      </c>
      <c r="E21" s="182"/>
      <c r="F21" s="216"/>
      <c r="G21" s="183"/>
      <c r="H21" s="184"/>
      <c r="I21" s="187"/>
      <c r="J21" s="184"/>
      <c r="K21" s="185"/>
      <c r="L21" s="186"/>
      <c r="M21" s="187"/>
      <c r="N21" s="184"/>
      <c r="O21" s="188"/>
      <c r="P21" s="200">
        <f t="shared" ref="P21:Q21" si="5">P20+1/24</f>
        <v>1.1250000000000004</v>
      </c>
      <c r="Q21" s="200">
        <f t="shared" si="5"/>
        <v>1.5000000000000013</v>
      </c>
      <c r="R21" s="189"/>
      <c r="S21" s="185"/>
      <c r="T21" s="183"/>
      <c r="U21" s="184"/>
      <c r="V21" s="183"/>
      <c r="W21" s="184"/>
    </row>
    <row r="22" spans="1:24" ht="40.25" customHeight="1" thickBot="1" x14ac:dyDescent="0.4">
      <c r="A22"/>
      <c r="B22"/>
      <c r="C22"/>
      <c r="D22"/>
      <c r="F22"/>
      <c r="G22"/>
      <c r="H22"/>
      <c r="I22"/>
      <c r="J22"/>
      <c r="K22"/>
      <c r="L22"/>
      <c r="M22"/>
      <c r="N22"/>
      <c r="O22"/>
      <c r="P22"/>
      <c r="Q22"/>
      <c r="R22"/>
      <c r="S22"/>
      <c r="T22"/>
      <c r="U22"/>
    </row>
    <row r="23" spans="1:24" ht="16.25" customHeight="1" x14ac:dyDescent="0.35">
      <c r="A23" s="190"/>
      <c r="B23"/>
      <c r="C23"/>
      <c r="E23" s="293" t="s">
        <v>69</v>
      </c>
      <c r="F23" s="293"/>
      <c r="G23" s="293"/>
      <c r="H23" s="293"/>
      <c r="I23" s="294" t="s">
        <v>173</v>
      </c>
      <c r="J23" s="295"/>
      <c r="K23" s="295"/>
      <c r="L23" s="295"/>
      <c r="M23" s="295"/>
      <c r="N23" s="295"/>
      <c r="O23" s="295"/>
      <c r="P23" s="295"/>
      <c r="Q23" s="295"/>
      <c r="R23" s="295"/>
      <c r="S23" s="295"/>
      <c r="T23" s="295"/>
      <c r="U23" s="295"/>
      <c r="V23" s="295"/>
      <c r="W23" s="296"/>
    </row>
    <row r="24" spans="1:24" ht="21" customHeight="1" x14ac:dyDescent="0.35">
      <c r="A24" s="227"/>
      <c r="B24"/>
      <c r="C24"/>
      <c r="D24"/>
      <c r="E24" s="293" t="s">
        <v>174</v>
      </c>
      <c r="F24" s="293"/>
      <c r="G24" s="293"/>
      <c r="H24" s="293"/>
      <c r="I24" s="297"/>
      <c r="J24" s="298"/>
      <c r="K24" s="298"/>
      <c r="L24" s="298"/>
      <c r="M24" s="298"/>
      <c r="N24" s="298"/>
      <c r="O24" s="298"/>
      <c r="P24" s="298"/>
      <c r="Q24" s="298"/>
      <c r="R24" s="298"/>
      <c r="S24" s="298"/>
      <c r="T24" s="298"/>
      <c r="U24" s="298"/>
      <c r="V24" s="298"/>
      <c r="W24" s="299"/>
    </row>
    <row r="25" spans="1:24" ht="29" customHeight="1" x14ac:dyDescent="0.35">
      <c r="A25" s="217"/>
      <c r="E25" s="303" t="s">
        <v>175</v>
      </c>
      <c r="F25" s="303"/>
      <c r="G25" s="303"/>
      <c r="H25" s="303"/>
      <c r="I25" s="297"/>
      <c r="J25" s="298"/>
      <c r="K25" s="298"/>
      <c r="L25" s="298"/>
      <c r="M25" s="298"/>
      <c r="N25" s="298"/>
      <c r="O25" s="298"/>
      <c r="P25" s="298"/>
      <c r="Q25" s="298"/>
      <c r="R25" s="298"/>
      <c r="S25" s="298"/>
      <c r="T25" s="298"/>
      <c r="U25" s="298"/>
      <c r="V25" s="298"/>
      <c r="W25" s="299"/>
    </row>
    <row r="26" spans="1:24" x14ac:dyDescent="0.35">
      <c r="A26" s="218"/>
      <c r="B26" s="191"/>
      <c r="C26" s="191"/>
      <c r="E26" s="303" t="s">
        <v>176</v>
      </c>
      <c r="F26" s="303"/>
      <c r="G26" s="303"/>
      <c r="H26" s="303"/>
      <c r="I26" s="297"/>
      <c r="J26" s="298"/>
      <c r="K26" s="298"/>
      <c r="L26" s="298"/>
      <c r="M26" s="298"/>
      <c r="N26" s="298"/>
      <c r="O26" s="298"/>
      <c r="P26" s="298"/>
      <c r="Q26" s="298"/>
      <c r="R26" s="298"/>
      <c r="S26" s="298"/>
      <c r="T26" s="298"/>
      <c r="U26" s="298"/>
      <c r="V26" s="298"/>
      <c r="W26" s="299"/>
    </row>
    <row r="27" spans="1:24" x14ac:dyDescent="0.35">
      <c r="A27" s="191"/>
      <c r="B27" s="191"/>
      <c r="C27" s="191"/>
      <c r="I27" s="297"/>
      <c r="J27" s="298"/>
      <c r="K27" s="298"/>
      <c r="L27" s="298"/>
      <c r="M27" s="298"/>
      <c r="N27" s="298"/>
      <c r="O27" s="298"/>
      <c r="P27" s="298"/>
      <c r="Q27" s="298"/>
      <c r="R27" s="298"/>
      <c r="S27" s="298"/>
      <c r="T27" s="298"/>
      <c r="U27" s="298"/>
      <c r="V27" s="298"/>
      <c r="W27" s="299"/>
    </row>
    <row r="28" spans="1:24" x14ac:dyDescent="0.35">
      <c r="A28" s="191"/>
      <c r="B28" s="191"/>
      <c r="C28" s="191"/>
      <c r="E28" s="191"/>
      <c r="F28" s="191"/>
      <c r="G28" s="192"/>
      <c r="H28" s="192"/>
      <c r="I28" s="297"/>
      <c r="J28" s="298"/>
      <c r="K28" s="298"/>
      <c r="L28" s="298"/>
      <c r="M28" s="298"/>
      <c r="N28" s="298"/>
      <c r="O28" s="298"/>
      <c r="P28" s="298"/>
      <c r="Q28" s="298"/>
      <c r="R28" s="298"/>
      <c r="S28" s="298"/>
      <c r="T28" s="298"/>
      <c r="U28" s="298"/>
      <c r="V28" s="298"/>
      <c r="W28" s="299"/>
    </row>
    <row r="29" spans="1:24" x14ac:dyDescent="0.35">
      <c r="A29" s="191"/>
      <c r="B29" s="191"/>
      <c r="C29" s="191"/>
      <c r="E29" s="191"/>
      <c r="F29" s="191"/>
      <c r="G29" s="192"/>
      <c r="H29" s="192"/>
      <c r="I29" s="297"/>
      <c r="J29" s="298"/>
      <c r="K29" s="298"/>
      <c r="L29" s="298"/>
      <c r="M29" s="298"/>
      <c r="N29" s="298"/>
      <c r="O29" s="298"/>
      <c r="P29" s="298"/>
      <c r="Q29" s="298"/>
      <c r="R29" s="298"/>
      <c r="S29" s="298"/>
      <c r="T29" s="298"/>
      <c r="U29" s="298"/>
      <c r="V29" s="298"/>
      <c r="W29" s="299"/>
    </row>
    <row r="30" spans="1:24" x14ac:dyDescent="0.35">
      <c r="A30" s="191"/>
      <c r="B30" s="191"/>
      <c r="C30" s="191"/>
      <c r="E30" s="191"/>
      <c r="F30" s="191"/>
      <c r="G30" s="192"/>
      <c r="H30" s="192"/>
      <c r="I30" s="297"/>
      <c r="J30" s="298"/>
      <c r="K30" s="298"/>
      <c r="L30" s="298"/>
      <c r="M30" s="298"/>
      <c r="N30" s="298"/>
      <c r="O30" s="298"/>
      <c r="P30" s="298"/>
      <c r="Q30" s="298"/>
      <c r="R30" s="298"/>
      <c r="S30" s="298"/>
      <c r="T30" s="298"/>
      <c r="U30" s="298"/>
      <c r="V30" s="298"/>
      <c r="W30" s="299"/>
    </row>
    <row r="31" spans="1:24" x14ac:dyDescent="0.35">
      <c r="A31" s="191"/>
      <c r="B31" s="191"/>
      <c r="C31" s="191"/>
      <c r="E31" s="191"/>
      <c r="F31" s="191"/>
      <c r="G31" s="192"/>
      <c r="H31" s="192"/>
      <c r="I31" s="297"/>
      <c r="J31" s="298"/>
      <c r="K31" s="298"/>
      <c r="L31" s="298"/>
      <c r="M31" s="298"/>
      <c r="N31" s="298"/>
      <c r="O31" s="298"/>
      <c r="P31" s="298"/>
      <c r="Q31" s="298"/>
      <c r="R31" s="298"/>
      <c r="S31" s="298"/>
      <c r="T31" s="298"/>
      <c r="U31" s="298"/>
      <c r="V31" s="298"/>
      <c r="W31" s="299"/>
    </row>
    <row r="32" spans="1:24" x14ac:dyDescent="0.35">
      <c r="G32" s="192"/>
      <c r="H32" s="192"/>
      <c r="I32" s="297"/>
      <c r="J32" s="298"/>
      <c r="K32" s="298"/>
      <c r="L32" s="298"/>
      <c r="M32" s="298"/>
      <c r="N32" s="298"/>
      <c r="O32" s="298"/>
      <c r="P32" s="298"/>
      <c r="Q32" s="298"/>
      <c r="R32" s="298"/>
      <c r="S32" s="298"/>
      <c r="T32" s="298"/>
      <c r="U32" s="298"/>
      <c r="V32" s="298"/>
      <c r="W32" s="299"/>
    </row>
    <row r="33" spans="5:23" x14ac:dyDescent="0.35">
      <c r="G33" s="192"/>
      <c r="H33" s="192"/>
      <c r="I33" s="297"/>
      <c r="J33" s="298"/>
      <c r="K33" s="298"/>
      <c r="L33" s="298"/>
      <c r="M33" s="298"/>
      <c r="N33" s="298"/>
      <c r="O33" s="298"/>
      <c r="P33" s="298"/>
      <c r="Q33" s="298"/>
      <c r="R33" s="298"/>
      <c r="S33" s="298"/>
      <c r="T33" s="298"/>
      <c r="U33" s="298"/>
      <c r="V33" s="298"/>
      <c r="W33" s="299"/>
    </row>
    <row r="34" spans="5:23" x14ac:dyDescent="0.35">
      <c r="G34" s="192"/>
      <c r="H34" s="192"/>
      <c r="I34" s="297"/>
      <c r="J34" s="298"/>
      <c r="K34" s="298"/>
      <c r="L34" s="298"/>
      <c r="M34" s="298"/>
      <c r="N34" s="298"/>
      <c r="O34" s="298"/>
      <c r="P34" s="298"/>
      <c r="Q34" s="298"/>
      <c r="R34" s="298"/>
      <c r="S34" s="298"/>
      <c r="T34" s="298"/>
      <c r="U34" s="298"/>
      <c r="V34" s="298"/>
      <c r="W34" s="299"/>
    </row>
    <row r="35" spans="5:23" x14ac:dyDescent="0.35">
      <c r="G35" s="192"/>
      <c r="H35" s="192"/>
      <c r="I35" s="297"/>
      <c r="J35" s="298"/>
      <c r="K35" s="298"/>
      <c r="L35" s="298"/>
      <c r="M35" s="298"/>
      <c r="N35" s="298"/>
      <c r="O35" s="298"/>
      <c r="P35" s="298"/>
      <c r="Q35" s="298"/>
      <c r="R35" s="298"/>
      <c r="S35" s="298"/>
      <c r="T35" s="298"/>
      <c r="U35" s="298"/>
      <c r="V35" s="298"/>
      <c r="W35" s="299"/>
    </row>
    <row r="36" spans="5:23" x14ac:dyDescent="0.35">
      <c r="G36" s="192"/>
      <c r="H36" s="192"/>
      <c r="I36" s="297"/>
      <c r="J36" s="298"/>
      <c r="K36" s="298"/>
      <c r="L36" s="298"/>
      <c r="M36" s="298"/>
      <c r="N36" s="298"/>
      <c r="O36" s="298"/>
      <c r="P36" s="298"/>
      <c r="Q36" s="298"/>
      <c r="R36" s="298"/>
      <c r="S36" s="298"/>
      <c r="T36" s="298"/>
      <c r="U36" s="298"/>
      <c r="V36" s="298"/>
      <c r="W36" s="299"/>
    </row>
    <row r="37" spans="5:23" x14ac:dyDescent="0.35">
      <c r="G37" s="192"/>
      <c r="H37" s="192"/>
      <c r="I37" s="297"/>
      <c r="J37" s="298"/>
      <c r="K37" s="298"/>
      <c r="L37" s="298"/>
      <c r="M37" s="298"/>
      <c r="N37" s="298"/>
      <c r="O37" s="298"/>
      <c r="P37" s="298"/>
      <c r="Q37" s="298"/>
      <c r="R37" s="298"/>
      <c r="S37" s="298"/>
      <c r="T37" s="298"/>
      <c r="U37" s="298"/>
      <c r="V37" s="298"/>
      <c r="W37" s="299"/>
    </row>
    <row r="38" spans="5:23" ht="15" customHeight="1" x14ac:dyDescent="0.35">
      <c r="G38" s="192"/>
      <c r="H38" s="192"/>
      <c r="I38" s="297"/>
      <c r="J38" s="298"/>
      <c r="K38" s="298"/>
      <c r="L38" s="298"/>
      <c r="M38" s="298"/>
      <c r="N38" s="298"/>
      <c r="O38" s="298"/>
      <c r="P38" s="298"/>
      <c r="Q38" s="298"/>
      <c r="R38" s="298"/>
      <c r="S38" s="298"/>
      <c r="T38" s="298"/>
      <c r="U38" s="298"/>
      <c r="V38" s="298"/>
      <c r="W38" s="299"/>
    </row>
    <row r="39" spans="5:23" x14ac:dyDescent="0.35">
      <c r="I39" s="297"/>
      <c r="J39" s="298"/>
      <c r="K39" s="298"/>
      <c r="L39" s="298"/>
      <c r="M39" s="298"/>
      <c r="N39" s="298"/>
      <c r="O39" s="298"/>
      <c r="P39" s="298"/>
      <c r="Q39" s="298"/>
      <c r="R39" s="298"/>
      <c r="S39" s="298"/>
      <c r="T39" s="298"/>
      <c r="U39" s="298"/>
      <c r="V39" s="298"/>
      <c r="W39" s="299"/>
    </row>
    <row r="40" spans="5:23" x14ac:dyDescent="0.35">
      <c r="I40" s="297"/>
      <c r="J40" s="298"/>
      <c r="K40" s="298"/>
      <c r="L40" s="298"/>
      <c r="M40" s="298"/>
      <c r="N40" s="298"/>
      <c r="O40" s="298"/>
      <c r="P40" s="298"/>
      <c r="Q40" s="298"/>
      <c r="R40" s="298"/>
      <c r="S40" s="298"/>
      <c r="T40" s="298"/>
      <c r="U40" s="298"/>
      <c r="V40" s="298"/>
      <c r="W40" s="299"/>
    </row>
    <row r="41" spans="5:23" ht="16" thickBot="1" x14ac:dyDescent="0.4">
      <c r="I41" s="300"/>
      <c r="J41" s="301"/>
      <c r="K41" s="301"/>
      <c r="L41" s="301"/>
      <c r="M41" s="301"/>
      <c r="N41" s="301"/>
      <c r="O41" s="301"/>
      <c r="P41" s="301"/>
      <c r="Q41" s="301"/>
      <c r="R41" s="301"/>
      <c r="S41" s="301"/>
      <c r="T41" s="301"/>
      <c r="U41" s="301"/>
      <c r="V41" s="301"/>
      <c r="W41" s="302"/>
    </row>
    <row r="43" spans="5:23" ht="17.5" x14ac:dyDescent="0.35">
      <c r="F43" s="62"/>
      <c r="G43" s="62"/>
      <c r="H43" s="62"/>
      <c r="I43" s="62"/>
      <c r="J43" s="62"/>
      <c r="K43" s="62"/>
      <c r="L43" s="62"/>
      <c r="M43" s="62"/>
    </row>
    <row r="44" spans="5:23" ht="23" x14ac:dyDescent="0.45">
      <c r="E44" s="229" t="s">
        <v>187</v>
      </c>
      <c r="F44" s="228"/>
      <c r="G44" s="228"/>
      <c r="H44" s="228"/>
      <c r="I44" s="228"/>
      <c r="J44" s="228"/>
      <c r="K44" s="228"/>
      <c r="L44" s="230"/>
      <c r="M44" s="228"/>
      <c r="N44" s="228"/>
      <c r="O44" s="228"/>
      <c r="P44" s="228"/>
    </row>
    <row r="45" spans="5:23" ht="23" x14ac:dyDescent="0.45">
      <c r="E45" s="229" t="s">
        <v>177</v>
      </c>
      <c r="F45" s="228"/>
      <c r="G45" s="228"/>
      <c r="H45" s="228"/>
      <c r="I45" s="228"/>
      <c r="J45" s="228"/>
      <c r="K45" s="228"/>
      <c r="L45" s="230"/>
      <c r="M45" s="228"/>
      <c r="N45" s="228"/>
      <c r="O45" s="228"/>
      <c r="P45" s="228"/>
    </row>
    <row r="46" spans="5:23" ht="23" x14ac:dyDescent="0.45">
      <c r="E46" s="229" t="s">
        <v>188</v>
      </c>
      <c r="F46" s="228"/>
      <c r="G46" s="228"/>
      <c r="H46" s="228"/>
      <c r="I46" s="228"/>
      <c r="J46" s="228"/>
      <c r="K46" s="228"/>
      <c r="L46" s="230"/>
      <c r="M46" s="228"/>
      <c r="N46" s="228"/>
      <c r="O46" s="228"/>
      <c r="P46" s="228"/>
    </row>
    <row r="47" spans="5:23" ht="27" customHeight="1" x14ac:dyDescent="0.45">
      <c r="E47" s="229" t="s">
        <v>196</v>
      </c>
      <c r="F47" s="228"/>
      <c r="G47" s="228"/>
      <c r="H47" s="228"/>
      <c r="I47" s="228"/>
      <c r="J47" s="228"/>
      <c r="K47" s="228"/>
      <c r="L47" s="230"/>
      <c r="M47" s="228"/>
      <c r="N47" s="228"/>
      <c r="O47" s="228"/>
      <c r="P47" s="228"/>
    </row>
    <row r="48" spans="5:23" ht="23" x14ac:dyDescent="0.45">
      <c r="E48" s="229" t="s">
        <v>178</v>
      </c>
      <c r="F48" s="228"/>
      <c r="G48" s="228"/>
      <c r="H48" s="228"/>
      <c r="I48" s="228"/>
      <c r="J48" s="228"/>
      <c r="K48" s="228"/>
      <c r="L48" s="230"/>
      <c r="M48" s="228"/>
      <c r="N48" s="228"/>
      <c r="O48" s="228"/>
      <c r="P48" s="228"/>
    </row>
    <row r="49" spans="5:16" ht="23" x14ac:dyDescent="0.45">
      <c r="E49" s="229" t="s">
        <v>179</v>
      </c>
      <c r="F49" s="228"/>
      <c r="G49" s="228"/>
      <c r="H49" s="228"/>
      <c r="I49" s="228"/>
      <c r="J49" s="228"/>
      <c r="K49" s="228"/>
      <c r="L49" s="230"/>
      <c r="M49" s="228"/>
      <c r="N49" s="228"/>
      <c r="O49" s="228"/>
      <c r="P49" s="228"/>
    </row>
    <row r="50" spans="5:16" ht="23" x14ac:dyDescent="0.45">
      <c r="E50" s="229"/>
      <c r="F50" s="228"/>
      <c r="G50" s="228"/>
      <c r="H50" s="228"/>
      <c r="I50" s="228"/>
      <c r="J50" s="228"/>
      <c r="K50" s="228"/>
      <c r="L50" s="230"/>
      <c r="M50" s="228"/>
      <c r="N50" s="228"/>
      <c r="O50" s="228"/>
      <c r="P50" s="228"/>
    </row>
    <row r="51" spans="5:16" ht="23" x14ac:dyDescent="0.45">
      <c r="E51" s="229" t="s">
        <v>189</v>
      </c>
      <c r="F51" s="228"/>
      <c r="G51" s="228"/>
      <c r="H51" s="228"/>
      <c r="I51" s="228"/>
      <c r="J51" s="228"/>
      <c r="K51" s="228"/>
      <c r="L51" s="230"/>
      <c r="M51" s="228"/>
      <c r="N51" s="228"/>
      <c r="O51" s="228"/>
      <c r="P51" s="228"/>
    </row>
    <row r="52" spans="5:16" ht="23" x14ac:dyDescent="0.45">
      <c r="E52" s="229" t="s">
        <v>180</v>
      </c>
      <c r="F52" s="228"/>
      <c r="G52" s="228"/>
      <c r="H52" s="228"/>
      <c r="I52" s="228"/>
      <c r="J52" s="228"/>
      <c r="K52" s="228"/>
      <c r="L52" s="230"/>
      <c r="M52" s="228"/>
      <c r="N52" s="228"/>
      <c r="O52" s="228"/>
      <c r="P52" s="228"/>
    </row>
    <row r="53" spans="5:16" ht="23" x14ac:dyDescent="0.45">
      <c r="E53" s="229" t="s">
        <v>190</v>
      </c>
      <c r="F53" s="228"/>
      <c r="G53" s="228"/>
      <c r="H53" s="228"/>
      <c r="I53" s="228"/>
      <c r="J53" s="228"/>
      <c r="K53" s="228"/>
      <c r="L53" s="230"/>
      <c r="M53" s="228"/>
      <c r="N53" s="228"/>
      <c r="O53" s="228"/>
      <c r="P53" s="228"/>
    </row>
    <row r="54" spans="5:16" ht="16" customHeight="1" x14ac:dyDescent="0.45">
      <c r="E54" s="229" t="s">
        <v>181</v>
      </c>
      <c r="F54" s="228"/>
      <c r="G54" s="228"/>
      <c r="H54" s="228"/>
      <c r="I54" s="228"/>
      <c r="J54" s="228"/>
      <c r="K54" s="228"/>
      <c r="L54" s="230"/>
      <c r="M54" s="228"/>
      <c r="N54" s="228"/>
      <c r="O54" s="228"/>
      <c r="P54" s="228"/>
    </row>
    <row r="55" spans="5:16" ht="23" x14ac:dyDescent="0.45">
      <c r="E55" s="229" t="s">
        <v>182</v>
      </c>
      <c r="F55" s="228"/>
      <c r="G55" s="228"/>
      <c r="H55" s="228"/>
      <c r="I55" s="228"/>
      <c r="J55" s="228"/>
      <c r="K55" s="228"/>
      <c r="L55" s="230"/>
      <c r="M55" s="228"/>
      <c r="N55" s="228"/>
      <c r="O55" s="228"/>
      <c r="P55" s="228"/>
    </row>
    <row r="56" spans="5:16" ht="23" x14ac:dyDescent="0.45">
      <c r="E56" s="229" t="s">
        <v>179</v>
      </c>
      <c r="F56" s="228"/>
      <c r="G56" s="228"/>
      <c r="H56" s="228"/>
      <c r="I56" s="228"/>
      <c r="J56" s="228"/>
      <c r="K56" s="228"/>
      <c r="L56" s="230"/>
      <c r="M56" s="228"/>
      <c r="N56" s="228"/>
      <c r="O56" s="228"/>
      <c r="P56" s="228"/>
    </row>
    <row r="57" spans="5:16" ht="23" x14ac:dyDescent="0.45">
      <c r="E57" s="229" t="s">
        <v>183</v>
      </c>
      <c r="F57" s="228"/>
      <c r="G57" s="228"/>
      <c r="H57" s="228"/>
      <c r="I57" s="228"/>
      <c r="J57" s="228"/>
      <c r="K57" s="228"/>
      <c r="L57" s="230"/>
      <c r="M57" s="228"/>
      <c r="N57" s="228"/>
      <c r="O57" s="228"/>
      <c r="P57" s="228"/>
    </row>
    <row r="58" spans="5:16" ht="23" x14ac:dyDescent="0.45">
      <c r="E58" s="229" t="s">
        <v>191</v>
      </c>
      <c r="F58" s="228"/>
      <c r="G58" s="228"/>
      <c r="H58" s="228"/>
      <c r="I58" s="228"/>
      <c r="J58" s="228"/>
      <c r="K58" s="228"/>
      <c r="L58" s="230"/>
      <c r="M58" s="228"/>
      <c r="N58" s="228"/>
      <c r="O58" s="228"/>
      <c r="P58" s="228"/>
    </row>
    <row r="59" spans="5:16" ht="23" x14ac:dyDescent="0.45">
      <c r="E59" s="229" t="s">
        <v>192</v>
      </c>
      <c r="F59" s="228"/>
      <c r="G59" s="228"/>
      <c r="H59" s="228"/>
      <c r="I59" s="228"/>
      <c r="J59" s="228"/>
      <c r="K59" s="228"/>
      <c r="L59" s="230"/>
      <c r="M59" s="228"/>
      <c r="N59" s="228"/>
      <c r="O59" s="228"/>
      <c r="P59" s="228"/>
    </row>
    <row r="60" spans="5:16" ht="23" x14ac:dyDescent="0.45">
      <c r="E60" s="229" t="s">
        <v>184</v>
      </c>
      <c r="F60" s="228"/>
      <c r="G60" s="228"/>
      <c r="H60" s="228"/>
      <c r="I60" s="228"/>
      <c r="J60" s="228"/>
      <c r="K60" s="228"/>
      <c r="L60" s="230"/>
      <c r="M60" s="228"/>
      <c r="N60" s="228"/>
      <c r="O60" s="228"/>
      <c r="P60" s="228"/>
    </row>
    <row r="61" spans="5:16" ht="23" x14ac:dyDescent="0.45">
      <c r="E61" s="229" t="s">
        <v>185</v>
      </c>
      <c r="F61" s="228"/>
      <c r="G61" s="228"/>
      <c r="H61" s="228"/>
      <c r="I61" s="228"/>
      <c r="J61" s="228"/>
      <c r="K61" s="228"/>
      <c r="L61" s="230"/>
      <c r="M61" s="228"/>
      <c r="N61" s="228"/>
      <c r="O61" s="228"/>
      <c r="P61" s="228"/>
    </row>
    <row r="62" spans="5:16" ht="23" x14ac:dyDescent="0.45">
      <c r="E62" s="229" t="s">
        <v>186</v>
      </c>
      <c r="F62" s="228"/>
      <c r="G62" s="228"/>
      <c r="H62" s="228"/>
      <c r="I62" s="228"/>
      <c r="J62" s="228"/>
      <c r="K62" s="228"/>
      <c r="L62" s="230"/>
      <c r="M62" s="228"/>
      <c r="N62" s="228"/>
      <c r="O62" s="228"/>
      <c r="P62" s="228"/>
    </row>
    <row r="63" spans="5:16" ht="23" x14ac:dyDescent="0.45">
      <c r="E63" s="229"/>
      <c r="F63" s="228"/>
      <c r="G63" s="228"/>
      <c r="H63" s="228"/>
      <c r="I63" s="228"/>
      <c r="J63" s="228"/>
      <c r="K63" s="228"/>
      <c r="L63" s="230"/>
      <c r="M63" s="228"/>
      <c r="N63" s="228"/>
      <c r="O63" s="228"/>
      <c r="P63" s="228"/>
    </row>
    <row r="64" spans="5:16" ht="23" x14ac:dyDescent="0.45">
      <c r="E64" s="229" t="s">
        <v>193</v>
      </c>
      <c r="F64" s="228"/>
      <c r="G64" s="228"/>
      <c r="H64" s="228"/>
      <c r="I64" s="228"/>
      <c r="J64" s="228"/>
      <c r="K64" s="228"/>
      <c r="L64" s="230"/>
      <c r="M64" s="228"/>
      <c r="N64" s="228"/>
      <c r="O64" s="228"/>
      <c r="P64" s="228"/>
    </row>
    <row r="65" spans="5:16" ht="21" customHeight="1" x14ac:dyDescent="0.45">
      <c r="E65" s="229" t="s">
        <v>194</v>
      </c>
      <c r="F65" s="228"/>
      <c r="G65" s="228"/>
      <c r="H65" s="228"/>
      <c r="I65" s="228"/>
      <c r="J65" s="228"/>
      <c r="K65" s="228"/>
      <c r="L65" s="230"/>
      <c r="M65" s="228"/>
      <c r="N65" s="228"/>
      <c r="O65" s="228"/>
      <c r="P65" s="228"/>
    </row>
    <row r="66" spans="5:16" ht="23" x14ac:dyDescent="0.45">
      <c r="E66" s="229" t="s">
        <v>195</v>
      </c>
      <c r="F66" s="228"/>
      <c r="G66" s="228"/>
      <c r="H66" s="228"/>
      <c r="I66" s="228"/>
      <c r="J66" s="228"/>
      <c r="K66" s="228"/>
      <c r="L66" s="230"/>
      <c r="M66" s="228"/>
      <c r="N66" s="228"/>
      <c r="O66" s="228"/>
      <c r="P66" s="228"/>
    </row>
    <row r="67" spans="5:16" ht="23" x14ac:dyDescent="0.45">
      <c r="E67" s="229" t="s">
        <v>181</v>
      </c>
      <c r="F67" s="228"/>
      <c r="G67" s="228"/>
      <c r="H67" s="228"/>
      <c r="I67" s="228"/>
      <c r="J67" s="228"/>
      <c r="K67" s="228"/>
      <c r="L67" s="230"/>
      <c r="M67" s="228"/>
      <c r="N67" s="228"/>
      <c r="O67" s="228"/>
      <c r="P67" s="228"/>
    </row>
    <row r="68" spans="5:16" ht="23" x14ac:dyDescent="0.45">
      <c r="E68" s="229" t="s">
        <v>182</v>
      </c>
      <c r="F68" s="228"/>
      <c r="G68" s="228"/>
      <c r="H68" s="228"/>
      <c r="I68" s="228"/>
      <c r="J68" s="228"/>
      <c r="K68" s="228"/>
      <c r="L68" s="230"/>
      <c r="M68" s="228"/>
      <c r="N68" s="228"/>
      <c r="O68" s="228"/>
      <c r="P68" s="228"/>
    </row>
    <row r="69" spans="5:16" ht="23" x14ac:dyDescent="0.45">
      <c r="E69" s="229" t="s">
        <v>179</v>
      </c>
      <c r="F69" s="228"/>
      <c r="G69" s="228"/>
      <c r="H69" s="228"/>
      <c r="I69" s="228"/>
      <c r="J69" s="228"/>
      <c r="K69" s="228"/>
      <c r="L69" s="230"/>
      <c r="M69" s="228"/>
      <c r="N69" s="228"/>
      <c r="O69" s="228"/>
      <c r="P69" s="228"/>
    </row>
    <row r="70" spans="5:16" ht="18" x14ac:dyDescent="0.35">
      <c r="E70" s="201"/>
      <c r="F70" s="62"/>
      <c r="G70" s="62"/>
      <c r="H70" s="62"/>
      <c r="I70" s="62"/>
      <c r="J70" s="62"/>
      <c r="K70" s="62"/>
      <c r="L70" s="146"/>
      <c r="M70" s="62"/>
      <c r="N70" s="62"/>
      <c r="O70" s="62"/>
      <c r="P70" s="62"/>
    </row>
    <row r="71" spans="5:16" ht="17.5" x14ac:dyDescent="0.35">
      <c r="P71" s="62"/>
    </row>
    <row r="72" spans="5:16" ht="17.5" x14ac:dyDescent="0.35">
      <c r="P72" s="62"/>
    </row>
    <row r="73" spans="5:16" ht="17.5" x14ac:dyDescent="0.35">
      <c r="P73" s="62"/>
    </row>
    <row r="74" spans="5:16" ht="17.5" x14ac:dyDescent="0.35">
      <c r="P74" s="62"/>
    </row>
    <row r="75" spans="5:16" ht="17.5" x14ac:dyDescent="0.35">
      <c r="P75" s="62"/>
    </row>
    <row r="76" spans="5:16" ht="17.5" x14ac:dyDescent="0.35">
      <c r="P76" s="62"/>
    </row>
  </sheetData>
  <mergeCells count="98">
    <mergeCell ref="U11:U12"/>
    <mergeCell ref="G13:G14"/>
    <mergeCell ref="H13:H14"/>
    <mergeCell ref="I13:I14"/>
    <mergeCell ref="J13:J14"/>
    <mergeCell ref="S13:S14"/>
    <mergeCell ref="T13:T14"/>
    <mergeCell ref="U13:U14"/>
    <mergeCell ref="S7:S8"/>
    <mergeCell ref="T7:T8"/>
    <mergeCell ref="U7:U8"/>
    <mergeCell ref="V7:W8"/>
    <mergeCell ref="E8:E9"/>
    <mergeCell ref="G9:H10"/>
    <mergeCell ref="I9:J10"/>
    <mergeCell ref="R9:S10"/>
    <mergeCell ref="T9:U10"/>
    <mergeCell ref="G2:H2"/>
    <mergeCell ref="I2:J2"/>
    <mergeCell ref="R2:S2"/>
    <mergeCell ref="T2:U2"/>
    <mergeCell ref="G3:H6"/>
    <mergeCell ref="I5:I6"/>
    <mergeCell ref="J5:J6"/>
    <mergeCell ref="K5:K6"/>
    <mergeCell ref="L5:L6"/>
    <mergeCell ref="S5:S6"/>
    <mergeCell ref="T5:T6"/>
    <mergeCell ref="U5:U6"/>
    <mergeCell ref="G7:H8"/>
    <mergeCell ref="I7:I8"/>
    <mergeCell ref="S15:S16"/>
    <mergeCell ref="S17:S18"/>
    <mergeCell ref="G15:G16"/>
    <mergeCell ref="H15:H16"/>
    <mergeCell ref="I15:I16"/>
    <mergeCell ref="J15:J16"/>
    <mergeCell ref="G17:G18"/>
    <mergeCell ref="H17:H18"/>
    <mergeCell ref="I17:I18"/>
    <mergeCell ref="J17:J18"/>
    <mergeCell ref="T15:T16"/>
    <mergeCell ref="U15:U16"/>
    <mergeCell ref="G11:G12"/>
    <mergeCell ref="H11:H12"/>
    <mergeCell ref="I11:I12"/>
    <mergeCell ref="J11:J12"/>
    <mergeCell ref="K7:K8"/>
    <mergeCell ref="L7:L8"/>
    <mergeCell ref="F7:F8"/>
    <mergeCell ref="G1:H1"/>
    <mergeCell ref="I1:J1"/>
    <mergeCell ref="R1:S1"/>
    <mergeCell ref="T1:U1"/>
    <mergeCell ref="E23:H23"/>
    <mergeCell ref="I23:W41"/>
    <mergeCell ref="E24:H24"/>
    <mergeCell ref="E25:H25"/>
    <mergeCell ref="E26:H26"/>
    <mergeCell ref="K15:K16"/>
    <mergeCell ref="K11:K12"/>
    <mergeCell ref="K13:K14"/>
    <mergeCell ref="R17:R18"/>
    <mergeCell ref="K17:K18"/>
    <mergeCell ref="L17:L18"/>
    <mergeCell ref="M13:M14"/>
    <mergeCell ref="N13:N14"/>
    <mergeCell ref="M11:M12"/>
    <mergeCell ref="N11:N12"/>
    <mergeCell ref="M17:M18"/>
    <mergeCell ref="N17:N18"/>
    <mergeCell ref="R15:R16"/>
    <mergeCell ref="K2:L2"/>
    <mergeCell ref="K1:L1"/>
    <mergeCell ref="M2:N2"/>
    <mergeCell ref="M1:N1"/>
    <mergeCell ref="L11:L12"/>
    <mergeCell ref="R11:R12"/>
    <mergeCell ref="R13:R14"/>
    <mergeCell ref="L15:L16"/>
    <mergeCell ref="M15:M16"/>
    <mergeCell ref="N15:N16"/>
    <mergeCell ref="L13:L14"/>
    <mergeCell ref="V1:W1"/>
    <mergeCell ref="V2:W2"/>
    <mergeCell ref="R5:R6"/>
    <mergeCell ref="M5:M6"/>
    <mergeCell ref="N5:N6"/>
    <mergeCell ref="M7:M8"/>
    <mergeCell ref="N7:N8"/>
    <mergeCell ref="R7:R8"/>
    <mergeCell ref="J7:J8"/>
    <mergeCell ref="K9:L10"/>
    <mergeCell ref="M9:N10"/>
    <mergeCell ref="S11:S12"/>
    <mergeCell ref="T11:T12"/>
    <mergeCell ref="T17:T18"/>
    <mergeCell ref="U17:U18"/>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workbookViewId="0">
      <selection activeCell="K78" sqref="K78"/>
    </sheetView>
  </sheetViews>
  <sheetFormatPr defaultRowHeight="12.5" x14ac:dyDescent="0.25"/>
  <sheetData>
    <row r="73" spans="2:19" ht="20" x14ac:dyDescent="0.4">
      <c r="B73" s="210" t="s">
        <v>138</v>
      </c>
      <c r="C73" s="210"/>
      <c r="D73" s="210"/>
      <c r="E73" s="210"/>
      <c r="F73" s="210"/>
      <c r="G73" s="210"/>
      <c r="H73" s="210"/>
      <c r="I73" s="210"/>
      <c r="J73" s="210"/>
      <c r="K73" s="210"/>
      <c r="L73" s="210"/>
      <c r="M73" s="210"/>
      <c r="N73" s="210"/>
      <c r="O73" s="210"/>
      <c r="P73" s="210"/>
      <c r="Q73" s="210"/>
      <c r="R73" s="210"/>
      <c r="S73" s="210"/>
    </row>
    <row r="74" spans="2:19" ht="20" x14ac:dyDescent="0.4">
      <c r="B74" s="210"/>
      <c r="C74" s="210"/>
      <c r="D74" s="210"/>
      <c r="E74" s="210"/>
      <c r="F74" s="210"/>
      <c r="G74" s="210"/>
      <c r="H74" s="210"/>
      <c r="I74" s="210"/>
      <c r="J74" s="210"/>
      <c r="K74" s="210"/>
      <c r="L74" s="210"/>
      <c r="M74" s="210"/>
      <c r="N74" s="210"/>
      <c r="O74" s="210"/>
      <c r="P74" s="210"/>
      <c r="Q74" s="210"/>
      <c r="R74" s="210"/>
      <c r="S74" s="210"/>
    </row>
    <row r="75" spans="2:19" ht="20" x14ac:dyDescent="0.4">
      <c r="B75" s="210" t="s">
        <v>124</v>
      </c>
      <c r="C75" s="210"/>
      <c r="D75" s="210"/>
      <c r="E75" s="210"/>
      <c r="F75" s="210"/>
      <c r="G75" s="210"/>
      <c r="H75" s="210"/>
      <c r="I75" s="210"/>
      <c r="J75" s="210"/>
      <c r="K75" s="210"/>
      <c r="L75" s="210"/>
      <c r="M75" s="210"/>
      <c r="N75" s="210"/>
      <c r="O75" s="210"/>
      <c r="P75" s="210"/>
      <c r="Q75" s="210"/>
      <c r="R75" s="210"/>
      <c r="S75" s="210"/>
    </row>
    <row r="76" spans="2:19" ht="20" x14ac:dyDescent="0.4">
      <c r="B76" s="210" t="s">
        <v>125</v>
      </c>
      <c r="C76" s="210"/>
      <c r="D76" s="210"/>
      <c r="E76" s="210"/>
      <c r="F76" s="210"/>
      <c r="G76" s="210"/>
      <c r="H76" s="210"/>
      <c r="I76" s="210"/>
      <c r="J76" s="210"/>
      <c r="K76" s="210"/>
      <c r="L76" s="210"/>
      <c r="M76" s="210"/>
      <c r="N76" s="210"/>
      <c r="O76" s="210"/>
      <c r="P76" s="210"/>
      <c r="Q76" s="210"/>
      <c r="R76" s="210"/>
      <c r="S76" s="210"/>
    </row>
    <row r="77" spans="2:19" ht="20" x14ac:dyDescent="0.4">
      <c r="B77" s="210" t="s">
        <v>126</v>
      </c>
      <c r="C77" s="210"/>
      <c r="D77" s="210"/>
      <c r="E77" s="210"/>
      <c r="F77" s="210"/>
      <c r="G77" s="210"/>
      <c r="H77" s="210"/>
      <c r="I77" s="210"/>
      <c r="J77" s="210"/>
      <c r="K77" s="210"/>
      <c r="L77" s="210"/>
      <c r="M77" s="210"/>
      <c r="N77" s="210"/>
      <c r="O77" s="210"/>
      <c r="P77" s="210"/>
      <c r="Q77" s="210"/>
      <c r="R77" s="210"/>
      <c r="S77" s="210"/>
    </row>
    <row r="78" spans="2:19" ht="20" x14ac:dyDescent="0.4">
      <c r="B78" s="210" t="s">
        <v>127</v>
      </c>
      <c r="C78" s="210"/>
      <c r="D78" s="210"/>
      <c r="E78" s="210"/>
      <c r="F78" s="210"/>
      <c r="G78" s="210"/>
      <c r="H78" s="210"/>
      <c r="I78" s="210"/>
      <c r="J78" s="210"/>
      <c r="K78" s="210"/>
      <c r="L78" s="210"/>
      <c r="M78" s="210"/>
      <c r="N78" s="210"/>
      <c r="O78" s="210"/>
      <c r="P78" s="210"/>
      <c r="Q78" s="210"/>
      <c r="R78" s="210"/>
      <c r="S78" s="210"/>
    </row>
    <row r="79" spans="2:19" ht="20" x14ac:dyDescent="0.4">
      <c r="B79" s="210"/>
      <c r="C79" s="210"/>
      <c r="D79" s="210"/>
      <c r="E79" s="210"/>
      <c r="F79" s="210"/>
      <c r="G79" s="210"/>
      <c r="H79" s="210"/>
      <c r="I79" s="210"/>
      <c r="J79" s="210"/>
      <c r="K79" s="210"/>
      <c r="L79" s="210"/>
      <c r="M79" s="210"/>
      <c r="N79" s="210"/>
      <c r="O79" s="210"/>
      <c r="P79" s="210"/>
      <c r="Q79" s="210"/>
      <c r="R79" s="210"/>
      <c r="S79" s="210"/>
    </row>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J44" workbookViewId="0">
      <selection activeCell="X87" sqref="X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workbookViewId="0">
      <selection activeCell="H12" sqref="H12"/>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118</v>
      </c>
      <c r="F1" s="15"/>
      <c r="G1" s="16"/>
      <c r="H1" s="16"/>
    </row>
    <row r="2" spans="1:15" x14ac:dyDescent="0.35">
      <c r="B2" s="15"/>
      <c r="C2" s="12"/>
      <c r="D2" s="18" t="s">
        <v>197</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275</v>
      </c>
      <c r="I4" s="117" t="s">
        <v>198</v>
      </c>
      <c r="J4" s="140" t="s">
        <v>199</v>
      </c>
    </row>
    <row r="5" spans="1:15" s="17" customFormat="1" ht="18.399999999999999" customHeight="1" x14ac:dyDescent="0.4">
      <c r="D5" s="75" t="s">
        <v>41</v>
      </c>
      <c r="E5" s="55"/>
      <c r="F5" s="55"/>
      <c r="G5" s="49">
        <v>120</v>
      </c>
      <c r="H5" s="59">
        <v>0.375</v>
      </c>
      <c r="I5" s="118">
        <v>0.91666666666666663</v>
      </c>
      <c r="J5" s="141">
        <v>0.54166666666666663</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71</v>
      </c>
      <c r="E11" s="49"/>
      <c r="F11" s="55"/>
      <c r="G11" s="49"/>
      <c r="H11" s="59"/>
      <c r="I11" s="46"/>
      <c r="J11" s="52"/>
      <c r="K11" s="52"/>
      <c r="L11" s="52"/>
      <c r="M11" s="46"/>
      <c r="N11" s="46"/>
      <c r="O11" s="46"/>
    </row>
    <row r="12" spans="1:15" ht="199.5" customHeight="1" x14ac:dyDescent="0.35">
      <c r="D12" s="58" t="s">
        <v>200</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8"/>
  <sheetViews>
    <sheetView zoomScale="72" zoomScaleNormal="72" workbookViewId="0">
      <selection activeCell="I16" sqref="I16"/>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102</v>
      </c>
      <c r="F1" s="15"/>
      <c r="G1" s="16"/>
      <c r="H1" s="16"/>
    </row>
    <row r="2" spans="1:15" x14ac:dyDescent="0.35">
      <c r="B2" s="15"/>
      <c r="C2" s="12"/>
      <c r="D2" s="18" t="s">
        <v>201</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42</v>
      </c>
      <c r="F7" s="96" t="s">
        <v>43</v>
      </c>
      <c r="G7" s="99" t="s">
        <v>44</v>
      </c>
      <c r="H7" s="101" t="s">
        <v>276</v>
      </c>
      <c r="I7" s="101" t="s">
        <v>203</v>
      </c>
      <c r="J7" s="142" t="s">
        <v>204</v>
      </c>
      <c r="K7" s="52"/>
      <c r="L7" s="52"/>
      <c r="M7" s="46"/>
      <c r="N7" s="46"/>
      <c r="O7" s="46"/>
    </row>
    <row r="8" spans="1:15" ht="36" x14ac:dyDescent="0.4">
      <c r="A8" s="46"/>
      <c r="B8" s="50"/>
      <c r="C8" s="57"/>
      <c r="D8" s="113" t="s">
        <v>202</v>
      </c>
      <c r="E8" s="96"/>
      <c r="F8" s="96"/>
      <c r="G8" s="99">
        <v>120</v>
      </c>
      <c r="H8" s="90">
        <v>0.38194444444444442</v>
      </c>
      <c r="I8" s="90">
        <v>0.92361111111111116</v>
      </c>
      <c r="J8" s="90">
        <v>0.54861111111111105</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60</v>
      </c>
      <c r="E10" s="100"/>
      <c r="F10" s="128" t="s">
        <v>52</v>
      </c>
      <c r="G10" s="97">
        <v>1</v>
      </c>
      <c r="H10" s="90">
        <v>0.375</v>
      </c>
      <c r="I10" s="90">
        <v>0.91666666666666663</v>
      </c>
      <c r="J10" s="90">
        <v>0.54166666666666663</v>
      </c>
      <c r="K10" s="52"/>
      <c r="L10" s="52"/>
      <c r="M10" s="46"/>
      <c r="N10" s="46"/>
      <c r="O10" s="46"/>
    </row>
    <row r="11" spans="1:15" ht="54" x14ac:dyDescent="0.4">
      <c r="A11" s="46"/>
      <c r="B11" s="56"/>
      <c r="C11" s="57"/>
      <c r="D11" s="58" t="s">
        <v>68</v>
      </c>
      <c r="E11" s="99" t="s">
        <v>205</v>
      </c>
      <c r="F11" s="99" t="s">
        <v>52</v>
      </c>
      <c r="G11" s="99">
        <v>1</v>
      </c>
      <c r="H11" s="90">
        <f>H10+TIME(0,G10,0)</f>
        <v>0.37569444444444444</v>
      </c>
      <c r="I11" s="90">
        <f>I10+TIME(0,G10,0)</f>
        <v>0.91736111111111107</v>
      </c>
      <c r="J11" s="90">
        <f>J10+TIME(0,G10,0)</f>
        <v>0.54236111111111107</v>
      </c>
      <c r="K11" s="52"/>
      <c r="L11" s="52"/>
      <c r="M11" s="46"/>
      <c r="N11" s="46"/>
      <c r="O11" s="46"/>
    </row>
    <row r="12" spans="1:15" ht="18" x14ac:dyDescent="0.4">
      <c r="A12" s="46"/>
      <c r="B12" s="56">
        <f>B10+0.1</f>
        <v>1.2000000000000002</v>
      </c>
      <c r="C12" s="46"/>
      <c r="D12" s="58" t="s">
        <v>46</v>
      </c>
      <c r="E12" s="97"/>
      <c r="F12" s="96" t="s">
        <v>47</v>
      </c>
      <c r="G12" s="97">
        <v>3</v>
      </c>
      <c r="H12" s="101">
        <f>H11+TIME(0,G11,0)</f>
        <v>0.37638888888888888</v>
      </c>
      <c r="I12" s="101">
        <f>I11+TIME(0,G11,0)</f>
        <v>0.91805555555555551</v>
      </c>
      <c r="J12" s="101">
        <f>J11+TIME(0,G11,0)</f>
        <v>0.54305555555555551</v>
      </c>
      <c r="K12" s="52"/>
      <c r="L12" s="52"/>
      <c r="M12" s="46"/>
      <c r="N12" s="46"/>
      <c r="O12" s="46"/>
    </row>
    <row r="13" spans="1:15" ht="18" x14ac:dyDescent="0.4">
      <c r="A13" s="46"/>
      <c r="B13" s="56">
        <f>B12+0.1</f>
        <v>1.3000000000000003</v>
      </c>
      <c r="C13" s="57"/>
      <c r="D13" s="58" t="s">
        <v>48</v>
      </c>
      <c r="E13" s="96" t="s">
        <v>206</v>
      </c>
      <c r="F13" s="96" t="s">
        <v>52</v>
      </c>
      <c r="G13" s="97">
        <v>10</v>
      </c>
      <c r="H13" s="101">
        <f>H12+TIME(0,G12,0)</f>
        <v>0.37847222222222221</v>
      </c>
      <c r="I13" s="101">
        <f>I12+TIME(0,G12,0)</f>
        <v>0.92013888888888884</v>
      </c>
      <c r="J13" s="101">
        <f>J12+TIME(0,G12,0)</f>
        <v>0.54513888888888884</v>
      </c>
      <c r="K13" s="52"/>
      <c r="L13" s="52"/>
      <c r="M13" s="46"/>
      <c r="N13" s="46"/>
      <c r="O13" s="46"/>
    </row>
    <row r="14" spans="1:15" ht="29" customHeight="1" x14ac:dyDescent="0.4">
      <c r="A14" s="46"/>
      <c r="B14" s="56">
        <v>1.4</v>
      </c>
      <c r="C14" s="57"/>
      <c r="D14" s="58" t="s">
        <v>148</v>
      </c>
      <c r="E14" s="96" t="s">
        <v>207</v>
      </c>
      <c r="F14" s="96" t="s">
        <v>50</v>
      </c>
      <c r="G14" s="97">
        <v>5</v>
      </c>
      <c r="H14" s="101">
        <f>H13+TIME(0,G13,0)</f>
        <v>0.38541666666666663</v>
      </c>
      <c r="I14" s="101">
        <f>I13+TIME(0,G13,0)</f>
        <v>0.92708333333333326</v>
      </c>
      <c r="J14" s="101">
        <f>J13+TIME(0,G13,0)</f>
        <v>0.55208333333333326</v>
      </c>
      <c r="K14" s="52"/>
      <c r="L14" s="52"/>
      <c r="M14" s="46"/>
      <c r="N14" s="46"/>
      <c r="O14" s="46"/>
    </row>
    <row r="15" spans="1:15" ht="18" x14ac:dyDescent="0.4">
      <c r="A15" s="46"/>
      <c r="B15" s="56"/>
      <c r="C15" s="57"/>
      <c r="D15" s="77" t="s">
        <v>51</v>
      </c>
      <c r="E15" s="96"/>
      <c r="F15" s="96"/>
      <c r="G15" s="97"/>
      <c r="H15" s="101"/>
      <c r="I15" s="101"/>
      <c r="J15" s="101"/>
      <c r="K15" s="52"/>
      <c r="L15" s="52"/>
      <c r="M15" s="46"/>
      <c r="N15" s="46"/>
      <c r="O15" s="46"/>
    </row>
    <row r="16" spans="1:15" ht="54" x14ac:dyDescent="0.4">
      <c r="A16" s="46"/>
      <c r="B16" s="56">
        <f>B14+0.1</f>
        <v>1.5</v>
      </c>
      <c r="C16" s="21"/>
      <c r="D16" s="58" t="s">
        <v>96</v>
      </c>
      <c r="E16" s="99" t="s">
        <v>139</v>
      </c>
      <c r="F16" s="99" t="s">
        <v>52</v>
      </c>
      <c r="G16" s="100">
        <v>5</v>
      </c>
      <c r="H16" s="90">
        <f>H14+TIME(0,G14,0)</f>
        <v>0.38888888888888884</v>
      </c>
      <c r="I16" s="90">
        <f>I14+TIME(0,G14,0)</f>
        <v>0.93055555555555547</v>
      </c>
      <c r="J16" s="90">
        <f>J14+TIME(0,G14,0)</f>
        <v>0.55555555555555547</v>
      </c>
      <c r="K16" s="52"/>
      <c r="L16" s="52"/>
      <c r="M16" s="46"/>
      <c r="N16" s="46"/>
      <c r="O16" s="46"/>
    </row>
    <row r="17" spans="1:15" ht="36" x14ac:dyDescent="0.4">
      <c r="A17" s="46"/>
      <c r="B17" s="56">
        <f>B16+0.1</f>
        <v>1.6</v>
      </c>
      <c r="C17" s="21"/>
      <c r="D17" s="58" t="s">
        <v>141</v>
      </c>
      <c r="E17" s="99"/>
      <c r="F17" s="99" t="s">
        <v>52</v>
      </c>
      <c r="G17" s="100">
        <v>5</v>
      </c>
      <c r="H17" s="90">
        <f>H16+TIME(0,G16,0)</f>
        <v>0.39236111111111105</v>
      </c>
      <c r="I17" s="90">
        <f>I16+TIME(0,G16,0)</f>
        <v>0.93402777777777768</v>
      </c>
      <c r="J17" s="90">
        <f>J16+TIME(0,G16,0)</f>
        <v>0.55902777777777768</v>
      </c>
      <c r="K17" s="52"/>
      <c r="L17" s="52"/>
      <c r="M17" s="46"/>
      <c r="N17" s="46"/>
      <c r="O17" s="46"/>
    </row>
    <row r="18" spans="1:15" ht="53" customHeight="1" x14ac:dyDescent="0.35">
      <c r="A18" s="46"/>
      <c r="B18" s="84">
        <f>B17+0.1</f>
        <v>1.7000000000000002</v>
      </c>
      <c r="C18" s="21"/>
      <c r="D18" s="157" t="s">
        <v>140</v>
      </c>
      <c r="E18" s="99" t="s">
        <v>208</v>
      </c>
      <c r="F18" s="133" t="s">
        <v>58</v>
      </c>
      <c r="G18" s="100">
        <v>10</v>
      </c>
      <c r="H18" s="90">
        <f>H17+TIME(0,G17,0)</f>
        <v>0.39583333333333326</v>
      </c>
      <c r="I18" s="90">
        <f>I17+TIME(0,G17,0)</f>
        <v>0.93749999999999989</v>
      </c>
      <c r="J18" s="90">
        <f>J17+TIME(0,G17,0)</f>
        <v>0.56249999999999989</v>
      </c>
      <c r="K18" s="52"/>
      <c r="L18" s="52"/>
      <c r="M18" s="46"/>
      <c r="N18" s="46"/>
      <c r="O18" s="46"/>
    </row>
    <row r="19" spans="1:15" ht="32" customHeight="1" x14ac:dyDescent="0.35">
      <c r="A19" s="46"/>
      <c r="B19" s="84">
        <f>B18+0.1</f>
        <v>1.8000000000000003</v>
      </c>
      <c r="C19" s="21"/>
      <c r="D19" s="157" t="s">
        <v>97</v>
      </c>
      <c r="E19" s="133"/>
      <c r="F19" s="133" t="s">
        <v>53</v>
      </c>
      <c r="G19" s="100">
        <v>5</v>
      </c>
      <c r="H19" s="90">
        <f>H18+TIME(0,G18,0)</f>
        <v>0.40277777777777768</v>
      </c>
      <c r="I19" s="90">
        <f>I18+TIME(0,G18,0)</f>
        <v>0.94444444444444431</v>
      </c>
      <c r="J19" s="90">
        <f>J18+TIME(0,G18,0)</f>
        <v>0.56944444444444431</v>
      </c>
      <c r="K19" s="52"/>
      <c r="L19" s="52"/>
      <c r="M19" s="46"/>
      <c r="N19" s="46"/>
      <c r="O19" s="46"/>
    </row>
    <row r="20" spans="1:15" ht="31.5" customHeight="1" x14ac:dyDescent="0.4">
      <c r="A20" s="46"/>
      <c r="B20" s="78"/>
      <c r="C20" s="21"/>
      <c r="D20" s="196" t="s">
        <v>76</v>
      </c>
      <c r="E20" s="132"/>
      <c r="F20" s="133"/>
      <c r="G20" s="100"/>
      <c r="H20" s="90"/>
      <c r="I20" s="90"/>
      <c r="J20" s="90"/>
      <c r="K20" s="52"/>
      <c r="L20" s="52"/>
      <c r="M20" s="46"/>
      <c r="N20" s="46"/>
      <c r="O20" s="46"/>
    </row>
    <row r="21" spans="1:15" ht="42" x14ac:dyDescent="0.25">
      <c r="B21" s="88">
        <f>B19+0.1</f>
        <v>1.9000000000000004</v>
      </c>
      <c r="D21" s="157" t="s">
        <v>120</v>
      </c>
      <c r="E21" s="134" t="s">
        <v>104</v>
      </c>
      <c r="F21" s="133" t="s">
        <v>105</v>
      </c>
      <c r="G21" s="104">
        <v>10</v>
      </c>
      <c r="H21" s="90">
        <f>H19+TIME(0,G19,0)</f>
        <v>0.40624999999999989</v>
      </c>
      <c r="I21" s="90">
        <f>I19+TIME(0,G19,0)</f>
        <v>0.94791666666666652</v>
      </c>
      <c r="J21" s="90">
        <f>J19+TIME(0,G19,0)</f>
        <v>0.57291666666666652</v>
      </c>
    </row>
    <row r="22" spans="1:15" s="17" customFormat="1" ht="51.5" customHeight="1" x14ac:dyDescent="0.25">
      <c r="B22" s="88">
        <f>B21+0.1</f>
        <v>2.0000000000000004</v>
      </c>
      <c r="D22" s="156" t="s">
        <v>147</v>
      </c>
      <c r="E22" s="134" t="s">
        <v>153</v>
      </c>
      <c r="F22" s="133" t="s">
        <v>50</v>
      </c>
      <c r="G22" s="104">
        <v>10</v>
      </c>
      <c r="H22" s="90">
        <f>H21+TIME(0,G21,0)</f>
        <v>0.41319444444444431</v>
      </c>
      <c r="I22" s="90">
        <f>I21+TIME(0,G21,0)</f>
        <v>0.95486111111111094</v>
      </c>
      <c r="J22" s="90">
        <f>J21+TIME(0,G21,0)</f>
        <v>0.57986111111111094</v>
      </c>
    </row>
    <row r="23" spans="1:15" s="17" customFormat="1" ht="31.5" customHeight="1" x14ac:dyDescent="0.25">
      <c r="B23" s="88"/>
      <c r="D23" s="205" t="s">
        <v>128</v>
      </c>
      <c r="E23" s="99"/>
      <c r="F23" s="133"/>
      <c r="G23" s="104"/>
      <c r="H23" s="90"/>
      <c r="I23" s="90"/>
      <c r="J23" s="90"/>
    </row>
    <row r="24" spans="1:15" s="17" customFormat="1" ht="52" customHeight="1" x14ac:dyDescent="0.25">
      <c r="B24" s="88">
        <f>B22+0.1</f>
        <v>2.1000000000000005</v>
      </c>
      <c r="D24" s="156" t="s">
        <v>245</v>
      </c>
      <c r="E24" s="134" t="s">
        <v>237</v>
      </c>
      <c r="F24" s="133" t="s">
        <v>246</v>
      </c>
      <c r="G24" s="104">
        <v>20</v>
      </c>
      <c r="H24" s="90">
        <f>H22+TIME(0,G22,0)</f>
        <v>0.42013888888888873</v>
      </c>
      <c r="I24" s="90">
        <f>I22+TIME(0,G22,0)</f>
        <v>0.96180555555555536</v>
      </c>
      <c r="J24" s="90">
        <f>J22+TIME(0,G22,0)</f>
        <v>0.58680555555555536</v>
      </c>
    </row>
    <row r="25" spans="1:15" s="17" customFormat="1" ht="34.5" customHeight="1" x14ac:dyDescent="0.25">
      <c r="B25" s="88"/>
      <c r="D25" s="156" t="s">
        <v>61</v>
      </c>
      <c r="E25" s="134"/>
      <c r="F25" s="133"/>
      <c r="G25" s="104"/>
      <c r="H25" s="90"/>
      <c r="I25" s="90"/>
      <c r="J25" s="90"/>
    </row>
    <row r="26" spans="1:15" s="17" customFormat="1" ht="42" customHeight="1" x14ac:dyDescent="0.25">
      <c r="B26" s="88">
        <f>B24+0.1</f>
        <v>2.2000000000000006</v>
      </c>
      <c r="D26" s="156" t="s">
        <v>213</v>
      </c>
      <c r="E26" s="134" t="s">
        <v>238</v>
      </c>
      <c r="F26" s="133" t="s">
        <v>214</v>
      </c>
      <c r="G26" s="104">
        <v>15</v>
      </c>
      <c r="H26" s="90">
        <f>H24+TIME(0,G24,0)</f>
        <v>0.43402777777777762</v>
      </c>
      <c r="I26" s="90">
        <f>I24+TIME(0,G24,0)</f>
        <v>0.9756944444444442</v>
      </c>
      <c r="J26" s="90">
        <f>J24+TIME(0,G24,0)</f>
        <v>0.6006944444444442</v>
      </c>
    </row>
    <row r="27" spans="1:15" s="17" customFormat="1" ht="42" customHeight="1" x14ac:dyDescent="0.25">
      <c r="B27" s="88">
        <f>B26+0.1</f>
        <v>2.3000000000000007</v>
      </c>
      <c r="D27" s="204" t="s">
        <v>129</v>
      </c>
      <c r="E27" s="219" t="s">
        <v>149</v>
      </c>
      <c r="F27" s="133" t="s">
        <v>66</v>
      </c>
      <c r="G27" s="104">
        <v>10</v>
      </c>
      <c r="H27" s="90">
        <f t="shared" ref="H27:H29" si="0">H26+TIME(0,G26,0)</f>
        <v>0.44444444444444431</v>
      </c>
      <c r="I27" s="90">
        <f t="shared" ref="I27:I29" si="1">I26+TIME(0,G26,0)</f>
        <v>0.98611111111111083</v>
      </c>
      <c r="J27" s="90">
        <f t="shared" ref="J27:J29" si="2">J26+TIME(0,G26,0)</f>
        <v>0.61111111111111083</v>
      </c>
    </row>
    <row r="28" spans="1:15" s="17" customFormat="1" ht="54" customHeight="1" x14ac:dyDescent="0.25">
      <c r="B28" s="88">
        <f>B27+0.1</f>
        <v>2.4000000000000008</v>
      </c>
      <c r="D28" s="231" t="s">
        <v>215</v>
      </c>
      <c r="E28" s="100" t="s">
        <v>239</v>
      </c>
      <c r="F28" s="133" t="s">
        <v>66</v>
      </c>
      <c r="G28" s="104">
        <v>10</v>
      </c>
      <c r="H28" s="90">
        <f t="shared" si="0"/>
        <v>0.45138888888888873</v>
      </c>
      <c r="I28" s="90">
        <f t="shared" si="1"/>
        <v>0.99305555555555525</v>
      </c>
      <c r="J28" s="90">
        <f t="shared" si="2"/>
        <v>0.61805555555555525</v>
      </c>
    </row>
    <row r="29" spans="1:15" s="17" customFormat="1" ht="35.5" customHeight="1" x14ac:dyDescent="0.25">
      <c r="B29" s="88">
        <f>B28+0.1</f>
        <v>2.5000000000000009</v>
      </c>
      <c r="D29" s="116" t="s">
        <v>54</v>
      </c>
      <c r="E29" s="132"/>
      <c r="F29" s="100" t="s">
        <v>52</v>
      </c>
      <c r="G29" s="104">
        <v>1</v>
      </c>
      <c r="H29" s="90">
        <f t="shared" si="0"/>
        <v>0.45833333333333315</v>
      </c>
      <c r="I29" s="90">
        <f t="shared" si="1"/>
        <v>0.99999999999999967</v>
      </c>
      <c r="J29" s="90">
        <f t="shared" si="2"/>
        <v>0.62499999999999967</v>
      </c>
    </row>
    <row r="30" spans="1:15" s="17" customFormat="1" ht="31.9" customHeight="1" x14ac:dyDescent="0.25">
      <c r="B30" s="88"/>
      <c r="D30" s="116"/>
      <c r="E30" s="132"/>
      <c r="F30" s="100"/>
      <c r="G30" s="104"/>
      <c r="H30" s="90"/>
      <c r="I30" s="90"/>
      <c r="J30" s="90"/>
    </row>
    <row r="31" spans="1:15" s="17" customFormat="1" ht="18" x14ac:dyDescent="0.3">
      <c r="B31" s="88"/>
      <c r="D31" s="111"/>
      <c r="E31" s="100"/>
      <c r="F31" s="100"/>
      <c r="G31" s="104"/>
      <c r="H31" s="90"/>
      <c r="I31" s="98"/>
    </row>
    <row r="32" spans="1:15" s="23" customFormat="1" ht="15" customHeight="1" x14ac:dyDescent="0.25">
      <c r="D32" s="110" t="s">
        <v>55</v>
      </c>
      <c r="J32" s="24"/>
      <c r="K32" s="24"/>
      <c r="L32" s="24"/>
    </row>
    <row r="33" spans="5:13" s="126" customFormat="1" ht="18" x14ac:dyDescent="0.35">
      <c r="E33" s="201" t="s">
        <v>92</v>
      </c>
      <c r="F33" s="62"/>
      <c r="G33" s="62"/>
      <c r="H33" s="62"/>
      <c r="I33" s="62"/>
      <c r="J33" s="62"/>
      <c r="K33" s="62"/>
      <c r="L33" s="62"/>
      <c r="M33" s="62"/>
    </row>
    <row r="34" spans="5:13" s="126" customFormat="1" ht="18" x14ac:dyDescent="0.35">
      <c r="E34" s="146" t="s">
        <v>230</v>
      </c>
      <c r="F34" s="62"/>
      <c r="G34" s="62"/>
      <c r="H34" s="62"/>
      <c r="I34" s="62"/>
      <c r="J34" s="62"/>
      <c r="K34" s="62"/>
      <c r="L34" s="62"/>
      <c r="M34" s="62"/>
    </row>
    <row r="35" spans="5:13" s="126" customFormat="1" ht="21" x14ac:dyDescent="0.35">
      <c r="E35" s="146" t="s">
        <v>268</v>
      </c>
      <c r="F35" s="62"/>
      <c r="G35" s="62"/>
      <c r="H35" s="62"/>
      <c r="I35" s="62"/>
      <c r="J35" s="62"/>
      <c r="K35" s="62"/>
      <c r="L35" s="62"/>
      <c r="M35" s="62"/>
    </row>
    <row r="36" spans="5:13" s="126" customFormat="1" ht="17.5" x14ac:dyDescent="0.35">
      <c r="E36" s="147" t="s">
        <v>196</v>
      </c>
      <c r="F36" s="62"/>
      <c r="G36" s="62"/>
      <c r="H36" s="62"/>
      <c r="I36" s="62"/>
      <c r="J36" s="62"/>
      <c r="K36" s="62"/>
      <c r="L36" s="62"/>
      <c r="M36" s="62"/>
    </row>
    <row r="37" spans="5:13" s="126" customFormat="1" ht="18" x14ac:dyDescent="0.35">
      <c r="E37" s="146" t="s">
        <v>216</v>
      </c>
      <c r="F37" s="62"/>
      <c r="G37" s="62"/>
      <c r="H37" s="62"/>
      <c r="I37" s="62"/>
      <c r="J37" s="62"/>
      <c r="K37" s="62"/>
      <c r="L37" s="62"/>
      <c r="M37" s="62"/>
    </row>
    <row r="38" spans="5:13" s="126" customFormat="1" ht="18" x14ac:dyDescent="0.35">
      <c r="E38" s="146" t="s">
        <v>217</v>
      </c>
      <c r="F38" s="62"/>
      <c r="G38" s="62"/>
      <c r="H38" s="62"/>
      <c r="I38" s="62"/>
      <c r="J38" s="62"/>
      <c r="K38" s="62"/>
      <c r="L38" s="62"/>
      <c r="M38"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81"/>
  <sheetViews>
    <sheetView topLeftCell="A22" zoomScale="74" zoomScaleNormal="74" workbookViewId="0">
      <selection activeCell="L14" sqref="L14"/>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'May 11 Wed'!D1</f>
        <v>AGENDA TG15.6a MEETING</v>
      </c>
      <c r="E1" s="49"/>
      <c r="F1" s="50"/>
      <c r="G1" s="51"/>
      <c r="H1" s="51"/>
      <c r="I1" s="46"/>
      <c r="K1" s="52"/>
      <c r="L1" s="52"/>
      <c r="M1" s="46"/>
      <c r="N1" s="46"/>
      <c r="O1" s="46"/>
    </row>
    <row r="2" spans="1:15" ht="18" x14ac:dyDescent="0.4">
      <c r="A2" s="46"/>
      <c r="B2" s="50"/>
      <c r="C2" s="48"/>
      <c r="D2" s="53" t="s">
        <v>218</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42</v>
      </c>
      <c r="F5" s="55" t="s">
        <v>43</v>
      </c>
      <c r="G5" s="74" t="s">
        <v>56</v>
      </c>
      <c r="H5" s="106" t="s">
        <v>219</v>
      </c>
      <c r="I5" s="106" t="s">
        <v>277</v>
      </c>
      <c r="J5" s="142" t="s">
        <v>220</v>
      </c>
    </row>
    <row r="6" spans="1:15" s="36" customFormat="1" ht="18" x14ac:dyDescent="0.4">
      <c r="B6" s="92"/>
      <c r="C6" s="93"/>
      <c r="D6" s="94"/>
      <c r="E6" s="55"/>
      <c r="F6" s="55"/>
      <c r="G6" s="74"/>
      <c r="H6" s="106"/>
      <c r="I6" s="106"/>
      <c r="J6" s="101"/>
    </row>
    <row r="7" spans="1:15" s="17" customFormat="1" ht="39.5" customHeight="1" x14ac:dyDescent="0.4">
      <c r="D7" s="75" t="s">
        <v>255</v>
      </c>
      <c r="E7" s="55"/>
      <c r="F7" s="55"/>
      <c r="G7" s="83">
        <v>120</v>
      </c>
      <c r="H7" s="86">
        <v>0.92361111111111116</v>
      </c>
      <c r="I7" s="86">
        <v>0.38194444444444442</v>
      </c>
      <c r="J7" s="86">
        <v>0.54861111111111105</v>
      </c>
    </row>
    <row r="8" spans="1:15" s="36" customFormat="1" ht="18" x14ac:dyDescent="0.4">
      <c r="B8" s="92"/>
      <c r="C8" s="93"/>
      <c r="D8" s="94"/>
      <c r="F8" s="91"/>
      <c r="G8" s="14"/>
      <c r="H8" s="91"/>
      <c r="I8" s="95"/>
      <c r="J8" s="59"/>
    </row>
    <row r="9" spans="1:15" s="46" customFormat="1" ht="18" x14ac:dyDescent="0.4">
      <c r="A9" s="67"/>
      <c r="B9" s="108">
        <v>2.1</v>
      </c>
      <c r="C9" s="76"/>
      <c r="D9" s="71" t="s">
        <v>45</v>
      </c>
      <c r="E9" s="73" t="s">
        <v>206</v>
      </c>
      <c r="F9" s="79" t="s">
        <v>57</v>
      </c>
      <c r="G9" s="72">
        <v>1</v>
      </c>
      <c r="H9" s="59">
        <v>0.91666666666666663</v>
      </c>
      <c r="I9" s="59">
        <v>0.375</v>
      </c>
      <c r="J9" s="59">
        <v>0.54166666666666663</v>
      </c>
    </row>
    <row r="10" spans="1:15" s="46" customFormat="1" ht="36" x14ac:dyDescent="0.4">
      <c r="A10" s="67"/>
      <c r="B10" s="108"/>
      <c r="C10" s="76"/>
      <c r="D10" s="71" t="s">
        <v>25</v>
      </c>
      <c r="E10" s="72"/>
      <c r="F10" s="62"/>
      <c r="G10" s="72">
        <v>1</v>
      </c>
      <c r="H10" s="59">
        <f>H9+TIME(0,G9,0)</f>
        <v>0.91736111111111107</v>
      </c>
      <c r="I10" s="59">
        <f>I9+TIME(0,G9,0)</f>
        <v>0.37569444444444444</v>
      </c>
      <c r="J10" s="59">
        <f>J9+TIME(0,G9,0)</f>
        <v>0.54236111111111107</v>
      </c>
    </row>
    <row r="11" spans="1:15" s="46" customFormat="1" ht="18" x14ac:dyDescent="0.4">
      <c r="A11" s="67"/>
      <c r="B11" s="56">
        <f>B9+0.1</f>
        <v>2.2000000000000002</v>
      </c>
      <c r="C11" s="62"/>
      <c r="D11" s="71" t="s">
        <v>46</v>
      </c>
      <c r="E11" s="72" t="s">
        <v>205</v>
      </c>
      <c r="F11" s="73" t="s">
        <v>47</v>
      </c>
      <c r="G11" s="72">
        <v>2</v>
      </c>
      <c r="H11" s="59">
        <f>H10+TIME(0,G10,0)</f>
        <v>0.91805555555555551</v>
      </c>
      <c r="I11" s="59">
        <f>I10+TIME(0,G10,0)</f>
        <v>0.37638888888888888</v>
      </c>
      <c r="J11" s="59">
        <f>J10+TIME(0,G10,0)</f>
        <v>0.54305555555555551</v>
      </c>
    </row>
    <row r="12" spans="1:15" s="46" customFormat="1" ht="23" customHeight="1" x14ac:dyDescent="0.4">
      <c r="A12" s="67"/>
      <c r="B12" s="56">
        <f>B11+0.1</f>
        <v>2.3000000000000003</v>
      </c>
      <c r="C12" s="62"/>
      <c r="D12" s="71" t="s">
        <v>107</v>
      </c>
      <c r="E12" s="72" t="s">
        <v>108</v>
      </c>
      <c r="F12" s="73" t="s">
        <v>52</v>
      </c>
      <c r="G12" s="72">
        <v>1</v>
      </c>
      <c r="H12" s="59">
        <f>H11+TIME(0,G11,0)</f>
        <v>0.9194444444444444</v>
      </c>
      <c r="I12" s="59">
        <f>I11+TIME(0,G11,0)</f>
        <v>0.37777777777777777</v>
      </c>
      <c r="J12" s="59">
        <f>J11+TIME(0,G11,0)</f>
        <v>0.5444444444444444</v>
      </c>
    </row>
    <row r="13" spans="1:15" s="46" customFormat="1" ht="61" customHeight="1" x14ac:dyDescent="0.35">
      <c r="A13" s="67"/>
      <c r="B13" s="81"/>
      <c r="C13" s="62"/>
      <c r="D13" s="151" t="s">
        <v>150</v>
      </c>
      <c r="E13" s="114"/>
      <c r="F13" s="112"/>
      <c r="G13" s="114"/>
      <c r="H13" s="86"/>
      <c r="I13" s="86"/>
      <c r="J13" s="86"/>
    </row>
    <row r="14" spans="1:15" s="17" customFormat="1" ht="48" customHeight="1" x14ac:dyDescent="0.25">
      <c r="B14" s="88">
        <f>B12+0.1</f>
        <v>2.4000000000000004</v>
      </c>
      <c r="D14" s="202" t="s">
        <v>244</v>
      </c>
      <c r="E14" s="80"/>
      <c r="F14" s="136" t="s">
        <v>52</v>
      </c>
      <c r="G14" s="60">
        <v>5</v>
      </c>
      <c r="H14" s="86">
        <f>H12+TIME(0,G12,0)</f>
        <v>0.92013888888888884</v>
      </c>
      <c r="I14" s="86">
        <f>I12+TIME(0,G12,0)</f>
        <v>0.37847222222222221</v>
      </c>
      <c r="J14" s="86">
        <f>J12+TIME(0,G12,0)</f>
        <v>0.54513888888888884</v>
      </c>
    </row>
    <row r="15" spans="1:15" s="46" customFormat="1" ht="61" customHeight="1" x14ac:dyDescent="0.35">
      <c r="A15" s="67"/>
      <c r="B15" s="81"/>
      <c r="C15" s="62"/>
      <c r="D15" s="151" t="s">
        <v>128</v>
      </c>
      <c r="E15" s="114"/>
      <c r="F15" s="211"/>
      <c r="G15" s="114"/>
      <c r="H15" s="86"/>
      <c r="I15" s="86"/>
      <c r="J15" s="86"/>
    </row>
    <row r="16" spans="1:15" s="17" customFormat="1" ht="55.5" customHeight="1" x14ac:dyDescent="0.25">
      <c r="B16" s="88">
        <f>B14+0.1</f>
        <v>2.5000000000000004</v>
      </c>
      <c r="D16" s="156" t="s">
        <v>209</v>
      </c>
      <c r="E16" s="220" t="s">
        <v>237</v>
      </c>
      <c r="F16" s="133" t="s">
        <v>210</v>
      </c>
      <c r="G16" s="104">
        <v>20</v>
      </c>
      <c r="H16" s="86">
        <f>H14+TIME(0,G14,0)</f>
        <v>0.92361111111111105</v>
      </c>
      <c r="I16" s="86">
        <f>I14+TIME(0,G14,0)</f>
        <v>0.38194444444444442</v>
      </c>
      <c r="J16" s="86">
        <f>J14+TIME(0,G14,0)</f>
        <v>0.54861111111111105</v>
      </c>
    </row>
    <row r="17" spans="1:15" s="17" customFormat="1" ht="55.5" customHeight="1" x14ac:dyDescent="0.25">
      <c r="B17" s="88">
        <f>B16+0.1</f>
        <v>2.6000000000000005</v>
      </c>
      <c r="D17" s="156" t="s">
        <v>274</v>
      </c>
      <c r="E17" s="220" t="s">
        <v>243</v>
      </c>
      <c r="F17" s="136" t="s">
        <v>272</v>
      </c>
      <c r="G17" s="60">
        <v>20</v>
      </c>
      <c r="H17" s="86">
        <f>H16+TIME(0,G16,0)</f>
        <v>0.93749999999999989</v>
      </c>
      <c r="I17" s="86">
        <f>I16+TIME(0,G16,0)</f>
        <v>0.39583333333333331</v>
      </c>
      <c r="J17" s="86">
        <f>J16+TIME(0,G16,0)</f>
        <v>0.56249999999999989</v>
      </c>
    </row>
    <row r="18" spans="1:15" s="17" customFormat="1" ht="51.5" customHeight="1" x14ac:dyDescent="0.25">
      <c r="B18" s="88">
        <f>B17+0.1</f>
        <v>2.7000000000000006</v>
      </c>
      <c r="D18" s="202" t="s">
        <v>228</v>
      </c>
      <c r="E18" s="220" t="s">
        <v>247</v>
      </c>
      <c r="F18" s="133" t="s">
        <v>66</v>
      </c>
      <c r="G18" s="60">
        <v>20</v>
      </c>
      <c r="H18" s="86" t="e">
        <f>#REF!+TIME(0,#REF!,0)</f>
        <v>#REF!</v>
      </c>
      <c r="I18" s="86" t="e">
        <f>#REF!+TIME(0,#REF!,0)</f>
        <v>#REF!</v>
      </c>
      <c r="J18" s="86" t="e">
        <f>#REF!+TIME(0,#REF!,0)</f>
        <v>#REF!</v>
      </c>
    </row>
    <row r="19" spans="1:15" s="52" customFormat="1" ht="59" customHeight="1" x14ac:dyDescent="0.35">
      <c r="B19" s="88">
        <f>B18+0.1</f>
        <v>2.8000000000000007</v>
      </c>
      <c r="D19" s="310" t="s">
        <v>223</v>
      </c>
      <c r="E19" s="220" t="s">
        <v>240</v>
      </c>
      <c r="F19" s="136" t="s">
        <v>224</v>
      </c>
      <c r="G19" s="60">
        <v>20</v>
      </c>
      <c r="H19" s="86">
        <f>H17+TIME(0,G17,0)</f>
        <v>0.95138888888888873</v>
      </c>
      <c r="I19" s="86">
        <f>I17+TIME(0,G17,0)</f>
        <v>0.40972222222222221</v>
      </c>
      <c r="J19" s="86">
        <f>J17+TIME(0,G17,0)</f>
        <v>0.57638888888888873</v>
      </c>
    </row>
    <row r="20" spans="1:15" s="52" customFormat="1" ht="59" customHeight="1" x14ac:dyDescent="0.35">
      <c r="B20" s="88">
        <f>B19+0.1</f>
        <v>2.9000000000000008</v>
      </c>
      <c r="D20" s="310" t="s">
        <v>225</v>
      </c>
      <c r="E20" s="220" t="s">
        <v>241</v>
      </c>
      <c r="F20" s="136" t="s">
        <v>226</v>
      </c>
      <c r="G20" s="60">
        <v>20</v>
      </c>
      <c r="H20" s="86">
        <f>H19+TIME(0,G19,0)</f>
        <v>0.96527777777777757</v>
      </c>
      <c r="I20" s="86">
        <f>I19+TIME(0,G19,0)</f>
        <v>0.4236111111111111</v>
      </c>
      <c r="J20" s="86">
        <f>J19+TIME(0,G19,0)</f>
        <v>0.59027777777777757</v>
      </c>
    </row>
    <row r="21" spans="1:15" s="46" customFormat="1" ht="61" customHeight="1" x14ac:dyDescent="0.35">
      <c r="A21" s="67"/>
      <c r="B21" s="81"/>
      <c r="C21" s="62"/>
      <c r="D21" s="151" t="s">
        <v>150</v>
      </c>
      <c r="E21" s="114"/>
      <c r="F21" s="112"/>
      <c r="G21" s="114"/>
      <c r="H21" s="86"/>
      <c r="I21" s="86"/>
      <c r="J21" s="86"/>
    </row>
    <row r="22" spans="1:15" s="17" customFormat="1" ht="48" customHeight="1" x14ac:dyDescent="0.25">
      <c r="B22" s="88">
        <f>B20+0.1</f>
        <v>3.0000000000000009</v>
      </c>
      <c r="D22" s="202" t="s">
        <v>221</v>
      </c>
      <c r="E22" s="83" t="s">
        <v>248</v>
      </c>
      <c r="F22" s="136" t="s">
        <v>222</v>
      </c>
      <c r="G22" s="60">
        <v>10</v>
      </c>
      <c r="H22" s="86">
        <f>H20+TIME(0,G20,0)</f>
        <v>0.97916666666666641</v>
      </c>
      <c r="I22" s="86">
        <f>I20+TIME(0,G20,0)</f>
        <v>0.4375</v>
      </c>
      <c r="J22" s="86">
        <f>J20+TIME(0,G20,0)</f>
        <v>0.60416666666666641</v>
      </c>
    </row>
    <row r="23" spans="1:15" s="17" customFormat="1" ht="51.5" customHeight="1" x14ac:dyDescent="0.25">
      <c r="B23" s="88"/>
      <c r="D23" s="209" t="s">
        <v>61</v>
      </c>
      <c r="E23" s="134"/>
      <c r="F23" s="133"/>
      <c r="G23" s="60"/>
      <c r="H23" s="90"/>
      <c r="I23" s="90"/>
      <c r="J23" s="90"/>
    </row>
    <row r="24" spans="1:15" s="17" customFormat="1" ht="52.5" customHeight="1" x14ac:dyDescent="0.25">
      <c r="B24" s="88">
        <f>B22+0.1</f>
        <v>3.100000000000001</v>
      </c>
      <c r="D24" s="202" t="s">
        <v>229</v>
      </c>
      <c r="E24" s="135"/>
      <c r="F24" s="203" t="s">
        <v>53</v>
      </c>
      <c r="G24" s="60">
        <v>5</v>
      </c>
      <c r="H24" s="86">
        <f>H22+TIME(0,G22,0)</f>
        <v>0.98611111111111083</v>
      </c>
      <c r="I24" s="86">
        <f>I22+TIME(0,G22,0)</f>
        <v>0.44444444444444442</v>
      </c>
      <c r="J24" s="86">
        <f>J22+TIME(0,G22,0)</f>
        <v>0.61111111111111083</v>
      </c>
    </row>
    <row r="25" spans="1:15" s="46" customFormat="1" ht="61" customHeight="1" x14ac:dyDescent="0.35">
      <c r="A25" s="67"/>
      <c r="B25" s="81">
        <f>B24+0.1</f>
        <v>3.2000000000000011</v>
      </c>
      <c r="C25" s="62"/>
      <c r="D25" s="151" t="s">
        <v>99</v>
      </c>
      <c r="E25" s="114"/>
      <c r="F25" s="211" t="s">
        <v>142</v>
      </c>
      <c r="G25" s="114">
        <v>5</v>
      </c>
      <c r="H25" s="86">
        <f>H24+TIME(0,G24,0)</f>
        <v>0.98958333333333304</v>
      </c>
      <c r="I25" s="86">
        <f>I24+TIME(0,G24,0)</f>
        <v>0.44791666666666663</v>
      </c>
      <c r="J25" s="86">
        <f>J24+TIME(0,G24,0)</f>
        <v>0.61458333333333304</v>
      </c>
    </row>
    <row r="26" spans="1:15" s="17" customFormat="1" ht="34.9" customHeight="1" x14ac:dyDescent="0.4">
      <c r="B26" s="84">
        <f>B25+0.1</f>
        <v>3.3000000000000012</v>
      </c>
      <c r="D26" s="116" t="s">
        <v>54</v>
      </c>
      <c r="E26" s="55"/>
      <c r="F26" s="112" t="s">
        <v>52</v>
      </c>
      <c r="G26" s="83">
        <v>1</v>
      </c>
      <c r="H26" s="86">
        <f>H25+TIME(0,G25,0)</f>
        <v>0.99305555555555525</v>
      </c>
      <c r="I26" s="86">
        <f>I25+TIME(0,G25,0)</f>
        <v>0.45138888888888884</v>
      </c>
      <c r="J26" s="86">
        <f>J25+TIME(0,G25,0)</f>
        <v>0.61805555555555525</v>
      </c>
    </row>
    <row r="27" spans="1:15" s="17" customFormat="1" ht="19.149999999999999" customHeight="1" x14ac:dyDescent="0.4">
      <c r="B27" s="84"/>
      <c r="D27" s="75"/>
      <c r="E27" s="55"/>
      <c r="F27" s="55"/>
      <c r="G27" s="49"/>
      <c r="H27" s="59"/>
      <c r="I27" s="102"/>
      <c r="J27" s="129"/>
    </row>
    <row r="30" spans="1:15" ht="18" x14ac:dyDescent="0.4">
      <c r="A30" s="54"/>
      <c r="B30" s="115"/>
      <c r="C30" s="115"/>
      <c r="D30" s="115" t="s">
        <v>59</v>
      </c>
      <c r="G30" s="55"/>
      <c r="H30" s="59"/>
      <c r="I30" s="46"/>
      <c r="J30" s="129"/>
      <c r="K30" s="52"/>
      <c r="L30" s="52"/>
      <c r="M30" s="46"/>
      <c r="N30" s="46"/>
      <c r="O30" s="46"/>
    </row>
    <row r="31" spans="1:15" ht="18" x14ac:dyDescent="0.4">
      <c r="A31" s="54"/>
      <c r="B31" s="115"/>
      <c r="C31" s="115"/>
      <c r="D31" s="115"/>
      <c r="G31" s="55"/>
      <c r="H31" s="59"/>
      <c r="I31" s="46"/>
      <c r="J31" s="129"/>
      <c r="K31" s="52"/>
      <c r="L31" s="52"/>
      <c r="M31" s="46"/>
      <c r="N31" s="46"/>
      <c r="O31" s="46"/>
    </row>
    <row r="32" spans="1:15" s="126" customFormat="1" ht="18" x14ac:dyDescent="0.35">
      <c r="E32" s="146" t="s">
        <v>93</v>
      </c>
      <c r="F32" s="62"/>
      <c r="G32" s="62"/>
      <c r="H32" s="62"/>
      <c r="I32" s="62"/>
      <c r="J32" s="62"/>
      <c r="K32" s="62"/>
      <c r="L32" s="62"/>
      <c r="M32" s="62"/>
    </row>
    <row r="33" spans="1:15" s="126" customFormat="1" ht="18" x14ac:dyDescent="0.35">
      <c r="E33" s="146" t="s">
        <v>266</v>
      </c>
      <c r="F33" s="62"/>
      <c r="G33" s="62"/>
      <c r="H33" s="62"/>
      <c r="I33" s="62"/>
      <c r="J33" s="62"/>
      <c r="K33" s="62"/>
      <c r="L33" s="62"/>
      <c r="M33" s="62"/>
    </row>
    <row r="34" spans="1:15" s="126" customFormat="1" ht="21" x14ac:dyDescent="0.35">
      <c r="E34" s="146" t="s">
        <v>267</v>
      </c>
      <c r="F34" s="62"/>
      <c r="G34" s="62"/>
      <c r="H34" s="62"/>
      <c r="I34" s="62"/>
      <c r="J34" s="62"/>
      <c r="K34" s="62"/>
      <c r="L34" s="62"/>
      <c r="M34" s="62"/>
    </row>
    <row r="35" spans="1:15" s="126" customFormat="1" ht="17.5" x14ac:dyDescent="0.35">
      <c r="E35" s="147" t="s">
        <v>196</v>
      </c>
      <c r="F35" s="62"/>
      <c r="G35" s="62"/>
      <c r="H35" s="62"/>
      <c r="I35" s="62"/>
      <c r="J35" s="62"/>
      <c r="K35" s="62"/>
      <c r="L35" s="62"/>
      <c r="M35" s="62"/>
    </row>
    <row r="36" spans="1:15" s="126" customFormat="1" ht="18" x14ac:dyDescent="0.35">
      <c r="E36" s="146" t="s">
        <v>216</v>
      </c>
      <c r="F36" s="62"/>
      <c r="G36" s="62"/>
      <c r="H36" s="62"/>
      <c r="I36" s="62"/>
      <c r="J36" s="62"/>
      <c r="K36" s="62"/>
      <c r="L36" s="62"/>
      <c r="M36" s="62"/>
    </row>
    <row r="37" spans="1:15" s="126" customFormat="1" ht="18" x14ac:dyDescent="0.35">
      <c r="E37" s="146" t="s">
        <v>217</v>
      </c>
      <c r="F37" s="62"/>
      <c r="G37" s="62"/>
      <c r="H37" s="62"/>
      <c r="I37" s="62"/>
      <c r="J37" s="62"/>
      <c r="K37" s="62"/>
      <c r="L37" s="62"/>
      <c r="M37" s="62"/>
    </row>
    <row r="38" spans="1:15" ht="18" x14ac:dyDescent="0.35">
      <c r="A38" s="46"/>
      <c r="B38" s="46"/>
      <c r="C38" s="46"/>
      <c r="D38" s="46"/>
      <c r="E38" s="49"/>
      <c r="F38" s="46"/>
      <c r="I38" s="46"/>
      <c r="J38" s="107"/>
      <c r="K38" s="52"/>
      <c r="L38" s="52"/>
      <c r="M38" s="46"/>
      <c r="N38" s="46"/>
      <c r="O38" s="46"/>
    </row>
    <row r="39" spans="1:15" ht="18" x14ac:dyDescent="0.35">
      <c r="A39" s="46"/>
      <c r="B39" s="46"/>
      <c r="C39" s="46"/>
      <c r="D39" s="46"/>
      <c r="E39" s="49"/>
      <c r="F39" s="46"/>
      <c r="G39" s="46"/>
      <c r="H39" s="61"/>
      <c r="I39" s="46"/>
      <c r="J39" s="107"/>
      <c r="K39" s="52"/>
      <c r="L39" s="52"/>
      <c r="M39" s="46"/>
      <c r="N39" s="46"/>
      <c r="O39" s="46"/>
    </row>
    <row r="40" spans="1:15" ht="18" x14ac:dyDescent="0.35">
      <c r="A40" s="46"/>
      <c r="B40" s="46"/>
      <c r="C40" s="46"/>
      <c r="D40" s="46"/>
      <c r="E40" s="49"/>
      <c r="F40" s="46"/>
      <c r="G40" s="46"/>
      <c r="H40" s="46"/>
      <c r="I40" s="46"/>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8" x14ac:dyDescent="0.35">
      <c r="A68" s="46"/>
      <c r="B68" s="46"/>
      <c r="C68" s="46"/>
      <c r="D68" s="46"/>
      <c r="E68" s="49"/>
      <c r="F68" s="46"/>
      <c r="G68" s="46"/>
      <c r="H68" s="46"/>
      <c r="I68" s="46"/>
      <c r="K68" s="52"/>
      <c r="L68" s="52"/>
      <c r="M68" s="46"/>
      <c r="N68" s="46"/>
      <c r="O68" s="46"/>
    </row>
    <row r="69" spans="1:15" ht="18" x14ac:dyDescent="0.35">
      <c r="A69" s="46"/>
      <c r="B69" s="46"/>
      <c r="C69" s="46"/>
      <c r="D69" s="46"/>
      <c r="E69" s="49"/>
      <c r="F69" s="46"/>
      <c r="G69" s="46"/>
      <c r="H69" s="46"/>
      <c r="I69" s="46"/>
      <c r="K69" s="52"/>
      <c r="L69" s="52"/>
      <c r="M69" s="46"/>
      <c r="N69" s="46"/>
      <c r="O69" s="46"/>
    </row>
    <row r="70" spans="1:15" ht="18" x14ac:dyDescent="0.35">
      <c r="A70" s="46"/>
      <c r="B70" s="46"/>
      <c r="C70" s="46"/>
      <c r="D70" s="46"/>
      <c r="E70" s="49"/>
      <c r="F70" s="46"/>
      <c r="G70" s="46"/>
      <c r="H70" s="46"/>
      <c r="I70" s="46"/>
      <c r="K70" s="52"/>
      <c r="L70" s="52"/>
      <c r="M70" s="46"/>
      <c r="N70" s="46"/>
      <c r="O70" s="46"/>
    </row>
    <row r="71" spans="1:15" ht="18" x14ac:dyDescent="0.35">
      <c r="A71" s="46"/>
      <c r="B71" s="46"/>
      <c r="C71" s="46"/>
      <c r="D71" s="46"/>
      <c r="E71" s="49"/>
      <c r="F71" s="46"/>
      <c r="G71" s="46"/>
      <c r="H71" s="46"/>
      <c r="I71" s="46"/>
      <c r="K71" s="52"/>
      <c r="L71" s="52"/>
      <c r="M71" s="46"/>
      <c r="N71" s="46"/>
      <c r="O71" s="46"/>
    </row>
    <row r="72" spans="1:15" ht="18" x14ac:dyDescent="0.35">
      <c r="A72" s="46"/>
      <c r="B72" s="46"/>
      <c r="C72" s="46"/>
      <c r="D72" s="46"/>
      <c r="E72" s="49"/>
      <c r="F72" s="46"/>
      <c r="G72" s="46"/>
      <c r="H72" s="46"/>
      <c r="I72" s="46"/>
      <c r="K72" s="52"/>
      <c r="L72" s="52"/>
      <c r="M72" s="46"/>
      <c r="N72" s="46"/>
      <c r="O72" s="46"/>
    </row>
    <row r="73" spans="1:15" ht="17.5" x14ac:dyDescent="0.35">
      <c r="A73" s="46"/>
      <c r="B73" s="46"/>
      <c r="G73" s="46"/>
      <c r="H73" s="46"/>
      <c r="I73" s="46"/>
      <c r="K73" s="52"/>
      <c r="L73" s="52"/>
      <c r="M73" s="46"/>
      <c r="N73" s="46"/>
      <c r="O73" s="46"/>
    </row>
    <row r="74" spans="1:15" ht="17.5" x14ac:dyDescent="0.35">
      <c r="A74" s="46"/>
      <c r="B74" s="46"/>
      <c r="G74" s="46"/>
      <c r="H74" s="46"/>
      <c r="I74" s="46"/>
      <c r="K74" s="52"/>
      <c r="L74" s="52"/>
      <c r="M74" s="46"/>
      <c r="N74" s="46"/>
      <c r="O74" s="46"/>
    </row>
    <row r="75" spans="1:15" ht="17.5" x14ac:dyDescent="0.35">
      <c r="A75" s="46"/>
      <c r="G75" s="46"/>
      <c r="H75" s="46"/>
      <c r="I75" s="46"/>
      <c r="K75" s="52"/>
      <c r="L75" s="52"/>
      <c r="M75" s="46"/>
      <c r="N75" s="46"/>
      <c r="O75" s="46"/>
    </row>
    <row r="76" spans="1:15" ht="17.5" x14ac:dyDescent="0.35">
      <c r="A76" s="46"/>
      <c r="G76" s="46"/>
      <c r="H76" s="46"/>
      <c r="I76" s="46"/>
      <c r="K76" s="52"/>
      <c r="L76" s="52"/>
      <c r="M76" s="46"/>
      <c r="N76" s="46"/>
      <c r="O76" s="46"/>
    </row>
    <row r="77" spans="1:15" ht="17.5" x14ac:dyDescent="0.35">
      <c r="A77" s="46"/>
      <c r="G77" s="46"/>
      <c r="H77" s="46"/>
      <c r="I77" s="46"/>
      <c r="K77" s="52"/>
      <c r="L77" s="52"/>
      <c r="M77" s="46"/>
      <c r="N77" s="46"/>
      <c r="O77" s="46"/>
    </row>
    <row r="78" spans="1:15" ht="17.5" x14ac:dyDescent="0.35">
      <c r="G78" s="46"/>
      <c r="H78" s="46"/>
    </row>
    <row r="79" spans="1:15" ht="17.5" x14ac:dyDescent="0.35">
      <c r="G79" s="46"/>
      <c r="H79" s="46"/>
    </row>
    <row r="80" spans="1:15" ht="17.5" x14ac:dyDescent="0.35">
      <c r="G80" s="46"/>
      <c r="H80" s="46"/>
    </row>
    <row r="81" spans="7:8" ht="17.5" x14ac:dyDescent="0.35">
      <c r="G81" s="46"/>
      <c r="H81"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6"/>
  <sheetViews>
    <sheetView topLeftCell="A13" zoomScale="86" zoomScaleNormal="86" workbookViewId="0">
      <selection activeCell="I5" sqref="I5"/>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20.63281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119</v>
      </c>
      <c r="F1" s="16"/>
      <c r="H1" s="16"/>
    </row>
    <row r="2" spans="1:15" x14ac:dyDescent="0.35">
      <c r="C2" s="12"/>
      <c r="D2" s="25" t="s">
        <v>231</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254</v>
      </c>
      <c r="E5" s="60" t="s">
        <v>42</v>
      </c>
      <c r="F5" s="60" t="s">
        <v>43</v>
      </c>
      <c r="G5" s="83" t="s">
        <v>56</v>
      </c>
      <c r="H5" s="148" t="s">
        <v>232</v>
      </c>
      <c r="I5" s="129" t="s">
        <v>278</v>
      </c>
      <c r="J5" s="143" t="s">
        <v>233</v>
      </c>
      <c r="K5" s="52"/>
      <c r="L5" s="52"/>
      <c r="M5" s="46"/>
      <c r="N5" s="46"/>
      <c r="O5" s="46"/>
    </row>
    <row r="6" spans="1:15" ht="18" x14ac:dyDescent="0.35">
      <c r="A6" s="46"/>
      <c r="B6" s="46"/>
      <c r="C6" s="46"/>
      <c r="D6" s="46"/>
      <c r="E6" s="49"/>
      <c r="F6" s="46"/>
      <c r="G6" s="46"/>
      <c r="H6" s="137"/>
      <c r="I6" s="46"/>
      <c r="J6" s="90"/>
      <c r="K6" s="52"/>
      <c r="L6" s="52"/>
      <c r="M6" s="46"/>
      <c r="N6" s="46"/>
      <c r="O6" s="46"/>
    </row>
    <row r="7" spans="1:15" ht="45" customHeight="1" x14ac:dyDescent="0.4">
      <c r="A7" s="46"/>
      <c r="B7" s="56">
        <v>4.0999999999999996</v>
      </c>
      <c r="C7" s="57"/>
      <c r="D7" s="58" t="s">
        <v>60</v>
      </c>
      <c r="E7" s="55"/>
      <c r="F7" s="149" t="s">
        <v>70</v>
      </c>
      <c r="G7" s="83">
        <v>1</v>
      </c>
      <c r="H7" s="139">
        <v>0.91666666666666663</v>
      </c>
      <c r="I7" s="86">
        <v>0.375</v>
      </c>
      <c r="J7" s="86">
        <v>0.54166666666666663</v>
      </c>
      <c r="K7" s="52"/>
      <c r="L7" s="52"/>
      <c r="M7" s="46"/>
      <c r="N7" s="46"/>
      <c r="O7" s="46"/>
    </row>
    <row r="8" spans="1:15" ht="36" x14ac:dyDescent="0.4">
      <c r="A8" s="46"/>
      <c r="B8" s="46"/>
      <c r="C8" s="57"/>
      <c r="D8" s="58" t="s">
        <v>75</v>
      </c>
      <c r="E8" s="49"/>
      <c r="F8" s="46"/>
      <c r="G8" s="83">
        <v>1</v>
      </c>
      <c r="H8" s="139">
        <f>H7+TIME(0,G7,0)</f>
        <v>0.91736111111111107</v>
      </c>
      <c r="I8" s="86">
        <f>I7+TIME(0,G7,0)</f>
        <v>0.37569444444444444</v>
      </c>
      <c r="J8" s="86">
        <f>J7+TIME(0,G7,0)</f>
        <v>0.54236111111111107</v>
      </c>
      <c r="K8" s="52"/>
      <c r="L8" s="52"/>
      <c r="M8" s="46"/>
      <c r="N8" s="46"/>
      <c r="O8" s="46"/>
    </row>
    <row r="9" spans="1:15" ht="29" customHeight="1" x14ac:dyDescent="0.4">
      <c r="A9" s="46"/>
      <c r="B9" s="84">
        <v>4.2</v>
      </c>
      <c r="C9" s="46"/>
      <c r="D9" s="158" t="s">
        <v>74</v>
      </c>
      <c r="E9" s="104"/>
      <c r="F9" s="104" t="s">
        <v>87</v>
      </c>
      <c r="G9" s="49">
        <v>2</v>
      </c>
      <c r="H9" s="138">
        <f>H8+TIME(0,G8,0)</f>
        <v>0.91805555555555551</v>
      </c>
      <c r="I9" s="59">
        <f>I8+TIME(0,G8,0)</f>
        <v>0.37638888888888888</v>
      </c>
      <c r="J9" s="86">
        <f>J8+TIME(0,G8,0)</f>
        <v>0.54305555555555551</v>
      </c>
      <c r="K9" s="52"/>
      <c r="L9" s="52"/>
      <c r="M9" s="46"/>
      <c r="N9" s="46"/>
      <c r="O9" s="46"/>
    </row>
    <row r="10" spans="1:15" s="17" customFormat="1" ht="54" customHeight="1" x14ac:dyDescent="0.25">
      <c r="B10" s="88">
        <f>B9+0.1</f>
        <v>4.3</v>
      </c>
      <c r="D10" s="204" t="s">
        <v>152</v>
      </c>
      <c r="E10" s="133" t="s">
        <v>153</v>
      </c>
      <c r="F10" s="133" t="s">
        <v>50</v>
      </c>
      <c r="G10" s="104">
        <v>15</v>
      </c>
      <c r="H10" s="90">
        <f>H9+TIME(0,G9,0)</f>
        <v>0.9194444444444444</v>
      </c>
      <c r="I10" s="90">
        <f>I9+TIME(0,G9,0)</f>
        <v>0.37777777777777777</v>
      </c>
      <c r="J10" s="90">
        <f>J9+TIME(0,G9,0)</f>
        <v>0.5444444444444444</v>
      </c>
    </row>
    <row r="11" spans="1:15" s="17" customFormat="1" ht="35" customHeight="1" x14ac:dyDescent="0.25">
      <c r="B11" s="88">
        <f>B10+0.1</f>
        <v>4.3999999999999995</v>
      </c>
      <c r="D11" s="221" t="s">
        <v>154</v>
      </c>
      <c r="E11" s="133" t="s">
        <v>149</v>
      </c>
      <c r="F11" s="133" t="s">
        <v>66</v>
      </c>
      <c r="G11" s="104">
        <v>15</v>
      </c>
      <c r="H11" s="90">
        <f>H8+TIME(0,G8,0)</f>
        <v>0.91805555555555551</v>
      </c>
      <c r="I11" s="90">
        <f>I8+TIME(0,G8,0)</f>
        <v>0.37638888888888888</v>
      </c>
      <c r="J11" s="90">
        <f>J8+TIME(0,G8,0)</f>
        <v>0.54305555555555551</v>
      </c>
    </row>
    <row r="12" spans="1:15" s="17" customFormat="1" ht="39.5" customHeight="1" x14ac:dyDescent="0.25">
      <c r="B12" s="88">
        <f>B11+0.1</f>
        <v>4.4999999999999991</v>
      </c>
      <c r="D12" s="221" t="s">
        <v>234</v>
      </c>
      <c r="E12" s="211" t="s">
        <v>121</v>
      </c>
      <c r="F12" s="133" t="s">
        <v>235</v>
      </c>
      <c r="G12" s="104"/>
      <c r="H12" s="90"/>
      <c r="I12" s="90"/>
      <c r="J12" s="90"/>
    </row>
    <row r="13" spans="1:15" ht="18" x14ac:dyDescent="0.4">
      <c r="A13" s="46"/>
      <c r="B13" s="103"/>
      <c r="C13" s="46"/>
      <c r="D13" s="82" t="s">
        <v>155</v>
      </c>
      <c r="E13" s="49"/>
      <c r="F13" s="20"/>
      <c r="G13" s="49"/>
      <c r="H13" s="138"/>
      <c r="I13" s="59"/>
      <c r="J13" s="86"/>
      <c r="K13" s="52"/>
      <c r="L13" s="52"/>
      <c r="M13" s="46"/>
      <c r="N13" s="46"/>
      <c r="O13" s="46"/>
    </row>
    <row r="14" spans="1:15" s="46" customFormat="1" ht="55" customHeight="1" x14ac:dyDescent="0.35">
      <c r="B14" s="84">
        <f>B11+0.1</f>
        <v>4.4999999999999991</v>
      </c>
      <c r="D14" s="130" t="s">
        <v>88</v>
      </c>
      <c r="E14" s="80" t="s">
        <v>112</v>
      </c>
      <c r="F14" s="80" t="s">
        <v>236</v>
      </c>
      <c r="G14" s="60">
        <v>10</v>
      </c>
      <c r="H14" s="139">
        <f>H11+TIME(0,G11,0)</f>
        <v>0.92847222222222214</v>
      </c>
      <c r="I14" s="86">
        <f>I11+TIME(0,G11,0)</f>
        <v>0.38680555555555557</v>
      </c>
      <c r="J14" s="86">
        <f>J11+TIME(0,G11,0)</f>
        <v>0.55347222222222214</v>
      </c>
      <c r="K14" s="52"/>
      <c r="L14" s="52"/>
    </row>
    <row r="15" spans="1:15" s="46" customFormat="1" ht="55" customHeight="1" x14ac:dyDescent="0.35">
      <c r="B15" s="84">
        <f>B14+0.1</f>
        <v>4.5999999999999988</v>
      </c>
      <c r="D15" s="130" t="s">
        <v>110</v>
      </c>
      <c r="E15" s="104" t="s">
        <v>242</v>
      </c>
      <c r="F15" s="80" t="s">
        <v>87</v>
      </c>
      <c r="G15" s="60">
        <v>10</v>
      </c>
      <c r="H15" s="139">
        <f>H14+TIME(0,G14,0)</f>
        <v>0.93541666666666656</v>
      </c>
      <c r="I15" s="86">
        <f>I14+TIME(0,G14,0)</f>
        <v>0.39374999999999999</v>
      </c>
      <c r="J15" s="86">
        <f>J14+TIME(0,G14,0)</f>
        <v>0.56041666666666656</v>
      </c>
      <c r="K15" s="52"/>
      <c r="L15" s="52"/>
    </row>
    <row r="16" spans="1:15" s="46" customFormat="1" ht="61" customHeight="1" x14ac:dyDescent="0.35">
      <c r="A16" s="67"/>
      <c r="B16" s="81">
        <f>B15+0.1</f>
        <v>4.6999999999999984</v>
      </c>
      <c r="C16" s="62"/>
      <c r="D16" s="151" t="s">
        <v>122</v>
      </c>
      <c r="E16" s="211" t="s">
        <v>121</v>
      </c>
      <c r="F16" s="112" t="s">
        <v>98</v>
      </c>
      <c r="G16" s="114">
        <v>10</v>
      </c>
      <c r="H16" s="86">
        <f>H15+TIME(0,G15,0)</f>
        <v>0.94236111111111098</v>
      </c>
      <c r="I16" s="86">
        <f>I15+TIME(0,G15,0)</f>
        <v>0.40069444444444441</v>
      </c>
      <c r="J16" s="86">
        <f>J15+TIME(0,G15,0)</f>
        <v>0.56736111111111098</v>
      </c>
    </row>
    <row r="17" spans="1:15" s="46" customFormat="1" ht="55" customHeight="1" x14ac:dyDescent="0.35">
      <c r="B17" s="84">
        <f>B16+0.1</f>
        <v>4.799999999999998</v>
      </c>
      <c r="D17" s="130" t="s">
        <v>111</v>
      </c>
      <c r="E17" s="104" t="s">
        <v>243</v>
      </c>
      <c r="F17" s="80" t="s">
        <v>87</v>
      </c>
      <c r="G17" s="60">
        <v>10</v>
      </c>
      <c r="H17" s="139"/>
      <c r="I17" s="86"/>
      <c r="J17" s="86"/>
      <c r="K17" s="52"/>
      <c r="L17" s="52"/>
    </row>
    <row r="18" spans="1:15" s="17" customFormat="1" ht="59" customHeight="1" x14ac:dyDescent="0.4">
      <c r="B18" s="88">
        <f>B17+0.1</f>
        <v>4.8999999999999977</v>
      </c>
      <c r="D18" s="154" t="s">
        <v>100</v>
      </c>
      <c r="E18" s="104" t="s">
        <v>106</v>
      </c>
      <c r="F18" s="80" t="s">
        <v>52</v>
      </c>
      <c r="G18" s="60">
        <v>10</v>
      </c>
      <c r="H18" s="139">
        <f>H15+TIME(0,G15,0)</f>
        <v>0.94236111111111098</v>
      </c>
      <c r="I18" s="139">
        <f>I15+TIME(0,G15,0)</f>
        <v>0.40069444444444441</v>
      </c>
      <c r="J18" s="139">
        <f>J15+TIME(0,G15,0)</f>
        <v>0.56736111111111098</v>
      </c>
      <c r="K18" s="52"/>
    </row>
    <row r="19" spans="1:15" s="17" customFormat="1" ht="55.5" customHeight="1" x14ac:dyDescent="0.4">
      <c r="B19" s="88">
        <f>B18+0.1</f>
        <v>4.9999999999999973</v>
      </c>
      <c r="D19" s="154" t="s">
        <v>81</v>
      </c>
      <c r="E19" s="104" t="s">
        <v>82</v>
      </c>
      <c r="F19" s="80" t="s">
        <v>52</v>
      </c>
      <c r="G19" s="60">
        <v>10</v>
      </c>
      <c r="H19" s="139">
        <f>H18+TIME(0,G18,0)</f>
        <v>0.9493055555555554</v>
      </c>
      <c r="I19" s="139">
        <f>I18+TIME(0,G18,0)</f>
        <v>0.40763888888888883</v>
      </c>
      <c r="J19" s="139">
        <f>J18+TIME(0,G18,0)</f>
        <v>0.5743055555555554</v>
      </c>
      <c r="K19" s="52"/>
    </row>
    <row r="20" spans="1:15" s="46" customFormat="1" ht="20" x14ac:dyDescent="0.4">
      <c r="A20" s="67"/>
      <c r="B20" s="84"/>
      <c r="C20" s="76"/>
      <c r="D20" s="151" t="s">
        <v>61</v>
      </c>
      <c r="E20" s="152"/>
      <c r="F20" s="80"/>
      <c r="G20" s="109"/>
      <c r="H20" s="139"/>
      <c r="I20" s="86"/>
      <c r="J20" s="86"/>
    </row>
    <row r="21" spans="1:15" ht="46.15" customHeight="1" x14ac:dyDescent="0.35">
      <c r="A21" s="46"/>
      <c r="B21" s="84">
        <f>B19+0.1</f>
        <v>5.099999999999997</v>
      </c>
      <c r="C21" s="21"/>
      <c r="D21" s="153" t="s">
        <v>83</v>
      </c>
      <c r="E21" s="150"/>
      <c r="F21" s="80" t="s">
        <v>53</v>
      </c>
      <c r="G21" s="60">
        <v>10</v>
      </c>
      <c r="H21" s="139">
        <f>H19+TIME(0,G19,0)</f>
        <v>0.95624999999999982</v>
      </c>
      <c r="I21" s="86">
        <f>I19+TIME(0,G19,0)</f>
        <v>0.41458333333333325</v>
      </c>
      <c r="J21" s="86">
        <f>J19+TIME(0,G19,0)</f>
        <v>0.58124999999999982</v>
      </c>
      <c r="K21" s="52"/>
      <c r="L21" s="52"/>
      <c r="M21" s="46"/>
      <c r="N21" s="46"/>
      <c r="O21" s="46"/>
    </row>
    <row r="22" spans="1:15" ht="35.65" customHeight="1" x14ac:dyDescent="0.25">
      <c r="B22" s="88">
        <f>B21+0.1</f>
        <v>5.1999999999999966</v>
      </c>
      <c r="C22" s="2"/>
      <c r="D22" s="153" t="s">
        <v>157</v>
      </c>
      <c r="E22" s="80" t="s">
        <v>109</v>
      </c>
      <c r="F22" s="104" t="s">
        <v>53</v>
      </c>
      <c r="G22" s="60">
        <v>10</v>
      </c>
      <c r="H22" s="139">
        <f>H21+TIME(0,G21,0)</f>
        <v>0.96319444444444424</v>
      </c>
      <c r="I22" s="86">
        <f>I21+TIME(0,G21,0)</f>
        <v>0.42152777777777767</v>
      </c>
      <c r="J22" s="86">
        <f>J21+TIME(0,G21,0)</f>
        <v>0.58819444444444424</v>
      </c>
      <c r="K22" s="17"/>
      <c r="L22" s="17"/>
    </row>
    <row r="23" spans="1:15" ht="46.5" x14ac:dyDescent="0.35">
      <c r="B23" s="88"/>
      <c r="C23" s="2"/>
      <c r="D23" s="82" t="s">
        <v>67</v>
      </c>
      <c r="E23" s="80"/>
      <c r="F23" s="149" t="s">
        <v>70</v>
      </c>
      <c r="G23" s="60"/>
      <c r="H23" s="139">
        <f>H22+TIME(0,G22,0)</f>
        <v>0.97013888888888866</v>
      </c>
      <c r="I23" s="86">
        <f>I22+TIME(0,G22,0)</f>
        <v>0.42847222222222209</v>
      </c>
      <c r="J23" s="86">
        <f>J22+TIME(0,G22,0)</f>
        <v>0.59513888888888866</v>
      </c>
      <c r="K23" s="17"/>
      <c r="L23" s="17"/>
    </row>
    <row r="24" spans="1:15" ht="35.65" customHeight="1" x14ac:dyDescent="0.25">
      <c r="B24" s="88"/>
      <c r="C24" s="2"/>
      <c r="D24" s="82"/>
      <c r="E24" s="80"/>
      <c r="F24" s="80"/>
      <c r="G24" s="60"/>
      <c r="H24" s="139"/>
      <c r="I24" s="86"/>
      <c r="J24" s="86"/>
      <c r="K24" s="17"/>
      <c r="L24" s="17"/>
    </row>
    <row r="25" spans="1:15" ht="35.65" customHeight="1" x14ac:dyDescent="0.25">
      <c r="B25" s="88"/>
      <c r="C25" s="155"/>
      <c r="D25" s="82"/>
      <c r="E25" s="80"/>
      <c r="F25" s="100"/>
      <c r="G25" s="60"/>
      <c r="H25" s="139"/>
      <c r="I25" s="86"/>
      <c r="J25" s="86"/>
      <c r="K25" s="17"/>
      <c r="L25" s="17"/>
    </row>
    <row r="29" spans="1:15" x14ac:dyDescent="0.3">
      <c r="D29" s="29" t="s">
        <v>63</v>
      </c>
    </row>
    <row r="30" spans="1:15" s="126" customFormat="1" ht="18" x14ac:dyDescent="0.35">
      <c r="E30" s="146" t="s">
        <v>123</v>
      </c>
      <c r="F30" s="62"/>
      <c r="G30" s="62"/>
      <c r="H30" s="62"/>
      <c r="I30" s="62"/>
      <c r="J30" s="62"/>
      <c r="K30" s="62"/>
      <c r="L30" s="62"/>
      <c r="M30" s="62"/>
    </row>
    <row r="31" spans="1:15" s="126" customFormat="1" ht="18" x14ac:dyDescent="0.35">
      <c r="E31" s="146" t="s">
        <v>269</v>
      </c>
      <c r="F31" s="62"/>
      <c r="G31" s="62"/>
      <c r="H31" s="62"/>
      <c r="I31" s="62"/>
      <c r="J31" s="62"/>
      <c r="K31" s="62"/>
      <c r="L31" s="62"/>
      <c r="M31" s="62"/>
    </row>
    <row r="32" spans="1:15" s="126" customFormat="1" ht="21" x14ac:dyDescent="0.35">
      <c r="E32" s="146" t="s">
        <v>270</v>
      </c>
      <c r="F32" s="62"/>
      <c r="G32" s="62"/>
      <c r="H32" s="62"/>
      <c r="I32" s="62"/>
      <c r="J32" s="62"/>
      <c r="K32" s="62"/>
      <c r="L32" s="62"/>
      <c r="M32" s="62"/>
    </row>
    <row r="33" spans="4:13" s="126" customFormat="1" ht="17.5" x14ac:dyDescent="0.35">
      <c r="E33" s="147" t="s">
        <v>263</v>
      </c>
      <c r="F33" s="62"/>
      <c r="G33" s="62"/>
      <c r="H33" s="62"/>
      <c r="I33" s="62"/>
      <c r="J33" s="62"/>
      <c r="K33" s="62"/>
      <c r="L33" s="62"/>
      <c r="M33" s="62"/>
    </row>
    <row r="34" spans="4:13" s="126" customFormat="1" ht="18" x14ac:dyDescent="0.35">
      <c r="E34" s="146" t="s">
        <v>264</v>
      </c>
      <c r="F34" s="62"/>
      <c r="G34" s="62"/>
      <c r="H34" s="62"/>
      <c r="I34" s="62"/>
      <c r="J34" s="62"/>
      <c r="K34" s="62"/>
      <c r="L34" s="62"/>
      <c r="M34" s="62"/>
    </row>
    <row r="35" spans="4:13" s="126" customFormat="1" ht="18" x14ac:dyDescent="0.35">
      <c r="E35" s="146" t="s">
        <v>265</v>
      </c>
      <c r="F35" s="62"/>
      <c r="G35" s="62"/>
      <c r="H35" s="62"/>
      <c r="I35" s="62"/>
      <c r="J35" s="62"/>
      <c r="K35" s="62"/>
      <c r="L35" s="62"/>
      <c r="M35" s="62"/>
    </row>
    <row r="36" spans="4:13" ht="23" x14ac:dyDescent="0.5">
      <c r="D36" s="41"/>
      <c r="E36" s="42"/>
      <c r="F36" s="43"/>
      <c r="G36" s="44"/>
      <c r="H36"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May 10 Tue</vt:lpstr>
      <vt:lpstr>May 11 Wed</vt:lpstr>
      <vt:lpstr>May 12 Thu</vt:lpstr>
      <vt:lpstr>May 13 Fri</vt:lpstr>
      <vt:lpstr>May 17 Tue</vt:lpstr>
      <vt:lpstr>May 18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2022-05-06T14:45:22Z</dcterms:modified>
  <cp:category/>
  <cp:contentStatus/>
</cp:coreProperties>
</file>