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D:\ben-root\ieee\15.4ab\MeetingStuff\"/>
    </mc:Choice>
  </mc:AlternateContent>
  <xr:revisionPtr revIDLastSave="0" documentId="13_ncr:1_{1F7E27C1-5E87-4FC5-AD55-39C122FCA58E}" xr6:coauthVersionLast="47" xr6:coauthVersionMax="47" xr10:uidLastSave="{00000000-0000-0000-0000-000000000000}"/>
  <bookViews>
    <workbookView xWindow="-46188" yWindow="-108" windowWidth="23256" windowHeight="12456" tabRatio="703" activeTab="2" xr2:uid="{00000000-000D-0000-FFFF-FFFF00000000}"/>
  </bookViews>
  <sheets>
    <sheet name="Big Picture" sheetId="18" r:id="rId1"/>
    <sheet name="Summary" sheetId="2" r:id="rId2"/>
    <sheet name="Wednesday" sheetId="19" r:id="rId3"/>
    <sheet name="Thursday" sheetId="13" r:id="rId4"/>
    <sheet name="Friday" sheetId="16" r:id="rId5"/>
    <sheet name="Monday" sheetId="17" r:id="rId6"/>
    <sheet name="Tuesday" sheetId="11" r:id="rId7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7" l="1"/>
  <c r="E12" i="11" l="1"/>
  <c r="E11" i="11"/>
  <c r="E10" i="11"/>
  <c r="E9" i="11"/>
  <c r="E8" i="11"/>
  <c r="E7" i="11"/>
  <c r="A8" i="11"/>
  <c r="E4" i="17"/>
  <c r="B4" i="17"/>
  <c r="A4" i="17"/>
  <c r="A14" i="17"/>
  <c r="B14" i="17"/>
  <c r="A15" i="17"/>
  <c r="A16" i="17" s="1"/>
  <c r="A17" i="17" s="1"/>
  <c r="A18" i="17" s="1"/>
  <c r="A19" i="17" s="1"/>
  <c r="A20" i="17" s="1"/>
  <c r="E16" i="17"/>
  <c r="E17" i="17" s="1"/>
  <c r="E18" i="17" s="1"/>
  <c r="E19" i="17" s="1"/>
  <c r="E20" i="17" s="1"/>
  <c r="E5" i="11"/>
  <c r="E6" i="11" s="1"/>
  <c r="B5" i="11"/>
  <c r="A5" i="11"/>
  <c r="A6" i="11" s="1"/>
  <c r="A7" i="11" s="1"/>
  <c r="A9" i="11" s="1"/>
  <c r="A10" i="11" s="1"/>
  <c r="A11" i="11" s="1"/>
  <c r="A12" i="11" s="1"/>
  <c r="E6" i="19"/>
  <c r="E7" i="19" s="1"/>
  <c r="B6" i="19"/>
  <c r="A6" i="19"/>
  <c r="A7" i="19" s="1"/>
  <c r="A8" i="19" s="1"/>
  <c r="A9" i="19" s="1"/>
  <c r="A10" i="19" s="1"/>
  <c r="A11" i="19" s="1"/>
  <c r="A12" i="19" s="1"/>
  <c r="A13" i="19" s="1"/>
  <c r="A14" i="19" s="1"/>
  <c r="A15" i="19" s="1"/>
  <c r="B1" i="19"/>
  <c r="A4" i="18"/>
  <c r="B4" i="18" s="1"/>
  <c r="U3" i="18"/>
  <c r="U4" i="18" s="1"/>
  <c r="U5" i="18" s="1"/>
  <c r="U6" i="18" s="1"/>
  <c r="U7" i="18" s="1"/>
  <c r="U8" i="18" s="1"/>
  <c r="U9" i="18" s="1"/>
  <c r="U10" i="18" s="1"/>
  <c r="U11" i="18" s="1"/>
  <c r="U12" i="18" s="1"/>
  <c r="U13" i="18" s="1"/>
  <c r="U14" i="18" s="1"/>
  <c r="U15" i="18" s="1"/>
  <c r="U16" i="18" s="1"/>
  <c r="U17" i="18" s="1"/>
  <c r="U18" i="18" s="1"/>
  <c r="U19" i="18" s="1"/>
  <c r="U20" i="18" s="1"/>
  <c r="U21" i="18" s="1"/>
  <c r="M3" i="18"/>
  <c r="M4" i="18" s="1"/>
  <c r="M5" i="18" s="1"/>
  <c r="M6" i="18" s="1"/>
  <c r="M7" i="18" s="1"/>
  <c r="M8" i="18" s="1"/>
  <c r="M9" i="18" s="1"/>
  <c r="M10" i="18" s="1"/>
  <c r="M11" i="18" s="1"/>
  <c r="M12" i="18" s="1"/>
  <c r="M13" i="18" s="1"/>
  <c r="M14" i="18" s="1"/>
  <c r="M15" i="18" s="1"/>
  <c r="M16" i="18" s="1"/>
  <c r="M17" i="18" s="1"/>
  <c r="M18" i="18" s="1"/>
  <c r="M19" i="18" s="1"/>
  <c r="M20" i="18" s="1"/>
  <c r="M21" i="18" s="1"/>
  <c r="B3" i="18"/>
  <c r="G2" i="18"/>
  <c r="I2" i="18" s="1"/>
  <c r="K2" i="18" s="1"/>
  <c r="N2" i="18" s="1"/>
  <c r="O2" i="18" s="1"/>
  <c r="Q2" i="18" s="1"/>
  <c r="S2" i="18" s="1"/>
  <c r="D2" i="18"/>
  <c r="C2" i="18"/>
  <c r="E8" i="19" l="1"/>
  <c r="E9" i="19" s="1"/>
  <c r="E10" i="19" s="1"/>
  <c r="E11" i="19" s="1"/>
  <c r="E12" i="19" s="1"/>
  <c r="E13" i="19" s="1"/>
  <c r="E14" i="19" s="1"/>
  <c r="E15" i="19" s="1"/>
  <c r="A5" i="18"/>
  <c r="A6" i="18" l="1"/>
  <c r="B5" i="18"/>
  <c r="A7" i="18" l="1"/>
  <c r="B6" i="18"/>
  <c r="B7" i="18" l="1"/>
  <c r="A8" i="18"/>
  <c r="A9" i="18" l="1"/>
  <c r="B8" i="18"/>
  <c r="A10" i="18" l="1"/>
  <c r="B9" i="18"/>
  <c r="B10" i="18" l="1"/>
  <c r="A11" i="18"/>
  <c r="A12" i="18" l="1"/>
  <c r="B11" i="18"/>
  <c r="B12" i="18" l="1"/>
  <c r="A13" i="18"/>
  <c r="B13" i="18" l="1"/>
  <c r="A14" i="18"/>
  <c r="A15" i="18" l="1"/>
  <c r="B14" i="18"/>
  <c r="A16" i="18" l="1"/>
  <c r="B15" i="18"/>
  <c r="B16" i="18" l="1"/>
  <c r="A17" i="18"/>
  <c r="A18" i="18" l="1"/>
  <c r="B17" i="18"/>
  <c r="B18" i="18" l="1"/>
  <c r="A19" i="18"/>
  <c r="E5" i="17"/>
  <c r="E6" i="17" s="1"/>
  <c r="E7" i="17" s="1"/>
  <c r="E8" i="17" s="1"/>
  <c r="E9" i="17" s="1"/>
  <c r="E10" i="17" s="1"/>
  <c r="A5" i="17"/>
  <c r="A6" i="17" s="1"/>
  <c r="A7" i="17" s="1"/>
  <c r="A8" i="17" s="1"/>
  <c r="A9" i="17" s="1"/>
  <c r="A10" i="17" s="1"/>
  <c r="A13" i="2"/>
  <c r="A20" i="18" l="1"/>
  <c r="B19" i="18"/>
  <c r="B1" i="16"/>
  <c r="B1" i="13"/>
  <c r="E9" i="16"/>
  <c r="E4" i="16"/>
  <c r="E11" i="13"/>
  <c r="E12" i="13" s="1"/>
  <c r="E13" i="13" s="1"/>
  <c r="E14" i="13" s="1"/>
  <c r="E15" i="13" s="1"/>
  <c r="E16" i="13" s="1"/>
  <c r="E17" i="13" s="1"/>
  <c r="E6" i="13"/>
  <c r="B11" i="13"/>
  <c r="A6" i="2"/>
  <c r="A21" i="18" l="1"/>
  <c r="B21" i="18" s="1"/>
  <c r="B20" i="18"/>
  <c r="A7" i="2"/>
  <c r="A6" i="13" s="1"/>
  <c r="B6" i="13"/>
  <c r="B4" i="16"/>
  <c r="E5" i="16"/>
  <c r="A7" i="13"/>
  <c r="B9" i="16"/>
  <c r="E10" i="16"/>
  <c r="E11" i="16" s="1"/>
  <c r="E12" i="16" s="1"/>
  <c r="E13" i="16" s="1"/>
  <c r="A8" i="2" l="1"/>
  <c r="E14" i="16"/>
  <c r="E15" i="16" s="1"/>
  <c r="A9" i="2" l="1"/>
  <c r="A11" i="13"/>
  <c r="A12" i="13" s="1"/>
  <c r="A13" i="13" s="1"/>
  <c r="A14" i="13" s="1"/>
  <c r="A15" i="13" s="1"/>
  <c r="A16" i="13" s="1"/>
  <c r="A17" i="13" s="1"/>
  <c r="B1" i="17"/>
  <c r="A10" i="2" l="1"/>
  <c r="A4" i="16"/>
  <c r="A5" i="16" s="1"/>
  <c r="A9" i="16" l="1"/>
  <c r="A10" i="16" s="1"/>
  <c r="A11" i="16" s="1"/>
  <c r="A12" i="16" s="1"/>
  <c r="A13" i="16" s="1"/>
  <c r="A14" i="16" s="1"/>
  <c r="A15" i="16" s="1"/>
  <c r="A11" i="2"/>
  <c r="A12" i="2" s="1"/>
  <c r="B1" i="11"/>
</calcChain>
</file>

<file path=xl/sharedStrings.xml><?xml version="1.0" encoding="utf-8"?>
<sst xmlns="http://schemas.openxmlformats.org/spreadsheetml/2006/main" count="210" uniqueCount="104">
  <si>
    <t>OPEN</t>
  </si>
  <si>
    <t>All</t>
  </si>
  <si>
    <t>Recess</t>
  </si>
  <si>
    <t>IEEE-SA Stds. Board Bylaws on Patents in Std's. &amp; Guidelines</t>
  </si>
  <si>
    <t>Chair</t>
  </si>
  <si>
    <t>SC IETF</t>
  </si>
  <si>
    <t>Wednesday</t>
  </si>
  <si>
    <t>Tuesday</t>
  </si>
  <si>
    <t>Thursday</t>
  </si>
  <si>
    <t>Friday</t>
  </si>
  <si>
    <t>Sunday</t>
  </si>
  <si>
    <t>Monday</t>
  </si>
  <si>
    <t>UTC</t>
  </si>
  <si>
    <t>JST</t>
  </si>
  <si>
    <t>TG7a</t>
  </si>
  <si>
    <t>TG13</t>
  </si>
  <si>
    <t>802.15 CAC</t>
  </si>
  <si>
    <t>SC WNG</t>
  </si>
  <si>
    <t>AM2</t>
  </si>
  <si>
    <t>PM1</t>
  </si>
  <si>
    <t>TG16t</t>
  </si>
  <si>
    <t>PM2</t>
  </si>
  <si>
    <t>TG4aa</t>
  </si>
  <si>
    <t>EV1</t>
  </si>
  <si>
    <t>EV2</t>
  </si>
  <si>
    <t>https://mentor.ieee.org/802.15/documents</t>
  </si>
  <si>
    <t>EST</t>
  </si>
  <si>
    <t>Extra credit slots</t>
  </si>
  <si>
    <t>Required mtg slots</t>
  </si>
  <si>
    <t>Times in Eastern Timezone (ET)</t>
  </si>
  <si>
    <t>Opening Report and Agenda</t>
  </si>
  <si>
    <t>Reminders</t>
  </si>
  <si>
    <t>Chair/All</t>
  </si>
  <si>
    <t>WG Opening
Meeting</t>
  </si>
  <si>
    <t>WG Closing
Meeting</t>
  </si>
  <si>
    <t>SC Maint</t>
  </si>
  <si>
    <t>TG4cor1</t>
  </si>
  <si>
    <t>15.4ab</t>
  </si>
  <si>
    <t>Summary of Schedule  - SG15.4ab (NG-UWB)</t>
  </si>
  <si>
    <t xml:space="preserve">Joint </t>
  </si>
  <si>
    <t>Links:</t>
  </si>
  <si>
    <t>PST</t>
  </si>
  <si>
    <t>AM0</t>
  </si>
  <si>
    <t>TG6a</t>
  </si>
  <si>
    <t>TG4ab</t>
  </si>
  <si>
    <t>Joint
3ma/THz</t>
  </si>
  <si>
    <t>TG15</t>
  </si>
  <si>
    <t>TG14</t>
  </si>
  <si>
    <t>TG4ab Meeting slots</t>
  </si>
  <si>
    <t>Joint meetings with TG4ab</t>
  </si>
  <si>
    <t>NOTE: Document Server Link:</t>
  </si>
  <si>
    <t>Recap and TG operations</t>
  </si>
  <si>
    <t>Discussion on Project Schedule and process</t>
  </si>
  <si>
    <t>Joint 14/15/4ab</t>
  </si>
  <si>
    <t>Joint 6a/4ab/14</t>
  </si>
  <si>
    <t>Task Group 15.4ab - Next Generation UWB</t>
  </si>
  <si>
    <t>Joint 802.15/802.1</t>
  </si>
  <si>
    <t>Joint 3ma/THz</t>
  </si>
  <si>
    <t>Wednesday 19-Jan EV1: TG Opening, Technical Presentations</t>
  </si>
  <si>
    <t>Friday 21-Jan AM1: Joint 6a/4ab/14</t>
  </si>
  <si>
    <t>Friday 21-Jan AM2: Technical Presentations</t>
  </si>
  <si>
    <t>Thursday 20-Jan PM1: Joint 14/15/4ab</t>
  </si>
  <si>
    <t>Thursday 20-Jan EV1: Technical Presentations</t>
  </si>
  <si>
    <t xml:space="preserve">Tuesday 25-Jan PM1: Technical Presentations, TG closing </t>
  </si>
  <si>
    <t>Joint Meeting with TG14, TG15 and TG4ab</t>
  </si>
  <si>
    <t>Joint Meeting with TG5a, TG4ab and TG14</t>
  </si>
  <si>
    <t>[See Doc # TBD]</t>
  </si>
  <si>
    <t>[See  Doc #]</t>
  </si>
  <si>
    <t>https://mentor.ieee.org/802.15/dcn/21/15-21-0638-00-04ab-tg4ab-presentations-by-tgd-categories.xlsx</t>
  </si>
  <si>
    <t>Powell</t>
  </si>
  <si>
    <t xml:space="preserve">TGD discussion: contributions by TGD category (doc 15-21-0638) </t>
  </si>
  <si>
    <t>January 2022 Wireless Interim</t>
  </si>
  <si>
    <t>Continue technical discussions deferred from prior meeting(s)</t>
  </si>
  <si>
    <t>AoB, Next Steps, Closing</t>
  </si>
  <si>
    <t>Discussion and approval of Agenda (doc. 15-21-0644)</t>
  </si>
  <si>
    <t>Monday 24-Jan EV1: Technical Presentations</t>
  </si>
  <si>
    <t>Technical contribution: NB assisted</t>
  </si>
  <si>
    <t>HB Li</t>
  </si>
  <si>
    <t>Aldana</t>
  </si>
  <si>
    <t>Technical contribution: Advanced Coding</t>
  </si>
  <si>
    <t>Technical contribution: Body area network channel modeling</t>
  </si>
  <si>
    <t>Xiao</t>
  </si>
  <si>
    <t>Danev/Barras</t>
  </si>
  <si>
    <t>Technical contribution: Narrow Band and UWB</t>
  </si>
  <si>
    <t>Pakrooh</t>
  </si>
  <si>
    <t>Technical contribution: UWB RF Sensing Scenarios for 802.15.4ab</t>
  </si>
  <si>
    <t>Technical contribution: Consistent CIR Reporting for UWB RF Sensing</t>
  </si>
  <si>
    <t>Technical discussion</t>
  </si>
  <si>
    <t>Technical contribution: The Capacity and Accuracy Optimization for DL-TDoA of UWB</t>
  </si>
  <si>
    <t>Yong</t>
  </si>
  <si>
    <t>Technical contribution: Narrow band assisted UWB</t>
  </si>
  <si>
    <t>Zeisberg</t>
  </si>
  <si>
    <t>Technical contribution: TDoA schemes</t>
  </si>
  <si>
    <t xml:space="preserve">Technical contribution: Sensing concepts </t>
  </si>
  <si>
    <t>Wisland</t>
  </si>
  <si>
    <t>Rahmani</t>
  </si>
  <si>
    <t>Technical contribution: MAC layer considerations for data streaming</t>
  </si>
  <si>
    <t>Monday 24-Jan AM1: Technical Presentations</t>
  </si>
  <si>
    <t>Leong</t>
  </si>
  <si>
    <t>Technical contribution: More sensing</t>
  </si>
  <si>
    <t>Ekrem</t>
  </si>
  <si>
    <t>Technical contribution: Link budgets</t>
  </si>
  <si>
    <t>Technical contribution: waveform design for UWB sensing</t>
  </si>
  <si>
    <t>Peng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</si>
</sst>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\-mmm;@"/>
    <numFmt numFmtId="167" formatCode="h:mm;@"/>
  </numFmts>
  <fonts count="27" x14ac:knownFonts="1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Times New Roman"/>
      <family val="1"/>
    </font>
    <font>
      <sz val="10"/>
      <color theme="1"/>
      <name val="Times New Roman"/>
      <family val="1"/>
    </font>
    <font>
      <b/>
      <sz val="10"/>
      <color theme="8" tint="-0.249977111117893"/>
      <name val="Times New Roman"/>
      <family val="1"/>
    </font>
    <font>
      <b/>
      <sz val="11"/>
      <color rgb="FF0000FF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165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/>
    <xf numFmtId="164" fontId="8" fillId="0" borderId="0"/>
    <xf numFmtId="0" fontId="10" fillId="0" borderId="0"/>
    <xf numFmtId="0" fontId="15" fillId="0" borderId="0"/>
    <xf numFmtId="0" fontId="1" fillId="0" borderId="0"/>
    <xf numFmtId="164" fontId="16" fillId="0" borderId="0"/>
    <xf numFmtId="164" fontId="19" fillId="0" borderId="0" applyNumberFormat="0" applyFill="0" applyBorder="0" applyAlignment="0" applyProtection="0"/>
    <xf numFmtId="43" fontId="18" fillId="0" borderId="0" applyFont="0" applyFill="0" applyBorder="0" applyAlignment="0" applyProtection="0"/>
  </cellStyleXfs>
  <cellXfs count="14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/>
    <xf numFmtId="18" fontId="5" fillId="0" borderId="0" xfId="10" applyNumberFormat="1" applyFont="1" applyProtection="1"/>
    <xf numFmtId="0" fontId="7" fillId="0" borderId="0" xfId="6"/>
    <xf numFmtId="0" fontId="6" fillId="0" borderId="0" xfId="10" applyNumberFormat="1" applyFont="1"/>
    <xf numFmtId="49" fontId="6" fillId="0" borderId="0" xfId="6" applyNumberFormat="1" applyFont="1" applyAlignment="1">
      <alignment horizontal="left"/>
    </xf>
    <xf numFmtId="0" fontId="6" fillId="0" borderId="0" xfId="10" applyFont="1" applyAlignment="1">
      <alignment horizontal="center"/>
    </xf>
    <xf numFmtId="0" fontId="6" fillId="0" borderId="0" xfId="10" applyFont="1"/>
    <xf numFmtId="18" fontId="6" fillId="0" borderId="0" xfId="10" applyNumberFormat="1" applyFont="1" applyProtection="1"/>
    <xf numFmtId="0" fontId="5" fillId="0" borderId="0" xfId="6" applyFont="1"/>
    <xf numFmtId="0" fontId="5" fillId="0" borderId="0" xfId="10" applyFont="1" applyAlignment="1">
      <alignment horizontal="center"/>
    </xf>
    <xf numFmtId="18" fontId="5" fillId="0" borderId="0" xfId="0" applyNumberFormat="1" applyFont="1"/>
    <xf numFmtId="0" fontId="7" fillId="0" borderId="0" xfId="6" applyFill="1"/>
    <xf numFmtId="0" fontId="5" fillId="0" borderId="0" xfId="10" applyNumberFormat="1" applyFont="1" applyFill="1"/>
    <xf numFmtId="0" fontId="5" fillId="0" borderId="0" xfId="10" applyFont="1" applyFill="1" applyAlignment="1">
      <alignment horizontal="center"/>
    </xf>
    <xf numFmtId="0" fontId="5" fillId="0" borderId="0" xfId="10" applyFont="1" applyFill="1"/>
    <xf numFmtId="18" fontId="5" fillId="0" borderId="0" xfId="10" applyNumberFormat="1" applyFont="1" applyFill="1" applyProtection="1"/>
    <xf numFmtId="0" fontId="5" fillId="0" borderId="0" xfId="6" applyFont="1" applyFill="1"/>
    <xf numFmtId="0" fontId="12" fillId="0" borderId="0" xfId="3"/>
    <xf numFmtId="18" fontId="2" fillId="0" borderId="0" xfId="0" applyNumberFormat="1" applyFont="1" applyAlignment="1">
      <alignment horizontal="center"/>
    </xf>
    <xf numFmtId="167" fontId="17" fillId="3" borderId="28" xfId="0" applyNumberFormat="1" applyFont="1" applyFill="1" applyBorder="1"/>
    <xf numFmtId="0" fontId="17" fillId="0" borderId="0" xfId="0" applyFont="1"/>
    <xf numFmtId="0" fontId="17" fillId="0" borderId="0" xfId="0" applyFont="1" applyAlignment="1">
      <alignment wrapText="1"/>
    </xf>
    <xf numFmtId="167" fontId="17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/>
    </xf>
    <xf numFmtId="49" fontId="21" fillId="0" borderId="0" xfId="6" applyNumberFormat="1" applyFont="1" applyAlignment="1">
      <alignment horizontal="left"/>
    </xf>
    <xf numFmtId="0" fontId="21" fillId="0" borderId="0" xfId="10" applyFont="1" applyAlignment="1">
      <alignment horizontal="center"/>
    </xf>
    <xf numFmtId="0" fontId="21" fillId="0" borderId="0" xfId="10" applyFont="1"/>
    <xf numFmtId="18" fontId="21" fillId="0" borderId="0" xfId="10" applyNumberFormat="1" applyFont="1" applyProtection="1"/>
    <xf numFmtId="0" fontId="21" fillId="0" borderId="0" xfId="6" applyFont="1"/>
    <xf numFmtId="0" fontId="22" fillId="0" borderId="0" xfId="0" applyFont="1"/>
    <xf numFmtId="0" fontId="17" fillId="0" borderId="2" xfId="0" applyFont="1" applyBorder="1"/>
    <xf numFmtId="0" fontId="17" fillId="0" borderId="11" xfId="0" applyFont="1" applyBorder="1"/>
    <xf numFmtId="0" fontId="9" fillId="0" borderId="29" xfId="0" applyFont="1" applyBorder="1" applyAlignment="1">
      <alignment horizontal="center"/>
    </xf>
    <xf numFmtId="0" fontId="17" fillId="0" borderId="29" xfId="0" applyFont="1" applyBorder="1"/>
    <xf numFmtId="0" fontId="9" fillId="0" borderId="9" xfId="0" applyFont="1" applyBorder="1" applyAlignment="1">
      <alignment horizontal="right"/>
    </xf>
    <xf numFmtId="0" fontId="9" fillId="0" borderId="21" xfId="0" applyFont="1" applyBorder="1" applyAlignment="1">
      <alignment horizontal="right"/>
    </xf>
    <xf numFmtId="166" fontId="9" fillId="0" borderId="25" xfId="0" applyNumberFormat="1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167" fontId="9" fillId="0" borderId="5" xfId="0" applyNumberFormat="1" applyFont="1" applyBorder="1"/>
    <xf numFmtId="167" fontId="9" fillId="0" borderId="4" xfId="0" applyNumberFormat="1" applyFont="1" applyBorder="1"/>
    <xf numFmtId="0" fontId="0" fillId="4" borderId="12" xfId="0" applyFill="1" applyBorder="1"/>
    <xf numFmtId="0" fontId="0" fillId="4" borderId="5" xfId="0" applyFill="1" applyBorder="1"/>
    <xf numFmtId="0" fontId="0" fillId="4" borderId="4" xfId="0" applyFill="1" applyBorder="1"/>
    <xf numFmtId="0" fontId="0" fillId="4" borderId="0" xfId="0" applyFill="1"/>
    <xf numFmtId="166" fontId="9" fillId="4" borderId="4" xfId="0" applyNumberFormat="1" applyFont="1" applyFill="1" applyBorder="1" applyAlignment="1">
      <alignment horizontal="center"/>
    </xf>
    <xf numFmtId="166" fontId="9" fillId="4" borderId="0" xfId="0" applyNumberFormat="1" applyFont="1" applyFill="1" applyAlignment="1">
      <alignment horizontal="center"/>
    </xf>
    <xf numFmtId="167" fontId="9" fillId="0" borderId="0" xfId="0" applyNumberFormat="1" applyFont="1"/>
    <xf numFmtId="167" fontId="9" fillId="0" borderId="12" xfId="0" applyNumberFormat="1" applyFont="1" applyBorder="1"/>
    <xf numFmtId="0" fontId="17" fillId="4" borderId="4" xfId="0" applyFont="1" applyFill="1" applyBorder="1"/>
    <xf numFmtId="0" fontId="17" fillId="4" borderId="0" xfId="0" applyFont="1" applyFill="1"/>
    <xf numFmtId="167" fontId="9" fillId="4" borderId="12" xfId="0" applyNumberFormat="1" applyFont="1" applyFill="1" applyBorder="1"/>
    <xf numFmtId="0" fontId="17" fillId="4" borderId="12" xfId="0" applyFont="1" applyFill="1" applyBorder="1" applyAlignment="1">
      <alignment wrapText="1"/>
    </xf>
    <xf numFmtId="0" fontId="17" fillId="4" borderId="0" xfId="0" applyFont="1" applyFill="1" applyAlignment="1">
      <alignment wrapText="1"/>
    </xf>
    <xf numFmtId="0" fontId="17" fillId="4" borderId="4" xfId="0" applyFont="1" applyFill="1" applyBorder="1" applyAlignment="1">
      <alignment wrapText="1"/>
    </xf>
    <xf numFmtId="0" fontId="17" fillId="4" borderId="5" xfId="0" applyFont="1" applyFill="1" applyBorder="1" applyAlignment="1">
      <alignment wrapText="1"/>
    </xf>
    <xf numFmtId="0" fontId="17" fillId="4" borderId="5" xfId="0" applyFont="1" applyFill="1" applyBorder="1"/>
    <xf numFmtId="167" fontId="9" fillId="0" borderId="7" xfId="0" applyNumberFormat="1" applyFont="1" applyBorder="1"/>
    <xf numFmtId="167" fontId="9" fillId="0" borderId="14" xfId="0" applyNumberFormat="1" applyFont="1" applyBorder="1"/>
    <xf numFmtId="167" fontId="9" fillId="4" borderId="8" xfId="0" applyNumberFormat="1" applyFont="1" applyFill="1" applyBorder="1"/>
    <xf numFmtId="0" fontId="17" fillId="4" borderId="7" xfId="0" applyFont="1" applyFill="1" applyBorder="1" applyAlignment="1">
      <alignment wrapText="1"/>
    </xf>
    <xf numFmtId="0" fontId="17" fillId="4" borderId="14" xfId="0" applyFont="1" applyFill="1" applyBorder="1" applyAlignment="1">
      <alignment wrapText="1"/>
    </xf>
    <xf numFmtId="0" fontId="17" fillId="4" borderId="6" xfId="0" applyFont="1" applyFill="1" applyBorder="1"/>
    <xf numFmtId="0" fontId="17" fillId="4" borderId="14" xfId="0" applyFont="1" applyFill="1" applyBorder="1"/>
    <xf numFmtId="0" fontId="17" fillId="4" borderId="6" xfId="0" applyFont="1" applyFill="1" applyBorder="1" applyAlignment="1">
      <alignment wrapText="1"/>
    </xf>
    <xf numFmtId="0" fontId="17" fillId="4" borderId="8" xfId="0" applyFont="1" applyFill="1" applyBorder="1" applyAlignment="1">
      <alignment wrapText="1"/>
    </xf>
    <xf numFmtId="0" fontId="17" fillId="4" borderId="7" xfId="0" applyFont="1" applyFill="1" applyBorder="1"/>
    <xf numFmtId="167" fontId="17" fillId="2" borderId="28" xfId="0" applyNumberFormat="1" applyFont="1" applyFill="1" applyBorder="1"/>
    <xf numFmtId="0" fontId="12" fillId="0" borderId="0" xfId="3" applyFill="1"/>
    <xf numFmtId="0" fontId="12" fillId="0" borderId="0" xfId="3" applyAlignment="1">
      <alignment vertical="center"/>
    </xf>
    <xf numFmtId="167" fontId="9" fillId="8" borderId="12" xfId="0" applyNumberFormat="1" applyFont="1" applyFill="1" applyBorder="1"/>
    <xf numFmtId="167" fontId="9" fillId="8" borderId="0" xfId="0" applyNumberFormat="1" applyFont="1" applyFill="1"/>
    <xf numFmtId="167" fontId="9" fillId="8" borderId="8" xfId="0" applyNumberFormat="1" applyFont="1" applyFill="1" applyBorder="1"/>
    <xf numFmtId="0" fontId="26" fillId="0" borderId="0" xfId="0" applyFont="1"/>
    <xf numFmtId="166" fontId="9" fillId="0" borderId="10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9" fontId="5" fillId="0" borderId="0" xfId="6" applyNumberFormat="1" applyFont="1" applyAlignment="1">
      <alignment horizontal="left"/>
    </xf>
    <xf numFmtId="0" fontId="9" fillId="5" borderId="16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/>
    </xf>
    <xf numFmtId="0" fontId="17" fillId="0" borderId="30" xfId="0" applyFont="1" applyBorder="1" applyAlignment="1">
      <alignment wrapText="1"/>
    </xf>
    <xf numFmtId="0" fontId="0" fillId="0" borderId="0" xfId="0" applyAlignment="1">
      <alignment wrapText="1"/>
    </xf>
    <xf numFmtId="0" fontId="23" fillId="7" borderId="26" xfId="0" applyFont="1" applyFill="1" applyBorder="1" applyAlignment="1">
      <alignment horizontal="center" vertical="center"/>
    </xf>
    <xf numFmtId="0" fontId="23" fillId="7" borderId="25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164" fontId="24" fillId="3" borderId="13" xfId="12" applyFont="1" applyFill="1" applyBorder="1" applyAlignment="1">
      <alignment horizontal="center" vertical="center" wrapText="1"/>
    </xf>
    <xf numFmtId="164" fontId="24" fillId="3" borderId="23" xfId="12" applyFont="1" applyFill="1" applyBorder="1" applyAlignment="1">
      <alignment horizontal="center" vertical="center" wrapText="1"/>
    </xf>
    <xf numFmtId="164" fontId="24" fillId="3" borderId="10" xfId="12" applyFont="1" applyFill="1" applyBorder="1" applyAlignment="1">
      <alignment horizontal="center" vertical="center" wrapText="1"/>
    </xf>
    <xf numFmtId="164" fontId="24" fillId="3" borderId="17" xfId="12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/>
    </xf>
    <xf numFmtId="43" fontId="9" fillId="0" borderId="1" xfId="13" applyFont="1" applyBorder="1" applyAlignment="1">
      <alignment horizontal="center"/>
    </xf>
    <xf numFmtId="43" fontId="9" fillId="0" borderId="11" xfId="13" applyFont="1" applyBorder="1" applyAlignment="1">
      <alignment horizontal="center"/>
    </xf>
    <xf numFmtId="166" fontId="9" fillId="0" borderId="9" xfId="0" applyNumberFormat="1" applyFont="1" applyBorder="1" applyAlignment="1">
      <alignment horizontal="center"/>
    </xf>
    <xf numFmtId="166" fontId="9" fillId="0" borderId="17" xfId="0" applyNumberFormat="1" applyFont="1" applyBorder="1" applyAlignment="1">
      <alignment horizontal="center"/>
    </xf>
    <xf numFmtId="166" fontId="9" fillId="0" borderId="10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7" fillId="0" borderId="17" xfId="0" applyFont="1" applyBorder="1" applyAlignment="1">
      <alignment horizontal="center" vertical="center"/>
    </xf>
    <xf numFmtId="0" fontId="17" fillId="0" borderId="0" xfId="0" applyFont="1" applyAlignment="1">
      <alignment horizontal="left" wrapText="1"/>
    </xf>
    <xf numFmtId="0" fontId="17" fillId="0" borderId="3" xfId="0" applyFont="1" applyBorder="1" applyAlignment="1">
      <alignment horizontal="left" wrapText="1"/>
    </xf>
    <xf numFmtId="0" fontId="17" fillId="0" borderId="18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3" xfId="0" applyFont="1" applyBorder="1" applyAlignment="1">
      <alignment horizontal="left"/>
    </xf>
    <xf numFmtId="0" fontId="17" fillId="0" borderId="15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</cellXfs>
  <cellStyles count="14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mentor.ieee.org/802.15/document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BA1F-C206-4FD5-B6EF-A35C06EDD478}">
  <dimension ref="A1:U43"/>
  <sheetViews>
    <sheetView topLeftCell="B1" zoomScale="110" zoomScaleNormal="110" workbookViewId="0">
      <selection activeCell="O9" sqref="O9:O10"/>
    </sheetView>
  </sheetViews>
  <sheetFormatPr defaultRowHeight="12.45" x14ac:dyDescent="0.3"/>
  <sheetData>
    <row r="1" spans="1:21" ht="15.45" x14ac:dyDescent="0.4">
      <c r="A1" s="38"/>
      <c r="B1" s="39"/>
      <c r="C1" s="40" t="s">
        <v>6</v>
      </c>
      <c r="D1" s="40" t="s">
        <v>9</v>
      </c>
      <c r="E1" s="130" t="s">
        <v>7</v>
      </c>
      <c r="F1" s="131"/>
      <c r="G1" s="130" t="s">
        <v>6</v>
      </c>
      <c r="H1" s="131"/>
      <c r="I1" s="132" t="s">
        <v>8</v>
      </c>
      <c r="J1" s="131"/>
      <c r="K1" s="132" t="s">
        <v>9</v>
      </c>
      <c r="L1" s="131"/>
      <c r="M1" s="82"/>
      <c r="N1" s="40" t="s">
        <v>10</v>
      </c>
      <c r="O1" s="130" t="s">
        <v>11</v>
      </c>
      <c r="P1" s="132"/>
      <c r="Q1" s="130" t="s">
        <v>7</v>
      </c>
      <c r="R1" s="131"/>
      <c r="S1" s="125" t="s">
        <v>6</v>
      </c>
      <c r="T1" s="126"/>
      <c r="U1" s="41"/>
    </row>
    <row r="2" spans="1:21" ht="15.45" x14ac:dyDescent="0.4">
      <c r="A2" s="42" t="s">
        <v>26</v>
      </c>
      <c r="B2" s="43" t="s">
        <v>41</v>
      </c>
      <c r="C2" s="44">
        <f>E2-6</f>
        <v>44573</v>
      </c>
      <c r="D2" s="44">
        <f>E2-4</f>
        <v>44575</v>
      </c>
      <c r="E2" s="127">
        <v>44579</v>
      </c>
      <c r="F2" s="128"/>
      <c r="G2" s="127">
        <f>E2+1</f>
        <v>44580</v>
      </c>
      <c r="H2" s="128"/>
      <c r="I2" s="127">
        <f>G2+1</f>
        <v>44581</v>
      </c>
      <c r="J2" s="128"/>
      <c r="K2" s="127">
        <f>I2+1</f>
        <v>44582</v>
      </c>
      <c r="L2" s="128"/>
      <c r="M2" s="81" t="s">
        <v>12</v>
      </c>
      <c r="N2" s="44">
        <f>K2+2</f>
        <v>44584</v>
      </c>
      <c r="O2" s="127">
        <f>N2+1</f>
        <v>44585</v>
      </c>
      <c r="P2" s="129"/>
      <c r="Q2" s="127">
        <f>O2+1</f>
        <v>44586</v>
      </c>
      <c r="R2" s="129"/>
      <c r="S2" s="127">
        <f>Q2+1</f>
        <v>44587</v>
      </c>
      <c r="T2" s="129"/>
      <c r="U2" s="45" t="s">
        <v>13</v>
      </c>
    </row>
    <row r="3" spans="1:21" ht="15.45" x14ac:dyDescent="0.4">
      <c r="A3" s="46">
        <v>0.20833333333333401</v>
      </c>
      <c r="B3" s="47">
        <f>A3-3/24</f>
        <v>8.3333333333334009E-2</v>
      </c>
      <c r="C3" s="48"/>
      <c r="D3" s="48"/>
      <c r="E3" s="49"/>
      <c r="F3" s="50"/>
      <c r="G3" s="49"/>
      <c r="H3" s="50"/>
      <c r="I3" s="51"/>
      <c r="J3" s="52"/>
      <c r="K3" s="53"/>
      <c r="L3" s="52"/>
      <c r="M3" s="54">
        <f>A3+5/24</f>
        <v>0.41666666666666735</v>
      </c>
      <c r="N3" s="48"/>
      <c r="O3" s="49"/>
      <c r="P3" s="51"/>
      <c r="Q3" s="49"/>
      <c r="R3" s="50"/>
      <c r="S3" s="51"/>
      <c r="T3" s="52"/>
      <c r="U3" s="55">
        <f>A3+14/24</f>
        <v>0.79166666666666741</v>
      </c>
    </row>
    <row r="4" spans="1:21" ht="15.45" x14ac:dyDescent="0.4">
      <c r="A4" s="46">
        <f>A3+1/24</f>
        <v>0.25000000000000067</v>
      </c>
      <c r="B4" s="47">
        <f t="shared" ref="B4:B21" si="0">A4-3/24</f>
        <v>0.12500000000000067</v>
      </c>
      <c r="C4" s="48"/>
      <c r="D4" s="48"/>
      <c r="E4" s="49"/>
      <c r="F4" s="50"/>
      <c r="G4" s="51"/>
      <c r="H4" s="52"/>
      <c r="I4" s="51"/>
      <c r="J4" s="52"/>
      <c r="K4" s="53"/>
      <c r="L4" s="52"/>
      <c r="M4" s="54">
        <f>M3+1/24</f>
        <v>0.45833333333333404</v>
      </c>
      <c r="N4" s="48"/>
      <c r="O4" s="49"/>
      <c r="P4" s="51"/>
      <c r="Q4" s="49"/>
      <c r="R4" s="50"/>
      <c r="S4" s="51"/>
      <c r="T4" s="52"/>
      <c r="U4" s="55">
        <f>U3+1/24</f>
        <v>0.83333333333333404</v>
      </c>
    </row>
    <row r="5" spans="1:21" ht="15.45" x14ac:dyDescent="0.4">
      <c r="A5" s="46">
        <f t="shared" ref="A5:A21" si="1">A4+1/24</f>
        <v>0.29166666666666735</v>
      </c>
      <c r="B5" s="47">
        <f t="shared" si="0"/>
        <v>0.16666666666666735</v>
      </c>
      <c r="C5" s="48"/>
      <c r="D5" s="48"/>
      <c r="E5" s="49"/>
      <c r="F5" s="50"/>
      <c r="G5" s="120" t="s">
        <v>15</v>
      </c>
      <c r="H5" s="106" t="s">
        <v>42</v>
      </c>
      <c r="I5" s="120" t="s">
        <v>15</v>
      </c>
      <c r="J5" s="106" t="s">
        <v>42</v>
      </c>
      <c r="K5" s="116" t="s">
        <v>42</v>
      </c>
      <c r="L5" s="106" t="s">
        <v>42</v>
      </c>
      <c r="M5" s="54">
        <f t="shared" ref="M5:M21" si="2">M4+1/24</f>
        <v>0.50000000000000067</v>
      </c>
      <c r="N5" s="48"/>
      <c r="O5" s="120" t="s">
        <v>15</v>
      </c>
      <c r="P5" s="123" t="s">
        <v>45</v>
      </c>
      <c r="Q5" s="120" t="s">
        <v>15</v>
      </c>
      <c r="R5" s="106" t="s">
        <v>42</v>
      </c>
      <c r="S5" s="51"/>
      <c r="T5" s="56"/>
      <c r="U5" s="55">
        <f t="shared" ref="U5:U21" si="3">U4+1/24</f>
        <v>0.87500000000000067</v>
      </c>
    </row>
    <row r="6" spans="1:21" ht="15.45" x14ac:dyDescent="0.4">
      <c r="A6" s="46">
        <f t="shared" si="1"/>
        <v>0.33333333333333404</v>
      </c>
      <c r="B6" s="47">
        <f t="shared" si="0"/>
        <v>0.20833333333333404</v>
      </c>
      <c r="C6" s="48"/>
      <c r="D6" s="48"/>
      <c r="E6" s="49"/>
      <c r="F6" s="50"/>
      <c r="G6" s="122"/>
      <c r="H6" s="107"/>
      <c r="I6" s="122"/>
      <c r="J6" s="107"/>
      <c r="K6" s="117"/>
      <c r="L6" s="107"/>
      <c r="M6" s="54">
        <f t="shared" si="2"/>
        <v>0.5416666666666673</v>
      </c>
      <c r="N6" s="48"/>
      <c r="O6" s="122"/>
      <c r="P6" s="124"/>
      <c r="Q6" s="122"/>
      <c r="R6" s="107"/>
      <c r="S6" s="57"/>
      <c r="T6" s="56"/>
      <c r="U6" s="55">
        <f t="shared" si="3"/>
        <v>0.9166666666666673</v>
      </c>
    </row>
    <row r="7" spans="1:21" ht="15.65" customHeight="1" x14ac:dyDescent="0.4">
      <c r="A7" s="46">
        <f t="shared" si="1"/>
        <v>0.37500000000000072</v>
      </c>
      <c r="B7" s="47">
        <f t="shared" si="0"/>
        <v>0.25000000000000072</v>
      </c>
      <c r="C7" s="58"/>
      <c r="D7" s="48"/>
      <c r="E7" s="98" t="s">
        <v>33</v>
      </c>
      <c r="F7" s="99"/>
      <c r="G7" s="102" t="s">
        <v>14</v>
      </c>
      <c r="H7" s="104" t="s">
        <v>43</v>
      </c>
      <c r="I7" s="102" t="s">
        <v>14</v>
      </c>
      <c r="J7" s="104" t="s">
        <v>43</v>
      </c>
      <c r="K7" s="84" t="s">
        <v>54</v>
      </c>
      <c r="L7" s="123" t="s">
        <v>57</v>
      </c>
      <c r="M7" s="54">
        <f t="shared" si="2"/>
        <v>0.58333333333333393</v>
      </c>
      <c r="N7" s="48"/>
      <c r="O7" s="102" t="s">
        <v>14</v>
      </c>
      <c r="P7" s="118" t="s">
        <v>44</v>
      </c>
      <c r="Q7" s="102" t="s">
        <v>14</v>
      </c>
      <c r="R7" s="104" t="s">
        <v>43</v>
      </c>
      <c r="S7" s="98" t="s">
        <v>34</v>
      </c>
      <c r="T7" s="99"/>
      <c r="U7" s="55">
        <f t="shared" si="3"/>
        <v>0.95833333333333393</v>
      </c>
    </row>
    <row r="8" spans="1:21" ht="15.45" x14ac:dyDescent="0.4">
      <c r="A8" s="46">
        <f t="shared" si="1"/>
        <v>0.41666666666666741</v>
      </c>
      <c r="B8" s="47">
        <f t="shared" si="0"/>
        <v>0.29166666666666741</v>
      </c>
      <c r="C8" s="88" t="s">
        <v>16</v>
      </c>
      <c r="D8" s="48"/>
      <c r="E8" s="100"/>
      <c r="F8" s="101"/>
      <c r="G8" s="103"/>
      <c r="H8" s="105"/>
      <c r="I8" s="103"/>
      <c r="J8" s="105"/>
      <c r="K8" s="85"/>
      <c r="L8" s="124"/>
      <c r="M8" s="54">
        <f t="shared" si="2"/>
        <v>0.62500000000000056</v>
      </c>
      <c r="N8" s="48"/>
      <c r="O8" s="103"/>
      <c r="P8" s="119"/>
      <c r="Q8" s="103"/>
      <c r="R8" s="105"/>
      <c r="S8" s="100"/>
      <c r="T8" s="101"/>
      <c r="U8" s="77">
        <f t="shared" si="3"/>
        <v>1.0000000000000007</v>
      </c>
    </row>
    <row r="9" spans="1:21" ht="15.75" customHeight="1" x14ac:dyDescent="0.4">
      <c r="A9" s="46">
        <f t="shared" si="1"/>
        <v>0.45833333333333409</v>
      </c>
      <c r="B9" s="47">
        <f t="shared" si="0"/>
        <v>0.33333333333333409</v>
      </c>
      <c r="C9" s="89"/>
      <c r="D9" s="48"/>
      <c r="E9" s="90" t="s">
        <v>35</v>
      </c>
      <c r="F9" s="91"/>
      <c r="G9" s="90" t="s">
        <v>56</v>
      </c>
      <c r="H9" s="91"/>
      <c r="I9" s="90" t="s">
        <v>17</v>
      </c>
      <c r="J9" s="91"/>
      <c r="K9" s="118" t="s">
        <v>44</v>
      </c>
      <c r="L9" s="112" t="s">
        <v>18</v>
      </c>
      <c r="M9" s="54">
        <f t="shared" si="2"/>
        <v>0.66666666666666718</v>
      </c>
      <c r="N9" s="48"/>
      <c r="O9" s="114" t="s">
        <v>18</v>
      </c>
      <c r="P9" s="114" t="s">
        <v>18</v>
      </c>
      <c r="Q9" s="94" t="s">
        <v>5</v>
      </c>
      <c r="R9" s="95"/>
      <c r="S9" s="51"/>
      <c r="T9" s="50"/>
      <c r="U9" s="77">
        <f t="shared" si="3"/>
        <v>1.0416666666666674</v>
      </c>
    </row>
    <row r="10" spans="1:21" ht="15.45" x14ac:dyDescent="0.4">
      <c r="A10" s="46">
        <f t="shared" si="1"/>
        <v>0.50000000000000078</v>
      </c>
      <c r="B10" s="47">
        <f t="shared" si="0"/>
        <v>0.37500000000000078</v>
      </c>
      <c r="C10" s="58"/>
      <c r="D10" s="48"/>
      <c r="E10" s="92"/>
      <c r="F10" s="93"/>
      <c r="G10" s="92"/>
      <c r="H10" s="93"/>
      <c r="I10" s="92"/>
      <c r="J10" s="93"/>
      <c r="K10" s="119"/>
      <c r="L10" s="113"/>
      <c r="M10" s="54">
        <f t="shared" si="2"/>
        <v>0.70833333333333381</v>
      </c>
      <c r="N10" s="48"/>
      <c r="O10" s="133"/>
      <c r="P10" s="133"/>
      <c r="Q10" s="96"/>
      <c r="R10" s="97"/>
      <c r="S10" s="51"/>
      <c r="T10" s="50"/>
      <c r="U10" s="77">
        <f t="shared" si="3"/>
        <v>1.0833333333333341</v>
      </c>
    </row>
    <row r="11" spans="1:21" ht="15.65" customHeight="1" x14ac:dyDescent="0.4">
      <c r="A11" s="46">
        <f t="shared" si="1"/>
        <v>0.54166666666666741</v>
      </c>
      <c r="B11" s="47">
        <f t="shared" si="0"/>
        <v>0.41666666666666741</v>
      </c>
      <c r="C11" s="58"/>
      <c r="D11" s="48"/>
      <c r="E11" s="108" t="s">
        <v>46</v>
      </c>
      <c r="F11" s="110" t="s">
        <v>20</v>
      </c>
      <c r="G11" s="108" t="s">
        <v>46</v>
      </c>
      <c r="H11" s="112" t="s">
        <v>19</v>
      </c>
      <c r="I11" s="84" t="s">
        <v>53</v>
      </c>
      <c r="J11" s="114" t="s">
        <v>19</v>
      </c>
      <c r="K11" s="116" t="s">
        <v>19</v>
      </c>
      <c r="L11" s="114" t="s">
        <v>19</v>
      </c>
      <c r="M11" s="54">
        <f t="shared" si="2"/>
        <v>0.75000000000000044</v>
      </c>
      <c r="N11" s="48"/>
      <c r="O11" s="108" t="s">
        <v>46</v>
      </c>
      <c r="P11" s="110" t="s">
        <v>20</v>
      </c>
      <c r="Q11" s="118" t="s">
        <v>44</v>
      </c>
      <c r="R11" s="114" t="s">
        <v>19</v>
      </c>
      <c r="S11" s="51"/>
      <c r="T11" s="50"/>
      <c r="U11" s="77">
        <f t="shared" si="3"/>
        <v>1.1250000000000009</v>
      </c>
    </row>
    <row r="12" spans="1:21" ht="15.45" x14ac:dyDescent="0.4">
      <c r="A12" s="46">
        <f t="shared" si="1"/>
        <v>0.58333333333333404</v>
      </c>
      <c r="B12" s="47">
        <f t="shared" si="0"/>
        <v>0.45833333333333404</v>
      </c>
      <c r="C12" s="58"/>
      <c r="D12" s="48"/>
      <c r="E12" s="109"/>
      <c r="F12" s="111"/>
      <c r="G12" s="109"/>
      <c r="H12" s="113"/>
      <c r="I12" s="85"/>
      <c r="J12" s="115"/>
      <c r="K12" s="117"/>
      <c r="L12" s="115"/>
      <c r="M12" s="54">
        <f t="shared" si="2"/>
        <v>0.79166666666666707</v>
      </c>
      <c r="N12" s="48"/>
      <c r="O12" s="109"/>
      <c r="P12" s="111"/>
      <c r="Q12" s="119"/>
      <c r="R12" s="115"/>
      <c r="S12" s="51"/>
      <c r="T12" s="50"/>
      <c r="U12" s="77">
        <f t="shared" si="3"/>
        <v>1.1666666666666676</v>
      </c>
    </row>
    <row r="13" spans="1:21" ht="15.65" customHeight="1" x14ac:dyDescent="0.4">
      <c r="A13" s="46">
        <f t="shared" si="1"/>
        <v>0.62500000000000067</v>
      </c>
      <c r="B13" s="47">
        <f t="shared" si="0"/>
        <v>0.50000000000000067</v>
      </c>
      <c r="C13" s="48"/>
      <c r="D13" s="48"/>
      <c r="E13" s="120" t="s">
        <v>22</v>
      </c>
      <c r="F13" s="106" t="s">
        <v>21</v>
      </c>
      <c r="G13" s="120" t="s">
        <v>36</v>
      </c>
      <c r="H13" s="106" t="s">
        <v>21</v>
      </c>
      <c r="I13" s="138" t="s">
        <v>47</v>
      </c>
      <c r="J13" s="106" t="s">
        <v>21</v>
      </c>
      <c r="K13" s="136" t="s">
        <v>21</v>
      </c>
      <c r="L13" s="140" t="s">
        <v>21</v>
      </c>
      <c r="M13" s="54">
        <f t="shared" si="2"/>
        <v>0.8333333333333337</v>
      </c>
      <c r="N13" s="48"/>
      <c r="O13" s="138" t="s">
        <v>47</v>
      </c>
      <c r="P13" s="106" t="s">
        <v>21</v>
      </c>
      <c r="Q13" s="120" t="s">
        <v>36</v>
      </c>
      <c r="R13" s="106" t="s">
        <v>21</v>
      </c>
      <c r="S13" s="51"/>
      <c r="T13" s="50"/>
      <c r="U13" s="77">
        <f t="shared" si="3"/>
        <v>1.2083333333333344</v>
      </c>
    </row>
    <row r="14" spans="1:21" ht="15.45" x14ac:dyDescent="0.4">
      <c r="A14" s="46">
        <f t="shared" si="1"/>
        <v>0.6666666666666673</v>
      </c>
      <c r="B14" s="47">
        <f t="shared" si="0"/>
        <v>0.5416666666666673</v>
      </c>
      <c r="C14" s="48"/>
      <c r="D14" s="48"/>
      <c r="E14" s="121"/>
      <c r="F14" s="107"/>
      <c r="G14" s="121"/>
      <c r="H14" s="107"/>
      <c r="I14" s="139"/>
      <c r="J14" s="107"/>
      <c r="K14" s="137"/>
      <c r="L14" s="140"/>
      <c r="M14" s="54">
        <f t="shared" si="2"/>
        <v>0.87500000000000033</v>
      </c>
      <c r="N14" s="48"/>
      <c r="O14" s="139"/>
      <c r="P14" s="107"/>
      <c r="Q14" s="121"/>
      <c r="R14" s="107"/>
      <c r="S14" s="51"/>
      <c r="T14" s="50"/>
      <c r="U14" s="77">
        <f t="shared" si="3"/>
        <v>1.2500000000000011</v>
      </c>
    </row>
    <row r="15" spans="1:21" ht="15.45" x14ac:dyDescent="0.4">
      <c r="A15" s="46">
        <f t="shared" si="1"/>
        <v>0.70833333333333393</v>
      </c>
      <c r="B15" s="47">
        <f t="shared" si="0"/>
        <v>0.58333333333333393</v>
      </c>
      <c r="C15" s="58"/>
      <c r="D15" s="48"/>
      <c r="E15" s="116" t="s">
        <v>23</v>
      </c>
      <c r="F15" s="106" t="s">
        <v>23</v>
      </c>
      <c r="G15" s="118" t="s">
        <v>44</v>
      </c>
      <c r="H15" s="106" t="s">
        <v>23</v>
      </c>
      <c r="I15" s="118" t="s">
        <v>44</v>
      </c>
      <c r="J15" s="106" t="s">
        <v>23</v>
      </c>
      <c r="K15" s="116" t="s">
        <v>23</v>
      </c>
      <c r="L15" s="144" t="s">
        <v>23</v>
      </c>
      <c r="M15" s="54">
        <f t="shared" si="2"/>
        <v>0.91666666666666696</v>
      </c>
      <c r="N15" s="48"/>
      <c r="O15" s="116" t="s">
        <v>23</v>
      </c>
      <c r="P15" s="118" t="s">
        <v>44</v>
      </c>
      <c r="Q15" s="116" t="s">
        <v>23</v>
      </c>
      <c r="R15" s="144" t="s">
        <v>23</v>
      </c>
      <c r="S15" s="51"/>
      <c r="T15" s="50"/>
      <c r="U15" s="77">
        <f t="shared" si="3"/>
        <v>1.2916666666666679</v>
      </c>
    </row>
    <row r="16" spans="1:21" ht="15.45" x14ac:dyDescent="0.4">
      <c r="A16" s="46">
        <f t="shared" si="1"/>
        <v>0.75000000000000056</v>
      </c>
      <c r="B16" s="47">
        <f t="shared" si="0"/>
        <v>0.62500000000000056</v>
      </c>
      <c r="C16" s="58"/>
      <c r="D16" s="58"/>
      <c r="E16" s="117"/>
      <c r="F16" s="107"/>
      <c r="G16" s="119"/>
      <c r="H16" s="107"/>
      <c r="I16" s="119"/>
      <c r="J16" s="107"/>
      <c r="K16" s="117"/>
      <c r="L16" s="144"/>
      <c r="M16" s="54">
        <f t="shared" si="2"/>
        <v>0.95833333333333359</v>
      </c>
      <c r="N16" s="48"/>
      <c r="O16" s="117"/>
      <c r="P16" s="119"/>
      <c r="Q16" s="117"/>
      <c r="R16" s="144"/>
      <c r="S16" s="51"/>
      <c r="T16" s="50"/>
      <c r="U16" s="77">
        <f t="shared" si="3"/>
        <v>1.3333333333333346</v>
      </c>
    </row>
    <row r="17" spans="1:21" ht="15.45" x14ac:dyDescent="0.4">
      <c r="A17" s="46">
        <f t="shared" si="1"/>
        <v>0.79166666666666718</v>
      </c>
      <c r="B17" s="47">
        <f t="shared" si="0"/>
        <v>0.66666666666666718</v>
      </c>
      <c r="C17" s="58"/>
      <c r="D17" s="58"/>
      <c r="E17" s="116" t="s">
        <v>24</v>
      </c>
      <c r="F17" s="106" t="s">
        <v>24</v>
      </c>
      <c r="G17" s="116" t="s">
        <v>24</v>
      </c>
      <c r="H17" s="106" t="s">
        <v>24</v>
      </c>
      <c r="I17" s="143" t="s">
        <v>24</v>
      </c>
      <c r="J17" s="106" t="s">
        <v>24</v>
      </c>
      <c r="K17" s="143" t="s">
        <v>24</v>
      </c>
      <c r="L17" s="140" t="s">
        <v>24</v>
      </c>
      <c r="M17" s="78">
        <f t="shared" si="2"/>
        <v>1.0000000000000002</v>
      </c>
      <c r="N17" s="48"/>
      <c r="O17" s="143" t="s">
        <v>24</v>
      </c>
      <c r="P17" s="140" t="s">
        <v>24</v>
      </c>
      <c r="Q17" s="143" t="s">
        <v>24</v>
      </c>
      <c r="R17" s="106" t="s">
        <v>24</v>
      </c>
      <c r="S17" s="51"/>
      <c r="T17" s="50"/>
      <c r="U17" s="77">
        <f t="shared" si="3"/>
        <v>1.3750000000000013</v>
      </c>
    </row>
    <row r="18" spans="1:21" ht="15.45" x14ac:dyDescent="0.4">
      <c r="A18" s="46">
        <f t="shared" si="1"/>
        <v>0.83333333333333381</v>
      </c>
      <c r="B18" s="47">
        <f t="shared" si="0"/>
        <v>0.70833333333333381</v>
      </c>
      <c r="C18" s="58"/>
      <c r="D18" s="58"/>
      <c r="E18" s="117"/>
      <c r="F18" s="107"/>
      <c r="G18" s="117"/>
      <c r="H18" s="107"/>
      <c r="I18" s="143"/>
      <c r="J18" s="107"/>
      <c r="K18" s="143"/>
      <c r="L18" s="140"/>
      <c r="M18" s="78">
        <f t="shared" si="2"/>
        <v>1.041666666666667</v>
      </c>
      <c r="N18" s="59"/>
      <c r="O18" s="143"/>
      <c r="P18" s="140"/>
      <c r="Q18" s="143"/>
      <c r="R18" s="107"/>
      <c r="S18" s="60"/>
      <c r="T18" s="61"/>
      <c r="U18" s="77">
        <f t="shared" si="3"/>
        <v>1.4166666666666681</v>
      </c>
    </row>
    <row r="19" spans="1:21" ht="15.45" x14ac:dyDescent="0.4">
      <c r="A19" s="46">
        <f t="shared" si="1"/>
        <v>0.87500000000000044</v>
      </c>
      <c r="B19" s="47">
        <f t="shared" si="0"/>
        <v>0.75000000000000044</v>
      </c>
      <c r="C19" s="58"/>
      <c r="D19" s="58"/>
      <c r="E19" s="62"/>
      <c r="F19" s="61"/>
      <c r="G19" s="62"/>
      <c r="H19" s="61"/>
      <c r="I19" s="62"/>
      <c r="J19" s="56"/>
      <c r="K19" s="60"/>
      <c r="L19" s="61"/>
      <c r="M19" s="78">
        <f t="shared" si="2"/>
        <v>1.0833333333333337</v>
      </c>
      <c r="N19" s="59"/>
      <c r="O19" s="63"/>
      <c r="P19" s="57"/>
      <c r="Q19" s="62"/>
      <c r="R19" s="61"/>
      <c r="S19" s="60"/>
      <c r="T19" s="61"/>
      <c r="U19" s="77">
        <f t="shared" si="3"/>
        <v>1.4583333333333348</v>
      </c>
    </row>
    <row r="20" spans="1:21" ht="15.45" x14ac:dyDescent="0.4">
      <c r="A20" s="46">
        <f t="shared" si="1"/>
        <v>0.91666666666666707</v>
      </c>
      <c r="B20" s="47">
        <f t="shared" si="0"/>
        <v>0.79166666666666707</v>
      </c>
      <c r="C20" s="58"/>
      <c r="D20" s="58"/>
      <c r="E20" s="62"/>
      <c r="F20" s="61"/>
      <c r="G20" s="62"/>
      <c r="H20" s="61"/>
      <c r="I20" s="62"/>
      <c r="J20" s="56"/>
      <c r="K20" s="60"/>
      <c r="L20" s="61"/>
      <c r="M20" s="78">
        <f t="shared" si="2"/>
        <v>1.1250000000000004</v>
      </c>
      <c r="N20" s="59"/>
      <c r="O20" s="63"/>
      <c r="P20" s="57"/>
      <c r="Q20" s="62"/>
      <c r="R20" s="61"/>
      <c r="S20" s="60"/>
      <c r="T20" s="61"/>
      <c r="U20" s="77">
        <f t="shared" si="3"/>
        <v>1.5000000000000016</v>
      </c>
    </row>
    <row r="21" spans="1:21" ht="15.9" thickBot="1" x14ac:dyDescent="0.45">
      <c r="A21" s="64">
        <f t="shared" si="1"/>
        <v>0.9583333333333337</v>
      </c>
      <c r="B21" s="65">
        <f t="shared" si="0"/>
        <v>0.8333333333333337</v>
      </c>
      <c r="C21" s="66"/>
      <c r="D21" s="66"/>
      <c r="E21" s="67"/>
      <c r="F21" s="68"/>
      <c r="G21" s="67"/>
      <c r="H21" s="68"/>
      <c r="I21" s="69"/>
      <c r="J21" s="70"/>
      <c r="K21" s="71"/>
      <c r="L21" s="68"/>
      <c r="M21" s="79">
        <f t="shared" si="2"/>
        <v>1.1666666666666672</v>
      </c>
      <c r="N21" s="72"/>
      <c r="O21" s="73"/>
      <c r="P21" s="69"/>
      <c r="Q21" s="67"/>
      <c r="R21" s="68"/>
      <c r="S21" s="71"/>
      <c r="T21" s="68"/>
      <c r="U21" s="79">
        <f t="shared" si="3"/>
        <v>1.5416666666666683</v>
      </c>
    </row>
    <row r="22" spans="1:21" ht="15" x14ac:dyDescent="0.35"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</row>
    <row r="23" spans="1:21" ht="15" x14ac:dyDescent="0.35">
      <c r="A23" s="25"/>
      <c r="C23" s="134" t="s">
        <v>28</v>
      </c>
      <c r="D23" s="134"/>
      <c r="E23" s="134"/>
      <c r="F23" s="135"/>
      <c r="G23" s="118" t="s">
        <v>37</v>
      </c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6"/>
    </row>
    <row r="24" spans="1:21" ht="15" x14ac:dyDescent="0.35">
      <c r="A24" s="74"/>
      <c r="C24" s="134" t="s">
        <v>27</v>
      </c>
      <c r="D24" s="134"/>
      <c r="E24" s="134"/>
      <c r="F24" s="135"/>
      <c r="G24" s="119"/>
      <c r="H24" s="86" t="s">
        <v>48</v>
      </c>
      <c r="I24" s="87"/>
      <c r="J24" s="87"/>
      <c r="K24" s="87"/>
      <c r="L24" s="27"/>
      <c r="M24" s="27"/>
      <c r="N24" s="27"/>
      <c r="O24" s="27"/>
      <c r="P24" s="27"/>
      <c r="Q24" s="27"/>
      <c r="R24" s="27"/>
      <c r="S24" s="27"/>
      <c r="T24" s="27"/>
    </row>
    <row r="25" spans="1:21" ht="15" x14ac:dyDescent="0.35">
      <c r="A25" s="28"/>
      <c r="B25" s="26"/>
      <c r="C25" s="141"/>
      <c r="D25" s="141"/>
      <c r="E25" s="141"/>
      <c r="F25" s="142"/>
      <c r="G25" s="84" t="s">
        <v>39</v>
      </c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6"/>
    </row>
    <row r="26" spans="1:21" ht="15" x14ac:dyDescent="0.35">
      <c r="A26" s="28"/>
      <c r="B26" s="28"/>
      <c r="C26" s="141"/>
      <c r="D26" s="141"/>
      <c r="E26" s="141"/>
      <c r="F26" s="142"/>
      <c r="G26" s="85"/>
      <c r="H26" s="86" t="s">
        <v>49</v>
      </c>
      <c r="I26" s="87"/>
      <c r="J26" s="87"/>
      <c r="K26" s="87"/>
      <c r="L26" s="27"/>
      <c r="M26" s="27"/>
      <c r="N26" s="27"/>
      <c r="O26" s="27"/>
      <c r="P26" s="27"/>
      <c r="Q26" s="27"/>
      <c r="R26" s="27"/>
      <c r="S26" s="27"/>
      <c r="T26" s="27"/>
      <c r="U26" s="26"/>
    </row>
    <row r="27" spans="1:21" ht="15" customHeight="1" x14ac:dyDescent="0.35">
      <c r="A27" s="28"/>
      <c r="B27" s="28"/>
      <c r="C27" s="26"/>
      <c r="D27" s="26"/>
      <c r="E27" s="26"/>
      <c r="F27" s="26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6"/>
    </row>
    <row r="28" spans="1:21" ht="15" x14ac:dyDescent="0.35">
      <c r="A28" s="28"/>
      <c r="B28" s="28"/>
      <c r="C28" s="26"/>
      <c r="D28" s="28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6"/>
    </row>
    <row r="29" spans="1:21" ht="15" customHeight="1" x14ac:dyDescent="0.35">
      <c r="A29" s="28"/>
      <c r="B29" s="28"/>
      <c r="C29" s="26"/>
      <c r="D29" s="28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6"/>
    </row>
    <row r="30" spans="1:21" ht="15" customHeight="1" x14ac:dyDescent="0.35">
      <c r="A30" s="28"/>
      <c r="B30" s="28"/>
      <c r="C30" s="26"/>
      <c r="D30" s="28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6"/>
    </row>
    <row r="31" spans="1:21" ht="15" customHeight="1" x14ac:dyDescent="0.35">
      <c r="A31" s="28"/>
      <c r="B31" s="28"/>
      <c r="C31" s="28"/>
      <c r="D31" s="28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6"/>
    </row>
    <row r="32" spans="1:21" ht="15" customHeight="1" x14ac:dyDescent="0.35">
      <c r="A32" s="28"/>
      <c r="B32" s="28"/>
      <c r="C32" s="28"/>
      <c r="D32" s="26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6"/>
    </row>
    <row r="33" spans="1:21" ht="15" customHeight="1" x14ac:dyDescent="0.35">
      <c r="A33" s="28"/>
      <c r="B33" s="28"/>
      <c r="C33" s="28"/>
      <c r="D33" s="26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6"/>
    </row>
    <row r="34" spans="1:21" ht="15" x14ac:dyDescent="0.35">
      <c r="A34" s="28"/>
      <c r="B34" s="28"/>
      <c r="C34" s="28"/>
      <c r="D34" s="26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6"/>
    </row>
    <row r="35" spans="1:21" ht="15" x14ac:dyDescent="0.35">
      <c r="A35" s="26"/>
      <c r="B35" s="26"/>
      <c r="C35" s="26"/>
      <c r="D35" s="26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6"/>
    </row>
    <row r="36" spans="1:21" ht="15" x14ac:dyDescent="0.35">
      <c r="A36" s="26"/>
      <c r="B36" s="26"/>
      <c r="C36" s="26"/>
      <c r="D36" s="26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6"/>
    </row>
    <row r="37" spans="1:21" ht="15" x14ac:dyDescent="0.35">
      <c r="A37" s="26"/>
      <c r="B37" s="26"/>
      <c r="C37" s="26"/>
      <c r="D37" s="26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6"/>
    </row>
    <row r="38" spans="1:21" ht="15" x14ac:dyDescent="0.35">
      <c r="A38" s="26"/>
      <c r="B38" s="26"/>
      <c r="C38" s="26"/>
      <c r="D38" s="26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6"/>
    </row>
    <row r="39" spans="1:21" ht="15" x14ac:dyDescent="0.35">
      <c r="A39" s="26"/>
      <c r="B39" s="26"/>
      <c r="C39" s="26"/>
      <c r="D39" s="26"/>
      <c r="E39" s="26"/>
      <c r="F39" s="26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6"/>
    </row>
    <row r="40" spans="1:21" ht="15" x14ac:dyDescent="0.35">
      <c r="A40" s="26"/>
      <c r="B40" s="26"/>
      <c r="C40" s="26"/>
      <c r="D40" s="26"/>
      <c r="E40" s="26"/>
      <c r="F40" s="26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6"/>
    </row>
    <row r="41" spans="1:21" ht="15" x14ac:dyDescent="0.35">
      <c r="A41" s="26"/>
      <c r="B41" s="26"/>
      <c r="C41" s="26"/>
      <c r="D41" s="26"/>
      <c r="E41" s="26"/>
      <c r="F41" s="26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6"/>
    </row>
    <row r="42" spans="1:21" ht="15" x14ac:dyDescent="0.35">
      <c r="A42" s="26"/>
      <c r="B42" s="26"/>
      <c r="C42" s="26"/>
      <c r="D42" s="26"/>
      <c r="E42" s="26"/>
      <c r="F42" s="26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6"/>
    </row>
    <row r="43" spans="1:21" ht="15" x14ac:dyDescent="0.35">
      <c r="A43" s="26"/>
      <c r="B43" s="26"/>
      <c r="C43" s="26"/>
      <c r="D43" s="26"/>
      <c r="E43" s="26"/>
      <c r="F43" s="26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6"/>
    </row>
  </sheetData>
  <mergeCells count="101">
    <mergeCell ref="C25:F25"/>
    <mergeCell ref="C26:F26"/>
    <mergeCell ref="E17:E18"/>
    <mergeCell ref="F17:F18"/>
    <mergeCell ref="K17:K18"/>
    <mergeCell ref="H15:H16"/>
    <mergeCell ref="Q17:Q18"/>
    <mergeCell ref="R17:R18"/>
    <mergeCell ref="G17:G18"/>
    <mergeCell ref="H17:H18"/>
    <mergeCell ref="I17:I18"/>
    <mergeCell ref="J17:J18"/>
    <mergeCell ref="K15:K16"/>
    <mergeCell ref="L15:L16"/>
    <mergeCell ref="O15:O16"/>
    <mergeCell ref="L17:L18"/>
    <mergeCell ref="O17:O18"/>
    <mergeCell ref="P17:P18"/>
    <mergeCell ref="R15:R16"/>
    <mergeCell ref="P15:P16"/>
    <mergeCell ref="Q15:Q16"/>
    <mergeCell ref="E15:E16"/>
    <mergeCell ref="F15:F16"/>
    <mergeCell ref="G15:G16"/>
    <mergeCell ref="C23:F23"/>
    <mergeCell ref="C24:F24"/>
    <mergeCell ref="P11:P12"/>
    <mergeCell ref="Q11:Q12"/>
    <mergeCell ref="R11:R12"/>
    <mergeCell ref="E13:E14"/>
    <mergeCell ref="F13:F14"/>
    <mergeCell ref="H13:H14"/>
    <mergeCell ref="K13:K14"/>
    <mergeCell ref="I13:I14"/>
    <mergeCell ref="L13:L14"/>
    <mergeCell ref="O13:O14"/>
    <mergeCell ref="P13:P14"/>
    <mergeCell ref="Q13:Q14"/>
    <mergeCell ref="G23:G24"/>
    <mergeCell ref="S7:T8"/>
    <mergeCell ref="G9:H10"/>
    <mergeCell ref="K9:K10"/>
    <mergeCell ref="P9:P10"/>
    <mergeCell ref="L9:L10"/>
    <mergeCell ref="L7:L8"/>
    <mergeCell ref="O7:O8"/>
    <mergeCell ref="Q7:Q8"/>
    <mergeCell ref="R7:R8"/>
    <mergeCell ref="J7:J8"/>
    <mergeCell ref="K7:K8"/>
    <mergeCell ref="I9:J10"/>
    <mergeCell ref="P7:P8"/>
    <mergeCell ref="O9:O10"/>
    <mergeCell ref="S1:T1"/>
    <mergeCell ref="E2:F2"/>
    <mergeCell ref="G2:H2"/>
    <mergeCell ref="I2:J2"/>
    <mergeCell ref="K2:L2"/>
    <mergeCell ref="O2:P2"/>
    <mergeCell ref="Q2:R2"/>
    <mergeCell ref="S2:T2"/>
    <mergeCell ref="E1:F1"/>
    <mergeCell ref="G1:H1"/>
    <mergeCell ref="I1:J1"/>
    <mergeCell ref="K1:L1"/>
    <mergeCell ref="O1:P1"/>
    <mergeCell ref="Q1:R1"/>
    <mergeCell ref="L5:L6"/>
    <mergeCell ref="O5:O6"/>
    <mergeCell ref="P5:P6"/>
    <mergeCell ref="Q5:Q6"/>
    <mergeCell ref="R5:R6"/>
    <mergeCell ref="G5:G6"/>
    <mergeCell ref="H5:H6"/>
    <mergeCell ref="I5:I6"/>
    <mergeCell ref="J5:J6"/>
    <mergeCell ref="K5:K6"/>
    <mergeCell ref="G25:G26"/>
    <mergeCell ref="H24:K24"/>
    <mergeCell ref="H26:K26"/>
    <mergeCell ref="C8:C9"/>
    <mergeCell ref="E9:F10"/>
    <mergeCell ref="Q9:R10"/>
    <mergeCell ref="E7:F8"/>
    <mergeCell ref="G7:G8"/>
    <mergeCell ref="H7:H8"/>
    <mergeCell ref="I7:I8"/>
    <mergeCell ref="J13:J14"/>
    <mergeCell ref="E11:E12"/>
    <mergeCell ref="F11:F12"/>
    <mergeCell ref="G11:G12"/>
    <mergeCell ref="H11:H12"/>
    <mergeCell ref="I11:I12"/>
    <mergeCell ref="J11:J12"/>
    <mergeCell ref="K11:K12"/>
    <mergeCell ref="L11:L12"/>
    <mergeCell ref="O11:O12"/>
    <mergeCell ref="R13:R14"/>
    <mergeCell ref="I15:I16"/>
    <mergeCell ref="J15:J16"/>
    <mergeCell ref="G13:G1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8"/>
  <sheetViews>
    <sheetView zoomScale="130" zoomScaleNormal="130" workbookViewId="0">
      <pane ySplit="2" topLeftCell="A3" activePane="bottomLeft" state="frozen"/>
      <selection pane="bottomLeft" activeCell="C12" sqref="C12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A1" s="3"/>
      <c r="B1" s="4" t="s">
        <v>71</v>
      </c>
    </row>
    <row r="2" spans="1:3" ht="15" x14ac:dyDescent="0.3">
      <c r="A2" s="3"/>
      <c r="B2" s="4"/>
    </row>
    <row r="3" spans="1:3" x14ac:dyDescent="0.3">
      <c r="B3" s="30" t="s">
        <v>55</v>
      </c>
    </row>
    <row r="4" spans="1:3" x14ac:dyDescent="0.3">
      <c r="A4" s="1"/>
      <c r="B4" s="30" t="s">
        <v>38</v>
      </c>
    </row>
    <row r="5" spans="1:3" x14ac:dyDescent="0.3">
      <c r="A5" s="1"/>
      <c r="B5" s="29" t="s">
        <v>29</v>
      </c>
      <c r="C5" s="24" t="s">
        <v>26</v>
      </c>
    </row>
    <row r="6" spans="1:3" ht="12.9" x14ac:dyDescent="0.35">
      <c r="A6" s="1">
        <f t="shared" ref="A6:A13" si="0">A5+1</f>
        <v>1</v>
      </c>
      <c r="B6" s="1" t="s">
        <v>58</v>
      </c>
      <c r="C6" s="16">
        <v>0.70833333333333337</v>
      </c>
    </row>
    <row r="7" spans="1:3" ht="12.9" x14ac:dyDescent="0.35">
      <c r="A7" s="1">
        <f t="shared" si="0"/>
        <v>2</v>
      </c>
      <c r="B7" s="37" t="s">
        <v>61</v>
      </c>
      <c r="C7" s="16">
        <v>0.54166666666666663</v>
      </c>
    </row>
    <row r="8" spans="1:3" ht="12.9" x14ac:dyDescent="0.35">
      <c r="A8" s="1">
        <f t="shared" si="0"/>
        <v>3</v>
      </c>
      <c r="B8" s="1" t="s">
        <v>62</v>
      </c>
      <c r="C8" s="16">
        <v>0.70833333333333337</v>
      </c>
    </row>
    <row r="9" spans="1:3" ht="12.9" x14ac:dyDescent="0.35">
      <c r="A9" s="1">
        <f t="shared" si="0"/>
        <v>4</v>
      </c>
      <c r="B9" s="37" t="s">
        <v>59</v>
      </c>
      <c r="C9" s="16">
        <v>0.375</v>
      </c>
    </row>
    <row r="10" spans="1:3" ht="12.9" x14ac:dyDescent="0.35">
      <c r="A10" s="1">
        <f t="shared" si="0"/>
        <v>5</v>
      </c>
      <c r="B10" s="1" t="s">
        <v>60</v>
      </c>
      <c r="C10" s="16">
        <v>0.45833333333333331</v>
      </c>
    </row>
    <row r="11" spans="1:3" ht="12.9" x14ac:dyDescent="0.35">
      <c r="A11" s="1">
        <f t="shared" si="0"/>
        <v>6</v>
      </c>
      <c r="B11" s="1" t="s">
        <v>97</v>
      </c>
      <c r="C11" s="16">
        <v>0.375</v>
      </c>
    </row>
    <row r="12" spans="1:3" ht="12.9" x14ac:dyDescent="0.35">
      <c r="A12" s="1">
        <f t="shared" si="0"/>
        <v>7</v>
      </c>
      <c r="B12" s="1" t="s">
        <v>75</v>
      </c>
      <c r="C12" s="16">
        <v>0.70833333333333337</v>
      </c>
    </row>
    <row r="13" spans="1:3" ht="12.9" x14ac:dyDescent="0.35">
      <c r="A13" s="1">
        <f t="shared" si="0"/>
        <v>8</v>
      </c>
      <c r="B13" s="1" t="s">
        <v>63</v>
      </c>
      <c r="C13" s="16">
        <v>0.54166666666666663</v>
      </c>
    </row>
    <row r="14" spans="1:3" ht="12.9" x14ac:dyDescent="0.35">
      <c r="A14" s="1"/>
      <c r="B14" s="1"/>
      <c r="C14" s="16"/>
    </row>
    <row r="15" spans="1:3" ht="12.9" x14ac:dyDescent="0.35">
      <c r="A15" s="1"/>
      <c r="B15" s="1"/>
      <c r="C15" s="16"/>
    </row>
    <row r="16" spans="1:3" x14ac:dyDescent="0.3">
      <c r="B16" s="2" t="s">
        <v>50</v>
      </c>
    </row>
    <row r="17" spans="1:5" x14ac:dyDescent="0.3">
      <c r="A17" s="2"/>
      <c r="B17" s="23" t="s">
        <v>25</v>
      </c>
    </row>
    <row r="19" spans="1:5" x14ac:dyDescent="0.3">
      <c r="A19" s="2"/>
    </row>
    <row r="20" spans="1:5" ht="12.9" x14ac:dyDescent="0.35">
      <c r="D20" s="6"/>
      <c r="E20" s="6"/>
    </row>
    <row r="21" spans="1:5" ht="12.9" x14ac:dyDescent="0.35">
      <c r="D21" s="6"/>
      <c r="E21" s="6"/>
    </row>
    <row r="22" spans="1:5" ht="12.9" x14ac:dyDescent="0.35">
      <c r="B22" s="6"/>
      <c r="C22" s="6"/>
      <c r="D22" s="6"/>
      <c r="E22" s="6"/>
    </row>
    <row r="23" spans="1:5" ht="12.9" x14ac:dyDescent="0.35">
      <c r="B23" s="6"/>
      <c r="C23" s="6"/>
      <c r="E23" s="6"/>
    </row>
    <row r="24" spans="1:5" ht="12.9" x14ac:dyDescent="0.35">
      <c r="B24" s="6"/>
      <c r="C24" s="6"/>
      <c r="E24" s="6"/>
    </row>
    <row r="25" spans="1:5" ht="12.9" x14ac:dyDescent="0.35">
      <c r="E25" s="6"/>
    </row>
    <row r="26" spans="1:5" ht="12.9" x14ac:dyDescent="0.35">
      <c r="B26" s="6"/>
      <c r="E26" s="6"/>
    </row>
    <row r="27" spans="1:5" ht="12.9" x14ac:dyDescent="0.35">
      <c r="B27" s="6"/>
      <c r="C27" s="6"/>
      <c r="E27" s="6"/>
    </row>
    <row r="28" spans="1:5" ht="12.9" x14ac:dyDescent="0.35">
      <c r="B28" s="6"/>
      <c r="C28" s="6"/>
      <c r="E28" s="6"/>
    </row>
    <row r="29" spans="1:5" ht="12.9" x14ac:dyDescent="0.35">
      <c r="B29" s="6"/>
      <c r="C29" s="6"/>
      <c r="E29" s="6"/>
    </row>
    <row r="30" spans="1:5" ht="12.9" x14ac:dyDescent="0.35">
      <c r="B30" s="6"/>
      <c r="C30" s="6"/>
      <c r="D30" s="6"/>
      <c r="E30" s="6"/>
    </row>
    <row r="31" spans="1:5" ht="12.9" x14ac:dyDescent="0.35">
      <c r="B31" s="6"/>
      <c r="C31" s="6"/>
      <c r="D31" s="6"/>
      <c r="E31" s="6"/>
    </row>
    <row r="32" spans="1:5" ht="12.9" x14ac:dyDescent="0.35">
      <c r="E32" s="6"/>
    </row>
    <row r="33" spans="2:5" ht="12.9" x14ac:dyDescent="0.35">
      <c r="E33" s="6"/>
    </row>
    <row r="34" spans="2:5" ht="12.9" x14ac:dyDescent="0.35">
      <c r="E34" s="6"/>
    </row>
    <row r="35" spans="2:5" ht="12.9" x14ac:dyDescent="0.35">
      <c r="B35" s="6"/>
      <c r="C35" s="6"/>
      <c r="D35" s="6"/>
      <c r="E35" s="6"/>
    </row>
    <row r="36" spans="2:5" ht="12.9" x14ac:dyDescent="0.35">
      <c r="B36" s="6"/>
      <c r="C36" s="6"/>
      <c r="D36" s="6"/>
      <c r="E36" s="6"/>
    </row>
    <row r="37" spans="2:5" ht="12.9" x14ac:dyDescent="0.35">
      <c r="B37" s="7"/>
      <c r="C37" s="6"/>
      <c r="D37" s="6"/>
      <c r="E37" s="6"/>
    </row>
    <row r="38" spans="2:5" ht="12.9" x14ac:dyDescent="0.35">
      <c r="B38" s="6"/>
      <c r="C38" s="6"/>
      <c r="D38" s="6"/>
      <c r="E38" s="6"/>
    </row>
    <row r="39" spans="2:5" ht="12.9" x14ac:dyDescent="0.35">
      <c r="B39" s="6"/>
      <c r="C39" s="6"/>
      <c r="D39" s="6"/>
      <c r="E39" s="6"/>
    </row>
    <row r="40" spans="2:5" ht="12.9" x14ac:dyDescent="0.35">
      <c r="B40" s="6"/>
      <c r="C40" s="6"/>
      <c r="D40" s="6"/>
      <c r="E40" s="6"/>
    </row>
    <row r="41" spans="2:5" ht="12.9" x14ac:dyDescent="0.35">
      <c r="B41" s="6"/>
      <c r="C41" s="6"/>
      <c r="D41" s="6"/>
      <c r="E41" s="6"/>
    </row>
    <row r="42" spans="2:5" ht="12.9" x14ac:dyDescent="0.35">
      <c r="B42" s="6"/>
      <c r="C42" s="6"/>
      <c r="D42" s="6"/>
      <c r="E42" s="6"/>
    </row>
    <row r="43" spans="2:5" ht="12.9" x14ac:dyDescent="0.35">
      <c r="B43" s="6"/>
      <c r="C43" s="6"/>
      <c r="D43" s="6"/>
      <c r="E43" s="6"/>
    </row>
    <row r="44" spans="2:5" ht="12.9" x14ac:dyDescent="0.35">
      <c r="B44" s="6"/>
      <c r="C44" s="6"/>
      <c r="D44" s="6"/>
      <c r="E44" s="6"/>
    </row>
    <row r="45" spans="2:5" ht="12.9" x14ac:dyDescent="0.35">
      <c r="B45" s="6"/>
      <c r="C45" s="6"/>
      <c r="D45" s="6"/>
      <c r="E45" s="6"/>
    </row>
    <row r="46" spans="2:5" ht="12.9" x14ac:dyDescent="0.35">
      <c r="B46" s="6"/>
      <c r="C46" s="6"/>
      <c r="D46" s="6"/>
      <c r="E46" s="6"/>
    </row>
    <row r="47" spans="2:5" ht="12.9" x14ac:dyDescent="0.35">
      <c r="B47" s="6"/>
      <c r="C47" s="6"/>
      <c r="D47" s="6"/>
      <c r="E47" s="6"/>
    </row>
    <row r="48" spans="2:5" ht="12.9" x14ac:dyDescent="0.35">
      <c r="E48" s="6"/>
    </row>
  </sheetData>
  <sheetProtection selectLockedCells="1" selectUnlockedCells="1"/>
  <hyperlinks>
    <hyperlink ref="B17" r:id="rId1" xr:uid="{00000000-0004-0000-0100-00000000000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E40"/>
  <sheetViews>
    <sheetView tabSelected="1" zoomScale="120" zoomScaleNormal="120" workbookViewId="0">
      <pane ySplit="2" topLeftCell="A3" activePane="bottomLeft" state="frozen"/>
      <selection pane="bottomLeft" activeCell="B16" sqref="B16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January 2022 Wireless Interim</v>
      </c>
    </row>
    <row r="2" spans="1:5" ht="15" x14ac:dyDescent="0.3">
      <c r="B2" s="4"/>
    </row>
    <row r="3" spans="1:5" ht="15" x14ac:dyDescent="0.3">
      <c r="B3" s="4"/>
    </row>
    <row r="4" spans="1:5" ht="15" x14ac:dyDescent="0.3">
      <c r="B4" s="4"/>
    </row>
    <row r="5" spans="1:5" x14ac:dyDescent="0.3">
      <c r="B5" s="30" t="s">
        <v>55</v>
      </c>
    </row>
    <row r="6" spans="1:5" ht="12.9" x14ac:dyDescent="0.35">
      <c r="A6" s="1">
        <f>Summary!A$6</f>
        <v>1</v>
      </c>
      <c r="B6" s="1" t="str">
        <f>Summary!B$6</f>
        <v>Wednesday 19-Jan EV1: TG Opening, Technical Presentations</v>
      </c>
      <c r="E6" s="16">
        <f>Summary!$C$6</f>
        <v>0.70833333333333337</v>
      </c>
    </row>
    <row r="7" spans="1:5" ht="12.9" x14ac:dyDescent="0.35">
      <c r="A7" s="9">
        <f t="shared" ref="A7:A15" si="0">A6+0.1</f>
        <v>1.1000000000000001</v>
      </c>
      <c r="B7" s="10" t="s">
        <v>0</v>
      </c>
      <c r="C7" s="15" t="s">
        <v>4</v>
      </c>
      <c r="D7" s="12">
        <v>0</v>
      </c>
      <c r="E7" s="13">
        <f>E6+TIME(0,D7,0)</f>
        <v>0.70833333333333337</v>
      </c>
    </row>
    <row r="8" spans="1:5" ht="12.9" x14ac:dyDescent="0.35">
      <c r="A8" s="9">
        <f t="shared" si="0"/>
        <v>1.2000000000000002</v>
      </c>
      <c r="B8" s="14" t="s">
        <v>3</v>
      </c>
      <c r="C8" s="15" t="s">
        <v>4</v>
      </c>
      <c r="D8" s="12">
        <v>10</v>
      </c>
      <c r="E8" s="13">
        <f>E6+TIME(0,D7,0)</f>
        <v>0.70833333333333337</v>
      </c>
    </row>
    <row r="9" spans="1:5" ht="12.9" x14ac:dyDescent="0.35">
      <c r="A9" s="9">
        <f t="shared" si="0"/>
        <v>1.3000000000000003</v>
      </c>
      <c r="B9" s="14" t="s">
        <v>30</v>
      </c>
      <c r="C9" s="15" t="s">
        <v>4</v>
      </c>
      <c r="D9" s="12">
        <v>10</v>
      </c>
      <c r="E9" s="13">
        <f t="shared" ref="E9:E15" si="1">E8+TIME(0,D8,0)</f>
        <v>0.71527777777777779</v>
      </c>
    </row>
    <row r="10" spans="1:5" ht="12.9" x14ac:dyDescent="0.35">
      <c r="A10" s="9">
        <f t="shared" si="0"/>
        <v>1.4000000000000004</v>
      </c>
      <c r="B10" s="14" t="s">
        <v>74</v>
      </c>
      <c r="C10" s="11" t="s">
        <v>1</v>
      </c>
      <c r="D10" s="12">
        <v>5</v>
      </c>
      <c r="E10" s="13">
        <f t="shared" si="1"/>
        <v>0.72222222222222221</v>
      </c>
    </row>
    <row r="11" spans="1:5" ht="12.9" x14ac:dyDescent="0.35">
      <c r="A11" s="9">
        <f t="shared" si="0"/>
        <v>1.5000000000000004</v>
      </c>
      <c r="B11" s="14" t="s">
        <v>51</v>
      </c>
      <c r="C11" s="15" t="s">
        <v>4</v>
      </c>
      <c r="D11" s="12">
        <v>10</v>
      </c>
      <c r="E11" s="13">
        <f t="shared" si="1"/>
        <v>0.72569444444444442</v>
      </c>
    </row>
    <row r="12" spans="1:5" ht="12.9" x14ac:dyDescent="0.35">
      <c r="A12" s="9">
        <f t="shared" si="0"/>
        <v>1.6000000000000005</v>
      </c>
      <c r="B12" s="14" t="s">
        <v>52</v>
      </c>
      <c r="C12" s="15" t="s">
        <v>32</v>
      </c>
      <c r="D12" s="12">
        <v>10</v>
      </c>
      <c r="E12" s="13">
        <f t="shared" si="1"/>
        <v>0.73263888888888884</v>
      </c>
    </row>
    <row r="13" spans="1:5" ht="12.9" x14ac:dyDescent="0.35">
      <c r="A13" s="9">
        <f t="shared" si="0"/>
        <v>1.7000000000000006</v>
      </c>
      <c r="B13" s="14" t="s">
        <v>96</v>
      </c>
      <c r="C13" s="15" t="s">
        <v>95</v>
      </c>
      <c r="D13" s="12">
        <v>35</v>
      </c>
      <c r="E13" s="13">
        <f t="shared" si="1"/>
        <v>0.73958333333333326</v>
      </c>
    </row>
    <row r="14" spans="1:5" ht="12.9" x14ac:dyDescent="0.35">
      <c r="A14" s="9">
        <f t="shared" si="0"/>
        <v>1.8000000000000007</v>
      </c>
      <c r="B14" s="14" t="s">
        <v>102</v>
      </c>
      <c r="C14" s="15" t="s">
        <v>103</v>
      </c>
      <c r="D14" s="12">
        <v>40</v>
      </c>
      <c r="E14" s="13">
        <f t="shared" si="1"/>
        <v>0.76388888888888884</v>
      </c>
    </row>
    <row r="15" spans="1:5" ht="12.9" x14ac:dyDescent="0.35">
      <c r="A15" s="9">
        <f t="shared" si="0"/>
        <v>1.9000000000000008</v>
      </c>
      <c r="B15" s="14" t="s">
        <v>2</v>
      </c>
      <c r="C15" s="15" t="s">
        <v>4</v>
      </c>
      <c r="D15" s="12">
        <v>0</v>
      </c>
      <c r="E15" s="13">
        <f t="shared" si="1"/>
        <v>0.79166666666666663</v>
      </c>
    </row>
    <row r="16" spans="1:5" ht="12.9" x14ac:dyDescent="0.35">
      <c r="A16" s="9"/>
      <c r="B16" s="14"/>
      <c r="C16" s="15"/>
      <c r="D16" s="12"/>
      <c r="E16" s="13"/>
    </row>
    <row r="17" spans="1:5" ht="12.9" x14ac:dyDescent="0.35">
      <c r="D17" s="12"/>
      <c r="E17" s="13"/>
    </row>
    <row r="18" spans="1:5" ht="12.9" x14ac:dyDescent="0.35">
      <c r="A18" s="1"/>
      <c r="B18" s="1"/>
      <c r="E18" s="13"/>
    </row>
    <row r="19" spans="1:5" ht="15.45" x14ac:dyDescent="0.4">
      <c r="A19" s="1"/>
      <c r="B19" s="31"/>
    </row>
    <row r="22" spans="1:5" customFormat="1" x14ac:dyDescent="0.3">
      <c r="A22" s="8"/>
      <c r="B22" s="30"/>
      <c r="C22" s="8"/>
      <c r="D22" s="8"/>
      <c r="E22" s="8"/>
    </row>
    <row r="23" spans="1:5" customFormat="1" ht="12.9" x14ac:dyDescent="0.35">
      <c r="A23" s="1"/>
      <c r="B23" s="1"/>
      <c r="C23" s="8"/>
      <c r="D23" s="8"/>
      <c r="E23" s="13"/>
    </row>
    <row r="24" spans="1:5" ht="12.9" x14ac:dyDescent="0.35">
      <c r="A24" s="1"/>
      <c r="B24" s="10"/>
      <c r="C24" s="15"/>
      <c r="D24" s="12"/>
      <c r="E24" s="13"/>
    </row>
    <row r="25" spans="1:5" ht="12.9" x14ac:dyDescent="0.35">
      <c r="A25" s="1"/>
      <c r="B25" s="14"/>
      <c r="C25" s="15"/>
      <c r="D25" s="12"/>
      <c r="E25" s="13"/>
    </row>
    <row r="26" spans="1:5" ht="12.9" x14ac:dyDescent="0.35">
      <c r="A26" s="1"/>
      <c r="B26" s="14"/>
      <c r="C26" s="15"/>
      <c r="D26" s="12"/>
      <c r="E26" s="13"/>
    </row>
    <row r="27" spans="1:5" ht="12.9" x14ac:dyDescent="0.35">
      <c r="A27" s="1"/>
      <c r="B27" s="14"/>
      <c r="C27" s="15"/>
      <c r="D27" s="12"/>
      <c r="E27" s="13"/>
    </row>
    <row r="28" spans="1:5" ht="12.9" x14ac:dyDescent="0.35">
      <c r="A28" s="1"/>
      <c r="B28" s="14"/>
      <c r="C28" s="15"/>
      <c r="D28" s="12"/>
      <c r="E28" s="13"/>
    </row>
    <row r="29" spans="1:5" ht="12.9" x14ac:dyDescent="0.35">
      <c r="A29" s="1"/>
      <c r="B29" s="14"/>
      <c r="C29" s="15"/>
      <c r="D29" s="12"/>
      <c r="E29" s="13"/>
    </row>
    <row r="30" spans="1:5" ht="12.9" x14ac:dyDescent="0.35">
      <c r="B30" s="14"/>
      <c r="C30" s="15"/>
      <c r="D30" s="12"/>
    </row>
    <row r="31" spans="1:5" ht="12.9" x14ac:dyDescent="0.35">
      <c r="B31" s="14"/>
      <c r="C31" s="15"/>
      <c r="D31" s="12"/>
    </row>
    <row r="32" spans="1:5" ht="12.9" x14ac:dyDescent="0.35">
      <c r="B32" s="14"/>
      <c r="C32" s="15"/>
      <c r="D32" s="12"/>
    </row>
    <row r="33" spans="2:4" ht="12.9" x14ac:dyDescent="0.35">
      <c r="B33" s="14"/>
      <c r="C33" s="15"/>
      <c r="D33" s="12"/>
    </row>
    <row r="34" spans="2:4" ht="12.9" x14ac:dyDescent="0.35">
      <c r="B34" s="14" t="s">
        <v>40</v>
      </c>
      <c r="C34" s="15"/>
      <c r="D34" s="12"/>
    </row>
    <row r="35" spans="2:4" ht="12.9" x14ac:dyDescent="0.35">
      <c r="B35" s="23" t="s">
        <v>68</v>
      </c>
      <c r="C35" s="15"/>
      <c r="D35" s="12"/>
    </row>
    <row r="36" spans="2:4" ht="12.9" x14ac:dyDescent="0.35">
      <c r="B36" s="23"/>
      <c r="C36" s="15"/>
      <c r="D36" s="12"/>
    </row>
    <row r="37" spans="2:4" ht="12.9" x14ac:dyDescent="0.35">
      <c r="B37" s="23"/>
      <c r="D37" s="12"/>
    </row>
    <row r="38" spans="2:4" ht="12.9" x14ac:dyDescent="0.35">
      <c r="D38" s="12"/>
    </row>
    <row r="39" spans="2:4" ht="12.9" x14ac:dyDescent="0.35">
      <c r="D39" s="12"/>
    </row>
    <row r="40" spans="2:4" ht="12.9" x14ac:dyDescent="0.35">
      <c r="D40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8"/>
  <sheetViews>
    <sheetView zoomScale="120" zoomScaleNormal="120" workbookViewId="0">
      <pane ySplit="2" topLeftCell="A3" activePane="bottomLeft" state="frozen"/>
      <selection pane="bottomLeft" activeCell="G26" sqref="G26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January 2022 Wireless Interim</v>
      </c>
    </row>
    <row r="2" spans="1:5" ht="15" x14ac:dyDescent="0.3">
      <c r="B2" s="4"/>
    </row>
    <row r="3" spans="1:5" ht="15" x14ac:dyDescent="0.3">
      <c r="B3" s="4"/>
    </row>
    <row r="4" spans="1:5" ht="15" x14ac:dyDescent="0.3">
      <c r="B4" s="4"/>
    </row>
    <row r="5" spans="1:5" x14ac:dyDescent="0.3">
      <c r="B5" s="30" t="s">
        <v>64</v>
      </c>
    </row>
    <row r="6" spans="1:5" ht="12.9" x14ac:dyDescent="0.35">
      <c r="A6" s="1">
        <f>Summary!A$7</f>
        <v>2</v>
      </c>
      <c r="B6" s="1" t="str">
        <f>Summary!B7</f>
        <v>Thursday 20-Jan PM1: Joint 14/15/4ab</v>
      </c>
      <c r="E6" s="13">
        <f>Summary!$C$7</f>
        <v>0.54166666666666663</v>
      </c>
    </row>
    <row r="7" spans="1:5" ht="12.9" x14ac:dyDescent="0.35">
      <c r="A7" s="1">
        <f>A6+0.1</f>
        <v>2.1</v>
      </c>
      <c r="B7" s="14" t="s">
        <v>67</v>
      </c>
    </row>
    <row r="10" spans="1:5" customFormat="1" x14ac:dyDescent="0.3">
      <c r="A10" s="8"/>
      <c r="B10" s="30" t="s">
        <v>55</v>
      </c>
      <c r="C10" s="8"/>
      <c r="D10" s="8"/>
      <c r="E10" s="8"/>
    </row>
    <row r="11" spans="1:5" customFormat="1" ht="12.9" x14ac:dyDescent="0.35">
      <c r="A11" s="1">
        <f>Summary!A$8</f>
        <v>3</v>
      </c>
      <c r="B11" s="1" t="str">
        <f>Summary!B$8</f>
        <v>Thursday 20-Jan EV1: Technical Presentations</v>
      </c>
      <c r="C11" s="8"/>
      <c r="D11" s="8"/>
      <c r="E11" s="13">
        <f>Summary!$C$8</f>
        <v>0.70833333333333337</v>
      </c>
    </row>
    <row r="12" spans="1:5" ht="12.9" x14ac:dyDescent="0.35">
      <c r="A12" s="1">
        <f t="shared" ref="A12:A17" si="0">A11+0.1</f>
        <v>3.1</v>
      </c>
      <c r="B12" s="10" t="s">
        <v>0</v>
      </c>
      <c r="C12" s="15" t="s">
        <v>4</v>
      </c>
      <c r="D12" s="12">
        <v>0</v>
      </c>
      <c r="E12" s="13">
        <f t="shared" ref="E12:E17" si="1">E11+TIME(0,D11,0)</f>
        <v>0.70833333333333337</v>
      </c>
    </row>
    <row r="13" spans="1:5" ht="12.9" x14ac:dyDescent="0.35">
      <c r="A13" s="1">
        <f t="shared" si="0"/>
        <v>3.2</v>
      </c>
      <c r="B13" s="14" t="s">
        <v>31</v>
      </c>
      <c r="C13" s="15" t="s">
        <v>4</v>
      </c>
      <c r="D13" s="12">
        <v>5</v>
      </c>
      <c r="E13" s="13">
        <f t="shared" si="1"/>
        <v>0.70833333333333337</v>
      </c>
    </row>
    <row r="14" spans="1:5" ht="12.9" x14ac:dyDescent="0.35">
      <c r="A14" s="1">
        <f t="shared" si="0"/>
        <v>3.3000000000000003</v>
      </c>
      <c r="B14" s="14" t="s">
        <v>85</v>
      </c>
      <c r="C14" s="15" t="s">
        <v>84</v>
      </c>
      <c r="D14" s="12">
        <v>40</v>
      </c>
      <c r="E14" s="13">
        <f t="shared" si="1"/>
        <v>0.71180555555555558</v>
      </c>
    </row>
    <row r="15" spans="1:5" ht="12.9" x14ac:dyDescent="0.35">
      <c r="A15" s="1">
        <f t="shared" si="0"/>
        <v>3.4000000000000004</v>
      </c>
      <c r="B15" s="14" t="s">
        <v>70</v>
      </c>
      <c r="C15" s="15" t="s">
        <v>69</v>
      </c>
      <c r="D15" s="12">
        <v>40</v>
      </c>
      <c r="E15" s="13">
        <f t="shared" si="1"/>
        <v>0.73958333333333337</v>
      </c>
    </row>
    <row r="16" spans="1:5" ht="12.9" x14ac:dyDescent="0.35">
      <c r="A16" s="1">
        <f t="shared" si="0"/>
        <v>3.5000000000000004</v>
      </c>
      <c r="B16" s="14" t="s">
        <v>99</v>
      </c>
      <c r="C16" s="15" t="s">
        <v>98</v>
      </c>
      <c r="D16" s="12">
        <v>35</v>
      </c>
      <c r="E16" s="13">
        <f t="shared" si="1"/>
        <v>0.76736111111111116</v>
      </c>
    </row>
    <row r="17" spans="1:5" ht="12.9" x14ac:dyDescent="0.35">
      <c r="A17" s="1">
        <f t="shared" si="0"/>
        <v>3.6000000000000005</v>
      </c>
      <c r="B17" s="14" t="s">
        <v>2</v>
      </c>
      <c r="C17" s="15" t="s">
        <v>4</v>
      </c>
      <c r="D17" s="12">
        <v>0</v>
      </c>
      <c r="E17" s="13">
        <f t="shared" si="1"/>
        <v>0.79166666666666674</v>
      </c>
    </row>
    <row r="18" spans="1:5" ht="12.9" x14ac:dyDescent="0.35">
      <c r="B18" s="14"/>
      <c r="C18" s="15"/>
      <c r="D18" s="12"/>
    </row>
    <row r="19" spans="1:5" ht="12.9" x14ac:dyDescent="0.35">
      <c r="B19" s="14"/>
      <c r="C19" s="15"/>
      <c r="D19" s="12"/>
    </row>
    <row r="20" spans="1:5" ht="12.9" x14ac:dyDescent="0.35">
      <c r="B20" s="14"/>
      <c r="C20" s="15"/>
      <c r="D20" s="12"/>
    </row>
    <row r="21" spans="1:5" ht="12.9" x14ac:dyDescent="0.35">
      <c r="B21" s="14"/>
      <c r="C21" s="15"/>
      <c r="D21" s="12"/>
    </row>
    <row r="22" spans="1:5" ht="12.9" x14ac:dyDescent="0.35">
      <c r="B22" s="14" t="s">
        <v>40</v>
      </c>
      <c r="C22" s="15"/>
      <c r="D22" s="12"/>
    </row>
    <row r="23" spans="1:5" ht="12.9" x14ac:dyDescent="0.35">
      <c r="B23" s="23"/>
      <c r="C23" s="15"/>
      <c r="D23" s="12"/>
    </row>
    <row r="24" spans="1:5" ht="12.9" x14ac:dyDescent="0.35">
      <c r="B24" s="23"/>
      <c r="C24" s="15"/>
      <c r="D24" s="12"/>
    </row>
    <row r="25" spans="1:5" ht="12.9" x14ac:dyDescent="0.35">
      <c r="B25" s="23"/>
      <c r="D25" s="12"/>
    </row>
    <row r="26" spans="1:5" ht="12.9" x14ac:dyDescent="0.35">
      <c r="D26" s="12"/>
    </row>
    <row r="27" spans="1:5" ht="12.9" x14ac:dyDescent="0.35">
      <c r="D27" s="12"/>
    </row>
    <row r="28" spans="1:5" ht="12.9" x14ac:dyDescent="0.35">
      <c r="D28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E26"/>
  <sheetViews>
    <sheetView zoomScale="120" zoomScaleNormal="120" workbookViewId="0">
      <pane ySplit="2" topLeftCell="A3" activePane="bottomLeft" state="frozen"/>
      <selection pane="bottomLeft" activeCell="B14" sqref="B14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January 2022 Wireless Interim</v>
      </c>
    </row>
    <row r="2" spans="1:5" ht="15" x14ac:dyDescent="0.35">
      <c r="B2" s="5"/>
    </row>
    <row r="3" spans="1:5" x14ac:dyDescent="0.3">
      <c r="B3" s="30" t="s">
        <v>65</v>
      </c>
    </row>
    <row r="4" spans="1:5" ht="12.9" x14ac:dyDescent="0.35">
      <c r="A4" s="1">
        <f>Summary!A$9</f>
        <v>4</v>
      </c>
      <c r="B4" s="1" t="str">
        <f>Summary!B9</f>
        <v>Friday 21-Jan AM1: Joint 6a/4ab/14</v>
      </c>
      <c r="E4" s="16">
        <f>Summary!$C$9</f>
        <v>0.375</v>
      </c>
    </row>
    <row r="5" spans="1:5" ht="12.9" x14ac:dyDescent="0.35">
      <c r="A5" s="9">
        <f>A4+0.1</f>
        <v>4.0999999999999996</v>
      </c>
      <c r="B5" s="83" t="s">
        <v>66</v>
      </c>
      <c r="C5" s="15" t="s">
        <v>4</v>
      </c>
      <c r="D5" s="12">
        <v>0</v>
      </c>
      <c r="E5" s="13">
        <f>E4+TIME(0,D4,0)</f>
        <v>0.375</v>
      </c>
    </row>
    <row r="6" spans="1:5" ht="12.9" x14ac:dyDescent="0.35">
      <c r="A6" s="9"/>
      <c r="B6" s="14"/>
      <c r="C6" s="15"/>
      <c r="D6" s="12"/>
      <c r="E6" s="13"/>
    </row>
    <row r="7" spans="1:5" ht="12.9" x14ac:dyDescent="0.35">
      <c r="A7" s="9"/>
      <c r="B7" s="14"/>
      <c r="C7" s="15"/>
      <c r="D7" s="12"/>
      <c r="E7" s="13"/>
    </row>
    <row r="8" spans="1:5" x14ac:dyDescent="0.3">
      <c r="B8" s="30" t="s">
        <v>55</v>
      </c>
    </row>
    <row r="9" spans="1:5" customFormat="1" ht="12.9" x14ac:dyDescent="0.35">
      <c r="A9" s="1">
        <f>Summary!A$10</f>
        <v>5</v>
      </c>
      <c r="B9" s="1" t="str">
        <f>Summary!B$10</f>
        <v>Friday 21-Jan AM2: Technical Presentations</v>
      </c>
      <c r="C9" s="8"/>
      <c r="D9" s="8"/>
      <c r="E9" s="16">
        <f>Summary!$C$10</f>
        <v>0.45833333333333331</v>
      </c>
    </row>
    <row r="10" spans="1:5" customFormat="1" ht="12.9" x14ac:dyDescent="0.35">
      <c r="A10" s="9">
        <f t="shared" ref="A10:A15" si="0">A9+0.1</f>
        <v>5.0999999999999996</v>
      </c>
      <c r="B10" s="10" t="s">
        <v>0</v>
      </c>
      <c r="C10" s="15" t="s">
        <v>4</v>
      </c>
      <c r="D10" s="12">
        <v>10</v>
      </c>
      <c r="E10" s="13">
        <f t="shared" ref="E10:E15" si="1">E9+TIME(0,D9,0)</f>
        <v>0.45833333333333331</v>
      </c>
    </row>
    <row r="11" spans="1:5" customFormat="1" ht="12.9" x14ac:dyDescent="0.35">
      <c r="A11" s="9">
        <f t="shared" si="0"/>
        <v>5.1999999999999993</v>
      </c>
      <c r="B11" s="14" t="s">
        <v>31</v>
      </c>
      <c r="C11" s="15" t="s">
        <v>4</v>
      </c>
      <c r="D11" s="12">
        <v>5</v>
      </c>
      <c r="E11" s="13">
        <f t="shared" si="1"/>
        <v>0.46527777777777773</v>
      </c>
    </row>
    <row r="12" spans="1:5" customFormat="1" ht="12.9" x14ac:dyDescent="0.35">
      <c r="A12" s="9">
        <f t="shared" si="0"/>
        <v>5.2999999999999989</v>
      </c>
      <c r="B12" s="14" t="s">
        <v>76</v>
      </c>
      <c r="C12" s="15" t="s">
        <v>77</v>
      </c>
      <c r="D12" s="12">
        <v>35</v>
      </c>
      <c r="E12" s="13">
        <f t="shared" si="1"/>
        <v>0.46874999999999994</v>
      </c>
    </row>
    <row r="13" spans="1:5" customFormat="1" ht="12.9" x14ac:dyDescent="0.35">
      <c r="A13" s="9">
        <f t="shared" si="0"/>
        <v>5.3999999999999986</v>
      </c>
      <c r="B13" s="14" t="s">
        <v>86</v>
      </c>
      <c r="C13" s="15" t="s">
        <v>84</v>
      </c>
      <c r="D13" s="12">
        <v>35</v>
      </c>
      <c r="E13" s="13">
        <f t="shared" si="1"/>
        <v>0.49305555555555552</v>
      </c>
    </row>
    <row r="14" spans="1:5" ht="12.9" x14ac:dyDescent="0.35">
      <c r="A14" s="9">
        <f t="shared" si="0"/>
        <v>5.4999999999999982</v>
      </c>
      <c r="B14" s="14" t="s">
        <v>101</v>
      </c>
      <c r="C14" s="15" t="s">
        <v>100</v>
      </c>
      <c r="D14" s="12">
        <v>35</v>
      </c>
      <c r="E14" s="13">
        <f t="shared" si="1"/>
        <v>0.51736111111111105</v>
      </c>
    </row>
    <row r="15" spans="1:5" ht="12.9" x14ac:dyDescent="0.35">
      <c r="A15" s="9">
        <f t="shared" si="0"/>
        <v>5.5999999999999979</v>
      </c>
      <c r="B15" s="14" t="s">
        <v>2</v>
      </c>
      <c r="C15" s="15" t="s">
        <v>4</v>
      </c>
      <c r="D15" s="12">
        <v>0</v>
      </c>
      <c r="E15" s="13">
        <f t="shared" si="1"/>
        <v>0.54166666666666663</v>
      </c>
    </row>
    <row r="17" spans="1:5" ht="12.9" x14ac:dyDescent="0.35">
      <c r="A17"/>
      <c r="B17" s="22" t="s">
        <v>40</v>
      </c>
      <c r="C17"/>
      <c r="D17"/>
      <c r="E17"/>
    </row>
    <row r="18" spans="1:5" x14ac:dyDescent="0.3">
      <c r="A18"/>
      <c r="B18" s="76"/>
      <c r="C18"/>
      <c r="D18"/>
      <c r="E18"/>
    </row>
    <row r="19" spans="1:5" x14ac:dyDescent="0.3">
      <c r="A19"/>
      <c r="B19" s="76"/>
      <c r="C19"/>
      <c r="D19"/>
      <c r="E19"/>
    </row>
    <row r="20" spans="1:5" x14ac:dyDescent="0.3">
      <c r="A20"/>
      <c r="B20" s="23"/>
      <c r="C20"/>
      <c r="D20"/>
      <c r="E20"/>
    </row>
    <row r="21" spans="1:5" x14ac:dyDescent="0.3">
      <c r="A21"/>
      <c r="B21" s="23"/>
      <c r="C21"/>
      <c r="D21"/>
      <c r="E21"/>
    </row>
    <row r="22" spans="1:5" x14ac:dyDescent="0.3">
      <c r="A22"/>
      <c r="B22" s="75"/>
      <c r="C22"/>
      <c r="D22"/>
      <c r="E22"/>
    </row>
    <row r="26" spans="1:5" x14ac:dyDescent="0.3">
      <c r="B26" s="2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FB3EA-ADF9-4DCE-A211-D458F50FEC2B}">
  <dimension ref="A1:E28"/>
  <sheetViews>
    <sheetView zoomScale="120" zoomScaleNormal="120" workbookViewId="0">
      <pane ySplit="2" topLeftCell="A3" activePane="bottomLeft" state="frozen"/>
      <selection pane="bottomLeft" activeCell="B9" sqref="B9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January 2022 Wireless Interim</v>
      </c>
    </row>
    <row r="2" spans="1:5" ht="15" x14ac:dyDescent="0.35">
      <c r="B2" s="5"/>
    </row>
    <row r="3" spans="1:5" x14ac:dyDescent="0.3">
      <c r="B3" s="30" t="s">
        <v>55</v>
      </c>
    </row>
    <row r="4" spans="1:5" ht="12.9" x14ac:dyDescent="0.35">
      <c r="A4" s="1">
        <f>Summary!A$11</f>
        <v>6</v>
      </c>
      <c r="B4" s="80" t="str">
        <f>Summary!B$11</f>
        <v>Monday 24-Jan AM1: Technical Presentations</v>
      </c>
      <c r="C4" s="15"/>
      <c r="D4" s="12"/>
      <c r="E4" s="13">
        <f>Summary!C$11</f>
        <v>0.375</v>
      </c>
    </row>
    <row r="5" spans="1:5" s="17" customFormat="1" ht="12.9" x14ac:dyDescent="0.35">
      <c r="A5" s="9">
        <f t="shared" ref="A5:A10" si="0">A4+0.1</f>
        <v>6.1</v>
      </c>
      <c r="B5" s="10" t="s">
        <v>0</v>
      </c>
      <c r="C5" s="15" t="s">
        <v>4</v>
      </c>
      <c r="D5" s="12">
        <v>10</v>
      </c>
      <c r="E5" s="13">
        <f t="shared" ref="E5:E10" si="1">E4+TIME(0,D4,0)</f>
        <v>0.375</v>
      </c>
    </row>
    <row r="6" spans="1:5" s="17" customFormat="1" ht="12.9" x14ac:dyDescent="0.35">
      <c r="A6" s="9">
        <f t="shared" si="0"/>
        <v>6.1999999999999993</v>
      </c>
      <c r="B6" s="14" t="s">
        <v>31</v>
      </c>
      <c r="C6" s="15" t="s">
        <v>4</v>
      </c>
      <c r="D6" s="12">
        <v>5</v>
      </c>
      <c r="E6" s="13">
        <f t="shared" si="1"/>
        <v>0.38194444444444442</v>
      </c>
    </row>
    <row r="7" spans="1:5" ht="12.9" x14ac:dyDescent="0.35">
      <c r="A7" s="9">
        <f t="shared" si="0"/>
        <v>6.2999999999999989</v>
      </c>
      <c r="B7" s="14" t="s">
        <v>80</v>
      </c>
      <c r="C7" s="15" t="s">
        <v>78</v>
      </c>
      <c r="D7" s="12">
        <v>35</v>
      </c>
      <c r="E7" s="13">
        <f t="shared" si="1"/>
        <v>0.38541666666666663</v>
      </c>
    </row>
    <row r="8" spans="1:5" ht="12.9" x14ac:dyDescent="0.35">
      <c r="A8" s="9">
        <f t="shared" si="0"/>
        <v>6.3999999999999986</v>
      </c>
      <c r="B8" s="14" t="s">
        <v>88</v>
      </c>
      <c r="C8" s="15" t="s">
        <v>81</v>
      </c>
      <c r="D8" s="12">
        <v>35</v>
      </c>
      <c r="E8" s="13">
        <f t="shared" si="1"/>
        <v>0.40972222222222221</v>
      </c>
    </row>
    <row r="9" spans="1:5" ht="12.9" x14ac:dyDescent="0.35">
      <c r="A9" s="9">
        <f t="shared" si="0"/>
        <v>6.4999999999999982</v>
      </c>
      <c r="B9" s="14" t="s">
        <v>83</v>
      </c>
      <c r="C9" s="15" t="s">
        <v>82</v>
      </c>
      <c r="D9" s="12">
        <v>35</v>
      </c>
      <c r="E9" s="13">
        <f t="shared" si="1"/>
        <v>0.43402777777777779</v>
      </c>
    </row>
    <row r="10" spans="1:5" ht="12.9" x14ac:dyDescent="0.35">
      <c r="A10" s="9">
        <f t="shared" si="0"/>
        <v>6.5999999999999979</v>
      </c>
      <c r="B10" s="14" t="s">
        <v>2</v>
      </c>
      <c r="C10" s="15" t="s">
        <v>4</v>
      </c>
      <c r="D10" s="12">
        <v>0</v>
      </c>
      <c r="E10" s="13">
        <f t="shared" si="1"/>
        <v>0.45833333333333337</v>
      </c>
    </row>
    <row r="12" spans="1:5" s="17" customFormat="1" x14ac:dyDescent="0.3"/>
    <row r="13" spans="1:5" s="17" customFormat="1" x14ac:dyDescent="0.3">
      <c r="B13" s="30" t="s">
        <v>55</v>
      </c>
    </row>
    <row r="14" spans="1:5" x14ac:dyDescent="0.3">
      <c r="A14" s="1">
        <f>Summary!A$12</f>
        <v>7</v>
      </c>
      <c r="B14" s="80" t="str">
        <f>Summary!B$12</f>
        <v>Monday 24-Jan EV1: Technical Presentations</v>
      </c>
    </row>
    <row r="15" spans="1:5" ht="12.9" x14ac:dyDescent="0.35">
      <c r="A15" s="9">
        <f t="shared" ref="A15:A20" si="2">A14+0.1</f>
        <v>7.1</v>
      </c>
      <c r="B15" s="10" t="s">
        <v>0</v>
      </c>
      <c r="C15" s="15" t="s">
        <v>4</v>
      </c>
      <c r="D15" s="12">
        <v>10</v>
      </c>
      <c r="E15" s="13">
        <f>Summary!C$12</f>
        <v>0.70833333333333337</v>
      </c>
    </row>
    <row r="16" spans="1:5" ht="12.9" x14ac:dyDescent="0.35">
      <c r="A16" s="9">
        <f t="shared" si="2"/>
        <v>7.1999999999999993</v>
      </c>
      <c r="B16" s="14" t="s">
        <v>31</v>
      </c>
      <c r="C16" s="15" t="s">
        <v>4</v>
      </c>
      <c r="D16" s="12">
        <v>5</v>
      </c>
      <c r="E16" s="13">
        <f t="shared" ref="E15:E20" si="3">E15+TIME(0,D15,0)</f>
        <v>0.71527777777777779</v>
      </c>
    </row>
    <row r="17" spans="1:5" ht="12.9" x14ac:dyDescent="0.35">
      <c r="A17" s="9">
        <f t="shared" si="2"/>
        <v>7.2999999999999989</v>
      </c>
      <c r="B17" s="14" t="s">
        <v>90</v>
      </c>
      <c r="C17" s="15" t="s">
        <v>89</v>
      </c>
      <c r="D17" s="12">
        <v>35</v>
      </c>
      <c r="E17" s="13">
        <f t="shared" si="3"/>
        <v>0.71875</v>
      </c>
    </row>
    <row r="18" spans="1:5" ht="12.9" x14ac:dyDescent="0.35">
      <c r="A18" s="9">
        <f t="shared" si="2"/>
        <v>7.3999999999999986</v>
      </c>
      <c r="B18" s="14" t="s">
        <v>92</v>
      </c>
      <c r="C18" s="15" t="s">
        <v>91</v>
      </c>
      <c r="D18" s="12">
        <v>35</v>
      </c>
      <c r="E18" s="13">
        <f t="shared" si="3"/>
        <v>0.74305555555555558</v>
      </c>
    </row>
    <row r="19" spans="1:5" ht="12.9" x14ac:dyDescent="0.35">
      <c r="A19" s="9">
        <f t="shared" si="2"/>
        <v>7.4999999999999982</v>
      </c>
      <c r="B19" s="14" t="s">
        <v>93</v>
      </c>
      <c r="C19" s="15" t="s">
        <v>94</v>
      </c>
      <c r="D19" s="12">
        <v>35</v>
      </c>
      <c r="E19" s="13">
        <f t="shared" si="3"/>
        <v>0.76736111111111116</v>
      </c>
    </row>
    <row r="20" spans="1:5" ht="12.9" x14ac:dyDescent="0.35">
      <c r="A20" s="9">
        <f t="shared" si="2"/>
        <v>7.5999999999999979</v>
      </c>
      <c r="B20" s="14" t="s">
        <v>2</v>
      </c>
      <c r="C20" s="15" t="s">
        <v>4</v>
      </c>
      <c r="D20" s="12">
        <v>0</v>
      </c>
      <c r="E20" s="13">
        <f t="shared" si="3"/>
        <v>0.79166666666666674</v>
      </c>
    </row>
    <row r="24" spans="1:5" x14ac:dyDescent="0.3">
      <c r="B24" s="8" t="s">
        <v>40</v>
      </c>
    </row>
    <row r="27" spans="1:5" x14ac:dyDescent="0.3">
      <c r="B27" s="23"/>
    </row>
    <row r="28" spans="1:5" x14ac:dyDescent="0.3">
      <c r="B28" s="2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5"/>
  <sheetViews>
    <sheetView zoomScale="120" zoomScaleNormal="120" workbookViewId="0">
      <pane ySplit="2" topLeftCell="A3" activePane="bottomLeft" state="frozen"/>
      <selection pane="bottomLeft" activeCell="B10" sqref="B10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January 2022 Wireless Interim</v>
      </c>
    </row>
    <row r="2" spans="1:5" ht="15" x14ac:dyDescent="0.35">
      <c r="B2" s="5"/>
    </row>
    <row r="3" spans="1:5" ht="12.9" x14ac:dyDescent="0.35">
      <c r="A3" s="9"/>
      <c r="B3" s="14"/>
      <c r="C3" s="15"/>
      <c r="D3" s="12"/>
      <c r="E3" s="13"/>
    </row>
    <row r="4" spans="1:5" x14ac:dyDescent="0.3">
      <c r="A4"/>
      <c r="C4"/>
      <c r="D4"/>
    </row>
    <row r="5" spans="1:5" ht="12.9" x14ac:dyDescent="0.35">
      <c r="A5" s="1">
        <f>Summary!A$13</f>
        <v>8</v>
      </c>
      <c r="B5" s="1" t="str">
        <f>Summary!B13</f>
        <v xml:space="preserve">Tuesday 25-Jan PM1: Technical Presentations, TG closing </v>
      </c>
      <c r="E5" s="16">
        <f>Summary!$C$13</f>
        <v>0.54166666666666663</v>
      </c>
    </row>
    <row r="6" spans="1:5" s="17" customFormat="1" ht="12.9" x14ac:dyDescent="0.35">
      <c r="A6" s="9">
        <f t="shared" ref="A6:A12" si="0">A5+0.1</f>
        <v>8.1</v>
      </c>
      <c r="B6" s="32" t="s">
        <v>0</v>
      </c>
      <c r="C6" s="33" t="s">
        <v>4</v>
      </c>
      <c r="D6" s="34">
        <v>10</v>
      </c>
      <c r="E6" s="35">
        <f>E5+TIME(0,D4,0)</f>
        <v>0.54166666666666663</v>
      </c>
    </row>
    <row r="7" spans="1:5" s="17" customFormat="1" ht="12.9" x14ac:dyDescent="0.35">
      <c r="A7" s="9">
        <f t="shared" si="0"/>
        <v>8.1999999999999993</v>
      </c>
      <c r="B7" s="36" t="s">
        <v>31</v>
      </c>
      <c r="C7" s="33" t="s">
        <v>4</v>
      </c>
      <c r="D7" s="34">
        <v>5</v>
      </c>
      <c r="E7" s="35">
        <f t="shared" ref="E7:E12" si="1">E6+TIME(0,D6,0)</f>
        <v>0.54861111111111105</v>
      </c>
    </row>
    <row r="8" spans="1:5" s="17" customFormat="1" ht="12.9" x14ac:dyDescent="0.35">
      <c r="A8" s="9">
        <f>A6+0.1</f>
        <v>8.1999999999999993</v>
      </c>
      <c r="B8" s="14" t="s">
        <v>79</v>
      </c>
      <c r="C8" s="33" t="s">
        <v>78</v>
      </c>
      <c r="D8" s="34">
        <v>20</v>
      </c>
      <c r="E8" s="35">
        <f t="shared" si="1"/>
        <v>0.55208333333333326</v>
      </c>
    </row>
    <row r="9" spans="1:5" ht="12.9" x14ac:dyDescent="0.35">
      <c r="A9" s="9">
        <f>A7+0.1</f>
        <v>8.2999999999999989</v>
      </c>
      <c r="B9" s="14" t="s">
        <v>87</v>
      </c>
      <c r="C9" s="33" t="s">
        <v>1</v>
      </c>
      <c r="D9" s="34">
        <v>20</v>
      </c>
      <c r="E9" s="35">
        <f t="shared" si="1"/>
        <v>0.5659722222222221</v>
      </c>
    </row>
    <row r="10" spans="1:5" ht="12.9" x14ac:dyDescent="0.35">
      <c r="A10" s="9">
        <f t="shared" si="0"/>
        <v>8.3999999999999986</v>
      </c>
      <c r="B10" s="14" t="s">
        <v>72</v>
      </c>
      <c r="C10" s="33" t="s">
        <v>1</v>
      </c>
      <c r="D10" s="34">
        <v>40</v>
      </c>
      <c r="E10" s="35">
        <f t="shared" si="1"/>
        <v>0.57986111111111094</v>
      </c>
    </row>
    <row r="11" spans="1:5" ht="12.9" x14ac:dyDescent="0.35">
      <c r="A11" s="9">
        <f t="shared" si="0"/>
        <v>8.4999999999999982</v>
      </c>
      <c r="B11" s="14" t="s">
        <v>73</v>
      </c>
      <c r="C11" s="33" t="s">
        <v>4</v>
      </c>
      <c r="D11" s="34">
        <v>25</v>
      </c>
      <c r="E11" s="35">
        <f t="shared" si="1"/>
        <v>0.60763888888888873</v>
      </c>
    </row>
    <row r="12" spans="1:5" ht="12.9" x14ac:dyDescent="0.35">
      <c r="A12" s="9">
        <f t="shared" si="0"/>
        <v>8.5999999999999979</v>
      </c>
      <c r="B12" s="36" t="s">
        <v>2</v>
      </c>
      <c r="C12" s="33" t="s">
        <v>4</v>
      </c>
      <c r="D12" s="34">
        <v>0</v>
      </c>
      <c r="E12" s="35">
        <f t="shared" si="1"/>
        <v>0.62499999999999989</v>
      </c>
    </row>
    <row r="13" spans="1:5" ht="12.9" x14ac:dyDescent="0.35">
      <c r="A13" s="18"/>
      <c r="B13" s="22"/>
      <c r="C13" s="19"/>
      <c r="D13" s="20"/>
      <c r="E13" s="21"/>
    </row>
    <row r="17" spans="2:2" x14ac:dyDescent="0.3">
      <c r="B17"/>
    </row>
    <row r="22" spans="2:2" x14ac:dyDescent="0.3">
      <c r="B22" s="8" t="s">
        <v>40</v>
      </c>
    </row>
    <row r="23" spans="2:2" x14ac:dyDescent="0.3">
      <c r="B23" s="23"/>
    </row>
    <row r="24" spans="2:2" x14ac:dyDescent="0.3">
      <c r="B24" s="23"/>
    </row>
    <row r="25" spans="2:2" x14ac:dyDescent="0.3">
      <c r="B25" s="2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Big Picture</vt:lpstr>
      <vt:lpstr>Summary</vt:lpstr>
      <vt:lpstr>Wednesday</vt:lpstr>
      <vt:lpstr>Thursday</vt:lpstr>
      <vt:lpstr>Friday</vt:lpstr>
      <vt:lpstr>Monday</vt:lpstr>
      <vt:lpstr>Tuesday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2022-01-13T05:48:01Z</dcterms:modified>
</cp:coreProperties>
</file>