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F86C1DA3-8195-4035-8D74-ADEF30AFA856}" xr6:coauthVersionLast="47" xr6:coauthVersionMax="47" xr10:uidLastSave="{00000000-0000-0000-0000-000000000000}"/>
  <bookViews>
    <workbookView xWindow="-108" yWindow="-108" windowWidth="30936" windowHeight="16896" tabRatio="703" xr2:uid="{00000000-000D-0000-FFFF-FFFF00000000}"/>
  </bookViews>
  <sheets>
    <sheet name="Big Picture" sheetId="18" r:id="rId1"/>
    <sheet name="Summary" sheetId="2" r:id="rId2"/>
    <sheet name="Wednesday" sheetId="19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7" l="1"/>
  <c r="B4" i="17"/>
  <c r="A4" i="17"/>
  <c r="A14" i="17"/>
  <c r="B14" i="17"/>
  <c r="A15" i="17"/>
  <c r="A16" i="17" s="1"/>
  <c r="A17" i="17" s="1"/>
  <c r="A18" i="17" s="1"/>
  <c r="A19" i="17" s="1"/>
  <c r="A20" i="17" s="1"/>
  <c r="E15" i="17"/>
  <c r="E16" i="17" s="1"/>
  <c r="E17" i="17" s="1"/>
  <c r="E18" i="17" s="1"/>
  <c r="E19" i="17" s="1"/>
  <c r="E20" i="17" s="1"/>
  <c r="E6" i="11"/>
  <c r="E7" i="11" s="1"/>
  <c r="E8" i="11" s="1"/>
  <c r="E9" i="11" s="1"/>
  <c r="E10" i="11" s="1"/>
  <c r="E11" i="11" s="1"/>
  <c r="A6" i="11"/>
  <c r="A7" i="11" s="1"/>
  <c r="A8" i="11" s="1"/>
  <c r="A9" i="11" s="1"/>
  <c r="A10" i="11" s="1"/>
  <c r="A11" i="11" s="1"/>
  <c r="E5" i="11"/>
  <c r="B5" i="11"/>
  <c r="A5" i="11"/>
  <c r="E6" i="19"/>
  <c r="E7" i="19" s="1"/>
  <c r="B6" i="19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B1" i="19"/>
  <c r="A4" i="18"/>
  <c r="B4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E8" i="19" l="1"/>
  <c r="E9" i="19" s="1"/>
  <c r="E10" i="19" s="1"/>
  <c r="E11" i="19" s="1"/>
  <c r="E12" i="19" s="1"/>
  <c r="E13" i="19" s="1"/>
  <c r="E14" i="19" s="1"/>
  <c r="E15" i="19" s="1"/>
  <c r="A5" i="18"/>
  <c r="A6" i="18" l="1"/>
  <c r="B5" i="18"/>
  <c r="A7" i="18" l="1"/>
  <c r="B6" i="18"/>
  <c r="B7" i="18" l="1"/>
  <c r="A8" i="18"/>
  <c r="A9" i="18" l="1"/>
  <c r="B8" i="18"/>
  <c r="A10" i="18" l="1"/>
  <c r="B9" i="18"/>
  <c r="B10" i="18" l="1"/>
  <c r="A11" i="18"/>
  <c r="A12" i="18" l="1"/>
  <c r="B11" i="18"/>
  <c r="B12" i="18" l="1"/>
  <c r="A13" i="18"/>
  <c r="B13" i="18" l="1"/>
  <c r="A14" i="18"/>
  <c r="A15" i="18" l="1"/>
  <c r="B14" i="18"/>
  <c r="A16" i="18" l="1"/>
  <c r="B15" i="18"/>
  <c r="B16" i="18" l="1"/>
  <c r="A17" i="18"/>
  <c r="A18" i="18" l="1"/>
  <c r="B17" i="18"/>
  <c r="B18" i="18" l="1"/>
  <c r="A19" i="18"/>
  <c r="E5" i="17"/>
  <c r="E6" i="17" s="1"/>
  <c r="E7" i="17" s="1"/>
  <c r="E8" i="17" s="1"/>
  <c r="E9" i="17" s="1"/>
  <c r="E10" i="17" s="1"/>
  <c r="A5" i="17"/>
  <c r="A6" i="17" s="1"/>
  <c r="A7" i="17" s="1"/>
  <c r="A8" i="17" s="1"/>
  <c r="A9" i="17" s="1"/>
  <c r="A10" i="17" s="1"/>
  <c r="A13" i="2"/>
  <c r="A20" i="18" l="1"/>
  <c r="B19" i="18"/>
  <c r="B1" i="16"/>
  <c r="B1" i="13"/>
  <c r="E9" i="16"/>
  <c r="E4" i="16"/>
  <c r="E11" i="13"/>
  <c r="E12" i="13" s="1"/>
  <c r="E13" i="13" s="1"/>
  <c r="E14" i="13" s="1"/>
  <c r="E15" i="13" s="1"/>
  <c r="E16" i="13" s="1"/>
  <c r="E17" i="13" s="1"/>
  <c r="E6" i="13"/>
  <c r="B11" i="13"/>
  <c r="A6" i="2"/>
  <c r="A21" i="18" l="1"/>
  <c r="B21" i="18" s="1"/>
  <c r="B20" i="18"/>
  <c r="A7" i="2"/>
  <c r="A6" i="13" s="1"/>
  <c r="B6" i="13"/>
  <c r="B4" i="16"/>
  <c r="E5" i="16"/>
  <c r="A7" i="13"/>
  <c r="B9" i="16"/>
  <c r="E10" i="16"/>
  <c r="E11" i="16" s="1"/>
  <c r="E12" i="16" s="1"/>
  <c r="E13" i="16" s="1"/>
  <c r="A8" i="2" l="1"/>
  <c r="E14" i="16"/>
  <c r="E15" i="16" s="1"/>
  <c r="A9" i="2" l="1"/>
  <c r="A11" i="13"/>
  <c r="A12" i="13" s="1"/>
  <c r="A13" i="13" s="1"/>
  <c r="A14" i="13" s="1"/>
  <c r="A15" i="13" s="1"/>
  <c r="A16" i="13" s="1"/>
  <c r="A17" i="13" s="1"/>
  <c r="B1" i="17"/>
  <c r="A10" i="2" l="1"/>
  <c r="A4" i="16"/>
  <c r="A5" i="16" s="1"/>
  <c r="A9" i="16" l="1"/>
  <c r="A10" i="16" s="1"/>
  <c r="A11" i="16" s="1"/>
  <c r="A12" i="16" s="1"/>
  <c r="A13" i="16" s="1"/>
  <c r="A14" i="16" s="1"/>
  <c r="A15" i="16" s="1"/>
  <c r="A11" i="2"/>
  <c r="A12" i="2" s="1"/>
  <c r="B1" i="11"/>
</calcChain>
</file>

<file path=xl/sharedStrings.xml><?xml version="1.0" encoding="utf-8"?>
<sst xmlns="http://schemas.openxmlformats.org/spreadsheetml/2006/main" count="208" uniqueCount="81">
  <si>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</si>
  <si>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</si>
  <si>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</si>
  <si>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</si>
  <si>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</si>
  <si>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</si>
  <si>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</si>
  <si>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</si>
  <si>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</si>
  <si>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</si>
  <si>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</si>
  <si>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</si>
  <si>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</si>
  <si>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</si>
  <si>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</si>
  <si>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</si>
  <si>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</si>
  <si>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</si>
  <si>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</si>
  <si>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</si>
  <si>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</si>
  <si>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</si>
  <si>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</si>
  <si>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</si>
  <si>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</si>
  <si>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</si>
  <si>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</si>
  <si>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</si>
  <si>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</si>
  <si>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</si>
  <si>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</si>
  <si>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</si>
  <si>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Reminders</t>
  </si>
  <si>
    <t>Chair/All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</si>
  <si>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</si>
  <si>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</si>
  <si>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</si>
  <si>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</si>
  <si>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</si>
  <si>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</si>
  <si>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</si>
  <si>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</si>
  <si>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</si>
  <si>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</si>
  <si>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</si>
  <si>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</si>
  <si>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</si>
  <si>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</si>
  <si>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</si>
  <si>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</si>
  <si>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</si>
  <si>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>NOTE: Document Server Link:</t>
  </si>
  <si>
    <t>Recap and TG operations</t>
  </si>
  <si>
    <t>Discussion on Project Schedule and process</t>
  </si>
  <si>
    <t>Technical contribution: TBD</t>
  </si>
  <si>
    <t>Joint 14/15/4ab</t>
  </si>
  <si>
    <t>Joint 6a/4ab/14</t>
  </si>
  <si>
    <t>Task Group 15.4ab - Next Generation UWB</t>
  </si>
  <si>
    <t>Liu</t>
  </si>
  <si>
    <t>AM1</t>
  </si>
  <si>
    <t>Joint 802.15/802.1</t>
  </si>
  <si>
    <t>Joint 3ma/THz</t>
  </si>
  <si>
    <t>Wednesday 19-Jan EV1: TG Opening, Technical Presentations</t>
  </si>
  <si>
    <t>Friday 21-Jan AM1: Joint 6a/4ab/14</t>
  </si>
  <si>
    <t>Friday 21-Jan AM2: Technical Presentations</t>
  </si>
  <si>
    <t>Monday 24-Jan AM2: Technical Presentations</t>
  </si>
  <si>
    <t>Thursday 20-Jan PM1: Joint 14/15/4ab</t>
  </si>
  <si>
    <t>Thursday 20-Jan EV1: Technical Presentations</t>
  </si>
  <si>
    <t xml:space="preserve">Tuesday 25-Jan PM1: Technical Presentations, TG closing </t>
  </si>
  <si>
    <t>Joint Meeting with TG14, TG15 and TG4ab</t>
  </si>
  <si>
    <t>Joint Meeting with TG5a, TG4ab and TG14</t>
  </si>
  <si>
    <t>[See Doc # TBD]</t>
  </si>
  <si>
    <t>[See  Doc #]</t>
  </si>
  <si>
    <t>https://mentor.ieee.org/802.15/dcn/21/15-21-0638-00-04ab-tg4ab-presentations-by-tgd-categories.xlsx</t>
  </si>
  <si>
    <t>Powell</t>
  </si>
  <si>
    <t xml:space="preserve">TGD discussion: contributions by TGD category (doc 15-21-0638) </t>
  </si>
  <si>
    <t>January 2022 Wireless Interim</t>
  </si>
  <si>
    <t>Continue technical discussions deferred from prior meeting(s)</t>
  </si>
  <si>
    <t>AoB, Next Steps, Closing</t>
  </si>
  <si>
    <t>Discussion and approval of Agenda (doc. 15-21-0644)</t>
  </si>
  <si>
    <t>Monday 24-Jan EV1: Technical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</si>
</sst>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0" fontId="17" fillId="0" borderId="2" xfId="0" applyFont="1" applyBorder="1"/>
    <xf numFmtId="0" fontId="17" fillId="0" borderId="11" xfId="0" applyFont="1" applyBorder="1"/>
    <xf numFmtId="0" fontId="9" fillId="0" borderId="29" xfId="0" applyFont="1" applyBorder="1" applyAlignment="1">
      <alignment horizontal="center"/>
    </xf>
    <xf numFmtId="0" fontId="17" fillId="0" borderId="29" xfId="0" applyFont="1" applyBorder="1"/>
    <xf numFmtId="0" fontId="9" fillId="0" borderId="9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166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7" fontId="9" fillId="0" borderId="5" xfId="0" applyNumberFormat="1" applyFont="1" applyBorder="1"/>
    <xf numFmtId="167" fontId="9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9" fillId="4" borderId="4" xfId="0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7" fontId="9" fillId="0" borderId="0" xfId="0" applyNumberFormat="1" applyFont="1"/>
    <xf numFmtId="167" fontId="9" fillId="0" borderId="12" xfId="0" applyNumberFormat="1" applyFont="1" applyBorder="1"/>
    <xf numFmtId="0" fontId="17" fillId="4" borderId="4" xfId="0" applyFont="1" applyFill="1" applyBorder="1"/>
    <xf numFmtId="0" fontId="17" fillId="4" borderId="0" xfId="0" applyFont="1" applyFill="1"/>
    <xf numFmtId="167" fontId="9" fillId="4" borderId="12" xfId="0" applyNumberFormat="1" applyFont="1" applyFill="1" applyBorder="1"/>
    <xf numFmtId="0" fontId="17" fillId="4" borderId="12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7" fillId="4" borderId="5" xfId="0" applyFont="1" applyFill="1" applyBorder="1"/>
    <xf numFmtId="167" fontId="9" fillId="0" borderId="7" xfId="0" applyNumberFormat="1" applyFont="1" applyBorder="1"/>
    <xf numFmtId="167" fontId="9" fillId="0" borderId="14" xfId="0" applyNumberFormat="1" applyFont="1" applyBorder="1"/>
    <xf numFmtId="167" fontId="9" fillId="4" borderId="8" xfId="0" applyNumberFormat="1" applyFont="1" applyFill="1" applyBorder="1"/>
    <xf numFmtId="0" fontId="17" fillId="4" borderId="7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14" xfId="0" applyFont="1" applyFill="1" applyBorder="1"/>
    <xf numFmtId="0" fontId="17" fillId="4" borderId="6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7" xfId="0" applyFont="1" applyFill="1" applyBorder="1"/>
    <xf numFmtId="167" fontId="17" fillId="2" borderId="28" xfId="0" applyNumberFormat="1" applyFont="1" applyFill="1" applyBorder="1"/>
    <xf numFmtId="0" fontId="12" fillId="0" borderId="0" xfId="3" applyFill="1"/>
    <xf numFmtId="0" fontId="12" fillId="0" borderId="0" xfId="3" applyAlignment="1">
      <alignment vertical="center"/>
    </xf>
    <xf numFmtId="167" fontId="9" fillId="8" borderId="12" xfId="0" applyNumberFormat="1" applyFont="1" applyFill="1" applyBorder="1"/>
    <xf numFmtId="167" fontId="9" fillId="8" borderId="0" xfId="0" applyNumberFormat="1" applyFont="1" applyFill="1"/>
    <xf numFmtId="167" fontId="9" fillId="8" borderId="8" xfId="0" applyNumberFormat="1" applyFont="1" applyFill="1" applyBorder="1"/>
    <xf numFmtId="0" fontId="26" fillId="0" borderId="0" xfId="0" applyFont="1"/>
    <xf numFmtId="16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164" fontId="24" fillId="3" borderId="13" xfId="12" applyFont="1" applyFill="1" applyBorder="1" applyAlignment="1">
      <alignment horizontal="center" vertical="center" wrapText="1"/>
    </xf>
    <xf numFmtId="164" fontId="24" fillId="3" borderId="23" xfId="12" applyFont="1" applyFill="1" applyBorder="1" applyAlignment="1">
      <alignment horizontal="center" vertical="center" wrapText="1"/>
    </xf>
    <xf numFmtId="164" fontId="24" fillId="3" borderId="10" xfId="12" applyFont="1" applyFill="1" applyBorder="1" applyAlignment="1">
      <alignment horizontal="center" vertical="center" wrapText="1"/>
    </xf>
    <xf numFmtId="164" fontId="24" fillId="3" borderId="17" xfId="12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43" fontId="9" fillId="0" borderId="1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23" fillId="7" borderId="26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tabSelected="1" workbookViewId="0">
      <selection activeCell="A25" sqref="A25"/>
    </sheetView>
  </sheetViews>
  <sheetFormatPr defaultRowHeight="13.2" x14ac:dyDescent="0.25"/>
  <sheetData>
    <row r="1" spans="1:21" ht="15.6" x14ac:dyDescent="0.3">
      <c r="A1" s="38"/>
      <c r="B1" s="39"/>
      <c r="C1" s="40" t="s">
        <v>6</v>
      </c>
      <c r="D1" s="40" t="s">
        <v>9</v>
      </c>
      <c r="E1" s="126" t="s">
        <v>7</v>
      </c>
      <c r="F1" s="127"/>
      <c r="G1" s="126" t="s">
        <v>6</v>
      </c>
      <c r="H1" s="127"/>
      <c r="I1" s="128" t="s">
        <v>8</v>
      </c>
      <c r="J1" s="127"/>
      <c r="K1" s="128" t="s">
        <v>9</v>
      </c>
      <c r="L1" s="127"/>
      <c r="M1" s="82"/>
      <c r="N1" s="40" t="s">
        <v>10</v>
      </c>
      <c r="O1" s="126" t="s">
        <v>11</v>
      </c>
      <c r="P1" s="128"/>
      <c r="Q1" s="126" t="s">
        <v>7</v>
      </c>
      <c r="R1" s="127"/>
      <c r="S1" s="121" t="s">
        <v>6</v>
      </c>
      <c r="T1" s="122"/>
      <c r="U1" s="41"/>
    </row>
    <row r="2" spans="1:21" ht="15.6" x14ac:dyDescent="0.3">
      <c r="A2" s="42" t="s">
        <v>26</v>
      </c>
      <c r="B2" s="43" t="s">
        <v>42</v>
      </c>
      <c r="C2" s="44">
        <f>E2-6</f>
        <v>44573</v>
      </c>
      <c r="D2" s="44">
        <f>E2-4</f>
        <v>44575</v>
      </c>
      <c r="E2" s="123">
        <v>44579</v>
      </c>
      <c r="F2" s="124"/>
      <c r="G2" s="123">
        <f>E2+1</f>
        <v>44580</v>
      </c>
      <c r="H2" s="124"/>
      <c r="I2" s="123">
        <f>G2+1</f>
        <v>44581</v>
      </c>
      <c r="J2" s="124"/>
      <c r="K2" s="123">
        <f>I2+1</f>
        <v>44582</v>
      </c>
      <c r="L2" s="124"/>
      <c r="M2" s="81" t="s">
        <v>12</v>
      </c>
      <c r="N2" s="44">
        <f>K2+2</f>
        <v>44584</v>
      </c>
      <c r="O2" s="123">
        <f>N2+1</f>
        <v>44585</v>
      </c>
      <c r="P2" s="125"/>
      <c r="Q2" s="123">
        <f>O2+1</f>
        <v>44586</v>
      </c>
      <c r="R2" s="125"/>
      <c r="S2" s="123">
        <f>Q2+1</f>
        <v>44587</v>
      </c>
      <c r="T2" s="125"/>
      <c r="U2" s="45" t="s">
        <v>13</v>
      </c>
    </row>
    <row r="3" spans="1:21" ht="15.6" x14ac:dyDescent="0.3">
      <c r="A3" s="46">
        <v>0.20833333333333401</v>
      </c>
      <c r="B3" s="47">
        <f>A3-3/24</f>
        <v>8.3333333333334009E-2</v>
      </c>
      <c r="C3" s="48"/>
      <c r="D3" s="48"/>
      <c r="E3" s="49"/>
      <c r="F3" s="50"/>
      <c r="G3" s="49"/>
      <c r="H3" s="50"/>
      <c r="I3" s="51"/>
      <c r="J3" s="52"/>
      <c r="K3" s="53"/>
      <c r="L3" s="52"/>
      <c r="M3" s="54">
        <f>A3+5/24</f>
        <v>0.41666666666666735</v>
      </c>
      <c r="N3" s="48"/>
      <c r="O3" s="49"/>
      <c r="P3" s="51"/>
      <c r="Q3" s="49"/>
      <c r="R3" s="50"/>
      <c r="S3" s="51"/>
      <c r="T3" s="52"/>
      <c r="U3" s="55">
        <f>A3+14/24</f>
        <v>0.79166666666666741</v>
      </c>
    </row>
    <row r="4" spans="1:21" ht="15.6" x14ac:dyDescent="0.3">
      <c r="A4" s="46">
        <f>A3+1/24</f>
        <v>0.25000000000000067</v>
      </c>
      <c r="B4" s="47">
        <f t="shared" ref="B4:B21" si="0">A4-3/24</f>
        <v>0.12500000000000067</v>
      </c>
      <c r="C4" s="48"/>
      <c r="D4" s="48"/>
      <c r="E4" s="49"/>
      <c r="F4" s="50"/>
      <c r="G4" s="51"/>
      <c r="H4" s="52"/>
      <c r="I4" s="51"/>
      <c r="J4" s="52"/>
      <c r="K4" s="53"/>
      <c r="L4" s="52"/>
      <c r="M4" s="54">
        <f>M3+1/24</f>
        <v>0.45833333333333404</v>
      </c>
      <c r="N4" s="48"/>
      <c r="O4" s="49"/>
      <c r="P4" s="51"/>
      <c r="Q4" s="49"/>
      <c r="R4" s="50"/>
      <c r="S4" s="51"/>
      <c r="T4" s="52"/>
      <c r="U4" s="55">
        <f>U3+1/24</f>
        <v>0.83333333333333404</v>
      </c>
    </row>
    <row r="5" spans="1:21" ht="15.6" x14ac:dyDescent="0.3">
      <c r="A5" s="46">
        <f t="shared" ref="A5:A21" si="1">A4+1/24</f>
        <v>0.29166666666666735</v>
      </c>
      <c r="B5" s="47">
        <f t="shared" si="0"/>
        <v>0.16666666666666735</v>
      </c>
      <c r="C5" s="48"/>
      <c r="D5" s="48"/>
      <c r="E5" s="49"/>
      <c r="F5" s="50"/>
      <c r="G5" s="90" t="s">
        <v>15</v>
      </c>
      <c r="H5" s="87" t="s">
        <v>43</v>
      </c>
      <c r="I5" s="90" t="s">
        <v>15</v>
      </c>
      <c r="J5" s="87" t="s">
        <v>43</v>
      </c>
      <c r="K5" s="85" t="s">
        <v>43</v>
      </c>
      <c r="L5" s="87" t="s">
        <v>43</v>
      </c>
      <c r="M5" s="54">
        <f t="shared" ref="M5:M21" si="2">M4+1/24</f>
        <v>0.50000000000000067</v>
      </c>
      <c r="N5" s="48"/>
      <c r="O5" s="90" t="s">
        <v>15</v>
      </c>
      <c r="P5" s="117" t="s">
        <v>46</v>
      </c>
      <c r="Q5" s="90" t="s">
        <v>15</v>
      </c>
      <c r="R5" s="87" t="s">
        <v>43</v>
      </c>
      <c r="S5" s="51"/>
      <c r="T5" s="56"/>
      <c r="U5" s="55">
        <f t="shared" ref="U5:U21" si="3">U4+1/24</f>
        <v>0.87500000000000067</v>
      </c>
    </row>
    <row r="6" spans="1:21" ht="15.6" x14ac:dyDescent="0.3">
      <c r="A6" s="46">
        <f t="shared" si="1"/>
        <v>0.33333333333333404</v>
      </c>
      <c r="B6" s="47">
        <f t="shared" si="0"/>
        <v>0.20833333333333404</v>
      </c>
      <c r="C6" s="48"/>
      <c r="D6" s="48"/>
      <c r="E6" s="49"/>
      <c r="F6" s="50"/>
      <c r="G6" s="140"/>
      <c r="H6" s="88"/>
      <c r="I6" s="140"/>
      <c r="J6" s="88"/>
      <c r="K6" s="86"/>
      <c r="L6" s="88"/>
      <c r="M6" s="54">
        <f t="shared" si="2"/>
        <v>0.5416666666666673</v>
      </c>
      <c r="N6" s="48"/>
      <c r="O6" s="140"/>
      <c r="P6" s="118"/>
      <c r="Q6" s="140"/>
      <c r="R6" s="88"/>
      <c r="S6" s="57"/>
      <c r="T6" s="56"/>
      <c r="U6" s="55">
        <f t="shared" si="3"/>
        <v>0.9166666666666673</v>
      </c>
    </row>
    <row r="7" spans="1:21" ht="15.6" customHeight="1" x14ac:dyDescent="0.3">
      <c r="A7" s="46">
        <f t="shared" si="1"/>
        <v>0.37500000000000072</v>
      </c>
      <c r="B7" s="47">
        <f t="shared" si="0"/>
        <v>0.25000000000000072</v>
      </c>
      <c r="C7" s="58"/>
      <c r="D7" s="48"/>
      <c r="E7" s="105" t="s">
        <v>34</v>
      </c>
      <c r="F7" s="106"/>
      <c r="G7" s="102" t="s">
        <v>14</v>
      </c>
      <c r="H7" s="119" t="s">
        <v>44</v>
      </c>
      <c r="I7" s="102" t="s">
        <v>14</v>
      </c>
      <c r="J7" s="119" t="s">
        <v>44</v>
      </c>
      <c r="K7" s="129" t="s">
        <v>56</v>
      </c>
      <c r="L7" s="117" t="s">
        <v>61</v>
      </c>
      <c r="M7" s="54">
        <f t="shared" si="2"/>
        <v>0.58333333333333393</v>
      </c>
      <c r="N7" s="48"/>
      <c r="O7" s="102" t="s">
        <v>14</v>
      </c>
      <c r="P7" s="87" t="s">
        <v>59</v>
      </c>
      <c r="Q7" s="102" t="s">
        <v>14</v>
      </c>
      <c r="R7" s="119" t="s">
        <v>44</v>
      </c>
      <c r="S7" s="105" t="s">
        <v>35</v>
      </c>
      <c r="T7" s="106"/>
      <c r="U7" s="55">
        <f t="shared" si="3"/>
        <v>0.95833333333333393</v>
      </c>
    </row>
    <row r="8" spans="1:21" ht="15.6" x14ac:dyDescent="0.3">
      <c r="A8" s="46">
        <f t="shared" si="1"/>
        <v>0.41666666666666741</v>
      </c>
      <c r="B8" s="47">
        <f t="shared" si="0"/>
        <v>0.29166666666666741</v>
      </c>
      <c r="C8" s="133" t="s">
        <v>16</v>
      </c>
      <c r="D8" s="48"/>
      <c r="E8" s="107"/>
      <c r="F8" s="108"/>
      <c r="G8" s="137"/>
      <c r="H8" s="120"/>
      <c r="I8" s="137"/>
      <c r="J8" s="120"/>
      <c r="K8" s="130"/>
      <c r="L8" s="118"/>
      <c r="M8" s="54">
        <f t="shared" si="2"/>
        <v>0.62500000000000056</v>
      </c>
      <c r="N8" s="48"/>
      <c r="O8" s="137"/>
      <c r="P8" s="88"/>
      <c r="Q8" s="137"/>
      <c r="R8" s="120"/>
      <c r="S8" s="107"/>
      <c r="T8" s="108"/>
      <c r="U8" s="77">
        <f t="shared" si="3"/>
        <v>1.0000000000000007</v>
      </c>
    </row>
    <row r="9" spans="1:21" ht="15.75" customHeight="1" x14ac:dyDescent="0.3">
      <c r="A9" s="46">
        <f t="shared" si="1"/>
        <v>0.45833333333333409</v>
      </c>
      <c r="B9" s="47">
        <f t="shared" si="0"/>
        <v>0.33333333333333409</v>
      </c>
      <c r="C9" s="134"/>
      <c r="D9" s="48"/>
      <c r="E9" s="109" t="s">
        <v>36</v>
      </c>
      <c r="F9" s="110"/>
      <c r="G9" s="109" t="s">
        <v>60</v>
      </c>
      <c r="H9" s="110"/>
      <c r="I9" s="109" t="s">
        <v>17</v>
      </c>
      <c r="J9" s="110"/>
      <c r="K9" s="94" t="s">
        <v>45</v>
      </c>
      <c r="L9" s="113" t="s">
        <v>18</v>
      </c>
      <c r="M9" s="54">
        <f t="shared" si="2"/>
        <v>0.66666666666666718</v>
      </c>
      <c r="N9" s="48"/>
      <c r="O9" s="94" t="s">
        <v>45</v>
      </c>
      <c r="P9" s="100" t="s">
        <v>18</v>
      </c>
      <c r="Q9" s="135" t="s">
        <v>5</v>
      </c>
      <c r="R9" s="115"/>
      <c r="S9" s="51"/>
      <c r="T9" s="50"/>
      <c r="U9" s="77">
        <f t="shared" si="3"/>
        <v>1.0416666666666674</v>
      </c>
    </row>
    <row r="10" spans="1:21" ht="15.6" x14ac:dyDescent="0.3">
      <c r="A10" s="46">
        <f t="shared" si="1"/>
        <v>0.50000000000000078</v>
      </c>
      <c r="B10" s="47">
        <f t="shared" si="0"/>
        <v>0.37500000000000078</v>
      </c>
      <c r="C10" s="58"/>
      <c r="D10" s="48"/>
      <c r="E10" s="111"/>
      <c r="F10" s="112"/>
      <c r="G10" s="111"/>
      <c r="H10" s="112"/>
      <c r="I10" s="111"/>
      <c r="J10" s="112"/>
      <c r="K10" s="95"/>
      <c r="L10" s="114"/>
      <c r="M10" s="54">
        <f t="shared" si="2"/>
        <v>0.70833333333333381</v>
      </c>
      <c r="N10" s="48"/>
      <c r="O10" s="95"/>
      <c r="P10" s="141"/>
      <c r="Q10" s="136"/>
      <c r="R10" s="116"/>
      <c r="S10" s="51"/>
      <c r="T10" s="50"/>
      <c r="U10" s="77">
        <f t="shared" si="3"/>
        <v>1.0833333333333341</v>
      </c>
    </row>
    <row r="11" spans="1:21" ht="15.6" customHeight="1" x14ac:dyDescent="0.3">
      <c r="A11" s="46">
        <f t="shared" si="1"/>
        <v>0.54166666666666741</v>
      </c>
      <c r="B11" s="47">
        <f t="shared" si="0"/>
        <v>0.41666666666666741</v>
      </c>
      <c r="C11" s="58"/>
      <c r="D11" s="48"/>
      <c r="E11" s="138" t="s">
        <v>47</v>
      </c>
      <c r="F11" s="142" t="s">
        <v>20</v>
      </c>
      <c r="G11" s="138" t="s">
        <v>47</v>
      </c>
      <c r="H11" s="113" t="s">
        <v>19</v>
      </c>
      <c r="I11" s="129" t="s">
        <v>55</v>
      </c>
      <c r="J11" s="100" t="s">
        <v>19</v>
      </c>
      <c r="K11" s="85" t="s">
        <v>19</v>
      </c>
      <c r="L11" s="100" t="s">
        <v>19</v>
      </c>
      <c r="M11" s="54">
        <f t="shared" si="2"/>
        <v>0.75000000000000044</v>
      </c>
      <c r="N11" s="48"/>
      <c r="O11" s="138" t="s">
        <v>47</v>
      </c>
      <c r="P11" s="142" t="s">
        <v>20</v>
      </c>
      <c r="Q11" s="94" t="s">
        <v>45</v>
      </c>
      <c r="R11" s="100" t="s">
        <v>19</v>
      </c>
      <c r="S11" s="51"/>
      <c r="T11" s="50"/>
      <c r="U11" s="77">
        <f t="shared" si="3"/>
        <v>1.1250000000000009</v>
      </c>
    </row>
    <row r="12" spans="1:21" ht="15.6" x14ac:dyDescent="0.3">
      <c r="A12" s="46">
        <f t="shared" si="1"/>
        <v>0.58333333333333404</v>
      </c>
      <c r="B12" s="47">
        <f t="shared" si="0"/>
        <v>0.45833333333333404</v>
      </c>
      <c r="C12" s="58"/>
      <c r="D12" s="48"/>
      <c r="E12" s="139"/>
      <c r="F12" s="143"/>
      <c r="G12" s="139"/>
      <c r="H12" s="114"/>
      <c r="I12" s="130"/>
      <c r="J12" s="101"/>
      <c r="K12" s="86"/>
      <c r="L12" s="101"/>
      <c r="M12" s="54">
        <f t="shared" si="2"/>
        <v>0.79166666666666707</v>
      </c>
      <c r="N12" s="48"/>
      <c r="O12" s="139"/>
      <c r="P12" s="143"/>
      <c r="Q12" s="95"/>
      <c r="R12" s="101"/>
      <c r="S12" s="51"/>
      <c r="T12" s="50"/>
      <c r="U12" s="77">
        <f t="shared" si="3"/>
        <v>1.1666666666666676</v>
      </c>
    </row>
    <row r="13" spans="1:21" ht="15.6" customHeight="1" x14ac:dyDescent="0.3">
      <c r="A13" s="46">
        <f t="shared" si="1"/>
        <v>0.62500000000000067</v>
      </c>
      <c r="B13" s="47">
        <f t="shared" si="0"/>
        <v>0.50000000000000067</v>
      </c>
      <c r="C13" s="48"/>
      <c r="D13" s="48"/>
      <c r="E13" s="90" t="s">
        <v>22</v>
      </c>
      <c r="F13" s="87" t="s">
        <v>21</v>
      </c>
      <c r="G13" s="90" t="s">
        <v>37</v>
      </c>
      <c r="H13" s="87" t="s">
        <v>21</v>
      </c>
      <c r="I13" s="103" t="s">
        <v>48</v>
      </c>
      <c r="J13" s="87" t="s">
        <v>21</v>
      </c>
      <c r="K13" s="96" t="s">
        <v>21</v>
      </c>
      <c r="L13" s="93" t="s">
        <v>21</v>
      </c>
      <c r="M13" s="54">
        <f t="shared" si="2"/>
        <v>0.8333333333333337</v>
      </c>
      <c r="N13" s="48"/>
      <c r="O13" s="103" t="s">
        <v>48</v>
      </c>
      <c r="P13" s="87" t="s">
        <v>21</v>
      </c>
      <c r="Q13" s="90" t="s">
        <v>37</v>
      </c>
      <c r="R13" s="87" t="s">
        <v>21</v>
      </c>
      <c r="S13" s="51"/>
      <c r="T13" s="50"/>
      <c r="U13" s="77">
        <f t="shared" si="3"/>
        <v>1.2083333333333344</v>
      </c>
    </row>
    <row r="14" spans="1:21" ht="15.6" x14ac:dyDescent="0.3">
      <c r="A14" s="46">
        <f t="shared" si="1"/>
        <v>0.6666666666666673</v>
      </c>
      <c r="B14" s="47">
        <f t="shared" si="0"/>
        <v>0.5416666666666673</v>
      </c>
      <c r="C14" s="48"/>
      <c r="D14" s="48"/>
      <c r="E14" s="91"/>
      <c r="F14" s="88"/>
      <c r="G14" s="91"/>
      <c r="H14" s="88"/>
      <c r="I14" s="104"/>
      <c r="J14" s="88"/>
      <c r="K14" s="97"/>
      <c r="L14" s="93"/>
      <c r="M14" s="54">
        <f t="shared" si="2"/>
        <v>0.87500000000000033</v>
      </c>
      <c r="N14" s="48"/>
      <c r="O14" s="104"/>
      <c r="P14" s="88"/>
      <c r="Q14" s="91"/>
      <c r="R14" s="88"/>
      <c r="S14" s="51"/>
      <c r="T14" s="50"/>
      <c r="U14" s="77">
        <f t="shared" si="3"/>
        <v>1.2500000000000011</v>
      </c>
    </row>
    <row r="15" spans="1:21" ht="15.6" x14ac:dyDescent="0.3">
      <c r="A15" s="46">
        <f t="shared" si="1"/>
        <v>0.70833333333333393</v>
      </c>
      <c r="B15" s="47">
        <f t="shared" si="0"/>
        <v>0.58333333333333393</v>
      </c>
      <c r="C15" s="58"/>
      <c r="D15" s="48"/>
      <c r="E15" s="85" t="s">
        <v>23</v>
      </c>
      <c r="F15" s="87" t="s">
        <v>23</v>
      </c>
      <c r="G15" s="94" t="s">
        <v>45</v>
      </c>
      <c r="H15" s="87" t="s">
        <v>23</v>
      </c>
      <c r="I15" s="94" t="s">
        <v>45</v>
      </c>
      <c r="J15" s="87" t="s">
        <v>23</v>
      </c>
      <c r="K15" s="85" t="s">
        <v>23</v>
      </c>
      <c r="L15" s="92" t="s">
        <v>23</v>
      </c>
      <c r="M15" s="54">
        <f t="shared" si="2"/>
        <v>0.91666666666666696</v>
      </c>
      <c r="N15" s="48"/>
      <c r="O15" s="85" t="s">
        <v>23</v>
      </c>
      <c r="P15" s="94" t="s">
        <v>45</v>
      </c>
      <c r="Q15" s="85" t="s">
        <v>23</v>
      </c>
      <c r="R15" s="92" t="s">
        <v>23</v>
      </c>
      <c r="S15" s="51"/>
      <c r="T15" s="50"/>
      <c r="U15" s="77">
        <f t="shared" si="3"/>
        <v>1.2916666666666679</v>
      </c>
    </row>
    <row r="16" spans="1:21" ht="15.6" x14ac:dyDescent="0.3">
      <c r="A16" s="46">
        <f t="shared" si="1"/>
        <v>0.75000000000000056</v>
      </c>
      <c r="B16" s="47">
        <f t="shared" si="0"/>
        <v>0.62500000000000056</v>
      </c>
      <c r="C16" s="58"/>
      <c r="D16" s="58"/>
      <c r="E16" s="86"/>
      <c r="F16" s="88"/>
      <c r="G16" s="95"/>
      <c r="H16" s="88"/>
      <c r="I16" s="95"/>
      <c r="J16" s="88"/>
      <c r="K16" s="86"/>
      <c r="L16" s="92"/>
      <c r="M16" s="54">
        <f t="shared" si="2"/>
        <v>0.95833333333333359</v>
      </c>
      <c r="N16" s="48"/>
      <c r="O16" s="86"/>
      <c r="P16" s="95"/>
      <c r="Q16" s="86"/>
      <c r="R16" s="92"/>
      <c r="S16" s="51"/>
      <c r="T16" s="50"/>
      <c r="U16" s="77">
        <f t="shared" si="3"/>
        <v>1.3333333333333346</v>
      </c>
    </row>
    <row r="17" spans="1:21" ht="15.6" x14ac:dyDescent="0.3">
      <c r="A17" s="46">
        <f t="shared" si="1"/>
        <v>0.79166666666666718</v>
      </c>
      <c r="B17" s="47">
        <f t="shared" si="0"/>
        <v>0.66666666666666718</v>
      </c>
      <c r="C17" s="58"/>
      <c r="D17" s="58"/>
      <c r="E17" s="85" t="s">
        <v>24</v>
      </c>
      <c r="F17" s="87" t="s">
        <v>24</v>
      </c>
      <c r="G17" s="85" t="s">
        <v>24</v>
      </c>
      <c r="H17" s="87" t="s">
        <v>24</v>
      </c>
      <c r="I17" s="89" t="s">
        <v>24</v>
      </c>
      <c r="J17" s="87" t="s">
        <v>24</v>
      </c>
      <c r="K17" s="89" t="s">
        <v>24</v>
      </c>
      <c r="L17" s="93" t="s">
        <v>24</v>
      </c>
      <c r="M17" s="78">
        <f t="shared" si="2"/>
        <v>1.0000000000000002</v>
      </c>
      <c r="N17" s="48"/>
      <c r="O17" s="89" t="s">
        <v>24</v>
      </c>
      <c r="P17" s="93" t="s">
        <v>24</v>
      </c>
      <c r="Q17" s="89" t="s">
        <v>24</v>
      </c>
      <c r="R17" s="87" t="s">
        <v>24</v>
      </c>
      <c r="S17" s="51"/>
      <c r="T17" s="50"/>
      <c r="U17" s="77">
        <f t="shared" si="3"/>
        <v>1.3750000000000013</v>
      </c>
    </row>
    <row r="18" spans="1:21" ht="15.6" x14ac:dyDescent="0.3">
      <c r="A18" s="46">
        <f t="shared" si="1"/>
        <v>0.83333333333333381</v>
      </c>
      <c r="B18" s="47">
        <f t="shared" si="0"/>
        <v>0.70833333333333381</v>
      </c>
      <c r="C18" s="58"/>
      <c r="D18" s="58"/>
      <c r="E18" s="86"/>
      <c r="F18" s="88"/>
      <c r="G18" s="86"/>
      <c r="H18" s="88"/>
      <c r="I18" s="89"/>
      <c r="J18" s="88"/>
      <c r="K18" s="89"/>
      <c r="L18" s="93"/>
      <c r="M18" s="78">
        <f t="shared" si="2"/>
        <v>1.041666666666667</v>
      </c>
      <c r="N18" s="59"/>
      <c r="O18" s="89"/>
      <c r="P18" s="93"/>
      <c r="Q18" s="89"/>
      <c r="R18" s="88"/>
      <c r="S18" s="60"/>
      <c r="T18" s="61"/>
      <c r="U18" s="77">
        <f t="shared" si="3"/>
        <v>1.4166666666666681</v>
      </c>
    </row>
    <row r="19" spans="1:21" ht="15.6" x14ac:dyDescent="0.3">
      <c r="A19" s="46">
        <f t="shared" si="1"/>
        <v>0.87500000000000044</v>
      </c>
      <c r="B19" s="47">
        <f t="shared" si="0"/>
        <v>0.75000000000000044</v>
      </c>
      <c r="C19" s="58"/>
      <c r="D19" s="58"/>
      <c r="E19" s="62"/>
      <c r="F19" s="61"/>
      <c r="G19" s="62"/>
      <c r="H19" s="61"/>
      <c r="I19" s="62"/>
      <c r="J19" s="56"/>
      <c r="K19" s="60"/>
      <c r="L19" s="61"/>
      <c r="M19" s="78">
        <f t="shared" si="2"/>
        <v>1.0833333333333337</v>
      </c>
      <c r="N19" s="59"/>
      <c r="O19" s="63"/>
      <c r="P19" s="57"/>
      <c r="Q19" s="62"/>
      <c r="R19" s="61"/>
      <c r="S19" s="60"/>
      <c r="T19" s="61"/>
      <c r="U19" s="77">
        <f t="shared" si="3"/>
        <v>1.4583333333333348</v>
      </c>
    </row>
    <row r="20" spans="1:21" ht="15.6" x14ac:dyDescent="0.3">
      <c r="A20" s="46">
        <f t="shared" si="1"/>
        <v>0.91666666666666707</v>
      </c>
      <c r="B20" s="47">
        <f t="shared" si="0"/>
        <v>0.79166666666666707</v>
      </c>
      <c r="C20" s="58"/>
      <c r="D20" s="58"/>
      <c r="E20" s="62"/>
      <c r="F20" s="61"/>
      <c r="G20" s="62"/>
      <c r="H20" s="61"/>
      <c r="I20" s="62"/>
      <c r="J20" s="56"/>
      <c r="K20" s="60"/>
      <c r="L20" s="61"/>
      <c r="M20" s="78">
        <f t="shared" si="2"/>
        <v>1.1250000000000004</v>
      </c>
      <c r="N20" s="59"/>
      <c r="O20" s="63"/>
      <c r="P20" s="57"/>
      <c r="Q20" s="62"/>
      <c r="R20" s="61"/>
      <c r="S20" s="60"/>
      <c r="T20" s="61"/>
      <c r="U20" s="77">
        <f t="shared" si="3"/>
        <v>1.5000000000000016</v>
      </c>
    </row>
    <row r="21" spans="1:21" ht="16.2" thickBot="1" x14ac:dyDescent="0.35">
      <c r="A21" s="64">
        <f t="shared" si="1"/>
        <v>0.9583333333333337</v>
      </c>
      <c r="B21" s="65">
        <f t="shared" si="0"/>
        <v>0.8333333333333337</v>
      </c>
      <c r="C21" s="66"/>
      <c r="D21" s="66"/>
      <c r="E21" s="67"/>
      <c r="F21" s="68"/>
      <c r="G21" s="67"/>
      <c r="H21" s="68"/>
      <c r="I21" s="69"/>
      <c r="J21" s="70"/>
      <c r="K21" s="71"/>
      <c r="L21" s="68"/>
      <c r="M21" s="79">
        <f t="shared" si="2"/>
        <v>1.1666666666666672</v>
      </c>
      <c r="N21" s="72"/>
      <c r="O21" s="73"/>
      <c r="P21" s="69"/>
      <c r="Q21" s="67"/>
      <c r="R21" s="68"/>
      <c r="S21" s="71"/>
      <c r="T21" s="68"/>
      <c r="U21" s="79">
        <f t="shared" si="3"/>
        <v>1.5416666666666683</v>
      </c>
    </row>
    <row r="22" spans="1:21" ht="15" x14ac:dyDescent="0.2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" x14ac:dyDescent="0.25">
      <c r="A23" s="25"/>
      <c r="C23" s="98" t="s">
        <v>28</v>
      </c>
      <c r="D23" s="98"/>
      <c r="E23" s="98"/>
      <c r="F23" s="99"/>
      <c r="G23" s="94" t="s">
        <v>38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1" ht="15" x14ac:dyDescent="0.25">
      <c r="A24" s="74"/>
      <c r="C24" s="98" t="s">
        <v>27</v>
      </c>
      <c r="D24" s="98"/>
      <c r="E24" s="98"/>
      <c r="F24" s="99"/>
      <c r="G24" s="95"/>
      <c r="H24" s="131" t="s">
        <v>49</v>
      </c>
      <c r="I24" s="132"/>
      <c r="J24" s="132"/>
      <c r="K24" s="132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" x14ac:dyDescent="0.25">
      <c r="A25" s="28"/>
      <c r="B25" s="26"/>
      <c r="C25" s="83"/>
      <c r="D25" s="83"/>
      <c r="E25" s="83"/>
      <c r="F25" s="84"/>
      <c r="G25" s="129" t="s">
        <v>40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6"/>
    </row>
    <row r="26" spans="1:21" ht="15" x14ac:dyDescent="0.25">
      <c r="A26" s="28"/>
      <c r="B26" s="28"/>
      <c r="C26" s="83"/>
      <c r="D26" s="83"/>
      <c r="E26" s="83"/>
      <c r="F26" s="84"/>
      <c r="G26" s="130"/>
      <c r="H26" s="131" t="s">
        <v>50</v>
      </c>
      <c r="I26" s="132"/>
      <c r="J26" s="132"/>
      <c r="K26" s="132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1" ht="15" customHeight="1" x14ac:dyDescent="0.2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1" ht="15" x14ac:dyDescent="0.2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1" ht="15" customHeight="1" x14ac:dyDescent="0.25">
      <c r="A29" s="28"/>
      <c r="B29" s="28"/>
      <c r="C29" s="26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</row>
    <row r="30" spans="1:21" ht="15" customHeight="1" x14ac:dyDescent="0.25">
      <c r="A30" s="28"/>
      <c r="B30" s="28"/>
      <c r="C30" s="26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6"/>
    </row>
    <row r="31" spans="1:21" ht="15" customHeight="1" x14ac:dyDescent="0.2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1" ht="15" customHeight="1" x14ac:dyDescent="0.2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2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2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2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2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2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2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2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2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2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2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2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1">
    <mergeCell ref="G25:G26"/>
    <mergeCell ref="H24:K24"/>
    <mergeCell ref="H26:K26"/>
    <mergeCell ref="C8:C9"/>
    <mergeCell ref="E9:F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S7:T8"/>
    <mergeCell ref="G9:H10"/>
    <mergeCell ref="K9:K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I9:J10"/>
    <mergeCell ref="O9:O10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B19" sqref="B19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76</v>
      </c>
    </row>
    <row r="2" spans="1:3" ht="15.6" x14ac:dyDescent="0.25">
      <c r="A2" s="3"/>
      <c r="B2" s="4"/>
    </row>
    <row r="3" spans="1:3" x14ac:dyDescent="0.25">
      <c r="B3" s="30" t="s">
        <v>57</v>
      </c>
    </row>
    <row r="4" spans="1:3" x14ac:dyDescent="0.25">
      <c r="A4" s="1"/>
      <c r="B4" s="30" t="s">
        <v>39</v>
      </c>
    </row>
    <row r="5" spans="1:3" x14ac:dyDescent="0.25">
      <c r="A5" s="1"/>
      <c r="B5" s="29" t="s">
        <v>29</v>
      </c>
      <c r="C5" s="24" t="s">
        <v>26</v>
      </c>
    </row>
    <row r="6" spans="1:3" x14ac:dyDescent="0.25">
      <c r="A6" s="1">
        <f t="shared" ref="A6:A10" si="0">A5+1</f>
        <v>1</v>
      </c>
      <c r="B6" s="1" t="s">
        <v>62</v>
      </c>
      <c r="C6" s="16">
        <v>0.70833333333333337</v>
      </c>
    </row>
    <row r="7" spans="1:3" x14ac:dyDescent="0.25">
      <c r="A7" s="1">
        <f t="shared" si="0"/>
        <v>2</v>
      </c>
      <c r="B7" s="37" t="s">
        <v>66</v>
      </c>
      <c r="C7" s="16">
        <v>0.54166666666666663</v>
      </c>
    </row>
    <row r="8" spans="1:3" x14ac:dyDescent="0.25">
      <c r="A8" s="1">
        <f t="shared" si="0"/>
        <v>3</v>
      </c>
      <c r="B8" s="1" t="s">
        <v>67</v>
      </c>
      <c r="C8" s="16">
        <v>0.70833333333333337</v>
      </c>
    </row>
    <row r="9" spans="1:3" x14ac:dyDescent="0.25">
      <c r="A9" s="1">
        <f t="shared" si="0"/>
        <v>4</v>
      </c>
      <c r="B9" s="37" t="s">
        <v>63</v>
      </c>
      <c r="C9" s="16">
        <v>0.375</v>
      </c>
    </row>
    <row r="10" spans="1:3" x14ac:dyDescent="0.25">
      <c r="A10" s="1">
        <f t="shared" si="0"/>
        <v>5</v>
      </c>
      <c r="B10" s="1" t="s">
        <v>64</v>
      </c>
      <c r="C10" s="16">
        <v>0.45833333333333331</v>
      </c>
    </row>
    <row r="11" spans="1:3" x14ac:dyDescent="0.25">
      <c r="A11" s="1">
        <f>A10+1</f>
        <v>6</v>
      </c>
      <c r="B11" s="1" t="s">
        <v>65</v>
      </c>
      <c r="C11" s="16">
        <v>0.45833333333333331</v>
      </c>
    </row>
    <row r="12" spans="1:3" x14ac:dyDescent="0.25">
      <c r="A12" s="1">
        <f>A11+1</f>
        <v>7</v>
      </c>
      <c r="B12" s="1" t="s">
        <v>80</v>
      </c>
      <c r="C12" s="16">
        <v>0.70833333333333337</v>
      </c>
    </row>
    <row r="13" spans="1:3" x14ac:dyDescent="0.25">
      <c r="A13" s="1">
        <f>A12+1</f>
        <v>8</v>
      </c>
      <c r="B13" s="1" t="s">
        <v>68</v>
      </c>
      <c r="C13" s="16">
        <v>0.54166666666666663</v>
      </c>
    </row>
    <row r="14" spans="1:3" x14ac:dyDescent="0.25">
      <c r="A14" s="1"/>
      <c r="B14" s="1"/>
      <c r="C14" s="16"/>
    </row>
    <row r="15" spans="1:3" x14ac:dyDescent="0.25">
      <c r="A15" s="1"/>
      <c r="B15" s="1"/>
      <c r="C15" s="16"/>
    </row>
    <row r="16" spans="1:3" x14ac:dyDescent="0.25">
      <c r="B16" s="2" t="s">
        <v>51</v>
      </c>
    </row>
    <row r="17" spans="1:5" x14ac:dyDescent="0.25">
      <c r="A17" s="2"/>
      <c r="B17" s="23" t="s">
        <v>25</v>
      </c>
    </row>
    <row r="19" spans="1:5" x14ac:dyDescent="0.25">
      <c r="A19" s="2"/>
    </row>
    <row r="20" spans="1:5" x14ac:dyDescent="0.25">
      <c r="D20" s="6"/>
      <c r="E20" s="6"/>
    </row>
    <row r="21" spans="1:5" x14ac:dyDescent="0.25">
      <c r="D21" s="6"/>
      <c r="E21" s="6"/>
    </row>
    <row r="22" spans="1:5" x14ac:dyDescent="0.25">
      <c r="B22" s="6"/>
      <c r="C22" s="6"/>
      <c r="D22" s="6"/>
      <c r="E22" s="6"/>
    </row>
    <row r="23" spans="1:5" x14ac:dyDescent="0.25">
      <c r="B23" s="6"/>
      <c r="C23" s="6"/>
      <c r="E23" s="6"/>
    </row>
    <row r="24" spans="1:5" x14ac:dyDescent="0.25">
      <c r="B24" s="6"/>
      <c r="C24" s="6"/>
      <c r="E24" s="6"/>
    </row>
    <row r="25" spans="1:5" x14ac:dyDescent="0.25">
      <c r="E25" s="6"/>
    </row>
    <row r="26" spans="1:5" x14ac:dyDescent="0.25">
      <c r="B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E29" s="6"/>
    </row>
    <row r="30" spans="1:5" x14ac:dyDescent="0.25">
      <c r="B30" s="6"/>
      <c r="C30" s="6"/>
      <c r="D30" s="6"/>
      <c r="E30" s="6"/>
    </row>
    <row r="31" spans="1:5" x14ac:dyDescent="0.25">
      <c r="B31" s="6"/>
      <c r="C31" s="6"/>
      <c r="D31" s="6"/>
      <c r="E31" s="6"/>
    </row>
    <row r="32" spans="1:5" x14ac:dyDescent="0.25">
      <c r="E32" s="6"/>
    </row>
    <row r="33" spans="2:5" x14ac:dyDescent="0.25">
      <c r="E33" s="6"/>
    </row>
    <row r="34" spans="2:5" x14ac:dyDescent="0.25">
      <c r="E34" s="6"/>
    </row>
    <row r="35" spans="2:5" x14ac:dyDescent="0.25">
      <c r="B35" s="6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7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B47" s="6"/>
      <c r="C47" s="6"/>
      <c r="D47" s="6"/>
      <c r="E47" s="6"/>
    </row>
    <row r="48" spans="2:5" x14ac:dyDescent="0.2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4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January 2022 Wireless Interim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0" t="s">
        <v>57</v>
      </c>
    </row>
    <row r="6" spans="1:5" x14ac:dyDescent="0.25">
      <c r="A6" s="1">
        <f>Summary!A$6</f>
        <v>1</v>
      </c>
      <c r="B6" s="1" t="str">
        <f>Summary!B$6</f>
        <v>Wednesday 19-Jan EV1: TG Opening, Technical Presentations</v>
      </c>
      <c r="E6" s="16">
        <f>Summary!$C$6</f>
        <v>0.70833333333333337</v>
      </c>
    </row>
    <row r="7" spans="1:5" x14ac:dyDescent="0.25">
      <c r="A7" s="9">
        <f t="shared" ref="A7:A15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0.70833333333333337</v>
      </c>
    </row>
    <row r="8" spans="1:5" x14ac:dyDescent="0.2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0.70833333333333337</v>
      </c>
    </row>
    <row r="9" spans="1:5" x14ac:dyDescent="0.25">
      <c r="A9" s="9">
        <f t="shared" si="0"/>
        <v>1.3000000000000003</v>
      </c>
      <c r="B9" s="14" t="s">
        <v>30</v>
      </c>
      <c r="C9" s="15" t="s">
        <v>4</v>
      </c>
      <c r="D9" s="12">
        <v>10</v>
      </c>
      <c r="E9" s="13">
        <f t="shared" ref="E9:E15" si="1">E8+TIME(0,D8,0)</f>
        <v>0.71527777777777779</v>
      </c>
    </row>
    <row r="10" spans="1:5" x14ac:dyDescent="0.25">
      <c r="A10" s="9">
        <f t="shared" si="0"/>
        <v>1.4000000000000004</v>
      </c>
      <c r="B10" s="14" t="s">
        <v>79</v>
      </c>
      <c r="C10" s="11" t="s">
        <v>1</v>
      </c>
      <c r="D10" s="12">
        <v>5</v>
      </c>
      <c r="E10" s="13">
        <f t="shared" si="1"/>
        <v>0.72222222222222221</v>
      </c>
    </row>
    <row r="11" spans="1:5" x14ac:dyDescent="0.25">
      <c r="A11" s="9">
        <f t="shared" si="0"/>
        <v>1.5000000000000004</v>
      </c>
      <c r="B11" s="14" t="s">
        <v>52</v>
      </c>
      <c r="C11" s="15" t="s">
        <v>4</v>
      </c>
      <c r="D11" s="12">
        <v>10</v>
      </c>
      <c r="E11" s="13">
        <f t="shared" si="1"/>
        <v>0.72569444444444442</v>
      </c>
    </row>
    <row r="12" spans="1:5" x14ac:dyDescent="0.25">
      <c r="A12" s="9">
        <f t="shared" si="0"/>
        <v>1.6000000000000005</v>
      </c>
      <c r="B12" s="14" t="s">
        <v>53</v>
      </c>
      <c r="C12" s="15" t="s">
        <v>33</v>
      </c>
      <c r="D12" s="12">
        <v>10</v>
      </c>
      <c r="E12" s="13">
        <f t="shared" si="1"/>
        <v>0.73263888888888884</v>
      </c>
    </row>
    <row r="13" spans="1:5" x14ac:dyDescent="0.25">
      <c r="A13" s="9">
        <f t="shared" si="0"/>
        <v>1.7000000000000006</v>
      </c>
      <c r="B13" s="14" t="s">
        <v>75</v>
      </c>
      <c r="C13" s="15" t="s">
        <v>74</v>
      </c>
      <c r="D13" s="12">
        <v>35</v>
      </c>
      <c r="E13" s="13">
        <f t="shared" si="1"/>
        <v>0.73958333333333326</v>
      </c>
    </row>
    <row r="14" spans="1:5" x14ac:dyDescent="0.25">
      <c r="A14" s="9">
        <f t="shared" si="0"/>
        <v>1.8000000000000007</v>
      </c>
      <c r="B14" s="14" t="s">
        <v>54</v>
      </c>
      <c r="C14" s="15" t="s">
        <v>31</v>
      </c>
      <c r="D14" s="12">
        <v>40</v>
      </c>
      <c r="E14" s="13">
        <f t="shared" si="1"/>
        <v>0.76388888888888884</v>
      </c>
    </row>
    <row r="15" spans="1:5" x14ac:dyDescent="0.2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0.79166666666666663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/>
      <c r="B18" s="1"/>
      <c r="E18" s="13"/>
    </row>
    <row r="19" spans="1:5" ht="15.6" x14ac:dyDescent="0.3">
      <c r="A19" s="1"/>
      <c r="B19" s="31"/>
    </row>
    <row r="22" spans="1:5" customFormat="1" x14ac:dyDescent="0.25">
      <c r="A22" s="8"/>
      <c r="B22" s="30"/>
      <c r="C22" s="8"/>
      <c r="D22" s="8"/>
      <c r="E22" s="8"/>
    </row>
    <row r="23" spans="1:5" customFormat="1" x14ac:dyDescent="0.25">
      <c r="A23" s="1"/>
      <c r="B23" s="1"/>
      <c r="C23" s="8"/>
      <c r="D23" s="8"/>
      <c r="E23" s="13"/>
    </row>
    <row r="24" spans="1:5" x14ac:dyDescent="0.25">
      <c r="A24" s="1"/>
      <c r="B24" s="10"/>
      <c r="C24" s="15"/>
      <c r="D24" s="12"/>
      <c r="E24" s="13"/>
    </row>
    <row r="25" spans="1:5" x14ac:dyDescent="0.25">
      <c r="A25" s="1"/>
      <c r="B25" s="14"/>
      <c r="C25" s="15"/>
      <c r="D25" s="12"/>
      <c r="E25" s="13"/>
    </row>
    <row r="26" spans="1:5" x14ac:dyDescent="0.25">
      <c r="A26" s="1"/>
      <c r="B26" s="14"/>
      <c r="C26" s="15"/>
      <c r="D26" s="12"/>
      <c r="E26" s="13"/>
    </row>
    <row r="27" spans="1:5" x14ac:dyDescent="0.25">
      <c r="A27" s="1"/>
      <c r="B27" s="14"/>
      <c r="C27" s="15"/>
      <c r="D27" s="12"/>
      <c r="E27" s="13"/>
    </row>
    <row r="28" spans="1:5" x14ac:dyDescent="0.25">
      <c r="A28" s="1"/>
      <c r="B28" s="14"/>
      <c r="C28" s="15"/>
      <c r="D28" s="12"/>
      <c r="E28" s="13"/>
    </row>
    <row r="29" spans="1:5" x14ac:dyDescent="0.25">
      <c r="A29" s="1"/>
      <c r="B29" s="14"/>
      <c r="C29" s="15"/>
      <c r="D29" s="12"/>
      <c r="E29" s="13"/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 t="s">
        <v>41</v>
      </c>
      <c r="C34" s="15"/>
      <c r="D34" s="12"/>
    </row>
    <row r="35" spans="2:4" x14ac:dyDescent="0.25">
      <c r="B35" s="23" t="s">
        <v>73</v>
      </c>
      <c r="C35" s="15"/>
      <c r="D35" s="12"/>
    </row>
    <row r="36" spans="2:4" x14ac:dyDescent="0.25">
      <c r="B36" s="23"/>
      <c r="C36" s="15"/>
      <c r="D36" s="12"/>
    </row>
    <row r="37" spans="2:4" x14ac:dyDescent="0.25">
      <c r="B37" s="23"/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="120" zoomScaleNormal="120" workbookViewId="0">
      <pane ySplit="2" topLeftCell="A3" activePane="bottomLeft" state="frozen"/>
      <selection pane="bottomLeft" activeCell="B16" sqref="B1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January 2022 Wireless Interim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0" t="s">
        <v>69</v>
      </c>
    </row>
    <row r="6" spans="1:5" x14ac:dyDescent="0.25">
      <c r="A6" s="1">
        <f>Summary!A$7</f>
        <v>2</v>
      </c>
      <c r="B6" s="1" t="str">
        <f>Summary!B7</f>
        <v>Thursday 20-Jan PM1: Joint 14/15/4ab</v>
      </c>
      <c r="E6" s="13">
        <f>Summary!$C$7</f>
        <v>0.54166666666666663</v>
      </c>
    </row>
    <row r="7" spans="1:5" x14ac:dyDescent="0.25">
      <c r="A7" s="1">
        <f>A6+0.1</f>
        <v>2.1</v>
      </c>
      <c r="B7" s="14" t="s">
        <v>72</v>
      </c>
    </row>
    <row r="10" spans="1:5" customFormat="1" x14ac:dyDescent="0.25">
      <c r="A10" s="8"/>
      <c r="B10" s="30" t="s">
        <v>57</v>
      </c>
      <c r="C10" s="8"/>
      <c r="D10" s="8"/>
      <c r="E10" s="8"/>
    </row>
    <row r="11" spans="1:5" customFormat="1" x14ac:dyDescent="0.25">
      <c r="A11" s="1">
        <f>Summary!A$8</f>
        <v>3</v>
      </c>
      <c r="B11" s="1" t="str">
        <f>Summary!B$8</f>
        <v>Thursday 20-Jan EV1: Technical Presentations</v>
      </c>
      <c r="C11" s="8"/>
      <c r="D11" s="8"/>
      <c r="E11" s="13">
        <f>Summary!$C$8</f>
        <v>0.70833333333333337</v>
      </c>
    </row>
    <row r="12" spans="1:5" x14ac:dyDescent="0.25">
      <c r="A12" s="1">
        <f t="shared" ref="A12:A17" si="0">A11+0.1</f>
        <v>3.1</v>
      </c>
      <c r="B12" s="10" t="s">
        <v>0</v>
      </c>
      <c r="C12" s="15" t="s">
        <v>4</v>
      </c>
      <c r="D12" s="12">
        <v>0</v>
      </c>
      <c r="E12" s="13">
        <f t="shared" ref="E12:E17" si="1">E11+TIME(0,D11,0)</f>
        <v>0.70833333333333337</v>
      </c>
    </row>
    <row r="13" spans="1:5" x14ac:dyDescent="0.25">
      <c r="A13" s="1">
        <f t="shared" si="0"/>
        <v>3.2</v>
      </c>
      <c r="B13" s="14" t="s">
        <v>32</v>
      </c>
      <c r="C13" s="15" t="s">
        <v>4</v>
      </c>
      <c r="D13" s="12">
        <v>5</v>
      </c>
      <c r="E13" s="13">
        <f t="shared" si="1"/>
        <v>0.70833333333333337</v>
      </c>
    </row>
    <row r="14" spans="1:5" x14ac:dyDescent="0.25">
      <c r="A14" s="1">
        <f t="shared" si="0"/>
        <v>3.3000000000000003</v>
      </c>
      <c r="B14" s="14" t="s">
        <v>54</v>
      </c>
      <c r="C14" s="15" t="s">
        <v>31</v>
      </c>
      <c r="D14" s="12">
        <v>40</v>
      </c>
      <c r="E14" s="13">
        <f t="shared" si="1"/>
        <v>0.71180555555555558</v>
      </c>
    </row>
    <row r="15" spans="1:5" x14ac:dyDescent="0.25">
      <c r="A15" s="1">
        <f t="shared" si="0"/>
        <v>3.4000000000000004</v>
      </c>
      <c r="B15" s="14" t="s">
        <v>54</v>
      </c>
      <c r="C15" s="15" t="s">
        <v>31</v>
      </c>
      <c r="D15" s="12">
        <v>40</v>
      </c>
      <c r="E15" s="13">
        <f t="shared" si="1"/>
        <v>0.73958333333333337</v>
      </c>
    </row>
    <row r="16" spans="1:5" x14ac:dyDescent="0.25">
      <c r="A16" s="1">
        <f t="shared" si="0"/>
        <v>3.5000000000000004</v>
      </c>
      <c r="B16" s="14" t="s">
        <v>54</v>
      </c>
      <c r="C16" s="15" t="s">
        <v>31</v>
      </c>
      <c r="D16" s="12">
        <v>35</v>
      </c>
      <c r="E16" s="13">
        <f t="shared" si="1"/>
        <v>0.76736111111111116</v>
      </c>
    </row>
    <row r="17" spans="1:5" x14ac:dyDescent="0.25">
      <c r="A17" s="1">
        <f t="shared" si="0"/>
        <v>3.6000000000000005</v>
      </c>
      <c r="B17" s="14" t="s">
        <v>2</v>
      </c>
      <c r="C17" s="15" t="s">
        <v>4</v>
      </c>
      <c r="D17" s="12">
        <v>0</v>
      </c>
      <c r="E17" s="13">
        <f t="shared" si="1"/>
        <v>0.79166666666666674</v>
      </c>
    </row>
    <row r="18" spans="1:5" x14ac:dyDescent="0.25">
      <c r="B18" s="14"/>
      <c r="C18" s="15"/>
      <c r="D18" s="12"/>
    </row>
    <row r="19" spans="1:5" x14ac:dyDescent="0.25">
      <c r="B19" s="14"/>
      <c r="C19" s="15"/>
      <c r="D19" s="12"/>
    </row>
    <row r="20" spans="1:5" x14ac:dyDescent="0.25">
      <c r="B20" s="14"/>
      <c r="C20" s="15"/>
      <c r="D20" s="12"/>
    </row>
    <row r="21" spans="1:5" x14ac:dyDescent="0.25">
      <c r="B21" s="14"/>
      <c r="C21" s="15"/>
      <c r="D21" s="12"/>
    </row>
    <row r="22" spans="1:5" x14ac:dyDescent="0.25">
      <c r="B22" s="14" t="s">
        <v>41</v>
      </c>
      <c r="C22" s="15"/>
      <c r="D22" s="12"/>
    </row>
    <row r="23" spans="1:5" x14ac:dyDescent="0.25">
      <c r="B23" s="23"/>
      <c r="C23" s="15"/>
      <c r="D23" s="12"/>
    </row>
    <row r="24" spans="1:5" x14ac:dyDescent="0.25">
      <c r="B24" s="23"/>
      <c r="C24" s="15"/>
      <c r="D24" s="12"/>
    </row>
    <row r="25" spans="1:5" x14ac:dyDescent="0.25">
      <c r="B25" s="23"/>
      <c r="D25" s="12"/>
    </row>
    <row r="26" spans="1:5" x14ac:dyDescent="0.25">
      <c r="D26" s="12"/>
    </row>
    <row r="27" spans="1:5" x14ac:dyDescent="0.25">
      <c r="D27" s="12"/>
    </row>
    <row r="28" spans="1:5" x14ac:dyDescent="0.25">
      <c r="D28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zoomScale="120" zoomScaleNormal="120" workbookViewId="0">
      <pane ySplit="2" topLeftCell="A3" activePane="bottomLeft" state="frozen"/>
      <selection pane="bottomLeft" activeCell="A10" sqref="A10:E15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January 2022 Wireless Interim</v>
      </c>
    </row>
    <row r="2" spans="1:5" ht="15.6" x14ac:dyDescent="0.3">
      <c r="B2" s="5"/>
    </row>
    <row r="3" spans="1:5" x14ac:dyDescent="0.25">
      <c r="B3" s="30" t="s">
        <v>70</v>
      </c>
    </row>
    <row r="4" spans="1:5" x14ac:dyDescent="0.25">
      <c r="A4" s="1">
        <f>Summary!A$9</f>
        <v>4</v>
      </c>
      <c r="B4" s="1" t="str">
        <f>Summary!B9</f>
        <v>Friday 21-Jan AM1: Joint 6a/4ab/14</v>
      </c>
      <c r="E4" s="16">
        <f>Summary!$C$9</f>
        <v>0.375</v>
      </c>
    </row>
    <row r="5" spans="1:5" x14ac:dyDescent="0.25">
      <c r="A5" s="9">
        <f t="shared" ref="A5" si="0">A4+0.1</f>
        <v>4.0999999999999996</v>
      </c>
      <c r="B5" s="144" t="s">
        <v>71</v>
      </c>
      <c r="C5" s="15" t="s">
        <v>4</v>
      </c>
      <c r="D5" s="12">
        <v>0</v>
      </c>
      <c r="E5" s="13">
        <f t="shared" ref="E5" si="1">E4+TIME(0,D4,0)</f>
        <v>0.375</v>
      </c>
    </row>
    <row r="6" spans="1:5" x14ac:dyDescent="0.25">
      <c r="A6" s="9"/>
      <c r="B6" s="14"/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B8" s="30" t="s">
        <v>57</v>
      </c>
    </row>
    <row r="9" spans="1:5" customFormat="1" x14ac:dyDescent="0.25">
      <c r="A9" s="1">
        <f>Summary!A$10</f>
        <v>5</v>
      </c>
      <c r="B9" s="1" t="str">
        <f>Summary!B$10</f>
        <v>Friday 21-Jan AM2: Technical Presentations</v>
      </c>
      <c r="C9" s="8"/>
      <c r="D9" s="8"/>
      <c r="E9" s="16">
        <f>Summary!$C$10</f>
        <v>0.45833333333333331</v>
      </c>
    </row>
    <row r="10" spans="1:5" customFormat="1" x14ac:dyDescent="0.25">
      <c r="A10" s="9">
        <f t="shared" ref="A10:A15" si="2">A9+0.1</f>
        <v>5.0999999999999996</v>
      </c>
      <c r="B10" s="10" t="s">
        <v>0</v>
      </c>
      <c r="C10" s="15" t="s">
        <v>4</v>
      </c>
      <c r="D10" s="12">
        <v>10</v>
      </c>
      <c r="E10" s="13">
        <f t="shared" ref="E10:E15" si="3">E9+TIME(0,D9,0)</f>
        <v>0.45833333333333331</v>
      </c>
    </row>
    <row r="11" spans="1:5" customFormat="1" x14ac:dyDescent="0.25">
      <c r="A11" s="9">
        <f t="shared" si="2"/>
        <v>5.1999999999999993</v>
      </c>
      <c r="B11" s="14" t="s">
        <v>32</v>
      </c>
      <c r="C11" s="15" t="s">
        <v>4</v>
      </c>
      <c r="D11" s="12">
        <v>5</v>
      </c>
      <c r="E11" s="13">
        <f t="shared" si="3"/>
        <v>0.46527777777777773</v>
      </c>
    </row>
    <row r="12" spans="1:5" customFormat="1" x14ac:dyDescent="0.25">
      <c r="A12" s="9">
        <f t="shared" si="2"/>
        <v>5.2999999999999989</v>
      </c>
      <c r="B12" s="14" t="s">
        <v>54</v>
      </c>
      <c r="C12" s="15" t="s">
        <v>31</v>
      </c>
      <c r="D12" s="12">
        <v>35</v>
      </c>
      <c r="E12" s="13">
        <f t="shared" si="3"/>
        <v>0.46874999999999994</v>
      </c>
    </row>
    <row r="13" spans="1:5" customFormat="1" x14ac:dyDescent="0.25">
      <c r="A13" s="9">
        <f t="shared" si="2"/>
        <v>5.3999999999999986</v>
      </c>
      <c r="B13" s="14" t="s">
        <v>54</v>
      </c>
      <c r="C13" s="15" t="s">
        <v>31</v>
      </c>
      <c r="D13" s="12">
        <v>35</v>
      </c>
      <c r="E13" s="13">
        <f t="shared" si="3"/>
        <v>0.49305555555555552</v>
      </c>
    </row>
    <row r="14" spans="1:5" x14ac:dyDescent="0.25">
      <c r="A14" s="9">
        <f t="shared" si="2"/>
        <v>5.4999999999999982</v>
      </c>
      <c r="B14" s="14" t="s">
        <v>54</v>
      </c>
      <c r="C14" s="15" t="s">
        <v>31</v>
      </c>
      <c r="D14" s="12">
        <v>35</v>
      </c>
      <c r="E14" s="13">
        <f t="shared" si="3"/>
        <v>0.51736111111111105</v>
      </c>
    </row>
    <row r="15" spans="1:5" x14ac:dyDescent="0.25">
      <c r="A15" s="9">
        <f t="shared" si="2"/>
        <v>5.5999999999999979</v>
      </c>
      <c r="B15" s="14" t="s">
        <v>2</v>
      </c>
      <c r="C15" s="15" t="s">
        <v>4</v>
      </c>
      <c r="D15" s="12">
        <v>0</v>
      </c>
      <c r="E15" s="13">
        <f t="shared" si="3"/>
        <v>0.54166666666666663</v>
      </c>
    </row>
    <row r="17" spans="1:5" x14ac:dyDescent="0.25">
      <c r="A17"/>
      <c r="B17" s="22" t="s">
        <v>41</v>
      </c>
      <c r="C17"/>
      <c r="D17"/>
      <c r="E17"/>
    </row>
    <row r="18" spans="1:5" x14ac:dyDescent="0.25">
      <c r="A18"/>
      <c r="B18" s="76"/>
      <c r="C18"/>
      <c r="D18"/>
      <c r="E18"/>
    </row>
    <row r="19" spans="1:5" x14ac:dyDescent="0.25">
      <c r="A19"/>
      <c r="B19" s="76"/>
      <c r="C19"/>
      <c r="D19"/>
      <c r="E19"/>
    </row>
    <row r="20" spans="1:5" x14ac:dyDescent="0.25">
      <c r="A20"/>
      <c r="B20" s="23"/>
      <c r="C20"/>
      <c r="D20"/>
      <c r="E20"/>
    </row>
    <row r="21" spans="1:5" x14ac:dyDescent="0.25">
      <c r="A21"/>
      <c r="B21" s="23"/>
      <c r="C21"/>
      <c r="D21"/>
      <c r="E21"/>
    </row>
    <row r="22" spans="1:5" x14ac:dyDescent="0.25">
      <c r="A22"/>
      <c r="B22" s="75"/>
      <c r="C22"/>
      <c r="D22"/>
      <c r="E22"/>
    </row>
    <row r="26" spans="1:5" x14ac:dyDescent="0.25">
      <c r="B2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8"/>
  <sheetViews>
    <sheetView zoomScale="120" zoomScaleNormal="120" workbookViewId="0">
      <pane ySplit="2" topLeftCell="A3" activePane="bottomLeft" state="frozen"/>
      <selection pane="bottomLeft" activeCell="E5" sqref="E5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January 2022 Wireless Interim</v>
      </c>
    </row>
    <row r="2" spans="1:5" ht="15.6" x14ac:dyDescent="0.3">
      <c r="B2" s="5"/>
    </row>
    <row r="3" spans="1:5" x14ac:dyDescent="0.25">
      <c r="B3" s="30" t="s">
        <v>57</v>
      </c>
    </row>
    <row r="4" spans="1:5" x14ac:dyDescent="0.25">
      <c r="A4" s="1">
        <f>Summary!A$11</f>
        <v>6</v>
      </c>
      <c r="B4" s="80" t="str">
        <f>Summary!B$11</f>
        <v>Monday 24-Jan AM2: Technical Presentations</v>
      </c>
      <c r="C4" s="15"/>
      <c r="D4" s="12"/>
      <c r="E4" s="13">
        <f>Summary!C$11</f>
        <v>0.45833333333333331</v>
      </c>
    </row>
    <row r="5" spans="1:5" s="17" customFormat="1" x14ac:dyDescent="0.25">
      <c r="A5" s="9">
        <f t="shared" ref="A5:A10" si="0">A4+0.1</f>
        <v>6.1</v>
      </c>
      <c r="B5" s="10" t="s">
        <v>0</v>
      </c>
      <c r="C5" s="15" t="s">
        <v>4</v>
      </c>
      <c r="D5" s="12">
        <v>10</v>
      </c>
      <c r="E5" s="13">
        <f t="shared" ref="E5:E10" si="1">E4+TIME(0,D4,0)</f>
        <v>0.45833333333333331</v>
      </c>
    </row>
    <row r="6" spans="1:5" s="17" customFormat="1" x14ac:dyDescent="0.25">
      <c r="A6" s="9">
        <f t="shared" si="0"/>
        <v>6.1999999999999993</v>
      </c>
      <c r="B6" s="14" t="s">
        <v>32</v>
      </c>
      <c r="C6" s="15" t="s">
        <v>4</v>
      </c>
      <c r="D6" s="12">
        <v>5</v>
      </c>
      <c r="E6" s="13">
        <f t="shared" si="1"/>
        <v>0.46527777777777773</v>
      </c>
    </row>
    <row r="7" spans="1:5" x14ac:dyDescent="0.25">
      <c r="A7" s="9">
        <f t="shared" si="0"/>
        <v>6.2999999999999989</v>
      </c>
      <c r="B7" s="14" t="s">
        <v>54</v>
      </c>
      <c r="C7" s="15" t="s">
        <v>31</v>
      </c>
      <c r="D7" s="12">
        <v>35</v>
      </c>
      <c r="E7" s="13">
        <f t="shared" si="1"/>
        <v>0.46874999999999994</v>
      </c>
    </row>
    <row r="8" spans="1:5" x14ac:dyDescent="0.25">
      <c r="A8" s="9">
        <f t="shared" si="0"/>
        <v>6.3999999999999986</v>
      </c>
      <c r="B8" s="14" t="s">
        <v>54</v>
      </c>
      <c r="C8" s="15" t="s">
        <v>31</v>
      </c>
      <c r="D8" s="12">
        <v>35</v>
      </c>
      <c r="E8" s="13">
        <f t="shared" si="1"/>
        <v>0.49305555555555552</v>
      </c>
    </row>
    <row r="9" spans="1:5" x14ac:dyDescent="0.25">
      <c r="A9" s="9">
        <f t="shared" si="0"/>
        <v>6.4999999999999982</v>
      </c>
      <c r="B9" s="14" t="s">
        <v>54</v>
      </c>
      <c r="C9" s="15" t="s">
        <v>31</v>
      </c>
      <c r="D9" s="12">
        <v>35</v>
      </c>
      <c r="E9" s="13">
        <f t="shared" si="1"/>
        <v>0.51736111111111105</v>
      </c>
    </row>
    <row r="10" spans="1:5" x14ac:dyDescent="0.25">
      <c r="A10" s="9">
        <f t="shared" si="0"/>
        <v>6.5999999999999979</v>
      </c>
      <c r="B10" s="14" t="s">
        <v>2</v>
      </c>
      <c r="C10" s="15" t="s">
        <v>4</v>
      </c>
      <c r="D10" s="12">
        <v>0</v>
      </c>
      <c r="E10" s="13">
        <f t="shared" si="1"/>
        <v>0.54166666666666663</v>
      </c>
    </row>
    <row r="12" spans="1:5" s="17" customFormat="1" x14ac:dyDescent="0.25"/>
    <row r="13" spans="1:5" s="17" customFormat="1" x14ac:dyDescent="0.25">
      <c r="B13" s="30" t="s">
        <v>57</v>
      </c>
    </row>
    <row r="14" spans="1:5" x14ac:dyDescent="0.25">
      <c r="A14" s="1">
        <f>Summary!A$12</f>
        <v>7</v>
      </c>
      <c r="B14" s="80" t="str">
        <f>Summary!B$12</f>
        <v>Monday 24-Jan EV1: Technical Presentations</v>
      </c>
    </row>
    <row r="15" spans="1:5" x14ac:dyDescent="0.25">
      <c r="A15" s="9">
        <f t="shared" ref="A15:A20" si="2">A14+0.1</f>
        <v>7.1</v>
      </c>
      <c r="B15" s="10" t="s">
        <v>0</v>
      </c>
      <c r="C15" s="15" t="s">
        <v>4</v>
      </c>
      <c r="D15" s="12">
        <v>10</v>
      </c>
      <c r="E15" s="13">
        <f t="shared" ref="E15:E20" si="3">E14+TIME(0,D14,0)</f>
        <v>0</v>
      </c>
    </row>
    <row r="16" spans="1:5" x14ac:dyDescent="0.25">
      <c r="A16" s="9">
        <f t="shared" si="2"/>
        <v>7.1999999999999993</v>
      </c>
      <c r="B16" s="14" t="s">
        <v>32</v>
      </c>
      <c r="C16" s="15" t="s">
        <v>4</v>
      </c>
      <c r="D16" s="12">
        <v>5</v>
      </c>
      <c r="E16" s="13">
        <f t="shared" si="3"/>
        <v>6.9444444444444441E-3</v>
      </c>
    </row>
    <row r="17" spans="1:5" x14ac:dyDescent="0.25">
      <c r="A17" s="9">
        <f t="shared" si="2"/>
        <v>7.2999999999999989</v>
      </c>
      <c r="B17" s="14" t="s">
        <v>54</v>
      </c>
      <c r="C17" s="15" t="s">
        <v>31</v>
      </c>
      <c r="D17" s="12">
        <v>35</v>
      </c>
      <c r="E17" s="13">
        <f t="shared" si="3"/>
        <v>1.0416666666666666E-2</v>
      </c>
    </row>
    <row r="18" spans="1:5" x14ac:dyDescent="0.25">
      <c r="A18" s="9">
        <f t="shared" si="2"/>
        <v>7.3999999999999986</v>
      </c>
      <c r="B18" s="14" t="s">
        <v>54</v>
      </c>
      <c r="C18" s="15" t="s">
        <v>31</v>
      </c>
      <c r="D18" s="12">
        <v>35</v>
      </c>
      <c r="E18" s="13">
        <f t="shared" si="3"/>
        <v>3.4722222222222224E-2</v>
      </c>
    </row>
    <row r="19" spans="1:5" x14ac:dyDescent="0.25">
      <c r="A19" s="9">
        <f t="shared" si="2"/>
        <v>7.4999999999999982</v>
      </c>
      <c r="B19" s="14" t="s">
        <v>54</v>
      </c>
      <c r="C19" s="15" t="s">
        <v>31</v>
      </c>
      <c r="D19" s="12">
        <v>35</v>
      </c>
      <c r="E19" s="13">
        <f t="shared" si="3"/>
        <v>5.9027777777777776E-2</v>
      </c>
    </row>
    <row r="20" spans="1:5" x14ac:dyDescent="0.25">
      <c r="A20" s="9">
        <f t="shared" si="2"/>
        <v>7.5999999999999979</v>
      </c>
      <c r="B20" s="14" t="s">
        <v>2</v>
      </c>
      <c r="C20" s="15" t="s">
        <v>4</v>
      </c>
      <c r="D20" s="12">
        <v>0</v>
      </c>
      <c r="E20" s="13">
        <f t="shared" si="3"/>
        <v>8.3333333333333329E-2</v>
      </c>
    </row>
    <row r="24" spans="1:5" x14ac:dyDescent="0.25">
      <c r="B24" s="8" t="s">
        <v>41</v>
      </c>
    </row>
    <row r="27" spans="1:5" x14ac:dyDescent="0.25">
      <c r="B27" s="23"/>
    </row>
    <row r="28" spans="1:5" x14ac:dyDescent="0.25">
      <c r="B28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January 2022 Wireless Interim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/>
      <c r="C4"/>
      <c r="D4"/>
    </row>
    <row r="5" spans="1:5" x14ac:dyDescent="0.25">
      <c r="A5" s="1">
        <f>Summary!A$13</f>
        <v>8</v>
      </c>
      <c r="B5" s="1" t="str">
        <f>Summary!B13</f>
        <v xml:space="preserve">Tuesday 25-Jan PM1: Technical Presentations, TG closing </v>
      </c>
      <c r="E5" s="16">
        <f>Summary!$C$13</f>
        <v>0.54166666666666663</v>
      </c>
    </row>
    <row r="6" spans="1:5" s="17" customFormat="1" x14ac:dyDescent="0.25">
      <c r="A6" s="9">
        <f>A5+0.1</f>
        <v>8.1</v>
      </c>
      <c r="B6" s="32" t="s">
        <v>0</v>
      </c>
      <c r="C6" s="33" t="s">
        <v>4</v>
      </c>
      <c r="D6" s="34">
        <v>10</v>
      </c>
      <c r="E6" s="35">
        <f>E5+TIME(0,D4,0)</f>
        <v>0.54166666666666663</v>
      </c>
    </row>
    <row r="7" spans="1:5" s="17" customFormat="1" x14ac:dyDescent="0.25">
      <c r="A7" s="9">
        <f>A6+0.1</f>
        <v>8.1999999999999993</v>
      </c>
      <c r="B7" s="36" t="s">
        <v>32</v>
      </c>
      <c r="C7" s="33" t="s">
        <v>4</v>
      </c>
      <c r="D7" s="34">
        <v>5</v>
      </c>
      <c r="E7" s="35">
        <f>E6+TIME(0,D6,0)</f>
        <v>0.54861111111111105</v>
      </c>
    </row>
    <row r="8" spans="1:5" x14ac:dyDescent="0.25">
      <c r="A8" s="9">
        <f>A7+0.1</f>
        <v>8.2999999999999989</v>
      </c>
      <c r="B8" s="14" t="s">
        <v>54</v>
      </c>
      <c r="C8" s="33" t="s">
        <v>58</v>
      </c>
      <c r="D8" s="34">
        <v>40</v>
      </c>
      <c r="E8" s="35">
        <f>E7+TIME(0,D7,0)</f>
        <v>0.55208333333333326</v>
      </c>
    </row>
    <row r="9" spans="1:5" x14ac:dyDescent="0.25">
      <c r="A9" s="9">
        <f>A8+0.1</f>
        <v>8.3999999999999986</v>
      </c>
      <c r="B9" s="14" t="s">
        <v>77</v>
      </c>
      <c r="C9" s="33" t="s">
        <v>1</v>
      </c>
      <c r="D9" s="34">
        <v>40</v>
      </c>
      <c r="E9" s="35">
        <f>E8+TIME(0,D8,0)</f>
        <v>0.57986111111111105</v>
      </c>
    </row>
    <row r="10" spans="1:5" x14ac:dyDescent="0.25">
      <c r="A10" s="9">
        <f>A9+0.1</f>
        <v>8.4999999999999982</v>
      </c>
      <c r="B10" s="14" t="s">
        <v>78</v>
      </c>
      <c r="C10" s="33" t="s">
        <v>4</v>
      </c>
      <c r="D10" s="34">
        <v>25</v>
      </c>
      <c r="E10" s="35">
        <f>E9+TIME(0,D9,0)</f>
        <v>0.60763888888888884</v>
      </c>
    </row>
    <row r="11" spans="1:5" x14ac:dyDescent="0.25">
      <c r="A11" s="9">
        <f>A10+0.1</f>
        <v>8.5999999999999979</v>
      </c>
      <c r="B11" s="36" t="s">
        <v>2</v>
      </c>
      <c r="C11" s="33" t="s">
        <v>4</v>
      </c>
      <c r="D11" s="34">
        <v>0</v>
      </c>
      <c r="E11" s="35">
        <f>E10+TIME(0,D10,0)</f>
        <v>0.625</v>
      </c>
    </row>
    <row r="12" spans="1:5" x14ac:dyDescent="0.25">
      <c r="A12" s="18"/>
      <c r="B12" s="22"/>
      <c r="C12" s="19"/>
      <c r="D12" s="20"/>
      <c r="E12" s="21"/>
    </row>
    <row r="16" spans="1:5" x14ac:dyDescent="0.25">
      <c r="B16"/>
    </row>
    <row r="21" spans="2:2" x14ac:dyDescent="0.25">
      <c r="B21" s="8" t="s">
        <v>41</v>
      </c>
    </row>
    <row r="22" spans="2:2" x14ac:dyDescent="0.25">
      <c r="B22" s="23"/>
    </row>
    <row r="23" spans="2:2" x14ac:dyDescent="0.25">
      <c r="B23" s="23"/>
    </row>
    <row r="24" spans="2:2" x14ac:dyDescent="0.25">
      <c r="B24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2021-12-18T20:00:42Z</dcterms:modified>
</cp:coreProperties>
</file>