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0" documentId="13_ncr:1_{7ABFAE06-D970-40AF-B089-255C662674D9}" xr6:coauthVersionLast="47" xr6:coauthVersionMax="47" xr10:uidLastSave="{00000000-0000-0000-0000-000000000000}"/>
  <bookViews>
    <workbookView xWindow="3410" yWindow="130" windowWidth="16570" windowHeight="9200" tabRatio="984" firstSheet="1" activeTab="8" xr2:uid="{00000000-000D-0000-FFFF-FFFF00000000}"/>
  </bookViews>
  <sheets>
    <sheet name="IEEE Cover" sheetId="10" r:id="rId1"/>
    <sheet name="Objectives" sheetId="14" r:id="rId2"/>
    <sheet name="Graphic Schedule" sheetId="32" r:id="rId3"/>
    <sheet name="Patemt-Policy; AntiTrust" sheetId="23" r:id="rId4"/>
    <sheet name="Nov. 9 Tue" sheetId="25" r:id="rId5"/>
    <sheet name="Nov. 10 Wed" sheetId="11" r:id="rId6"/>
    <sheet name="Nov. 11 Thu" sheetId="31" r:id="rId7"/>
    <sheet name="Nov. 15 Mon" sheetId="13" r:id="rId8"/>
    <sheet name="Nov. 16 Tue" sheetId="15" r:id="rId9"/>
    <sheet name="Nov. 17 Wed"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5" l="1"/>
  <c r="B18" i="15"/>
  <c r="A4" i="32"/>
  <c r="A5" i="32" s="1"/>
  <c r="U3" i="32"/>
  <c r="U4" i="32" s="1"/>
  <c r="U5" i="32" s="1"/>
  <c r="U6" i="32" s="1"/>
  <c r="U7" i="32" s="1"/>
  <c r="U8" i="32" s="1"/>
  <c r="U9" i="32" s="1"/>
  <c r="U10" i="32" s="1"/>
  <c r="U11" i="32" s="1"/>
  <c r="U12" i="32" s="1"/>
  <c r="U13" i="32" s="1"/>
  <c r="U14" i="32" s="1"/>
  <c r="U15" i="32" s="1"/>
  <c r="U16" i="32" s="1"/>
  <c r="U17" i="32" s="1"/>
  <c r="U18" i="32" s="1"/>
  <c r="U19" i="32" s="1"/>
  <c r="U20" i="32" s="1"/>
  <c r="U21" i="32" s="1"/>
  <c r="M3" i="32"/>
  <c r="M4" i="32" s="1"/>
  <c r="M5" i="32" s="1"/>
  <c r="M6" i="32" s="1"/>
  <c r="M7" i="32" s="1"/>
  <c r="M8" i="32" s="1"/>
  <c r="M9" i="32" s="1"/>
  <c r="M10" i="32" s="1"/>
  <c r="M11" i="32" s="1"/>
  <c r="M12" i="32" s="1"/>
  <c r="M13" i="32" s="1"/>
  <c r="M14" i="32" s="1"/>
  <c r="M15" i="32" s="1"/>
  <c r="M16" i="32" s="1"/>
  <c r="M17" i="32" s="1"/>
  <c r="M18" i="32" s="1"/>
  <c r="M19" i="32" s="1"/>
  <c r="M20" i="32" s="1"/>
  <c r="M21" i="32" s="1"/>
  <c r="B3" i="32"/>
  <c r="G2" i="32"/>
  <c r="I2" i="32" s="1"/>
  <c r="K2" i="32" s="1"/>
  <c r="N2" i="32" s="1"/>
  <c r="O2" i="32" s="1"/>
  <c r="Q2" i="32" s="1"/>
  <c r="S2" i="32" s="1"/>
  <c r="D2" i="32"/>
  <c r="C2" i="32"/>
  <c r="B15" i="13"/>
  <c r="B14" i="13"/>
  <c r="J12" i="31"/>
  <c r="I12" i="31"/>
  <c r="H12" i="31"/>
  <c r="B12" i="31"/>
  <c r="A6" i="32" l="1"/>
  <c r="B5" i="32"/>
  <c r="B4" i="32"/>
  <c r="A7" i="32" l="1"/>
  <c r="B6" i="32"/>
  <c r="J12" i="13"/>
  <c r="I12" i="13"/>
  <c r="H12" i="13"/>
  <c r="B7" i="32" l="1"/>
  <c r="A8" i="32"/>
  <c r="H15" i="13"/>
  <c r="H13" i="13"/>
  <c r="I15" i="13"/>
  <c r="I13" i="13"/>
  <c r="J15" i="13"/>
  <c r="J13" i="13"/>
  <c r="B9" i="15"/>
  <c r="J8" i="15"/>
  <c r="J9" i="15" s="1"/>
  <c r="J11" i="15" s="1"/>
  <c r="J12" i="15" s="1"/>
  <c r="J13" i="15" s="1"/>
  <c r="J15" i="15" s="1"/>
  <c r="J17" i="15" s="1"/>
  <c r="J18" i="15" s="1"/>
  <c r="J19" i="15" s="1"/>
  <c r="I8" i="15"/>
  <c r="I9" i="15" s="1"/>
  <c r="I11" i="15" s="1"/>
  <c r="I12" i="15" s="1"/>
  <c r="I13" i="15" s="1"/>
  <c r="I15" i="15" s="1"/>
  <c r="I17" i="15" s="1"/>
  <c r="I18" i="15" s="1"/>
  <c r="I19" i="15" s="1"/>
  <c r="H8" i="15"/>
  <c r="H9" i="15" s="1"/>
  <c r="H11" i="15" s="1"/>
  <c r="A9" i="32" l="1"/>
  <c r="B8" i="32"/>
  <c r="H12" i="15"/>
  <c r="H13" i="15" s="1"/>
  <c r="H15" i="15" s="1"/>
  <c r="H17" i="15" s="1"/>
  <c r="H18" i="15" s="1"/>
  <c r="H19" i="15" s="1"/>
  <c r="B11" i="15"/>
  <c r="B12" i="15" s="1"/>
  <c r="B13" i="15" s="1"/>
  <c r="B15" i="15" s="1"/>
  <c r="B17" i="15" s="1"/>
  <c r="D1" i="33"/>
  <c r="J8" i="13"/>
  <c r="J9" i="13" s="1"/>
  <c r="J11" i="13" s="1"/>
  <c r="J10" i="31"/>
  <c r="J11" i="31" s="1"/>
  <c r="J11" i="11"/>
  <c r="J12" i="11" s="1"/>
  <c r="J13" i="11" s="1"/>
  <c r="J14" i="11" s="1"/>
  <c r="J16" i="11" s="1"/>
  <c r="J17" i="11" s="1"/>
  <c r="J18" i="11" s="1"/>
  <c r="J20" i="11" s="1"/>
  <c r="D1" i="15"/>
  <c r="D1" i="13"/>
  <c r="D1" i="31"/>
  <c r="B11" i="13"/>
  <c r="B11" i="31"/>
  <c r="B14" i="31" s="1"/>
  <c r="I10" i="31"/>
  <c r="I11" i="31" s="1"/>
  <c r="H10" i="31"/>
  <c r="H11" i="31" s="1"/>
  <c r="B16" i="11"/>
  <c r="B17" i="11" s="1"/>
  <c r="B18" i="11" s="1"/>
  <c r="B20" i="11" s="1"/>
  <c r="I8" i="13"/>
  <c r="I9" i="13" s="1"/>
  <c r="I11" i="13" s="1"/>
  <c r="H8" i="13"/>
  <c r="H9" i="13" s="1"/>
  <c r="H11" i="13" s="1"/>
  <c r="I11" i="11"/>
  <c r="I12" i="11" s="1"/>
  <c r="I13" i="11" s="1"/>
  <c r="I14" i="11" s="1"/>
  <c r="I16" i="11" s="1"/>
  <c r="I17" i="11" s="1"/>
  <c r="I18" i="11" s="1"/>
  <c r="I20" i="11" s="1"/>
  <c r="B12" i="11"/>
  <c r="B13" i="11" s="1"/>
  <c r="H11" i="11"/>
  <c r="H12" i="11" s="1"/>
  <c r="H13" i="11" s="1"/>
  <c r="H14" i="11" s="1"/>
  <c r="H16" i="11" s="1"/>
  <c r="B9" i="32" l="1"/>
  <c r="A10" i="32"/>
  <c r="B12" i="13"/>
  <c r="H20" i="15"/>
  <c r="B15" i="31"/>
  <c r="B16" i="31" s="1"/>
  <c r="B18" i="31" s="1"/>
  <c r="H14" i="31"/>
  <c r="H15" i="31" s="1"/>
  <c r="J14" i="31"/>
  <c r="J15" i="31" s="1"/>
  <c r="J16" i="31" s="1"/>
  <c r="J18" i="31" s="1"/>
  <c r="J19" i="31" s="1"/>
  <c r="J20" i="31" s="1"/>
  <c r="J21" i="31" s="1"/>
  <c r="J23" i="31" s="1"/>
  <c r="I14" i="31"/>
  <c r="I15" i="31" s="1"/>
  <c r="I16" i="31" s="1"/>
  <c r="I18" i="31" s="1"/>
  <c r="I19" i="31" s="1"/>
  <c r="I20" i="31" s="1"/>
  <c r="I21" i="31" s="1"/>
  <c r="I23" i="31" s="1"/>
  <c r="B21" i="11"/>
  <c r="J20" i="15"/>
  <c r="I20" i="15"/>
  <c r="H17" i="11"/>
  <c r="I21" i="11"/>
  <c r="J21" i="11"/>
  <c r="B16" i="13"/>
  <c r="B18" i="13" s="1"/>
  <c r="B19" i="13" s="1"/>
  <c r="H16" i="13"/>
  <c r="H18" i="13" s="1"/>
  <c r="H19" i="13" s="1"/>
  <c r="H20" i="13" s="1"/>
  <c r="I16" i="13"/>
  <c r="I18" i="13" s="1"/>
  <c r="I19" i="13" s="1"/>
  <c r="I20" i="13" s="1"/>
  <c r="J16" i="13"/>
  <c r="J18" i="13" s="1"/>
  <c r="J19" i="13" s="1"/>
  <c r="J20" i="13" s="1"/>
  <c r="B20" i="15" l="1"/>
  <c r="A11" i="32"/>
  <c r="B10" i="32"/>
  <c r="B13" i="13"/>
  <c r="H18" i="11"/>
  <c r="H20" i="11" s="1"/>
  <c r="H21" i="11" s="1"/>
  <c r="H23" i="11" s="1"/>
  <c r="B23" i="11"/>
  <c r="B24" i="11" s="1"/>
  <c r="J24" i="31"/>
  <c r="I24" i="31"/>
  <c r="B19" i="31"/>
  <c r="B20" i="31" s="1"/>
  <c r="B23" i="31" s="1"/>
  <c r="J23" i="11"/>
  <c r="I23" i="11"/>
  <c r="I24" i="11" s="1"/>
  <c r="I25" i="11" s="1"/>
  <c r="A12" i="32" l="1"/>
  <c r="B11" i="32"/>
  <c r="B27" i="11"/>
  <c r="B25" i="11"/>
  <c r="I25" i="31"/>
  <c r="I26" i="31" s="1"/>
  <c r="J25" i="31"/>
  <c r="J26" i="31" s="1"/>
  <c r="I26" i="11"/>
  <c r="I27" i="11" s="1"/>
  <c r="J24" i="11"/>
  <c r="A13" i="32" l="1"/>
  <c r="B12" i="32"/>
  <c r="J26" i="11"/>
  <c r="J27" i="11" s="1"/>
  <c r="J25" i="11"/>
  <c r="H24" i="11"/>
  <c r="A14" i="32" l="1"/>
  <c r="B13" i="32"/>
  <c r="H26" i="11"/>
  <c r="H27" i="11" s="1"/>
  <c r="H25" i="11"/>
  <c r="A15" i="32" l="1"/>
  <c r="B14" i="32"/>
  <c r="B24" i="31"/>
  <c r="B15" i="32" l="1"/>
  <c r="A16" i="32"/>
  <c r="B25" i="31"/>
  <c r="B26" i="31" s="1"/>
  <c r="A17" i="32" l="1"/>
  <c r="B16" i="32"/>
  <c r="H16" i="31"/>
  <c r="H18" i="31" s="1"/>
  <c r="H19" i="31" s="1"/>
  <c r="H20" i="31" s="1"/>
  <c r="H21" i="31" s="1"/>
  <c r="H23" i="31" s="1"/>
  <c r="H24" i="31" s="1"/>
  <c r="H25" i="31" s="1"/>
  <c r="H26" i="31" s="1"/>
  <c r="B17" i="32" l="1"/>
  <c r="A18" i="32"/>
  <c r="A19" i="32" l="1"/>
  <c r="B18" i="32"/>
  <c r="B19" i="32" l="1"/>
  <c r="A20" i="32"/>
  <c r="A21" i="32" l="1"/>
  <c r="B21" i="32" s="1"/>
  <c r="B20" i="32"/>
</calcChain>
</file>

<file path=xl/sharedStrings.xml><?xml version="1.0" encoding="utf-8"?>
<sst xmlns="http://schemas.openxmlformats.org/spreadsheetml/2006/main" count="393" uniqueCount="248">
  <si>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</si>
  <si>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</si>
  <si>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</si>
  <si>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</si>
  <si>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</si>
  <si>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</si>
  <si>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</si>
  <si>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</si>
  <si>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</si>
  <si>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</si>
  <si>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</si>
  <si>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</si>
  <si>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</si>
  <si>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</si>
  <si>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</si>
  <si>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</si>
  <si>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</si>
  <si>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</si>
  <si>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</si>
  <si>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</si>
  <si>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</si>
  <si>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</si>
  <si>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</si>
  <si>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</si>
  <si>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</si>
  <si>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</si>
  <si>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</si>
  <si>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</si>
  <si>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</si>
  <si>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</si>
  <si>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</si>
  <si>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</si>
  <si>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</si>
  <si>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</si>
  <si>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UTC</t>
  </si>
  <si>
    <t>TG7a</t>
  </si>
  <si>
    <t>TG13</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</si>
  <si>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</si>
  <si>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</si>
  <si>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</si>
  <si>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</si>
  <si>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</si>
  <si>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</si>
  <si>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</si>
  <si>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</si>
  <si>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</si>
  <si>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</si>
  <si>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</si>
  <si>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</si>
  <si>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</si>
  <si>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</si>
  <si>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</si>
  <si>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</si>
  <si>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</si>
  <si>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</si>
  <si>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</si>
  <si>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</si>
  <si>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</si>
  <si>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</si>
  <si>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Ryuji Kohno</t>
    <phoneticPr fontId="30"/>
  </si>
  <si>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</si>
  <si>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</si>
  <si>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</si>
  <si>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</si>
  <si>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</si>
  <si>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</si>
  <si>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</si>
  <si>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</si>
  <si>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</si>
  <si>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</si>
  <si>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</si>
  <si>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</si>
  <si>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</si>
  <si>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Minsoo Kim</t>
    <phoneticPr fontId="30"/>
  </si>
  <si>
    <t>recess</t>
    <phoneticPr fontId="30"/>
  </si>
  <si>
    <t>Joint
14/15/4ab</t>
  </si>
  <si>
    <t>Meeting password:  80215WG</t>
    <phoneticPr fontId="30"/>
  </si>
  <si>
    <t>Does anyone indicate essential IP that needs to be noted?
Agenda of July Meeting</t>
    <phoneticPr fontId="30"/>
  </si>
  <si>
    <t>Required mtg slots</t>
  </si>
  <si>
    <t>Extra credit slots</t>
  </si>
  <si>
    <t xml:space="preserve"> Takumi Kobayashi</t>
    <phoneticPr fontId="30"/>
  </si>
  <si>
    <t>Clint Powell, Benjamin Rolfe &amp; Ryuji Kohno</t>
    <phoneticPr fontId="30"/>
  </si>
  <si>
    <t>Solution for Harmonization among SG15.6a, SG15.4ab, and TG15.14 Using UWB PHY</t>
    <phoneticPr fontId="30"/>
  </si>
  <si>
    <t>CISCO WEBEX</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</si>
  <si>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</si>
  <si>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</si>
  <si>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</si>
  <si>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</si>
  <si>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</si>
  <si>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Ryuji Kohno,
Marco Hernandez</t>
    <phoneticPr fontId="30"/>
  </si>
  <si>
    <t>PAR and CSD of IEEE802.15.6a</t>
    <phoneticPr fontId="30"/>
  </si>
  <si>
    <t>Review for Technical Requirement</t>
    <phoneticPr fontId="30"/>
  </si>
  <si>
    <t>21-0259-04
21-0260-03</t>
    <phoneticPr fontId="30"/>
  </si>
  <si>
    <t>SG3ma</t>
  </si>
  <si>
    <t>WG Closing
Meeting</t>
  </si>
  <si>
    <t>SC Maint</t>
  </si>
  <si>
    <t>TG4cor1</t>
  </si>
  <si>
    <t>Drafting Technical Requirement for IEEE802.15.6a Amendment of Std.802.15.6</t>
    <phoneticPr fontId="30"/>
  </si>
  <si>
    <t>Review of Applications for Technical Requirement Correspoinding to PAR and CSD</t>
    <phoneticPr fontId="30"/>
  </si>
  <si>
    <t>Reviewing Major Use Cases</t>
    <phoneticPr fontId="30"/>
  </si>
  <si>
    <t xml:space="preserve">Review of Last Meeting on Sept. 16th </t>
    <phoneticPr fontId="30"/>
  </si>
  <si>
    <t>Channel and environment models incliding EMC&amp;EMI for human and vehicle boday Area networks(HBAN and VBAN)</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</si>
  <si>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</si>
  <si>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</si>
  <si>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</si>
  <si>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</si>
  <si>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</si>
  <si>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</si>
  <si>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Common and Unique Technical Requirement Corresponding to Use Cases</t>
    <phoneticPr fontId="30"/>
  </si>
  <si>
    <t>Summarizing Technical Requirement</t>
    <phoneticPr fontId="30"/>
  </si>
  <si>
    <t>Marco Hernandez
Ryuji Kohno</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</si>
  <si>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</si>
  <si>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</si>
  <si>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Action</t>
    <phoneticPr fontId="30"/>
  </si>
  <si>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</si>
  <si>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</si>
  <si>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21-0023-04</t>
    <phoneticPr fontId="30"/>
  </si>
  <si>
    <t>Clint Powell</t>
    <phoneticPr fontId="30"/>
  </si>
  <si>
    <t>Benjamin Rolfe &amp; 
Ryuji Kohno</t>
    <phoneticPr fontId="30"/>
  </si>
  <si>
    <t>Consensus between 15.4ab(NG-UWB), 15.6a(DEP) and 15.14 for harmonization</t>
    <phoneticPr fontId="30"/>
  </si>
  <si>
    <t>November-2021-agenda</t>
    <phoneticPr fontId="30"/>
  </si>
  <si>
    <t xml:space="preserve">   Finalizing Draft Technical Requirement</t>
    <phoneticPr fontId="30"/>
  </si>
  <si>
    <t>EST</t>
  </si>
  <si>
    <t>PST</t>
  </si>
  <si>
    <t>AM0</t>
  </si>
  <si>
    <t>TG6a</t>
  </si>
  <si>
    <t>TG4ab</t>
  </si>
  <si>
    <t>Joint
3ma/THz</t>
  </si>
  <si>
    <t>TG15</t>
  </si>
  <si>
    <t>TG14</t>
  </si>
  <si>
    <r>
      <t xml:space="preserve">      11:00 PM Wed Nov. 10th- 01:00 AM Thu Nov.11</t>
    </r>
    <r>
      <rPr>
        <b/>
        <vertAlign val="superscript"/>
        <sz val="14"/>
        <color rgb="FF000000"/>
        <rFont val="Arial"/>
        <family val="2"/>
      </rPr>
      <t xml:space="preserve">th, </t>
    </r>
    <r>
      <rPr>
        <b/>
        <sz val="14"/>
        <color rgb="FF000000"/>
        <rFont val="Arial"/>
        <family val="2"/>
      </rPr>
      <t xml:space="preserve"> 2021 (UTC+9:00) Japan &amp; Korean Time</t>
    </r>
    <phoneticPr fontId="30"/>
  </si>
  <si>
    <r>
      <t>1.</t>
    </r>
    <r>
      <rPr>
        <b/>
        <sz val="14"/>
        <rFont val="Arial"/>
        <family val="2"/>
      </rPr>
      <t xml:space="preserve">  T</t>
    </r>
    <r>
      <rPr>
        <b/>
        <sz val="14"/>
        <color rgb="FF000000"/>
        <rFont val="Arial"/>
        <family val="2"/>
      </rPr>
      <t>G 15.6a</t>
    </r>
    <r>
      <rPr>
        <b/>
        <sz val="14"/>
        <color rgb="FF000000"/>
        <rFont val="ＭＳ ゴシック"/>
        <family val="3"/>
        <charset val="128"/>
      </rPr>
      <t>　</t>
    </r>
    <r>
      <rPr>
        <b/>
        <sz val="14"/>
        <color rgb="FF000000"/>
        <rFont val="Arial"/>
        <family val="2"/>
      </rPr>
      <t xml:space="preserve">  Session1,    Wed AM1</t>
    </r>
    <phoneticPr fontId="30"/>
  </si>
  <si>
    <r>
      <t>2.  TG 15.6a</t>
    </r>
    <r>
      <rPr>
        <b/>
        <sz val="14"/>
        <color rgb="FF000000"/>
        <rFont val="ＭＳ ゴシック"/>
        <family val="3"/>
        <charset val="128"/>
      </rPr>
      <t>　　</t>
    </r>
    <r>
      <rPr>
        <b/>
        <sz val="14"/>
        <color rgb="FF000000"/>
        <rFont val="Arial"/>
        <family val="2"/>
      </rPr>
      <t>Session2    Thu AM1</t>
    </r>
    <phoneticPr fontId="30"/>
  </si>
  <si>
    <t xml:space="preserve">        9:00 AM - 11:00 AM Wednesday, Nov 10th,  2021 (UTC-04:00) Eastern Time, </t>
    <phoneticPr fontId="30"/>
  </si>
  <si>
    <t xml:space="preserve">        9:00 AM - 11:00 AM Thu, Nov 11th,  2021 (UTC-04:00) Eastern Time, </t>
    <phoneticPr fontId="30"/>
  </si>
  <si>
    <r>
      <t xml:space="preserve">      11:00 PM Thu Nov. 11th- 01:00 AM Fri Nov.12</t>
    </r>
    <r>
      <rPr>
        <b/>
        <vertAlign val="superscript"/>
        <sz val="14"/>
        <color rgb="FF000000"/>
        <rFont val="Arial"/>
        <family val="2"/>
      </rPr>
      <t xml:space="preserve">th, </t>
    </r>
    <r>
      <rPr>
        <b/>
        <sz val="14"/>
        <color rgb="FF000000"/>
        <rFont val="Arial"/>
        <family val="2"/>
      </rPr>
      <t xml:space="preserve"> 2021 (UTC+9:00) Japan &amp; Korean Time</t>
    </r>
    <phoneticPr fontId="30"/>
  </si>
  <si>
    <r>
      <t>4.    TG 15.6a</t>
    </r>
    <r>
      <rPr>
        <b/>
        <sz val="14"/>
        <color rgb="FF000000"/>
        <rFont val="ＭＳ ゴシック"/>
        <family val="3"/>
        <charset val="128"/>
      </rPr>
      <t>　　</t>
    </r>
    <r>
      <rPr>
        <b/>
        <sz val="14"/>
        <color rgb="FF000000"/>
        <rFont val="Arial"/>
        <family val="2"/>
      </rPr>
      <t>Session3    Tue AM1</t>
    </r>
    <phoneticPr fontId="30"/>
  </si>
  <si>
    <t xml:space="preserve">        9:00 AM - 11:00 AM Tue, Nov 16th,  2021 (UTC-04:00) Eastern Time, </t>
    <phoneticPr fontId="30"/>
  </si>
  <si>
    <t xml:space="preserve">      11:00 PM Tue Nov. 16th- 01:00 AM Wed Nov.17th,  2021 (UTC+9:00) Japan &amp; Korean Time</t>
    <phoneticPr fontId="30"/>
  </si>
  <si>
    <t>3.    Joint Session among TG 15.6a, 4ab and TG15.14.     Mon  AM2</t>
    <phoneticPr fontId="30"/>
  </si>
  <si>
    <t xml:space="preserve">        11:00 AM - 13:00  Monday, Nov 15th  2021 (UTC-04:00) Eastern Time, </t>
    <phoneticPr fontId="30"/>
  </si>
  <si>
    <t xml:space="preserve">        1:00AM -  3:00AM Tuesday Nov 16th  2021 (UTC+9:00) Japan &amp; Korean Time</t>
    <phoneticPr fontId="30"/>
  </si>
  <si>
    <t>Meeting link: https://ieeesa.webex.com/ieeesa/j.php?MTID=m1203e2925dde7f06538f61c7364cd1d9</t>
  </si>
  <si>
    <t>Meeting number: 2345 029 6861</t>
  </si>
  <si>
    <t>Password: 80215TG6a</t>
  </si>
  <si>
    <t>Meeting link: https://ieeesa.webex.com/ieeesa/j.php?MTID=m4d1d59d25b93df76e4e2ecb2205e798d</t>
  </si>
  <si>
    <t>Meeting number: 2338 005 4035</t>
  </si>
  <si>
    <t>Password: 80215Joint6a4ab1</t>
  </si>
  <si>
    <t>2021/11/9 Tuesday</t>
    <phoneticPr fontId="30"/>
  </si>
  <si>
    <t>Nov. 9 in EST</t>
    <phoneticPr fontId="30"/>
  </si>
  <si>
    <t xml:space="preserve">Nov. 9 in JST </t>
    <phoneticPr fontId="30"/>
  </si>
  <si>
    <t>Nov. 9 in UTC</t>
    <phoneticPr fontId="30"/>
  </si>
  <si>
    <t xml:space="preserve">Meeting link: https://ieeesa.webex.com/ieeesa/j.php?MTID=mca60a14c18df9da41649ffc61f2ceb11
</t>
    <phoneticPr fontId="30"/>
  </si>
  <si>
    <t>Meeting number (access code): 2330 477 6379</t>
    <phoneticPr fontId="30"/>
  </si>
  <si>
    <t>Meeting number: 2330 477 6379</t>
  </si>
  <si>
    <t>Password: 80215WG</t>
  </si>
  <si>
    <t>Meeting link: https://ieeesa.webex.com/ieeesa/j.php?MTID=mca60a14c18df9da41649ffc61f2ceb11</t>
  </si>
  <si>
    <t>9:00 AM -11:00 AM Wed, Nov. 17, 2021 (UTC-05:00) Eastern Time (US &amp; Canada)</t>
    <phoneticPr fontId="30"/>
  </si>
  <si>
    <t>11:00PM Wed Nov. 17 - 01:00AM Thu Nov. 18, 2021 JST(UTC+9:00)  (Japan &amp; Korea)</t>
    <phoneticPr fontId="30"/>
  </si>
  <si>
    <t>2021/11/17 Wednesay</t>
    <phoneticPr fontId="30"/>
  </si>
  <si>
    <t>2021/11/16 Tuesday</t>
    <phoneticPr fontId="30"/>
  </si>
  <si>
    <t>2021/11/15  Monday</t>
    <phoneticPr fontId="30"/>
  </si>
  <si>
    <t>2021/11/11 Thurday</t>
    <phoneticPr fontId="30"/>
  </si>
  <si>
    <t>2021 11/10 Wednesday</t>
    <phoneticPr fontId="30"/>
  </si>
  <si>
    <t>Nov. 10 in EST</t>
    <phoneticPr fontId="30"/>
  </si>
  <si>
    <t>Nov. 10 in UTC</t>
    <phoneticPr fontId="30"/>
  </si>
  <si>
    <t>21-0544-00</t>
    <phoneticPr fontId="30"/>
  </si>
  <si>
    <t>21-0513-00</t>
    <phoneticPr fontId="30"/>
  </si>
  <si>
    <t>Review of minutes of last meeting in September 2021</t>
    <phoneticPr fontId="30"/>
  </si>
  <si>
    <t>TG, SG15.6a &amp; IG DEP Activity for Amendment of IEEE802.15.6 Wireless BAN with Enhanced Dependability</t>
    <phoneticPr fontId="30"/>
  </si>
  <si>
    <t>Selection of Focused Use cases in IEEE802.15.6a</t>
    <phoneticPr fontId="30"/>
  </si>
  <si>
    <t>21-0244-06</t>
    <phoneticPr fontId="30"/>
  </si>
  <si>
    <t xml:space="preserve">Review of Last Meeting on Nov. 10th </t>
    <phoneticPr fontId="30"/>
  </si>
  <si>
    <t>Presentation</t>
    <phoneticPr fontId="30"/>
  </si>
  <si>
    <t>ETSI SmartBAN in Medical/Wellbeing IoT</t>
    <phoneticPr fontId="30"/>
  </si>
  <si>
    <t>Matti Hamarinenn</t>
    <phoneticPr fontId="30"/>
  </si>
  <si>
    <t>Nov. 11-12 in JST</t>
    <phoneticPr fontId="30"/>
  </si>
  <si>
    <t>Nov. 11 in EST</t>
    <phoneticPr fontId="30"/>
  </si>
  <si>
    <t>Nov. 11 in UTC</t>
    <phoneticPr fontId="30"/>
  </si>
  <si>
    <t>Selected Focused Use Cases</t>
    <phoneticPr fontId="30"/>
  </si>
  <si>
    <t>Draft Technical Requrement for IEEE802.15.6a</t>
    <phoneticPr fontId="30"/>
  </si>
  <si>
    <t>21-0xxx-00</t>
    <phoneticPr fontId="30"/>
  </si>
  <si>
    <t>Marco Hernamdez</t>
    <phoneticPr fontId="30"/>
  </si>
  <si>
    <t>Harmonization with TG4ab and TG14</t>
    <phoneticPr fontId="30"/>
  </si>
  <si>
    <t>21-0497-01</t>
    <phoneticPr fontId="30"/>
  </si>
  <si>
    <t>Harmonization with ETSI Smart BAN</t>
    <phoneticPr fontId="30"/>
  </si>
  <si>
    <t>Nov. 15-16 in JST</t>
    <phoneticPr fontId="30"/>
  </si>
  <si>
    <t>Nov. 15th in EST</t>
    <phoneticPr fontId="30"/>
  </si>
  <si>
    <t>Nov. 15th in UTC</t>
    <phoneticPr fontId="30"/>
  </si>
  <si>
    <t>Harmonization with SmartBAN ETSI standard for smart body area networks</t>
    <phoneticPr fontId="30"/>
  </si>
  <si>
    <t>Nov. 16-17 in JST</t>
    <phoneticPr fontId="30"/>
  </si>
  <si>
    <t>Nov.16 in EST</t>
    <phoneticPr fontId="30"/>
  </si>
  <si>
    <t>Nov. 16 in UTC</t>
    <phoneticPr fontId="30"/>
  </si>
  <si>
    <t>21-0544-02</t>
    <phoneticPr fontId="30"/>
  </si>
  <si>
    <t>Solution for Harmonization with ETSI Smart BAN</t>
    <phoneticPr fontId="30"/>
  </si>
  <si>
    <t>Finalizing Technical Requirement</t>
    <phoneticPr fontId="30"/>
  </si>
  <si>
    <t>Nov. 17 in EST</t>
    <phoneticPr fontId="30"/>
  </si>
  <si>
    <t xml:space="preserve">Nov. 17 in JST </t>
    <phoneticPr fontId="30"/>
  </si>
  <si>
    <t>Nov. 17 in UTC</t>
    <phoneticPr fontId="30"/>
  </si>
  <si>
    <t>Nov. 10-11 in JST</t>
    <phoneticPr fontId="30"/>
  </si>
  <si>
    <t>Channel and Environmental Models Classification for Vehicle Body Area Netwotk(VBAN) on TG15.6a</t>
    <phoneticPr fontId="30"/>
  </si>
  <si>
    <t>[TG15.6a Meeting Agenda in November, 2021]</t>
    <phoneticPr fontId="30"/>
  </si>
  <si>
    <t>Compatibility with ETSI Smart BAN</t>
    <phoneticPr fontId="30"/>
  </si>
  <si>
    <r>
      <t xml:space="preserve"> </t>
    </r>
    <r>
      <rPr>
        <sz val="11"/>
        <rFont val="Arial"/>
        <family val="2"/>
      </rPr>
      <t xml:space="preserve"> </t>
    </r>
    <r>
      <rPr>
        <sz val="12"/>
        <rFont val="Arial"/>
        <family val="2"/>
      </rPr>
      <t xml:space="preserve"> Harmonization with TG15.4ab and TG14 as to uniqueness and commonality in drafting technical requirement </t>
    </r>
    <phoneticPr fontId="30"/>
  </si>
  <si>
    <t>Change from amendment to revision</t>
    <phoneticPr fontId="35"/>
  </si>
  <si>
    <t>Reviewing and discussing channel and environmental models</t>
    <phoneticPr fontId="30"/>
  </si>
  <si>
    <t>Motion to approve Organization of TG15.6a</t>
    <phoneticPr fontId="30"/>
  </si>
  <si>
    <t>TG15.6a(Enhanced Dependability of 15.6-2012) 1st Session at AM1 on Wednesday</t>
    <phoneticPr fontId="30"/>
  </si>
  <si>
    <t>AGENDA TG15.6a MEETING</t>
    <phoneticPr fontId="30"/>
  </si>
  <si>
    <r>
      <t>Re:</t>
    </r>
    <r>
      <rPr>
        <sz val="16"/>
        <rFont val="Times New Roman"/>
        <family val="1"/>
      </rPr>
      <t xml:space="preserve"> [ TG15.6a Meeting Agenda]</t>
    </r>
    <phoneticPr fontId="30"/>
  </si>
  <si>
    <t>TG15.6a(Amendment of IEEE802.15.6-2012 with Enhanced Dependability) November Meeting Agenda</t>
    <phoneticPr fontId="30"/>
  </si>
  <si>
    <t>[The author wants P802.15 to use the information in the document to conduct the proceedings of TG15.6a for amendment of IEEE802.15.6 with enhanced dependability successibly from IG-DEP.]</t>
    <phoneticPr fontId="30"/>
  </si>
  <si>
    <t>TG15.6a(Enhanced Dependability of 15.6-2012) 2nd Session at AM1 on Thursday</t>
    <phoneticPr fontId="30"/>
  </si>
  <si>
    <t>Joint Session among TG15.6a, TG15.4ab, and TG15.14 Using UWB PHY at AM2 on Monday</t>
    <phoneticPr fontId="30"/>
  </si>
  <si>
    <t>TG15.6a(Enhanced Dependability of 15.6-2012)  3rd Session at AM1 on Nov. 16th Tuesday</t>
    <phoneticPr fontId="30"/>
  </si>
  <si>
    <t>21-0560-00</t>
    <phoneticPr fontId="30"/>
  </si>
  <si>
    <t>21-0543-02</t>
    <phoneticPr fontId="30"/>
  </si>
  <si>
    <t>Application Matrix: use cases for automotive industry and medical systems</t>
    <phoneticPr fontId="30"/>
  </si>
  <si>
    <t>17-0398-00
19-0545-01
21-0484-00</t>
    <phoneticPr fontId="30"/>
  </si>
  <si>
    <t>Masayuki Hirata
Takafumi Suzuki
Ryuji Kohno</t>
    <phoneticPr fontId="30"/>
  </si>
  <si>
    <t>TG Motion to afirm officers of TG15.6a</t>
    <phoneticPr fontId="30"/>
  </si>
  <si>
    <t>Discussion for Technical Requirement</t>
    <phoneticPr fontId="30"/>
  </si>
  <si>
    <t>21-0577-00</t>
    <phoneticPr fontId="30"/>
  </si>
  <si>
    <t>21-0577-01</t>
    <phoneticPr fontId="30"/>
  </si>
  <si>
    <t>21-0577-02</t>
    <phoneticPr fontId="30"/>
  </si>
  <si>
    <t>21-0576-01</t>
    <phoneticPr fontId="30"/>
  </si>
  <si>
    <t>Coordinator-to-coordinator communication for Body Area Networks</t>
    <phoneticPr fontId="30"/>
  </si>
  <si>
    <t>21-0583-01</t>
    <phoneticPr fontId="30"/>
  </si>
  <si>
    <t>21-0582-01</t>
    <phoneticPr fontId="30"/>
  </si>
  <si>
    <t>802 Mtg. Non-Registration Consequences</t>
    <phoneticPr fontId="30"/>
  </si>
  <si>
    <t>21-0567-00</t>
    <phoneticPr fontId="30"/>
  </si>
  <si>
    <t>15-21-0543-05</t>
    <phoneticPr fontId="30"/>
  </si>
  <si>
    <t>21-0560-01</t>
    <phoneticPr fontId="30"/>
  </si>
  <si>
    <t>15-21-0510-00</t>
    <phoneticPr fontId="30"/>
  </si>
  <si>
    <t>15-21-0510-01</t>
    <phoneticPr fontId="30"/>
  </si>
  <si>
    <t>UWB Harmonization among TG 15.6a, 15.4ab and 15.14</t>
    <phoneticPr fontId="30"/>
  </si>
  <si>
    <t>Harmonization of TG15.4ab, 15.14, 15.15</t>
    <phoneticPr fontId="30"/>
  </si>
  <si>
    <t>21-0153-01
21-0386-00</t>
    <phoneticPr fontId="30"/>
  </si>
  <si>
    <t>1hr - Joint
6a/4ab/14
followed by
1hr - TG4ab</t>
  </si>
  <si>
    <t xml:space="preserve">Discussion on Use case document </t>
    <phoneticPr fontId="30"/>
  </si>
  <si>
    <t>Marco Hernandez
Kamran Sayrafian</t>
    <phoneticPr fontId="30"/>
  </si>
  <si>
    <t>21-0582-02</t>
    <phoneticPr fontId="30"/>
  </si>
  <si>
    <t>Feasbile Solution for Coexisitence with discussion</t>
    <phoneticPr fontId="30"/>
  </si>
  <si>
    <t>Other business ex. Teleco etc. for January Meeting</t>
    <phoneticPr fontId="30"/>
  </si>
  <si>
    <t>21-0510-01</t>
    <phoneticPr fontId="30"/>
  </si>
  <si>
    <t>Discussion on Harmonization with TG4ab</t>
    <phoneticPr fontId="30"/>
  </si>
  <si>
    <t xml:space="preserve">Clint Powell
Benjamin Rolfe </t>
    <phoneticPr fontId="30"/>
  </si>
  <si>
    <t>21-0606-00</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</si>
</sst>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x14ac:knownFonts="1">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1"/>
      <color rgb="FF0000FF"/>
      <name val="ＭＳ Ｐゴシック"/>
      <family val="2"/>
      <scheme val="minor"/>
    </font>
    <font>
      <b/>
      <sz val="16"/>
      <color rgb="FF000000"/>
      <name val="Arial Narrow"/>
      <family val="2"/>
    </font>
    <font>
      <b/>
      <sz val="18"/>
      <color rgb="FF000000"/>
      <name val="Arial Narrow"/>
      <family val="2"/>
    </font>
    <font>
      <b/>
      <sz val="18"/>
      <name val="Arial Narrow"/>
      <family val="2"/>
    </font>
    <font>
      <b/>
      <sz val="16"/>
      <color rgb="FF000000"/>
      <name val="Arial"/>
      <family val="2"/>
    </font>
  </fonts>
  <fills count="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3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8" fillId="0" borderId="0"/>
    <xf numFmtId="0" fontId="36" fillId="0" borderId="0"/>
    <xf numFmtId="180" fontId="68" fillId="0" borderId="0"/>
    <xf numFmtId="187" fontId="3" fillId="0" borderId="0" applyFont="0" applyFill="0" applyBorder="0" applyAlignment="0" applyProtection="0"/>
    <xf numFmtId="180" fontId="66" fillId="0" borderId="0" applyNumberFormat="0" applyFill="0" applyBorder="0" applyAlignment="0" applyProtection="0"/>
    <xf numFmtId="43" fontId="65" fillId="0" borderId="0" applyFont="0" applyFill="0" applyBorder="0" applyAlignment="0" applyProtection="0"/>
    <xf numFmtId="40" fontId="3" fillId="0" borderId="0" applyFont="0" applyFill="0" applyBorder="0" applyAlignment="0" applyProtection="0">
      <alignment vertical="center"/>
    </xf>
  </cellStyleXfs>
  <cellXfs count="300">
    <xf numFmtId="0" fontId="0" fillId="0" borderId="0" xfId="0"/>
    <xf numFmtId="0" fontId="40" fillId="0" borderId="0" xfId="7" applyFont="1" applyAlignment="1">
      <alignment horizontal="left" readingOrder="1"/>
    </xf>
    <xf numFmtId="0" fontId="5" fillId="0" borderId="0" xfId="7"/>
    <xf numFmtId="0" fontId="41" fillId="0" borderId="0" xfId="7" applyFont="1" applyAlignment="1">
      <alignment horizontal="left" readingOrder="1"/>
    </xf>
    <xf numFmtId="0" fontId="7" fillId="0" borderId="0" xfId="7" applyFont="1" applyAlignment="1">
      <alignment horizontal="left" readingOrder="1"/>
    </xf>
    <xf numFmtId="178" fontId="42" fillId="0" borderId="0" xfId="7" applyNumberFormat="1" applyFont="1" applyAlignment="1">
      <alignment horizontal="left" readingOrder="1"/>
    </xf>
    <xf numFmtId="179" fontId="42" fillId="0" borderId="0" xfId="7" applyNumberFormat="1" applyFont="1" applyAlignment="1">
      <alignment horizontal="left" readingOrder="1"/>
    </xf>
    <xf numFmtId="0" fontId="42" fillId="0" borderId="0" xfId="7" applyFont="1" applyAlignment="1">
      <alignment horizontal="left" readingOrder="1"/>
    </xf>
    <xf numFmtId="0" fontId="9" fillId="0" borderId="0" xfId="7" applyFont="1" applyAlignment="1">
      <alignment horizontal="left" readingOrder="1"/>
    </xf>
    <xf numFmtId="0" fontId="43" fillId="0" borderId="0" xfId="7" applyFont="1" applyAlignment="1">
      <alignment horizontal="left" readingOrder="1"/>
    </xf>
    <xf numFmtId="0" fontId="42"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4"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5" fillId="0" borderId="0" xfId="7" applyFont="1" applyAlignment="1">
      <alignment wrapText="1"/>
    </xf>
    <xf numFmtId="0" fontId="46" fillId="0" borderId="0" xfId="0" applyFont="1"/>
    <xf numFmtId="0" fontId="47" fillId="0" borderId="0" xfId="0" applyFont="1" applyAlignment="1">
      <alignment horizontal="left" vertical="top" wrapText="1" indent="4"/>
    </xf>
    <xf numFmtId="0" fontId="48"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8"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5"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49"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5"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28" fillId="0" borderId="0" xfId="7" applyFont="1" applyAlignment="1">
      <alignment vertical="center" wrapText="1"/>
    </xf>
    <xf numFmtId="0" fontId="51" fillId="0" borderId="0" xfId="7" applyFont="1" applyAlignment="1">
      <alignment horizontal="center"/>
    </xf>
    <xf numFmtId="21" fontId="50" fillId="0" borderId="0" xfId="7" applyNumberFormat="1" applyFont="1"/>
    <xf numFmtId="0" fontId="52" fillId="0" borderId="0" xfId="0" applyFont="1"/>
    <xf numFmtId="0" fontId="53" fillId="0" borderId="0" xfId="0" applyFont="1"/>
    <xf numFmtId="0" fontId="32" fillId="0" borderId="0" xfId="7" applyFont="1"/>
    <xf numFmtId="0" fontId="54"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5"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7" fillId="0" borderId="0" xfId="7" applyFont="1" applyAlignment="1">
      <alignment horizontal="center" vertical="center"/>
    </xf>
    <xf numFmtId="0" fontId="57" fillId="0" borderId="0" xfId="7" applyFont="1" applyAlignment="1">
      <alignment horizontal="center" vertical="center" wrapText="1"/>
    </xf>
    <xf numFmtId="0" fontId="57" fillId="0" borderId="0" xfId="7" applyFont="1" applyAlignment="1">
      <alignment vertical="center" wrapText="1"/>
    </xf>
    <xf numFmtId="0" fontId="58" fillId="0" borderId="0" xfId="0" applyFont="1" applyAlignment="1">
      <alignment vertical="center" wrapText="1"/>
    </xf>
    <xf numFmtId="0" fontId="61" fillId="0" borderId="0" xfId="7" applyFont="1" applyAlignment="1">
      <alignment horizontal="center" vertical="center" wrapText="1"/>
    </xf>
    <xf numFmtId="0" fontId="57" fillId="0" borderId="0" xfId="0" applyFont="1" applyAlignment="1">
      <alignment horizontal="center" vertical="center" wrapText="1"/>
    </xf>
    <xf numFmtId="0" fontId="59" fillId="0" borderId="0" xfId="7" applyFont="1" applyAlignment="1">
      <alignment horizontal="center" vertical="center" wrapText="1"/>
    </xf>
    <xf numFmtId="0" fontId="62" fillId="0" borderId="0" xfId="7" applyFont="1"/>
    <xf numFmtId="182" fontId="63" fillId="0" borderId="0" xfId="7" applyNumberFormat="1" applyFont="1" applyAlignment="1">
      <alignment horizontal="center"/>
    </xf>
    <xf numFmtId="182" fontId="63" fillId="0" borderId="0" xfId="7" applyNumberFormat="1" applyFont="1" applyAlignment="1">
      <alignment horizontal="center" vertical="center"/>
    </xf>
    <xf numFmtId="0" fontId="64" fillId="0" borderId="0" xfId="7" applyFont="1"/>
    <xf numFmtId="20" fontId="25" fillId="0" borderId="0" xfId="7" applyNumberFormat="1" applyFont="1" applyAlignment="1">
      <alignment horizontal="center"/>
    </xf>
    <xf numFmtId="0" fontId="59" fillId="0" borderId="0" xfId="7" applyFont="1" applyAlignment="1">
      <alignment horizontal="center"/>
    </xf>
    <xf numFmtId="0" fontId="59" fillId="0" borderId="0" xfId="7" applyFont="1" applyAlignment="1">
      <alignment horizontal="center" vertical="center"/>
    </xf>
    <xf numFmtId="0" fontId="60" fillId="0" borderId="0" xfId="7" applyFont="1"/>
    <xf numFmtId="20" fontId="24" fillId="0" borderId="0" xfId="7" applyNumberFormat="1" applyFont="1" applyAlignment="1">
      <alignment horizontal="center"/>
    </xf>
    <xf numFmtId="0" fontId="58" fillId="0" borderId="0" xfId="0" applyFont="1" applyAlignment="1">
      <alignment horizontal="center" vertical="center" wrapText="1"/>
    </xf>
    <xf numFmtId="0" fontId="61" fillId="0" borderId="0" xfId="0" applyFont="1" applyAlignment="1">
      <alignment horizontal="left" vertical="center" readingOrder="1"/>
    </xf>
    <xf numFmtId="0" fontId="71" fillId="0" borderId="0" xfId="2" applyFont="1" applyAlignment="1" applyProtection="1">
      <alignment horizontal="left" vertical="center" readingOrder="1"/>
    </xf>
    <xf numFmtId="0" fontId="32" fillId="0" borderId="0" xfId="0" applyFont="1" applyAlignment="1">
      <alignment horizontal="left" vertical="center" wrapText="1"/>
    </xf>
    <xf numFmtId="182" fontId="49"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2" fillId="0" borderId="0" xfId="0" applyFont="1" applyAlignment="1">
      <alignment horizontal="center" vertical="center" wrapText="1"/>
    </xf>
    <xf numFmtId="0" fontId="20" fillId="0" borderId="0" xfId="0" applyFont="1" applyAlignment="1">
      <alignment horizontal="center" vertical="center" wrapText="1"/>
    </xf>
    <xf numFmtId="0" fontId="72" fillId="0" borderId="0" xfId="7" applyFont="1" applyAlignment="1">
      <alignment horizontal="center" vertical="center" wrapText="1"/>
    </xf>
    <xf numFmtId="0" fontId="24" fillId="0" borderId="0" xfId="7" applyFont="1" applyAlignment="1">
      <alignment horizontal="left" wrapText="1"/>
    </xf>
    <xf numFmtId="0" fontId="73" fillId="0" borderId="0" xfId="7" applyFont="1"/>
    <xf numFmtId="0" fontId="56" fillId="0" borderId="0" xfId="0" applyFont="1" applyAlignment="1">
      <alignment vertical="top" wrapText="1"/>
    </xf>
    <xf numFmtId="0" fontId="56" fillId="0" borderId="0" xfId="0" applyFont="1" applyAlignment="1">
      <alignment vertical="center" wrapText="1"/>
    </xf>
    <xf numFmtId="0" fontId="56" fillId="0" borderId="0" xfId="7" applyFont="1" applyAlignment="1">
      <alignment horizontal="left" vertical="center" wrapText="1"/>
    </xf>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0" fontId="22" fillId="4" borderId="15" xfId="0" applyFont="1" applyFill="1" applyBorder="1" applyAlignment="1">
      <alignment wrapText="1"/>
    </xf>
    <xf numFmtId="0" fontId="22" fillId="4" borderId="16" xfId="0" applyFont="1" applyFill="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7"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56" fillId="0" borderId="0" xfId="7" applyFont="1" applyAlignment="1">
      <alignment horizontal="center" vertical="center" wrapText="1"/>
    </xf>
    <xf numFmtId="0" fontId="13" fillId="0" borderId="0" xfId="7" applyFont="1" applyAlignment="1">
      <alignment horizontal="left" vertical="top" wrapText="1"/>
    </xf>
    <xf numFmtId="186" fontId="13" fillId="8" borderId="10" xfId="0" applyNumberFormat="1" applyFont="1" applyFill="1" applyBorder="1"/>
    <xf numFmtId="186" fontId="13" fillId="8" borderId="0" xfId="0" applyNumberFormat="1" applyFont="1" applyFill="1"/>
    <xf numFmtId="186" fontId="13" fillId="8" borderId="15" xfId="0" applyNumberFormat="1" applyFont="1" applyFill="1" applyBorder="1"/>
    <xf numFmtId="0" fontId="25" fillId="0" borderId="0" xfId="0" applyFont="1" applyAlignment="1">
      <alignment vertical="center" readingOrder="1"/>
    </xf>
    <xf numFmtId="0" fontId="24" fillId="0" borderId="0" xfId="0" applyFont="1" applyAlignment="1">
      <alignment horizontal="left" vertical="center" wrapText="1"/>
    </xf>
    <xf numFmtId="0" fontId="58" fillId="0" borderId="0" xfId="7" applyFont="1" applyAlignment="1">
      <alignment horizontal="center" vertical="center" wrapText="1"/>
    </xf>
    <xf numFmtId="0" fontId="76" fillId="0" borderId="0" xfId="0" applyFont="1" applyAlignment="1">
      <alignment horizontal="center" vertical="center" wrapText="1"/>
    </xf>
    <xf numFmtId="0" fontId="77" fillId="0" borderId="0" xfId="0" applyFont="1" applyAlignment="1">
      <alignment horizontal="center" vertical="center" wrapText="1"/>
    </xf>
    <xf numFmtId="0" fontId="75" fillId="0" borderId="0" xfId="0" applyFont="1" applyAlignment="1">
      <alignment vertical="center" wrapText="1"/>
    </xf>
    <xf numFmtId="0" fontId="75" fillId="0" borderId="0" xfId="0" applyFont="1" applyAlignment="1">
      <alignment horizontal="left" vertical="center" wrapText="1"/>
    </xf>
    <xf numFmtId="0" fontId="78" fillId="0" borderId="0" xfId="7" applyFont="1" applyAlignment="1">
      <alignment horizontal="center" vertical="center" wrapText="1"/>
    </xf>
    <xf numFmtId="185" fontId="13" fillId="0" borderId="6" xfId="0" applyNumberFormat="1" applyFont="1" applyBorder="1" applyAlignment="1">
      <alignment horizontal="center"/>
    </xf>
    <xf numFmtId="0" fontId="13" fillId="0" borderId="19" xfId="0" applyFont="1" applyBorder="1" applyAlignment="1">
      <alignment horizontal="center"/>
    </xf>
    <xf numFmtId="0" fontId="59" fillId="0" borderId="0" xfId="0" applyFont="1" applyAlignment="1">
      <alignment vertical="center" wrapText="1"/>
    </xf>
    <xf numFmtId="0" fontId="56" fillId="0" borderId="0" xfId="0" applyFont="1" applyAlignment="1">
      <alignment horizontal="center" vertical="center" wrapText="1"/>
    </xf>
    <xf numFmtId="0" fontId="78" fillId="0" borderId="0" xfId="7" applyFont="1" applyAlignment="1">
      <alignment vertical="center" wrapText="1"/>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31" xfId="0" applyFont="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25" xfId="0" applyFont="1" applyBorder="1" applyAlignment="1">
      <alignment horizontal="center" vertical="center"/>
    </xf>
    <xf numFmtId="0" fontId="22" fillId="0" borderId="27"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22" fillId="0" borderId="23" xfId="0" applyFont="1" applyBorder="1" applyAlignment="1">
      <alignment horizontal="center" vertical="center"/>
    </xf>
    <xf numFmtId="0" fontId="22" fillId="0" borderId="12" xfId="0" applyFont="1" applyBorder="1" applyAlignment="1">
      <alignment horizontal="center" vertical="center"/>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5" borderId="22" xfId="0" applyFont="1" applyFill="1" applyBorder="1" applyAlignment="1">
      <alignment horizontal="center" vertical="center"/>
    </xf>
    <xf numFmtId="0" fontId="22" fillId="5"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3"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13" fillId="6" borderId="22" xfId="0" applyFont="1" applyFill="1" applyBorder="1" applyAlignment="1">
      <alignment horizontal="center" vertical="center"/>
    </xf>
    <xf numFmtId="0" fontId="13" fillId="6" borderId="21"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180" fontId="67" fillId="6" borderId="2" xfId="12" applyFont="1" applyFill="1" applyBorder="1" applyAlignment="1">
      <alignment horizontal="center" vertical="center" wrapText="1"/>
    </xf>
    <xf numFmtId="180" fontId="67" fillId="6" borderId="23" xfId="12" applyFont="1" applyFill="1" applyBorder="1" applyAlignment="1">
      <alignment horizontal="center" vertical="center" wrapText="1"/>
    </xf>
    <xf numFmtId="180" fontId="67" fillId="6" borderId="6" xfId="12" applyFont="1" applyFill="1" applyBorder="1" applyAlignment="1">
      <alignment horizontal="center" vertical="center" wrapText="1"/>
    </xf>
    <xf numFmtId="180" fontId="67" fillId="6" borderId="18" xfId="12" applyFont="1" applyFill="1" applyBorder="1" applyAlignment="1">
      <alignment horizontal="center" vertical="center" wrapText="1"/>
    </xf>
    <xf numFmtId="0" fontId="74" fillId="7" borderId="13" xfId="0" applyFont="1" applyFill="1" applyBorder="1" applyAlignment="1">
      <alignment horizontal="center" vertical="center"/>
    </xf>
    <xf numFmtId="0" fontId="74" fillId="7" borderId="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18" xfId="0" applyFont="1" applyFill="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xf>
    <xf numFmtId="0" fontId="22" fillId="6" borderId="22" xfId="0" applyFont="1" applyFill="1" applyBorder="1" applyAlignment="1">
      <alignment horizontal="center" vertical="center"/>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0" fontId="13" fillId="6" borderId="28" xfId="0" applyFont="1" applyFill="1" applyBorder="1" applyAlignment="1">
      <alignment horizontal="center" vertical="center"/>
    </xf>
    <xf numFmtId="0" fontId="13" fillId="6" borderId="29" xfId="0" applyFont="1" applyFill="1" applyBorder="1" applyAlignment="1">
      <alignment horizontal="center" vertical="center"/>
    </xf>
    <xf numFmtId="0" fontId="22" fillId="5" borderId="26" xfId="0" applyFont="1" applyFill="1" applyBorder="1" applyAlignment="1">
      <alignment horizontal="center" vertical="center" wrapText="1"/>
    </xf>
    <xf numFmtId="0" fontId="13" fillId="6" borderId="22" xfId="0" applyFont="1" applyFill="1" applyBorder="1" applyAlignment="1">
      <alignment horizontal="center" vertical="center" wrapText="1"/>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8467</xdr:colOff>
      <xdr:row>6</xdr:row>
      <xdr:rowOff>1</xdr:rowOff>
    </xdr:from>
    <xdr:to>
      <xdr:col>7</xdr:col>
      <xdr:colOff>728134</xdr:colOff>
      <xdr:row>8</xdr:row>
      <xdr:rowOff>1</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105400" y="1176868"/>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xdr:colOff>
      <xdr:row>6</xdr:row>
      <xdr:rowOff>8466</xdr:rowOff>
    </xdr:from>
    <xdr:to>
      <xdr:col>10</xdr:col>
      <xdr:colOff>16933</xdr:colOff>
      <xdr:row>8</xdr:row>
      <xdr:rowOff>0</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6612468" y="1185333"/>
          <a:ext cx="753532" cy="397934"/>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1</xdr:colOff>
      <xdr:row>8</xdr:row>
      <xdr:rowOff>8466</xdr:rowOff>
    </xdr:from>
    <xdr:to>
      <xdr:col>15</xdr:col>
      <xdr:colOff>16934</xdr:colOff>
      <xdr:row>10</xdr:row>
      <xdr:rowOff>25399</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10007601" y="1591733"/>
          <a:ext cx="795866" cy="4148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643466</xdr:colOff>
      <xdr:row>6</xdr:row>
      <xdr:rowOff>33868</xdr:rowOff>
    </xdr:from>
    <xdr:to>
      <xdr:col>17</xdr:col>
      <xdr:colOff>736600</xdr:colOff>
      <xdr:row>7</xdr:row>
      <xdr:rowOff>194734</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2107333" y="1210735"/>
          <a:ext cx="753534" cy="3640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169333</xdr:colOff>
      <xdr:row>5</xdr:row>
      <xdr:rowOff>194733</xdr:rowOff>
    </xdr:from>
    <xdr:to>
      <xdr:col>20</xdr:col>
      <xdr:colOff>812800</xdr:colOff>
      <xdr:row>6</xdr:row>
      <xdr:rowOff>0</xdr:rowOff>
    </xdr:to>
    <xdr:cxnSp macro="">
      <xdr:nvCxnSpPr>
        <xdr:cNvPr id="3" name="直線コネクタ 2">
          <a:extLst>
            <a:ext uri="{FF2B5EF4-FFF2-40B4-BE49-F238E27FC236}">
              <a16:creationId xmlns:a16="http://schemas.microsoft.com/office/drawing/2014/main" id="{22555E19-9CDD-49F3-ACDE-45A12429EFC0}"/>
            </a:ext>
          </a:extLst>
        </xdr:cNvPr>
        <xdr:cNvCxnSpPr/>
      </xdr:nvCxnSpPr>
      <xdr:spPr bwMode="auto">
        <a:xfrm>
          <a:off x="169333" y="1168400"/>
          <a:ext cx="15011400" cy="8467"/>
        </a:xfrm>
        <a:prstGeom prst="line">
          <a:avLst/>
        </a:prstGeom>
        <a:solidFill>
          <a:srgbClr val="090000"/>
        </a:solidFill>
        <a:ln w="28575" cap="flat" cmpd="sng" algn="ctr">
          <a:solidFill>
            <a:srgbClr val="FF0000"/>
          </a:solidFill>
          <a:prstDash val="solid"/>
          <a:round/>
          <a:headEnd type="none" w="med" len="med"/>
          <a:tailEnd type="none" w="med" len="med"/>
        </a:ln>
        <a:effectLst/>
      </xdr:spPr>
    </xdr:cxnSp>
    <xdr:clientData/>
  </xdr:twoCellAnchor>
  <xdr:twoCellAnchor>
    <xdr:from>
      <xdr:col>19</xdr:col>
      <xdr:colOff>660399</xdr:colOff>
      <xdr:row>6</xdr:row>
      <xdr:rowOff>0</xdr:rowOff>
    </xdr:from>
    <xdr:to>
      <xdr:col>20</xdr:col>
      <xdr:colOff>795866</xdr:colOff>
      <xdr:row>7</xdr:row>
      <xdr:rowOff>0</xdr:rowOff>
    </xdr:to>
    <xdr:sp macro="" textlink="">
      <xdr:nvSpPr>
        <xdr:cNvPr id="14" name="正方形/長方形 13">
          <a:extLst>
            <a:ext uri="{FF2B5EF4-FFF2-40B4-BE49-F238E27FC236}">
              <a16:creationId xmlns:a16="http://schemas.microsoft.com/office/drawing/2014/main" id="{959B696A-9C79-423D-A12D-1B488F9E29CA}"/>
            </a:ext>
          </a:extLst>
        </xdr:cNvPr>
        <xdr:cNvSpPr/>
      </xdr:nvSpPr>
      <xdr:spPr bwMode="auto">
        <a:xfrm>
          <a:off x="14367932" y="11768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1</xdr:colOff>
      <xdr:row>6</xdr:row>
      <xdr:rowOff>0</xdr:rowOff>
    </xdr:from>
    <xdr:to>
      <xdr:col>13</xdr:col>
      <xdr:colOff>1</xdr:colOff>
      <xdr:row>6</xdr:row>
      <xdr:rowOff>177800</xdr:rowOff>
    </xdr:to>
    <xdr:sp macro="" textlink="">
      <xdr:nvSpPr>
        <xdr:cNvPr id="16" name="正方形/長方形 15">
          <a:extLst>
            <a:ext uri="{FF2B5EF4-FFF2-40B4-BE49-F238E27FC236}">
              <a16:creationId xmlns:a16="http://schemas.microsoft.com/office/drawing/2014/main" id="{F4D78376-010C-457C-81A0-83876556AD8E}"/>
            </a:ext>
          </a:extLst>
        </xdr:cNvPr>
        <xdr:cNvSpPr/>
      </xdr:nvSpPr>
      <xdr:spPr bwMode="auto">
        <a:xfrm>
          <a:off x="8686801" y="1176867"/>
          <a:ext cx="711200" cy="1778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6</xdr:row>
      <xdr:rowOff>-1</xdr:rowOff>
    </xdr:from>
    <xdr:to>
      <xdr:col>2</xdr:col>
      <xdr:colOff>0</xdr:colOff>
      <xdr:row>7</xdr:row>
      <xdr:rowOff>16932</xdr:rowOff>
    </xdr:to>
    <xdr:sp macro="" textlink="">
      <xdr:nvSpPr>
        <xdr:cNvPr id="18" name="正方形/長方形 17">
          <a:extLst>
            <a:ext uri="{FF2B5EF4-FFF2-40B4-BE49-F238E27FC236}">
              <a16:creationId xmlns:a16="http://schemas.microsoft.com/office/drawing/2014/main" id="{D94B7356-B2A5-4065-8365-5859EB06C864}"/>
            </a:ext>
          </a:extLst>
        </xdr:cNvPr>
        <xdr:cNvSpPr/>
      </xdr:nvSpPr>
      <xdr:spPr bwMode="auto">
        <a:xfrm>
          <a:off x="0" y="1176866"/>
          <a:ext cx="1413933" cy="220133"/>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20</xdr:col>
      <xdr:colOff>0</xdr:colOff>
      <xdr:row>8</xdr:row>
      <xdr:rowOff>0</xdr:rowOff>
    </xdr:from>
    <xdr:to>
      <xdr:col>20</xdr:col>
      <xdr:colOff>795867</xdr:colOff>
      <xdr:row>9</xdr:row>
      <xdr:rowOff>0</xdr:rowOff>
    </xdr:to>
    <xdr:sp macro="" textlink="">
      <xdr:nvSpPr>
        <xdr:cNvPr id="19" name="正方形/長方形 18">
          <a:extLst>
            <a:ext uri="{FF2B5EF4-FFF2-40B4-BE49-F238E27FC236}">
              <a16:creationId xmlns:a16="http://schemas.microsoft.com/office/drawing/2014/main" id="{396D8714-68E9-4011-B81A-6C606997E999}"/>
            </a:ext>
          </a:extLst>
        </xdr:cNvPr>
        <xdr:cNvSpPr/>
      </xdr:nvSpPr>
      <xdr:spPr bwMode="auto">
        <a:xfrm>
          <a:off x="14367933" y="15832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0</xdr:colOff>
      <xdr:row>8</xdr:row>
      <xdr:rowOff>0</xdr:rowOff>
    </xdr:from>
    <xdr:to>
      <xdr:col>13</xdr:col>
      <xdr:colOff>16933</xdr:colOff>
      <xdr:row>9</xdr:row>
      <xdr:rowOff>33866</xdr:rowOff>
    </xdr:to>
    <xdr:sp macro="" textlink="">
      <xdr:nvSpPr>
        <xdr:cNvPr id="20" name="正方形/長方形 19">
          <a:extLst>
            <a:ext uri="{FF2B5EF4-FFF2-40B4-BE49-F238E27FC236}">
              <a16:creationId xmlns:a16="http://schemas.microsoft.com/office/drawing/2014/main" id="{7A3590FA-9B57-40C4-84C3-9B2F7183D1E7}"/>
            </a:ext>
          </a:extLst>
        </xdr:cNvPr>
        <xdr:cNvSpPr/>
      </xdr:nvSpPr>
      <xdr:spPr bwMode="auto">
        <a:xfrm>
          <a:off x="8686800" y="1583267"/>
          <a:ext cx="728133" cy="2370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8</xdr:row>
      <xdr:rowOff>0</xdr:rowOff>
    </xdr:from>
    <xdr:to>
      <xdr:col>1</xdr:col>
      <xdr:colOff>728133</xdr:colOff>
      <xdr:row>9</xdr:row>
      <xdr:rowOff>8466</xdr:rowOff>
    </xdr:to>
    <xdr:sp macro="" textlink="">
      <xdr:nvSpPr>
        <xdr:cNvPr id="22" name="正方形/長方形 21">
          <a:extLst>
            <a:ext uri="{FF2B5EF4-FFF2-40B4-BE49-F238E27FC236}">
              <a16:creationId xmlns:a16="http://schemas.microsoft.com/office/drawing/2014/main" id="{6DFA6486-A9FF-44FC-A11C-958B00078AE3}"/>
            </a:ext>
          </a:extLst>
        </xdr:cNvPr>
        <xdr:cNvSpPr/>
      </xdr:nvSpPr>
      <xdr:spPr bwMode="auto">
        <a:xfrm>
          <a:off x="0" y="1583267"/>
          <a:ext cx="1405466" cy="2116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topLeftCell="A16" zoomScale="80" zoomScaleNormal="80" workbookViewId="0">
      <selection activeCell="C12" sqref="C12"/>
    </sheetView>
  </sheetViews>
  <sheetFormatPr defaultColWidth="9.26953125" defaultRowHeight="12.5" x14ac:dyDescent="0.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x14ac:dyDescent="0.45">
      <c r="B2" s="1" t="s">
        <v>0</v>
      </c>
    </row>
    <row r="3" spans="2:5" ht="20.5" x14ac:dyDescent="0.45">
      <c r="B3" s="3" t="s">
        <v>1</v>
      </c>
      <c r="C3" s="4" t="s">
        <v>210</v>
      </c>
      <c r="E3" s="5"/>
    </row>
    <row r="4" spans="2:5" ht="20.5" x14ac:dyDescent="0.45">
      <c r="B4" s="3" t="s">
        <v>2</v>
      </c>
      <c r="C4" s="6">
        <v>44505</v>
      </c>
    </row>
    <row r="5" spans="2:5" ht="20.5" x14ac:dyDescent="0.45">
      <c r="B5" s="3" t="s">
        <v>84</v>
      </c>
    </row>
    <row r="6" spans="2:5" ht="20.5" x14ac:dyDescent="0.45">
      <c r="B6" s="7" t="s">
        <v>3</v>
      </c>
    </row>
    <row r="7" spans="2:5" ht="20.5" x14ac:dyDescent="0.45">
      <c r="B7" s="7" t="s">
        <v>85</v>
      </c>
    </row>
    <row r="8" spans="2:5" ht="20.5" x14ac:dyDescent="0.45">
      <c r="B8" s="8" t="s">
        <v>209</v>
      </c>
    </row>
    <row r="9" spans="2:5" ht="15.5" x14ac:dyDescent="0.35">
      <c r="B9" s="9"/>
    </row>
    <row r="10" spans="2:5" ht="20.5" x14ac:dyDescent="0.45">
      <c r="B10" s="3" t="s">
        <v>4</v>
      </c>
      <c r="C10" s="4" t="s">
        <v>201</v>
      </c>
    </row>
    <row r="12" spans="2:5" ht="20.5" x14ac:dyDescent="0.45">
      <c r="B12" s="3" t="s">
        <v>5</v>
      </c>
      <c r="C12" s="4" t="s">
        <v>211</v>
      </c>
    </row>
    <row r="14" spans="2:5" ht="20.5" x14ac:dyDescent="0.45">
      <c r="B14" s="3" t="s">
        <v>6</v>
      </c>
      <c r="C14" s="7" t="s">
        <v>7</v>
      </c>
    </row>
    <row r="15" spans="2:5" ht="20.5" x14ac:dyDescent="0.45">
      <c r="C15" s="10" t="s">
        <v>8</v>
      </c>
    </row>
    <row r="16" spans="2:5" ht="20.5" x14ac:dyDescent="0.45">
      <c r="C16" s="10" t="s">
        <v>9</v>
      </c>
    </row>
    <row r="17" spans="2:3" ht="20.5" x14ac:dyDescent="0.45">
      <c r="C17" s="10" t="s">
        <v>10</v>
      </c>
    </row>
    <row r="19" spans="2:3" ht="20.5" x14ac:dyDescent="0.45">
      <c r="B19" s="3" t="s">
        <v>11</v>
      </c>
      <c r="C19" s="7" t="s">
        <v>12</v>
      </c>
    </row>
    <row r="20" spans="2:3" ht="20.5" x14ac:dyDescent="0.45">
      <c r="C20" s="10" t="s">
        <v>13</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topLeftCell="A10" workbookViewId="0">
      <selection activeCell="M10" sqref="M10"/>
    </sheetView>
  </sheetViews>
  <sheetFormatPr defaultRowHeight="12.5" x14ac:dyDescent="0.25"/>
  <cols>
    <col min="4" max="4" width="35.453125" customWidth="1"/>
    <col min="8" max="8" width="14.54296875" customWidth="1"/>
    <col min="9" max="9" width="15.54296875" customWidth="1"/>
    <col min="10" max="10" width="15.08984375" customWidth="1"/>
  </cols>
  <sheetData>
    <row r="1" spans="1:10" s="2" customFormat="1" ht="18" x14ac:dyDescent="0.4">
      <c r="B1" s="11"/>
      <c r="C1" s="12"/>
      <c r="D1" s="26" t="str">
        <f>'Nov. 10 Wed'!D1</f>
        <v>AGENDA TG15.6a MEETING</v>
      </c>
      <c r="F1" s="16"/>
      <c r="G1" s="14"/>
      <c r="H1" s="16"/>
      <c r="I1" s="27"/>
    </row>
    <row r="2" spans="1:10" s="2" customFormat="1" ht="17.5" x14ac:dyDescent="0.35">
      <c r="A2" s="68"/>
      <c r="B2" s="15"/>
      <c r="C2" s="12"/>
      <c r="D2" s="25" t="s">
        <v>159</v>
      </c>
      <c r="F2" s="16"/>
      <c r="G2" s="14"/>
      <c r="H2" s="16"/>
      <c r="I2" s="27"/>
    </row>
    <row r="3" spans="1:10" s="47" customFormat="1" ht="18" x14ac:dyDescent="0.35">
      <c r="A3" s="49"/>
      <c r="B3" s="49"/>
      <c r="C3" s="49"/>
      <c r="D3" s="67"/>
      <c r="E3" s="52"/>
      <c r="F3" s="52"/>
      <c r="G3" s="50"/>
      <c r="H3" s="52"/>
      <c r="I3" s="66"/>
    </row>
    <row r="4" spans="1:10" s="47" customFormat="1" ht="18" x14ac:dyDescent="0.35">
      <c r="B4" s="68"/>
      <c r="C4" s="68"/>
      <c r="E4" s="53"/>
      <c r="F4" s="53"/>
      <c r="G4" s="50"/>
      <c r="H4" s="108" t="s">
        <v>196</v>
      </c>
      <c r="I4" s="119" t="s">
        <v>197</v>
      </c>
      <c r="J4" s="148" t="s">
        <v>198</v>
      </c>
    </row>
    <row r="5" spans="1:10" s="17" customFormat="1" ht="18.399999999999999" customHeight="1" x14ac:dyDescent="0.4">
      <c r="D5" s="76" t="s">
        <v>71</v>
      </c>
      <c r="E5" s="56"/>
      <c r="F5" s="56"/>
      <c r="G5" s="50">
        <v>120</v>
      </c>
      <c r="H5" s="60">
        <v>0.375</v>
      </c>
      <c r="I5" s="120">
        <v>0.95833333333333337</v>
      </c>
      <c r="J5" s="149">
        <v>0.58333333333333337</v>
      </c>
    </row>
    <row r="6" spans="1:10" s="47" customFormat="1" ht="18" x14ac:dyDescent="0.35">
      <c r="A6" s="68"/>
      <c r="B6" s="68"/>
      <c r="C6" s="68"/>
      <c r="E6" s="53"/>
      <c r="F6" s="53"/>
      <c r="G6" s="50"/>
      <c r="H6" s="53"/>
      <c r="I6" s="66"/>
    </row>
    <row r="7" spans="1:10" s="47" customFormat="1" ht="18" x14ac:dyDescent="0.35">
      <c r="A7" s="68"/>
      <c r="B7" s="68"/>
      <c r="C7" s="68"/>
      <c r="E7" s="53"/>
      <c r="F7" s="53"/>
      <c r="G7" s="50"/>
      <c r="H7" s="53"/>
      <c r="I7" s="66"/>
    </row>
    <row r="8" spans="1:10" s="47" customFormat="1" ht="18" x14ac:dyDescent="0.35">
      <c r="A8" s="68"/>
      <c r="B8" s="68"/>
      <c r="C8" s="68"/>
      <c r="E8" s="53"/>
      <c r="F8" s="53"/>
      <c r="G8" s="50"/>
      <c r="H8" s="53"/>
      <c r="I8" s="66"/>
    </row>
    <row r="9" spans="1:10" s="47" customFormat="1" ht="18" x14ac:dyDescent="0.35">
      <c r="A9" s="68"/>
      <c r="B9" s="68"/>
      <c r="C9" s="68"/>
      <c r="E9" s="53"/>
      <c r="F9" s="53"/>
      <c r="G9" s="50"/>
      <c r="H9" s="53"/>
      <c r="I9" s="66"/>
    </row>
    <row r="10" spans="1:10" s="47" customFormat="1" ht="18" x14ac:dyDescent="0.35">
      <c r="A10" s="68"/>
      <c r="B10" s="68"/>
      <c r="C10" s="68"/>
      <c r="E10" s="53"/>
      <c r="F10" s="53"/>
      <c r="G10" s="50"/>
      <c r="H10" s="53"/>
      <c r="I10" s="66"/>
    </row>
    <row r="11" spans="1:10" s="47" customFormat="1" ht="18" x14ac:dyDescent="0.35">
      <c r="A11" s="68"/>
      <c r="B11" s="68"/>
      <c r="C11" s="68"/>
      <c r="E11" s="53"/>
      <c r="F11" s="53"/>
      <c r="G11" s="50"/>
      <c r="H11" s="53"/>
      <c r="I11" s="66"/>
    </row>
    <row r="12" spans="1:10" s="47" customFormat="1" ht="18" x14ac:dyDescent="0.35">
      <c r="A12" s="68"/>
      <c r="B12" s="68"/>
      <c r="C12" s="68"/>
      <c r="D12" s="122" t="s">
        <v>157</v>
      </c>
      <c r="E12" s="53"/>
      <c r="F12" s="53"/>
      <c r="G12" s="50"/>
      <c r="H12" s="53"/>
      <c r="I12" s="66"/>
    </row>
    <row r="13" spans="1:10" s="47" customFormat="1" ht="18" x14ac:dyDescent="0.35">
      <c r="A13" s="68"/>
      <c r="B13" s="68"/>
      <c r="C13" s="68"/>
      <c r="D13" s="124" t="s">
        <v>158</v>
      </c>
      <c r="E13" s="53"/>
      <c r="F13" s="53"/>
      <c r="G13" s="50"/>
      <c r="H13" s="53"/>
      <c r="I13" s="66"/>
    </row>
    <row r="14" spans="1:10" s="47" customFormat="1" ht="18" x14ac:dyDescent="0.35">
      <c r="A14" s="68"/>
      <c r="B14" s="68"/>
      <c r="C14" s="68"/>
      <c r="D14" s="121"/>
      <c r="E14" s="53"/>
      <c r="F14" s="53"/>
      <c r="G14" s="50"/>
      <c r="H14" s="53"/>
      <c r="I14" s="66"/>
    </row>
    <row r="15" spans="1:10" s="47" customFormat="1" ht="18" x14ac:dyDescent="0.35">
      <c r="A15" s="68"/>
      <c r="B15" s="68"/>
      <c r="C15" s="68"/>
      <c r="D15" s="121" t="s">
        <v>72</v>
      </c>
      <c r="E15" s="53"/>
      <c r="F15" s="53"/>
      <c r="G15" s="50"/>
      <c r="H15" s="53"/>
      <c r="I15" s="66"/>
    </row>
    <row r="16" spans="1:10" x14ac:dyDescent="0.25">
      <c r="D16" t="s">
        <v>156</v>
      </c>
    </row>
    <row r="17" spans="4:4" x14ac:dyDescent="0.25">
      <c r="D17" t="s">
        <v>154</v>
      </c>
    </row>
    <row r="18" spans="4:4" x14ac:dyDescent="0.25">
      <c r="D18" t="s">
        <v>155</v>
      </c>
    </row>
  </sheetData>
  <phoneticPr fontId="3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5"/>
  <sheetViews>
    <sheetView zoomScale="68" zoomScaleNormal="68" workbookViewId="0">
      <selection activeCell="G13" sqref="G13"/>
    </sheetView>
  </sheetViews>
  <sheetFormatPr defaultColWidth="9.26953125" defaultRowHeight="12.5" x14ac:dyDescent="0.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x14ac:dyDescent="0.3">
      <c r="B1" s="69" t="s">
        <v>14</v>
      </c>
      <c r="C1" s="70" t="s">
        <v>120</v>
      </c>
    </row>
    <row r="2" spans="1:3" ht="15" x14ac:dyDescent="0.3">
      <c r="B2" s="69" t="s">
        <v>15</v>
      </c>
      <c r="C2" s="70" t="s">
        <v>231</v>
      </c>
    </row>
    <row r="3" spans="1:3" ht="15" x14ac:dyDescent="0.3">
      <c r="B3" s="69" t="s">
        <v>16</v>
      </c>
      <c r="C3" s="71">
        <v>44511</v>
      </c>
    </row>
    <row r="4" spans="1:3" ht="20" x14ac:dyDescent="0.4">
      <c r="A4" s="30"/>
      <c r="B4" s="31" t="s">
        <v>17</v>
      </c>
    </row>
    <row r="5" spans="1:3" ht="15.5" x14ac:dyDescent="0.35">
      <c r="A5" s="30"/>
      <c r="B5" s="125"/>
    </row>
    <row r="6" spans="1:3" ht="15.5" x14ac:dyDescent="0.35">
      <c r="A6" s="30"/>
      <c r="B6" s="126"/>
    </row>
    <row r="7" spans="1:3" ht="18.75" customHeight="1" x14ac:dyDescent="0.35">
      <c r="A7" s="30"/>
      <c r="B7" s="19" t="s">
        <v>18</v>
      </c>
    </row>
    <row r="8" spans="1:3" ht="78.5" customHeight="1" x14ac:dyDescent="0.35">
      <c r="A8" s="30"/>
      <c r="B8" s="210" t="s">
        <v>112</v>
      </c>
    </row>
    <row r="9" spans="1:3" ht="15.5" x14ac:dyDescent="0.35">
      <c r="A9" s="30"/>
      <c r="B9" s="19"/>
    </row>
    <row r="10" spans="1:3" ht="15.5" x14ac:dyDescent="0.35">
      <c r="A10" s="19">
        <v>1</v>
      </c>
      <c r="B10" s="19" t="s">
        <v>113</v>
      </c>
    </row>
    <row r="11" spans="1:3" ht="15.5" x14ac:dyDescent="0.35">
      <c r="B11" s="32" t="s">
        <v>97</v>
      </c>
    </row>
    <row r="12" spans="1:3" ht="15.5" x14ac:dyDescent="0.35">
      <c r="B12" s="32" t="s">
        <v>202</v>
      </c>
    </row>
    <row r="13" spans="1:3" ht="15.5" x14ac:dyDescent="0.35">
      <c r="B13" s="32" t="s">
        <v>206</v>
      </c>
    </row>
    <row r="14" spans="1:3" ht="15.5" x14ac:dyDescent="0.35">
      <c r="A14" s="19">
        <v>2</v>
      </c>
      <c r="B14" s="19" t="s">
        <v>98</v>
      </c>
    </row>
    <row r="15" spans="1:3" ht="15.5" x14ac:dyDescent="0.35">
      <c r="B15" s="32" t="s">
        <v>99</v>
      </c>
    </row>
    <row r="16" spans="1:3" ht="15.5" x14ac:dyDescent="0.35">
      <c r="B16" s="32" t="s">
        <v>205</v>
      </c>
    </row>
    <row r="17" spans="1:3" ht="15.5" x14ac:dyDescent="0.35">
      <c r="B17" s="127" t="s">
        <v>203</v>
      </c>
    </row>
    <row r="18" spans="1:3" ht="15.5" x14ac:dyDescent="0.35">
      <c r="B18" s="37" t="s">
        <v>121</v>
      </c>
    </row>
    <row r="19" spans="1:3" ht="15.5" x14ac:dyDescent="0.35">
      <c r="A19" s="19">
        <v>2</v>
      </c>
      <c r="B19" s="19" t="s">
        <v>19</v>
      </c>
    </row>
    <row r="20" spans="1:3" ht="15.5" x14ac:dyDescent="0.35">
      <c r="A20" s="19"/>
      <c r="B20" s="129" t="s">
        <v>204</v>
      </c>
    </row>
    <row r="21" spans="1:3" ht="15.5" x14ac:dyDescent="0.35">
      <c r="A21" s="19"/>
    </row>
    <row r="22" spans="1:3" ht="15.5" x14ac:dyDescent="0.35">
      <c r="B22" s="32"/>
    </row>
    <row r="23" spans="1:3" ht="15.5" x14ac:dyDescent="0.35">
      <c r="B23" s="32"/>
    </row>
    <row r="24" spans="1:3" ht="15.5" x14ac:dyDescent="0.35">
      <c r="B24" s="34" t="s">
        <v>20</v>
      </c>
      <c r="C24" s="33"/>
    </row>
    <row r="26" spans="1:3" x14ac:dyDescent="0.25">
      <c r="B26" s="35" t="s">
        <v>21</v>
      </c>
    </row>
    <row r="27" spans="1:3" x14ac:dyDescent="0.25">
      <c r="B27" s="35" t="s">
        <v>22</v>
      </c>
    </row>
    <row r="28" spans="1:3" x14ac:dyDescent="0.25">
      <c r="B28" s="35" t="s">
        <v>23</v>
      </c>
    </row>
    <row r="29" spans="1:3" x14ac:dyDescent="0.25">
      <c r="B29" s="35" t="s">
        <v>24</v>
      </c>
    </row>
    <row r="30" spans="1:3" x14ac:dyDescent="0.25">
      <c r="B30" s="35" t="s">
        <v>25</v>
      </c>
    </row>
    <row r="31" spans="1:3" x14ac:dyDescent="0.25">
      <c r="B31" s="36"/>
    </row>
    <row r="32" spans="1:3" ht="15.5" x14ac:dyDescent="0.35">
      <c r="B32" s="19" t="s">
        <v>26</v>
      </c>
    </row>
    <row r="35" spans="2:2" x14ac:dyDescent="0.25">
      <c r="B35" s="40"/>
    </row>
    <row r="36" spans="2:2" x14ac:dyDescent="0.25">
      <c r="B36" s="40"/>
    </row>
    <row r="37" spans="2:2" ht="15.5" x14ac:dyDescent="0.25">
      <c r="B37" s="41"/>
    </row>
    <row r="38" spans="2:2" ht="15.5" x14ac:dyDescent="0.25">
      <c r="B38" s="41"/>
    </row>
    <row r="39" spans="2:2" ht="15.5" x14ac:dyDescent="0.25">
      <c r="B39" s="41"/>
    </row>
    <row r="40" spans="2:2" ht="15.5" x14ac:dyDescent="0.25">
      <c r="B40" s="41"/>
    </row>
    <row r="41" spans="2:2" ht="15.5" x14ac:dyDescent="0.25">
      <c r="B41" s="41"/>
    </row>
    <row r="42" spans="2:2" ht="15.5" x14ac:dyDescent="0.25">
      <c r="B42" s="41"/>
    </row>
    <row r="43" spans="2:2" ht="15.5" x14ac:dyDescent="0.35">
      <c r="B43" s="37"/>
    </row>
    <row r="44" spans="2:2" ht="15.5" x14ac:dyDescent="0.35">
      <c r="B44" s="37"/>
    </row>
    <row r="45" spans="2:2" ht="15.5" x14ac:dyDescent="0.35">
      <c r="B45" s="37"/>
    </row>
    <row r="46" spans="2:2" ht="15.5" x14ac:dyDescent="0.35">
      <c r="B46" s="37"/>
    </row>
    <row r="47" spans="2:2" ht="15.5" x14ac:dyDescent="0.35">
      <c r="B47" s="37"/>
    </row>
    <row r="48" spans="2:2" ht="15.5" x14ac:dyDescent="0.35">
      <c r="B48" s="37"/>
    </row>
    <row r="52" spans="2:2" x14ac:dyDescent="0.25">
      <c r="B52" s="38"/>
    </row>
    <row r="53" spans="2:2" x14ac:dyDescent="0.25">
      <c r="B53" s="38"/>
    </row>
    <row r="54" spans="2:2" x14ac:dyDescent="0.25">
      <c r="B54" s="38"/>
    </row>
    <row r="55" spans="2:2" x14ac:dyDescent="0.25">
      <c r="B55" s="38"/>
    </row>
  </sheetData>
  <phoneticPr fontId="30"/>
  <hyperlinks>
    <hyperlink ref="B26"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3"/>
  <sheetViews>
    <sheetView topLeftCell="A22" zoomScale="75" zoomScaleNormal="75" workbookViewId="0">
      <selection activeCell="S7" sqref="S7:T8"/>
    </sheetView>
  </sheetViews>
  <sheetFormatPr defaultColWidth="11.7265625" defaultRowHeight="15.5" x14ac:dyDescent="0.35"/>
  <cols>
    <col min="1" max="1" width="9.7265625" style="128" customWidth="1"/>
    <col min="2" max="2" width="10.54296875" style="128" customWidth="1"/>
    <col min="3" max="3" width="14.26953125" style="128" customWidth="1"/>
    <col min="4" max="4" width="10.90625" style="128" customWidth="1"/>
    <col min="5" max="5" width="6.7265625" style="128" customWidth="1"/>
    <col min="6" max="6" width="10.7265625" style="128" customWidth="1"/>
    <col min="7" max="7" width="9.90625" style="128" customWidth="1"/>
    <col min="8" max="8" width="10.81640625" style="128" customWidth="1"/>
    <col min="9" max="9" width="10.90625" style="128" customWidth="1"/>
    <col min="10" max="10" width="10.54296875" style="128" customWidth="1"/>
    <col min="11" max="11" width="8.7265625" style="128" customWidth="1"/>
    <col min="12" max="12" width="10.36328125" style="128" customWidth="1"/>
    <col min="13" max="13" width="10.1796875" style="128" customWidth="1"/>
    <col min="14" max="14" width="8.7265625" style="128" customWidth="1"/>
    <col min="15" max="15" width="14.81640625" style="128" customWidth="1"/>
    <col min="16" max="16" width="9.7265625" style="128" customWidth="1"/>
    <col min="17" max="17" width="9.453125" style="128" customWidth="1"/>
    <col min="18" max="18" width="10.6328125" style="128" customWidth="1"/>
    <col min="19" max="19" width="12" style="128" customWidth="1"/>
    <col min="20" max="20" width="9.453125" style="128" customWidth="1"/>
    <col min="21" max="16384" width="11.7265625" style="128"/>
  </cols>
  <sheetData>
    <row r="1" spans="1:21" x14ac:dyDescent="0.35">
      <c r="A1" s="166"/>
      <c r="B1" s="167"/>
      <c r="C1" s="168" t="s">
        <v>27</v>
      </c>
      <c r="D1" s="168" t="s">
        <v>30</v>
      </c>
      <c r="E1" s="288" t="s">
        <v>28</v>
      </c>
      <c r="F1" s="289"/>
      <c r="G1" s="288" t="s">
        <v>27</v>
      </c>
      <c r="H1" s="289"/>
      <c r="I1" s="295" t="s">
        <v>29</v>
      </c>
      <c r="J1" s="289"/>
      <c r="K1" s="295" t="s">
        <v>30</v>
      </c>
      <c r="L1" s="289"/>
      <c r="M1" s="223"/>
      <c r="N1" s="168" t="s">
        <v>31</v>
      </c>
      <c r="O1" s="288" t="s">
        <v>32</v>
      </c>
      <c r="P1" s="295"/>
      <c r="Q1" s="288" t="s">
        <v>28</v>
      </c>
      <c r="R1" s="289"/>
      <c r="S1" s="290" t="s">
        <v>27</v>
      </c>
      <c r="T1" s="291"/>
      <c r="U1" s="169"/>
    </row>
    <row r="2" spans="1:21" x14ac:dyDescent="0.35">
      <c r="A2" s="170" t="s">
        <v>122</v>
      </c>
      <c r="B2" s="171" t="s">
        <v>123</v>
      </c>
      <c r="C2" s="172">
        <f>E2-6</f>
        <v>44503</v>
      </c>
      <c r="D2" s="172">
        <f>E2-4</f>
        <v>44505</v>
      </c>
      <c r="E2" s="292">
        <v>44509</v>
      </c>
      <c r="F2" s="293"/>
      <c r="G2" s="292">
        <f>E2+1</f>
        <v>44510</v>
      </c>
      <c r="H2" s="293"/>
      <c r="I2" s="292">
        <f>G2+1</f>
        <v>44511</v>
      </c>
      <c r="J2" s="293"/>
      <c r="K2" s="292">
        <f>I2+1</f>
        <v>44512</v>
      </c>
      <c r="L2" s="293"/>
      <c r="M2" s="222" t="s">
        <v>34</v>
      </c>
      <c r="N2" s="172">
        <f>K2+2</f>
        <v>44514</v>
      </c>
      <c r="O2" s="292">
        <f>N2+1</f>
        <v>44515</v>
      </c>
      <c r="P2" s="294"/>
      <c r="Q2" s="292">
        <f>O2+1</f>
        <v>44516</v>
      </c>
      <c r="R2" s="294"/>
      <c r="S2" s="292">
        <f>Q2+1</f>
        <v>44517</v>
      </c>
      <c r="T2" s="294"/>
      <c r="U2" s="173" t="s">
        <v>33</v>
      </c>
    </row>
    <row r="3" spans="1:21" x14ac:dyDescent="0.35">
      <c r="A3" s="174">
        <v>0.20833333333333401</v>
      </c>
      <c r="B3" s="175">
        <f>A3-3/24</f>
        <v>8.3333333333334009E-2</v>
      </c>
      <c r="C3" s="176"/>
      <c r="D3" s="176"/>
      <c r="E3" s="177"/>
      <c r="F3" s="178"/>
      <c r="G3" s="177"/>
      <c r="H3" s="178"/>
      <c r="I3" s="179"/>
      <c r="J3" s="180"/>
      <c r="K3" s="181"/>
      <c r="L3" s="180"/>
      <c r="M3" s="182">
        <f>A3+5/24</f>
        <v>0.41666666666666735</v>
      </c>
      <c r="N3" s="176"/>
      <c r="O3" s="177"/>
      <c r="P3" s="179"/>
      <c r="Q3" s="177"/>
      <c r="R3" s="178"/>
      <c r="S3" s="179"/>
      <c r="T3" s="180"/>
      <c r="U3" s="183">
        <f>A3+14/24</f>
        <v>0.79166666666666741</v>
      </c>
    </row>
    <row r="4" spans="1:21" x14ac:dyDescent="0.35">
      <c r="A4" s="174">
        <f>A3+1/24</f>
        <v>0.25000000000000067</v>
      </c>
      <c r="B4" s="175">
        <f t="shared" ref="B4:B21" si="0">A4-3/24</f>
        <v>0.12500000000000067</v>
      </c>
      <c r="C4" s="176"/>
      <c r="D4" s="176"/>
      <c r="E4" s="177"/>
      <c r="F4" s="178"/>
      <c r="G4" s="179"/>
      <c r="H4" s="180"/>
      <c r="I4" s="179"/>
      <c r="J4" s="180"/>
      <c r="K4" s="181"/>
      <c r="L4" s="180"/>
      <c r="M4" s="182">
        <f>M3+1/24</f>
        <v>0.45833333333333404</v>
      </c>
      <c r="N4" s="176"/>
      <c r="O4" s="177"/>
      <c r="P4" s="179"/>
      <c r="Q4" s="177"/>
      <c r="R4" s="178"/>
      <c r="S4" s="179"/>
      <c r="T4" s="180"/>
      <c r="U4" s="183">
        <f>U3+1/24</f>
        <v>0.83333333333333404</v>
      </c>
    </row>
    <row r="5" spans="1:21" x14ac:dyDescent="0.35">
      <c r="A5" s="174">
        <f t="shared" ref="A5:A21" si="1">A4+1/24</f>
        <v>0.29166666666666735</v>
      </c>
      <c r="B5" s="175">
        <f t="shared" si="0"/>
        <v>0.16666666666666735</v>
      </c>
      <c r="C5" s="176"/>
      <c r="D5" s="176"/>
      <c r="E5" s="177"/>
      <c r="F5" s="178"/>
      <c r="G5" s="244" t="s">
        <v>124</v>
      </c>
      <c r="H5" s="242" t="s">
        <v>124</v>
      </c>
      <c r="I5" s="244" t="s">
        <v>124</v>
      </c>
      <c r="J5" s="242" t="s">
        <v>124</v>
      </c>
      <c r="K5" s="244" t="s">
        <v>124</v>
      </c>
      <c r="L5" s="242" t="s">
        <v>124</v>
      </c>
      <c r="M5" s="182">
        <f t="shared" ref="M5:M21" si="2">M4+1/24</f>
        <v>0.50000000000000067</v>
      </c>
      <c r="N5" s="176"/>
      <c r="O5" s="244" t="s">
        <v>124</v>
      </c>
      <c r="P5" s="242" t="s">
        <v>124</v>
      </c>
      <c r="Q5" s="244" t="s">
        <v>124</v>
      </c>
      <c r="R5" s="242" t="s">
        <v>124</v>
      </c>
      <c r="S5" s="179"/>
      <c r="T5" s="184"/>
      <c r="U5" s="183">
        <f t="shared" ref="U5:U21" si="3">U4+1/24</f>
        <v>0.87500000000000067</v>
      </c>
    </row>
    <row r="6" spans="1:21" x14ac:dyDescent="0.35">
      <c r="A6" s="174">
        <f t="shared" si="1"/>
        <v>0.33333333333333404</v>
      </c>
      <c r="B6" s="175">
        <f t="shared" si="0"/>
        <v>0.20833333333333404</v>
      </c>
      <c r="C6" s="176"/>
      <c r="D6" s="176"/>
      <c r="E6" s="177"/>
      <c r="F6" s="178"/>
      <c r="G6" s="245"/>
      <c r="H6" s="243"/>
      <c r="I6" s="245"/>
      <c r="J6" s="243"/>
      <c r="K6" s="245"/>
      <c r="L6" s="243"/>
      <c r="M6" s="182">
        <f t="shared" si="2"/>
        <v>0.5416666666666673</v>
      </c>
      <c r="N6" s="176"/>
      <c r="O6" s="245"/>
      <c r="P6" s="243"/>
      <c r="Q6" s="245"/>
      <c r="R6" s="243"/>
      <c r="S6" s="185"/>
      <c r="T6" s="184"/>
      <c r="U6" s="183">
        <f t="shared" si="3"/>
        <v>0.9166666666666673</v>
      </c>
    </row>
    <row r="7" spans="1:21" x14ac:dyDescent="0.35">
      <c r="A7" s="174">
        <f t="shared" si="1"/>
        <v>0.37500000000000072</v>
      </c>
      <c r="B7" s="175">
        <f t="shared" si="0"/>
        <v>0.25000000000000072</v>
      </c>
      <c r="C7" s="186"/>
      <c r="D7" s="176"/>
      <c r="E7" s="271" t="s">
        <v>114</v>
      </c>
      <c r="F7" s="272"/>
      <c r="G7" s="268" t="s">
        <v>35</v>
      </c>
      <c r="H7" s="269" t="s">
        <v>125</v>
      </c>
      <c r="I7" s="268" t="s">
        <v>36</v>
      </c>
      <c r="J7" s="269" t="s">
        <v>125</v>
      </c>
      <c r="K7" s="255" t="s">
        <v>126</v>
      </c>
      <c r="L7" s="285" t="s">
        <v>127</v>
      </c>
      <c r="M7" s="182">
        <f t="shared" si="2"/>
        <v>0.58333333333333393</v>
      </c>
      <c r="N7" s="176"/>
      <c r="O7" s="281" t="s">
        <v>35</v>
      </c>
      <c r="P7" s="269" t="s">
        <v>93</v>
      </c>
      <c r="Q7" s="268" t="s">
        <v>36</v>
      </c>
      <c r="R7" s="269" t="s">
        <v>125</v>
      </c>
      <c r="S7" s="271" t="s">
        <v>94</v>
      </c>
      <c r="T7" s="272"/>
      <c r="U7" s="183">
        <f t="shared" si="3"/>
        <v>0.95833333333333393</v>
      </c>
    </row>
    <row r="8" spans="1:21" x14ac:dyDescent="0.35">
      <c r="A8" s="174">
        <f t="shared" si="1"/>
        <v>0.41666666666666741</v>
      </c>
      <c r="B8" s="175">
        <f t="shared" si="0"/>
        <v>0.29166666666666741</v>
      </c>
      <c r="C8" s="275" t="s">
        <v>37</v>
      </c>
      <c r="D8" s="176"/>
      <c r="E8" s="273"/>
      <c r="F8" s="274"/>
      <c r="G8" s="287"/>
      <c r="H8" s="270"/>
      <c r="I8" s="267"/>
      <c r="J8" s="270"/>
      <c r="K8" s="256"/>
      <c r="L8" s="286"/>
      <c r="M8" s="182">
        <f t="shared" si="2"/>
        <v>0.62500000000000056</v>
      </c>
      <c r="N8" s="176"/>
      <c r="O8" s="282"/>
      <c r="P8" s="270"/>
      <c r="Q8" s="267"/>
      <c r="R8" s="270"/>
      <c r="S8" s="273"/>
      <c r="T8" s="274"/>
      <c r="U8" s="211">
        <f t="shared" si="3"/>
        <v>1.0000000000000007</v>
      </c>
    </row>
    <row r="9" spans="1:21" x14ac:dyDescent="0.35">
      <c r="A9" s="174">
        <f t="shared" si="1"/>
        <v>0.45833333333333409</v>
      </c>
      <c r="B9" s="175">
        <f t="shared" si="0"/>
        <v>0.33333333333333409</v>
      </c>
      <c r="C9" s="276"/>
      <c r="D9" s="176"/>
      <c r="E9" s="277" t="s">
        <v>95</v>
      </c>
      <c r="F9" s="278"/>
      <c r="G9" s="277" t="s">
        <v>38</v>
      </c>
      <c r="H9" s="278"/>
      <c r="I9" s="268" t="s">
        <v>126</v>
      </c>
      <c r="J9" s="242" t="s">
        <v>39</v>
      </c>
      <c r="K9" s="259" t="s">
        <v>39</v>
      </c>
      <c r="L9" s="263" t="s">
        <v>39</v>
      </c>
      <c r="M9" s="182">
        <f t="shared" si="2"/>
        <v>0.66666666666666718</v>
      </c>
      <c r="N9" s="176"/>
      <c r="O9" s="261" t="s">
        <v>238</v>
      </c>
      <c r="P9" s="283" t="s">
        <v>36</v>
      </c>
      <c r="Q9" s="296" t="s">
        <v>40</v>
      </c>
      <c r="R9" s="283"/>
      <c r="S9" s="179"/>
      <c r="T9" s="178"/>
      <c r="U9" s="211">
        <f t="shared" si="3"/>
        <v>1.0416666666666674</v>
      </c>
    </row>
    <row r="10" spans="1:21" ht="52" customHeight="1" x14ac:dyDescent="0.35">
      <c r="A10" s="174">
        <f t="shared" si="1"/>
        <v>0.50000000000000078</v>
      </c>
      <c r="B10" s="175">
        <f t="shared" si="0"/>
        <v>0.37500000000000078</v>
      </c>
      <c r="C10" s="186"/>
      <c r="D10" s="176"/>
      <c r="E10" s="279"/>
      <c r="F10" s="280"/>
      <c r="G10" s="279"/>
      <c r="H10" s="280"/>
      <c r="I10" s="267"/>
      <c r="J10" s="243"/>
      <c r="K10" s="260"/>
      <c r="L10" s="264"/>
      <c r="M10" s="182">
        <f t="shared" si="2"/>
        <v>0.70833333333333381</v>
      </c>
      <c r="N10" s="176"/>
      <c r="O10" s="299"/>
      <c r="P10" s="284"/>
      <c r="Q10" s="297"/>
      <c r="R10" s="284"/>
      <c r="S10" s="179"/>
      <c r="T10" s="178"/>
      <c r="U10" s="211">
        <f t="shared" si="3"/>
        <v>1.0833333333333341</v>
      </c>
    </row>
    <row r="11" spans="1:21" x14ac:dyDescent="0.35">
      <c r="A11" s="174">
        <f t="shared" si="1"/>
        <v>0.54166666666666741</v>
      </c>
      <c r="B11" s="175">
        <f t="shared" si="0"/>
        <v>0.41666666666666741</v>
      </c>
      <c r="C11" s="186"/>
      <c r="D11" s="176"/>
      <c r="E11" s="261" t="s">
        <v>128</v>
      </c>
      <c r="F11" s="263" t="s">
        <v>41</v>
      </c>
      <c r="G11" s="265" t="s">
        <v>36</v>
      </c>
      <c r="H11" s="263" t="s">
        <v>41</v>
      </c>
      <c r="I11" s="261" t="s">
        <v>75</v>
      </c>
      <c r="J11" s="253" t="s">
        <v>41</v>
      </c>
      <c r="K11" s="255" t="s">
        <v>126</v>
      </c>
      <c r="L11" s="253" t="s">
        <v>41</v>
      </c>
      <c r="M11" s="182">
        <f t="shared" si="2"/>
        <v>0.75000000000000044</v>
      </c>
      <c r="N11" s="176"/>
      <c r="O11" s="268" t="s">
        <v>96</v>
      </c>
      <c r="P11" s="253" t="s">
        <v>41</v>
      </c>
      <c r="Q11" s="268" t="s">
        <v>42</v>
      </c>
      <c r="R11" s="253" t="s">
        <v>41</v>
      </c>
      <c r="S11" s="179"/>
      <c r="T11" s="178"/>
      <c r="U11" s="211">
        <f t="shared" si="3"/>
        <v>1.1250000000000009</v>
      </c>
    </row>
    <row r="12" spans="1:21" x14ac:dyDescent="0.35">
      <c r="A12" s="174">
        <f t="shared" si="1"/>
        <v>0.58333333333333404</v>
      </c>
      <c r="B12" s="175">
        <f t="shared" si="0"/>
        <v>0.45833333333333404</v>
      </c>
      <c r="C12" s="186"/>
      <c r="D12" s="176"/>
      <c r="E12" s="262"/>
      <c r="F12" s="264"/>
      <c r="G12" s="266"/>
      <c r="H12" s="264"/>
      <c r="I12" s="267"/>
      <c r="J12" s="254"/>
      <c r="K12" s="256"/>
      <c r="L12" s="254"/>
      <c r="M12" s="182">
        <f t="shared" si="2"/>
        <v>0.79166666666666707</v>
      </c>
      <c r="N12" s="176"/>
      <c r="O12" s="287"/>
      <c r="P12" s="254"/>
      <c r="Q12" s="267"/>
      <c r="R12" s="254"/>
      <c r="S12" s="179"/>
      <c r="T12" s="178"/>
      <c r="U12" s="211">
        <f t="shared" si="3"/>
        <v>1.1666666666666676</v>
      </c>
    </row>
    <row r="13" spans="1:21" x14ac:dyDescent="0.35">
      <c r="A13" s="174">
        <f t="shared" si="1"/>
        <v>0.62500000000000067</v>
      </c>
      <c r="B13" s="175">
        <f t="shared" si="0"/>
        <v>0.50000000000000067</v>
      </c>
      <c r="C13" s="176"/>
      <c r="D13" s="176"/>
      <c r="E13" s="255" t="s">
        <v>42</v>
      </c>
      <c r="F13" s="242" t="s">
        <v>43</v>
      </c>
      <c r="G13" s="259" t="s">
        <v>43</v>
      </c>
      <c r="H13" s="242" t="s">
        <v>43</v>
      </c>
      <c r="I13" s="255" t="s">
        <v>129</v>
      </c>
      <c r="J13" s="242" t="s">
        <v>43</v>
      </c>
      <c r="K13" s="259" t="s">
        <v>43</v>
      </c>
      <c r="L13" s="250" t="s">
        <v>43</v>
      </c>
      <c r="M13" s="182">
        <f t="shared" si="2"/>
        <v>0.8333333333333337</v>
      </c>
      <c r="N13" s="176"/>
      <c r="O13" s="259" t="s">
        <v>43</v>
      </c>
      <c r="P13" s="242" t="s">
        <v>43</v>
      </c>
      <c r="Q13" s="259" t="s">
        <v>43</v>
      </c>
      <c r="R13" s="242" t="s">
        <v>43</v>
      </c>
      <c r="S13" s="179"/>
      <c r="T13" s="178"/>
      <c r="U13" s="211">
        <f t="shared" si="3"/>
        <v>1.2083333333333344</v>
      </c>
    </row>
    <row r="14" spans="1:21" x14ac:dyDescent="0.35">
      <c r="A14" s="174">
        <f t="shared" si="1"/>
        <v>0.6666666666666673</v>
      </c>
      <c r="B14" s="175">
        <f t="shared" si="0"/>
        <v>0.5416666666666673</v>
      </c>
      <c r="C14" s="176"/>
      <c r="D14" s="176"/>
      <c r="E14" s="258"/>
      <c r="F14" s="243"/>
      <c r="G14" s="260"/>
      <c r="H14" s="243"/>
      <c r="I14" s="258"/>
      <c r="J14" s="243"/>
      <c r="K14" s="260"/>
      <c r="L14" s="250"/>
      <c r="M14" s="182">
        <f t="shared" si="2"/>
        <v>0.87500000000000033</v>
      </c>
      <c r="N14" s="176"/>
      <c r="O14" s="260"/>
      <c r="P14" s="243"/>
      <c r="Q14" s="260"/>
      <c r="R14" s="243"/>
      <c r="S14" s="179"/>
      <c r="T14" s="178"/>
      <c r="U14" s="211">
        <f t="shared" si="3"/>
        <v>1.2500000000000011</v>
      </c>
    </row>
    <row r="15" spans="1:21" x14ac:dyDescent="0.35">
      <c r="A15" s="174">
        <f t="shared" si="1"/>
        <v>0.70833333333333393</v>
      </c>
      <c r="B15" s="175">
        <f t="shared" si="0"/>
        <v>0.58333333333333393</v>
      </c>
      <c r="C15" s="186"/>
      <c r="D15" s="176"/>
      <c r="E15" s="240" t="s">
        <v>44</v>
      </c>
      <c r="F15" s="242" t="s">
        <v>45</v>
      </c>
      <c r="G15" s="244" t="s">
        <v>45</v>
      </c>
      <c r="H15" s="242" t="s">
        <v>45</v>
      </c>
      <c r="I15" s="240" t="s">
        <v>126</v>
      </c>
      <c r="J15" s="242" t="s">
        <v>45</v>
      </c>
      <c r="K15" s="244" t="s">
        <v>45</v>
      </c>
      <c r="L15" s="246" t="s">
        <v>45</v>
      </c>
      <c r="M15" s="182">
        <f t="shared" si="2"/>
        <v>0.91666666666666696</v>
      </c>
      <c r="N15" s="176"/>
      <c r="O15" s="244" t="s">
        <v>45</v>
      </c>
      <c r="P15" s="247" t="s">
        <v>126</v>
      </c>
      <c r="Q15" s="240" t="s">
        <v>96</v>
      </c>
      <c r="R15" s="285" t="s">
        <v>126</v>
      </c>
      <c r="S15" s="179"/>
      <c r="T15" s="178"/>
      <c r="U15" s="211">
        <f t="shared" si="3"/>
        <v>1.2916666666666679</v>
      </c>
    </row>
    <row r="16" spans="1:21" x14ac:dyDescent="0.35">
      <c r="A16" s="174">
        <f t="shared" si="1"/>
        <v>0.75000000000000056</v>
      </c>
      <c r="B16" s="175">
        <f t="shared" si="0"/>
        <v>0.62500000000000056</v>
      </c>
      <c r="C16" s="186"/>
      <c r="D16" s="186"/>
      <c r="E16" s="241"/>
      <c r="F16" s="243"/>
      <c r="G16" s="245"/>
      <c r="H16" s="243"/>
      <c r="I16" s="257"/>
      <c r="J16" s="243"/>
      <c r="K16" s="245"/>
      <c r="L16" s="246"/>
      <c r="M16" s="182">
        <f t="shared" si="2"/>
        <v>0.95833333333333359</v>
      </c>
      <c r="N16" s="176"/>
      <c r="O16" s="245"/>
      <c r="P16" s="248"/>
      <c r="Q16" s="241"/>
      <c r="R16" s="298"/>
      <c r="S16" s="179"/>
      <c r="T16" s="178"/>
      <c r="U16" s="211">
        <f t="shared" si="3"/>
        <v>1.3333333333333346</v>
      </c>
    </row>
    <row r="17" spans="1:22" x14ac:dyDescent="0.35">
      <c r="A17" s="174">
        <f t="shared" si="1"/>
        <v>0.79166666666666718</v>
      </c>
      <c r="B17" s="175">
        <f t="shared" si="0"/>
        <v>0.66666666666666718</v>
      </c>
      <c r="C17" s="186"/>
      <c r="D17" s="186"/>
      <c r="E17" s="244" t="s">
        <v>46</v>
      </c>
      <c r="F17" s="242" t="s">
        <v>46</v>
      </c>
      <c r="G17" s="244" t="s">
        <v>46</v>
      </c>
      <c r="H17" s="242" t="s">
        <v>46</v>
      </c>
      <c r="I17" s="240" t="s">
        <v>35</v>
      </c>
      <c r="J17" s="242" t="s">
        <v>46</v>
      </c>
      <c r="K17" s="249" t="s">
        <v>46</v>
      </c>
      <c r="L17" s="250" t="s">
        <v>46</v>
      </c>
      <c r="M17" s="212">
        <f t="shared" si="2"/>
        <v>1.0000000000000002</v>
      </c>
      <c r="N17" s="176"/>
      <c r="O17" s="249" t="s">
        <v>46</v>
      </c>
      <c r="P17" s="251" t="s">
        <v>46</v>
      </c>
      <c r="Q17" s="240" t="s">
        <v>35</v>
      </c>
      <c r="R17" s="242" t="s">
        <v>46</v>
      </c>
      <c r="S17" s="179"/>
      <c r="T17" s="178"/>
      <c r="U17" s="211">
        <f t="shared" si="3"/>
        <v>1.3750000000000013</v>
      </c>
      <c r="V17"/>
    </row>
    <row r="18" spans="1:22" x14ac:dyDescent="0.35">
      <c r="A18" s="174">
        <f t="shared" si="1"/>
        <v>0.83333333333333381</v>
      </c>
      <c r="B18" s="175">
        <f t="shared" si="0"/>
        <v>0.70833333333333381</v>
      </c>
      <c r="C18" s="186"/>
      <c r="D18" s="186"/>
      <c r="E18" s="245"/>
      <c r="F18" s="243"/>
      <c r="G18" s="245"/>
      <c r="H18" s="243"/>
      <c r="I18" s="241"/>
      <c r="J18" s="243"/>
      <c r="K18" s="249"/>
      <c r="L18" s="250"/>
      <c r="M18" s="212">
        <f t="shared" si="2"/>
        <v>1.041666666666667</v>
      </c>
      <c r="N18" s="187"/>
      <c r="O18" s="249"/>
      <c r="P18" s="252"/>
      <c r="Q18" s="241"/>
      <c r="R18" s="243"/>
      <c r="S18" s="188"/>
      <c r="T18" s="189"/>
      <c r="U18" s="211">
        <f t="shared" si="3"/>
        <v>1.4166666666666681</v>
      </c>
    </row>
    <row r="19" spans="1:22" x14ac:dyDescent="0.35">
      <c r="A19" s="174">
        <f t="shared" si="1"/>
        <v>0.87500000000000044</v>
      </c>
      <c r="B19" s="175">
        <f t="shared" si="0"/>
        <v>0.75000000000000044</v>
      </c>
      <c r="C19" s="186"/>
      <c r="D19" s="186"/>
      <c r="E19" s="190"/>
      <c r="F19" s="189"/>
      <c r="G19" s="190"/>
      <c r="H19" s="189"/>
      <c r="I19" s="190"/>
      <c r="J19" s="184"/>
      <c r="K19" s="188"/>
      <c r="L19" s="189"/>
      <c r="M19" s="212">
        <f t="shared" si="2"/>
        <v>1.0833333333333337</v>
      </c>
      <c r="N19" s="187"/>
      <c r="O19" s="191"/>
      <c r="P19" s="185"/>
      <c r="Q19" s="190"/>
      <c r="R19" s="189"/>
      <c r="S19" s="188"/>
      <c r="T19" s="189"/>
      <c r="U19" s="211">
        <f t="shared" si="3"/>
        <v>1.4583333333333348</v>
      </c>
    </row>
    <row r="20" spans="1:22" x14ac:dyDescent="0.35">
      <c r="A20" s="174">
        <f t="shared" si="1"/>
        <v>0.91666666666666707</v>
      </c>
      <c r="B20" s="175">
        <f t="shared" si="0"/>
        <v>0.79166666666666707</v>
      </c>
      <c r="C20" s="186"/>
      <c r="D20" s="186"/>
      <c r="E20" s="190"/>
      <c r="F20" s="189"/>
      <c r="G20" s="190"/>
      <c r="H20" s="189"/>
      <c r="I20" s="190"/>
      <c r="J20" s="184"/>
      <c r="K20" s="188"/>
      <c r="L20" s="189"/>
      <c r="M20" s="212">
        <f t="shared" si="2"/>
        <v>1.1250000000000004</v>
      </c>
      <c r="N20" s="187"/>
      <c r="O20" s="191"/>
      <c r="P20" s="185"/>
      <c r="Q20" s="190"/>
      <c r="R20" s="189"/>
      <c r="S20" s="188"/>
      <c r="T20" s="189"/>
      <c r="U20" s="211">
        <f t="shared" si="3"/>
        <v>1.5000000000000016</v>
      </c>
    </row>
    <row r="21" spans="1:22" ht="16" thickBot="1" x14ac:dyDescent="0.4">
      <c r="A21" s="192">
        <f t="shared" si="1"/>
        <v>0.9583333333333337</v>
      </c>
      <c r="B21" s="193">
        <f t="shared" si="0"/>
        <v>0.8333333333333337</v>
      </c>
      <c r="C21" s="194"/>
      <c r="D21" s="194"/>
      <c r="E21" s="195"/>
      <c r="F21" s="196"/>
      <c r="G21" s="195"/>
      <c r="H21" s="196"/>
      <c r="I21" s="197"/>
      <c r="J21" s="198"/>
      <c r="K21" s="199"/>
      <c r="L21" s="196"/>
      <c r="M21" s="213">
        <f t="shared" si="2"/>
        <v>1.1666666666666672</v>
      </c>
      <c r="N21" s="200"/>
      <c r="O21" s="201"/>
      <c r="P21" s="197"/>
      <c r="Q21" s="195"/>
      <c r="R21" s="196"/>
      <c r="S21" s="199"/>
      <c r="T21" s="196"/>
      <c r="U21" s="213">
        <f t="shared" si="3"/>
        <v>1.5416666666666683</v>
      </c>
    </row>
    <row r="22" spans="1:22" ht="40.25" customHeight="1" x14ac:dyDescent="0.35">
      <c r="A22"/>
      <c r="B22"/>
      <c r="C22"/>
      <c r="D22"/>
      <c r="E22"/>
      <c r="F22"/>
      <c r="G22"/>
      <c r="H22"/>
      <c r="I22"/>
      <c r="J22"/>
      <c r="K22"/>
      <c r="L22"/>
      <c r="M22"/>
      <c r="N22"/>
      <c r="O22"/>
      <c r="P22"/>
      <c r="Q22"/>
      <c r="R22"/>
      <c r="S22"/>
      <c r="T22"/>
      <c r="U22"/>
    </row>
    <row r="23" spans="1:22" ht="16.25" customHeight="1" x14ac:dyDescent="0.35">
      <c r="A23" s="202"/>
      <c r="B23"/>
      <c r="C23" s="227" t="s">
        <v>78</v>
      </c>
      <c r="D23" s="227"/>
      <c r="E23" s="227"/>
      <c r="F23" s="228"/>
      <c r="G23" s="229" t="s">
        <v>115</v>
      </c>
      <c r="H23" s="230"/>
      <c r="I23" s="230"/>
      <c r="J23" s="230"/>
      <c r="K23" s="230"/>
      <c r="L23" s="230"/>
      <c r="M23" s="230"/>
      <c r="N23" s="230"/>
      <c r="O23" s="230"/>
      <c r="P23" s="230"/>
      <c r="Q23" s="230"/>
      <c r="R23" s="230"/>
      <c r="S23" s="230"/>
      <c r="T23" s="231"/>
    </row>
    <row r="24" spans="1:22" ht="21" customHeight="1" x14ac:dyDescent="0.35">
      <c r="A24" s="203"/>
      <c r="B24"/>
      <c r="C24" s="227" t="s">
        <v>79</v>
      </c>
      <c r="D24" s="227"/>
      <c r="E24" s="227"/>
      <c r="F24" s="228"/>
      <c r="G24" s="232"/>
      <c r="H24" s="233"/>
      <c r="I24" s="233"/>
      <c r="J24" s="233"/>
      <c r="K24" s="233"/>
      <c r="L24" s="233"/>
      <c r="M24" s="233"/>
      <c r="N24" s="233"/>
      <c r="O24" s="233"/>
      <c r="P24" s="233"/>
      <c r="Q24" s="233"/>
      <c r="R24" s="233"/>
      <c r="S24" s="233"/>
      <c r="T24" s="234"/>
      <c r="U24"/>
    </row>
    <row r="25" spans="1:22" ht="29" customHeight="1" x14ac:dyDescent="0.35">
      <c r="A25"/>
      <c r="B25"/>
      <c r="C25"/>
      <c r="D25"/>
      <c r="E25"/>
      <c r="F25"/>
      <c r="G25" s="232"/>
      <c r="H25" s="233"/>
      <c r="I25" s="233"/>
      <c r="J25" s="233"/>
      <c r="K25" s="233"/>
      <c r="L25" s="233"/>
      <c r="M25" s="233"/>
      <c r="N25" s="233"/>
      <c r="O25" s="233"/>
      <c r="P25" s="233"/>
      <c r="Q25" s="233"/>
      <c r="R25" s="233"/>
      <c r="S25" s="233"/>
      <c r="T25" s="234"/>
    </row>
    <row r="26" spans="1:22" x14ac:dyDescent="0.35">
      <c r="A26" s="204"/>
      <c r="B26" s="204"/>
      <c r="C26" s="238"/>
      <c r="D26" s="238"/>
      <c r="E26" s="238"/>
      <c r="F26" s="239"/>
      <c r="G26" s="232"/>
      <c r="H26" s="233"/>
      <c r="I26" s="233"/>
      <c r="J26" s="233"/>
      <c r="K26" s="233"/>
      <c r="L26" s="233"/>
      <c r="M26" s="233"/>
      <c r="N26" s="233"/>
      <c r="O26" s="233"/>
      <c r="P26" s="233"/>
      <c r="Q26" s="233"/>
      <c r="R26" s="233"/>
      <c r="S26" s="233"/>
      <c r="T26" s="234"/>
    </row>
    <row r="27" spans="1:22" x14ac:dyDescent="0.35">
      <c r="A27" s="204"/>
      <c r="B27" s="204"/>
      <c r="G27" s="232"/>
      <c r="H27" s="233"/>
      <c r="I27" s="233"/>
      <c r="J27" s="233"/>
      <c r="K27" s="233"/>
      <c r="L27" s="233"/>
      <c r="M27" s="233"/>
      <c r="N27" s="233"/>
      <c r="O27" s="233"/>
      <c r="P27" s="233"/>
      <c r="Q27" s="233"/>
      <c r="R27" s="233"/>
      <c r="S27" s="233"/>
      <c r="T27" s="234"/>
    </row>
    <row r="28" spans="1:22" x14ac:dyDescent="0.35">
      <c r="A28" s="204"/>
      <c r="B28" s="204"/>
      <c r="C28" s="204"/>
      <c r="D28" s="204"/>
      <c r="E28" s="205"/>
      <c r="F28" s="205"/>
      <c r="G28" s="232"/>
      <c r="H28" s="233"/>
      <c r="I28" s="233"/>
      <c r="J28" s="233"/>
      <c r="K28" s="233"/>
      <c r="L28" s="233"/>
      <c r="M28" s="233"/>
      <c r="N28" s="233"/>
      <c r="O28" s="233"/>
      <c r="P28" s="233"/>
      <c r="Q28" s="233"/>
      <c r="R28" s="233"/>
      <c r="S28" s="233"/>
      <c r="T28" s="234"/>
    </row>
    <row r="29" spans="1:22" x14ac:dyDescent="0.35">
      <c r="A29" s="204"/>
      <c r="B29" s="204"/>
      <c r="C29" s="204"/>
      <c r="D29" s="204"/>
      <c r="E29" s="205"/>
      <c r="F29" s="205"/>
      <c r="G29" s="232"/>
      <c r="H29" s="233"/>
      <c r="I29" s="233"/>
      <c r="J29" s="233"/>
      <c r="K29" s="233"/>
      <c r="L29" s="233"/>
      <c r="M29" s="233"/>
      <c r="N29" s="233"/>
      <c r="O29" s="233"/>
      <c r="P29" s="233"/>
      <c r="Q29" s="233"/>
      <c r="R29" s="233"/>
      <c r="S29" s="233"/>
      <c r="T29" s="234"/>
    </row>
    <row r="30" spans="1:22" x14ac:dyDescent="0.35">
      <c r="A30" s="204"/>
      <c r="B30" s="204"/>
      <c r="C30" s="204"/>
      <c r="D30" s="204"/>
      <c r="E30" s="205"/>
      <c r="F30" s="205"/>
      <c r="G30" s="232"/>
      <c r="H30" s="233"/>
      <c r="I30" s="233"/>
      <c r="J30" s="233"/>
      <c r="K30" s="233"/>
      <c r="L30" s="233"/>
      <c r="M30" s="233"/>
      <c r="N30" s="233"/>
      <c r="O30" s="233"/>
      <c r="P30" s="233"/>
      <c r="Q30" s="233"/>
      <c r="R30" s="233"/>
      <c r="S30" s="233"/>
      <c r="T30" s="234"/>
    </row>
    <row r="31" spans="1:22" x14ac:dyDescent="0.35">
      <c r="A31" s="204"/>
      <c r="B31" s="204"/>
      <c r="C31" s="204"/>
      <c r="D31" s="204"/>
      <c r="E31" s="205"/>
      <c r="F31" s="205"/>
      <c r="G31" s="232"/>
      <c r="H31" s="233"/>
      <c r="I31" s="233"/>
      <c r="J31" s="233"/>
      <c r="K31" s="233"/>
      <c r="L31" s="233"/>
      <c r="M31" s="233"/>
      <c r="N31" s="233"/>
      <c r="O31" s="233"/>
      <c r="P31" s="233"/>
      <c r="Q31" s="233"/>
      <c r="R31" s="233"/>
      <c r="S31" s="233"/>
      <c r="T31" s="234"/>
    </row>
    <row r="32" spans="1:22" x14ac:dyDescent="0.35">
      <c r="E32" s="205"/>
      <c r="F32" s="205"/>
      <c r="G32" s="232"/>
      <c r="H32" s="233"/>
      <c r="I32" s="233"/>
      <c r="J32" s="233"/>
      <c r="K32" s="233"/>
      <c r="L32" s="233"/>
      <c r="M32" s="233"/>
      <c r="N32" s="233"/>
      <c r="O32" s="233"/>
      <c r="P32" s="233"/>
      <c r="Q32" s="233"/>
      <c r="R32" s="233"/>
      <c r="S32" s="233"/>
      <c r="T32" s="234"/>
    </row>
    <row r="33" spans="5:20" x14ac:dyDescent="0.35">
      <c r="E33" s="205"/>
      <c r="F33" s="205"/>
      <c r="G33" s="232"/>
      <c r="H33" s="233"/>
      <c r="I33" s="233"/>
      <c r="J33" s="233"/>
      <c r="K33" s="233"/>
      <c r="L33" s="233"/>
      <c r="M33" s="233"/>
      <c r="N33" s="233"/>
      <c r="O33" s="233"/>
      <c r="P33" s="233"/>
      <c r="Q33" s="233"/>
      <c r="R33" s="233"/>
      <c r="S33" s="233"/>
      <c r="T33" s="234"/>
    </row>
    <row r="34" spans="5:20" x14ac:dyDescent="0.35">
      <c r="E34" s="205"/>
      <c r="F34" s="205"/>
      <c r="G34" s="232"/>
      <c r="H34" s="233"/>
      <c r="I34" s="233"/>
      <c r="J34" s="233"/>
      <c r="K34" s="233"/>
      <c r="L34" s="233"/>
      <c r="M34" s="233"/>
      <c r="N34" s="233"/>
      <c r="O34" s="233"/>
      <c r="P34" s="233"/>
      <c r="Q34" s="233"/>
      <c r="R34" s="233"/>
      <c r="S34" s="233"/>
      <c r="T34" s="234"/>
    </row>
    <row r="35" spans="5:20" x14ac:dyDescent="0.35">
      <c r="E35" s="205"/>
      <c r="F35" s="205"/>
      <c r="G35" s="232"/>
      <c r="H35" s="233"/>
      <c r="I35" s="233"/>
      <c r="J35" s="233"/>
      <c r="K35" s="233"/>
      <c r="L35" s="233"/>
      <c r="M35" s="233"/>
      <c r="N35" s="233"/>
      <c r="O35" s="233"/>
      <c r="P35" s="233"/>
      <c r="Q35" s="233"/>
      <c r="R35" s="233"/>
      <c r="S35" s="233"/>
      <c r="T35" s="234"/>
    </row>
    <row r="36" spans="5:20" x14ac:dyDescent="0.35">
      <c r="E36" s="205"/>
      <c r="F36" s="205"/>
      <c r="G36" s="232"/>
      <c r="H36" s="233"/>
      <c r="I36" s="233"/>
      <c r="J36" s="233"/>
      <c r="K36" s="233"/>
      <c r="L36" s="233"/>
      <c r="M36" s="233"/>
      <c r="N36" s="233"/>
      <c r="O36" s="233"/>
      <c r="P36" s="233"/>
      <c r="Q36" s="233"/>
      <c r="R36" s="233"/>
      <c r="S36" s="233"/>
      <c r="T36" s="234"/>
    </row>
    <row r="37" spans="5:20" x14ac:dyDescent="0.35">
      <c r="E37" s="205"/>
      <c r="F37" s="205"/>
      <c r="G37" s="232"/>
      <c r="H37" s="233"/>
      <c r="I37" s="233"/>
      <c r="J37" s="233"/>
      <c r="K37" s="233"/>
      <c r="L37" s="233"/>
      <c r="M37" s="233"/>
      <c r="N37" s="233"/>
      <c r="O37" s="233"/>
      <c r="P37" s="233"/>
      <c r="Q37" s="233"/>
      <c r="R37" s="233"/>
      <c r="S37" s="233"/>
      <c r="T37" s="234"/>
    </row>
    <row r="38" spans="5:20" x14ac:dyDescent="0.35">
      <c r="E38" s="205"/>
      <c r="F38" s="205"/>
      <c r="G38" s="232"/>
      <c r="H38" s="233"/>
      <c r="I38" s="233"/>
      <c r="J38" s="233"/>
      <c r="K38" s="233"/>
      <c r="L38" s="233"/>
      <c r="M38" s="233"/>
      <c r="N38" s="233"/>
      <c r="O38" s="233"/>
      <c r="P38" s="233"/>
      <c r="Q38" s="233"/>
      <c r="R38" s="233"/>
      <c r="S38" s="233"/>
      <c r="T38" s="234"/>
    </row>
    <row r="39" spans="5:20" x14ac:dyDescent="0.35">
      <c r="G39" s="232"/>
      <c r="H39" s="233"/>
      <c r="I39" s="233"/>
      <c r="J39" s="233"/>
      <c r="K39" s="233"/>
      <c r="L39" s="233"/>
      <c r="M39" s="233"/>
      <c r="N39" s="233"/>
      <c r="O39" s="233"/>
      <c r="P39" s="233"/>
      <c r="Q39" s="233"/>
      <c r="R39" s="233"/>
      <c r="S39" s="233"/>
      <c r="T39" s="234"/>
    </row>
    <row r="40" spans="5:20" x14ac:dyDescent="0.35">
      <c r="G40" s="232"/>
      <c r="H40" s="233"/>
      <c r="I40" s="233"/>
      <c r="J40" s="233"/>
      <c r="K40" s="233"/>
      <c r="L40" s="233"/>
      <c r="M40" s="233"/>
      <c r="N40" s="233"/>
      <c r="O40" s="233"/>
      <c r="P40" s="233"/>
      <c r="Q40" s="233"/>
      <c r="R40" s="233"/>
      <c r="S40" s="233"/>
      <c r="T40" s="234"/>
    </row>
    <row r="41" spans="5:20" x14ac:dyDescent="0.35">
      <c r="G41" s="232"/>
      <c r="H41" s="233"/>
      <c r="I41" s="233"/>
      <c r="J41" s="233"/>
      <c r="K41" s="233"/>
      <c r="L41" s="233"/>
      <c r="M41" s="233"/>
      <c r="N41" s="233"/>
      <c r="O41" s="233"/>
      <c r="P41" s="233"/>
      <c r="Q41" s="233"/>
      <c r="R41" s="233"/>
      <c r="S41" s="233"/>
      <c r="T41" s="234"/>
    </row>
    <row r="42" spans="5:20" x14ac:dyDescent="0.35">
      <c r="G42" s="232"/>
      <c r="H42" s="233"/>
      <c r="I42" s="233"/>
      <c r="J42" s="233"/>
      <c r="K42" s="233"/>
      <c r="L42" s="233"/>
      <c r="M42" s="233"/>
      <c r="N42" s="233"/>
      <c r="O42" s="233"/>
      <c r="P42" s="233"/>
      <c r="Q42" s="233"/>
      <c r="R42" s="233"/>
      <c r="S42" s="233"/>
      <c r="T42" s="234"/>
    </row>
    <row r="43" spans="5:20" x14ac:dyDescent="0.35">
      <c r="G43" s="235"/>
      <c r="H43" s="236"/>
      <c r="I43" s="236"/>
      <c r="J43" s="236"/>
      <c r="K43" s="236"/>
      <c r="L43" s="236"/>
      <c r="M43" s="236"/>
      <c r="N43" s="236"/>
      <c r="O43" s="236"/>
      <c r="P43" s="236"/>
      <c r="Q43" s="236"/>
      <c r="R43" s="236"/>
      <c r="S43" s="236"/>
      <c r="T43" s="237"/>
    </row>
    <row r="47" spans="5:20" ht="18" x14ac:dyDescent="0.35">
      <c r="E47" s="214" t="s">
        <v>131</v>
      </c>
      <c r="F47" s="63"/>
      <c r="G47" s="63"/>
      <c r="H47" s="63"/>
      <c r="I47" s="63"/>
      <c r="J47" s="63"/>
      <c r="K47" s="63"/>
      <c r="L47" s="63"/>
      <c r="M47" s="63"/>
    </row>
    <row r="48" spans="5:20" ht="18" x14ac:dyDescent="0.35">
      <c r="E48" s="151" t="s">
        <v>133</v>
      </c>
      <c r="F48" s="63"/>
      <c r="G48" s="63"/>
      <c r="H48" s="63"/>
      <c r="I48" s="63"/>
      <c r="J48" s="63"/>
      <c r="K48" s="63"/>
      <c r="L48" s="63"/>
      <c r="M48" s="63"/>
    </row>
    <row r="49" spans="5:13" ht="21" x14ac:dyDescent="0.35">
      <c r="E49" s="151" t="s">
        <v>130</v>
      </c>
      <c r="F49" s="63"/>
      <c r="G49" s="63"/>
      <c r="H49" s="63"/>
      <c r="I49" s="63"/>
      <c r="J49" s="63"/>
      <c r="K49" s="63"/>
      <c r="L49" s="63"/>
      <c r="M49" s="63"/>
    </row>
    <row r="50" spans="5:13" ht="17.5" x14ac:dyDescent="0.35">
      <c r="E50" s="152" t="s">
        <v>142</v>
      </c>
      <c r="F50" s="63"/>
      <c r="G50" s="63"/>
      <c r="H50" s="63"/>
      <c r="I50" s="63"/>
      <c r="J50" s="63"/>
      <c r="K50" s="63"/>
      <c r="L50" s="63"/>
      <c r="M50" s="63"/>
    </row>
    <row r="51" spans="5:13" ht="18" x14ac:dyDescent="0.35">
      <c r="E51" s="151" t="s">
        <v>143</v>
      </c>
      <c r="F51" s="63"/>
      <c r="G51" s="63"/>
      <c r="H51" s="63"/>
      <c r="I51" s="63"/>
      <c r="J51" s="63"/>
      <c r="K51" s="63"/>
      <c r="L51" s="63"/>
      <c r="M51" s="63"/>
    </row>
    <row r="52" spans="5:13" ht="18" x14ac:dyDescent="0.35">
      <c r="E52" s="151" t="s">
        <v>144</v>
      </c>
      <c r="F52" s="63"/>
      <c r="G52" s="63"/>
      <c r="H52" s="63"/>
      <c r="I52" s="63"/>
      <c r="J52" s="63"/>
      <c r="K52" s="63"/>
      <c r="L52" s="63"/>
      <c r="M52" s="63"/>
    </row>
    <row r="53" spans="5:13" ht="18" x14ac:dyDescent="0.35">
      <c r="E53" s="151"/>
      <c r="F53" s="63"/>
      <c r="G53" s="63"/>
      <c r="H53" s="63"/>
      <c r="I53" s="63"/>
      <c r="J53" s="63"/>
      <c r="K53" s="63"/>
      <c r="L53" s="63"/>
      <c r="M53" s="63"/>
    </row>
    <row r="54" spans="5:13" ht="18" x14ac:dyDescent="0.35">
      <c r="E54" s="151" t="s">
        <v>132</v>
      </c>
      <c r="F54" s="63"/>
      <c r="G54" s="63"/>
      <c r="H54" s="63"/>
      <c r="I54" s="63"/>
      <c r="J54" s="63"/>
      <c r="K54" s="63"/>
      <c r="L54" s="63"/>
      <c r="M54" s="63"/>
    </row>
    <row r="55" spans="5:13" ht="18" x14ac:dyDescent="0.35">
      <c r="E55" s="151" t="s">
        <v>134</v>
      </c>
      <c r="F55" s="63"/>
      <c r="G55" s="63"/>
      <c r="H55" s="63"/>
      <c r="I55" s="63"/>
      <c r="J55" s="63"/>
      <c r="K55" s="63"/>
      <c r="L55" s="63"/>
      <c r="M55" s="63"/>
    </row>
    <row r="56" spans="5:13" ht="21" x14ac:dyDescent="0.35">
      <c r="E56" s="151" t="s">
        <v>135</v>
      </c>
      <c r="F56" s="63"/>
      <c r="G56" s="63"/>
      <c r="H56" s="63"/>
      <c r="I56" s="63"/>
      <c r="J56" s="63"/>
      <c r="K56" s="63"/>
      <c r="L56" s="63"/>
      <c r="M56" s="63"/>
    </row>
    <row r="57" spans="5:13" ht="17.5" x14ac:dyDescent="0.35">
      <c r="E57" s="152" t="s">
        <v>142</v>
      </c>
      <c r="F57" s="63"/>
      <c r="G57" s="63"/>
      <c r="H57" s="63"/>
      <c r="I57" s="63"/>
      <c r="J57" s="63"/>
      <c r="K57" s="63"/>
      <c r="L57" s="63"/>
      <c r="M57" s="63"/>
    </row>
    <row r="58" spans="5:13" ht="18" x14ac:dyDescent="0.35">
      <c r="E58" s="151" t="s">
        <v>143</v>
      </c>
      <c r="F58" s="63"/>
      <c r="G58" s="63"/>
      <c r="H58" s="63"/>
      <c r="I58" s="63"/>
      <c r="J58" s="63"/>
      <c r="K58" s="63"/>
      <c r="L58" s="63"/>
      <c r="M58" s="63"/>
    </row>
    <row r="59" spans="5:13" ht="18" x14ac:dyDescent="0.35">
      <c r="E59" s="151" t="s">
        <v>144</v>
      </c>
      <c r="F59" s="63"/>
      <c r="G59" s="63"/>
      <c r="H59" s="63"/>
      <c r="I59" s="63"/>
      <c r="J59" s="63"/>
      <c r="K59" s="63"/>
      <c r="L59" s="63"/>
      <c r="M59" s="63"/>
    </row>
    <row r="60" spans="5:13" ht="18" x14ac:dyDescent="0.35">
      <c r="E60" s="151"/>
      <c r="F60" s="63"/>
      <c r="G60" s="63"/>
      <c r="H60" s="63"/>
      <c r="I60" s="63"/>
      <c r="J60" s="63"/>
      <c r="K60" s="63"/>
      <c r="L60" s="63"/>
      <c r="M60" s="63"/>
    </row>
    <row r="61" spans="5:13" ht="18" x14ac:dyDescent="0.35">
      <c r="E61" s="151" t="s">
        <v>139</v>
      </c>
      <c r="F61" s="63"/>
      <c r="G61" s="63"/>
      <c r="H61" s="63"/>
      <c r="I61" s="63"/>
      <c r="J61" s="63"/>
      <c r="K61" s="63"/>
      <c r="L61" s="63"/>
      <c r="M61" s="63"/>
    </row>
    <row r="62" spans="5:13" ht="18" x14ac:dyDescent="0.35">
      <c r="E62" s="151" t="s">
        <v>140</v>
      </c>
      <c r="F62" s="63"/>
      <c r="G62" s="63"/>
      <c r="H62" s="63"/>
      <c r="I62" s="63"/>
      <c r="J62" s="63"/>
      <c r="K62" s="63"/>
      <c r="L62" s="63"/>
      <c r="M62" s="63"/>
    </row>
    <row r="63" spans="5:13" ht="18" x14ac:dyDescent="0.35">
      <c r="E63" s="151" t="s">
        <v>141</v>
      </c>
      <c r="F63" s="63"/>
      <c r="G63" s="63"/>
      <c r="H63" s="63"/>
      <c r="I63" s="63"/>
      <c r="J63" s="63"/>
      <c r="K63" s="63"/>
      <c r="L63" s="63"/>
      <c r="M63" s="63"/>
    </row>
    <row r="64" spans="5:13" ht="17.5" x14ac:dyDescent="0.35">
      <c r="E64" s="152" t="s">
        <v>145</v>
      </c>
      <c r="F64" s="63"/>
      <c r="G64" s="63"/>
      <c r="H64" s="63"/>
      <c r="I64" s="63"/>
      <c r="J64" s="63"/>
      <c r="K64" s="63"/>
      <c r="L64" s="63"/>
      <c r="M64" s="63"/>
    </row>
    <row r="65" spans="5:13" ht="18" x14ac:dyDescent="0.35">
      <c r="E65" s="151" t="s">
        <v>146</v>
      </c>
      <c r="F65" s="63"/>
      <c r="G65" s="63"/>
      <c r="H65" s="63"/>
      <c r="I65" s="63"/>
      <c r="J65" s="63"/>
      <c r="K65" s="63"/>
      <c r="L65" s="63"/>
      <c r="M65" s="63"/>
    </row>
    <row r="66" spans="5:13" ht="18" x14ac:dyDescent="0.35">
      <c r="E66" s="151" t="s">
        <v>147</v>
      </c>
      <c r="F66" s="63"/>
      <c r="G66" s="63"/>
      <c r="H66" s="63"/>
      <c r="I66" s="63"/>
      <c r="J66" s="63"/>
      <c r="K66" s="63"/>
      <c r="L66" s="63"/>
      <c r="M66" s="63"/>
    </row>
    <row r="67" spans="5:13" ht="18" x14ac:dyDescent="0.35">
      <c r="E67" s="151"/>
      <c r="F67" s="63"/>
      <c r="G67" s="63"/>
      <c r="H67" s="63"/>
      <c r="I67" s="63"/>
      <c r="J67" s="63"/>
      <c r="K67" s="63"/>
      <c r="L67" s="63"/>
      <c r="M67" s="63"/>
    </row>
    <row r="68" spans="5:13" ht="18" x14ac:dyDescent="0.35">
      <c r="E68" s="151" t="s">
        <v>136</v>
      </c>
      <c r="F68" s="63"/>
      <c r="G68" s="63"/>
      <c r="H68" s="63"/>
      <c r="I68" s="63"/>
      <c r="J68" s="63"/>
      <c r="K68" s="63"/>
      <c r="L68" s="63"/>
      <c r="M68" s="63"/>
    </row>
    <row r="69" spans="5:13" ht="21" customHeight="1" x14ac:dyDescent="0.35">
      <c r="E69" s="151" t="s">
        <v>137</v>
      </c>
      <c r="F69" s="63"/>
      <c r="G69" s="63"/>
      <c r="H69" s="63"/>
      <c r="I69" s="63"/>
      <c r="J69" s="63"/>
      <c r="K69" s="63"/>
      <c r="L69" s="63"/>
      <c r="M69" s="63"/>
    </row>
    <row r="70" spans="5:13" ht="18" x14ac:dyDescent="0.35">
      <c r="E70" s="151" t="s">
        <v>138</v>
      </c>
      <c r="F70" s="63"/>
      <c r="G70" s="63"/>
      <c r="H70" s="63"/>
      <c r="I70" s="63"/>
      <c r="J70" s="63"/>
      <c r="K70" s="63"/>
      <c r="L70" s="63"/>
      <c r="M70" s="63"/>
    </row>
    <row r="71" spans="5:13" ht="17.5" x14ac:dyDescent="0.35">
      <c r="E71" s="152" t="s">
        <v>142</v>
      </c>
      <c r="F71" s="63"/>
      <c r="G71" s="63"/>
      <c r="H71" s="63"/>
      <c r="I71" s="63"/>
      <c r="J71" s="63"/>
      <c r="K71" s="63"/>
      <c r="L71" s="63"/>
      <c r="M71" s="63"/>
    </row>
    <row r="72" spans="5:13" ht="18" x14ac:dyDescent="0.35">
      <c r="E72" s="151" t="s">
        <v>143</v>
      </c>
      <c r="F72" s="63"/>
      <c r="G72" s="63"/>
      <c r="H72" s="63"/>
      <c r="I72" s="63"/>
      <c r="J72" s="63"/>
      <c r="K72" s="63"/>
      <c r="L72" s="63"/>
      <c r="M72" s="63"/>
    </row>
    <row r="73" spans="5:13" ht="17.5" x14ac:dyDescent="0.35">
      <c r="E73" s="63" t="s">
        <v>144</v>
      </c>
      <c r="F73" s="63"/>
      <c r="G73" s="63"/>
      <c r="H73" s="63"/>
      <c r="I73" s="63"/>
      <c r="J73" s="63"/>
      <c r="K73" s="63"/>
      <c r="L73" s="63"/>
      <c r="M73" s="63"/>
    </row>
  </sheetData>
  <mergeCells count="98">
    <mergeCell ref="J13:J14"/>
    <mergeCell ref="K13:K14"/>
    <mergeCell ref="L13:L14"/>
    <mergeCell ref="O13:O14"/>
    <mergeCell ref="P13:P14"/>
    <mergeCell ref="Q15:Q16"/>
    <mergeCell ref="R15:R16"/>
    <mergeCell ref="L11:L12"/>
    <mergeCell ref="O11:O12"/>
    <mergeCell ref="P11:P12"/>
    <mergeCell ref="Q11:Q12"/>
    <mergeCell ref="R11:R12"/>
    <mergeCell ref="Q13:Q14"/>
    <mergeCell ref="L5:L6"/>
    <mergeCell ref="O5:O6"/>
    <mergeCell ref="P5:P6"/>
    <mergeCell ref="Q5:Q6"/>
    <mergeCell ref="R5:R6"/>
    <mergeCell ref="G5:G6"/>
    <mergeCell ref="H5:H6"/>
    <mergeCell ref="I5:I6"/>
    <mergeCell ref="J5:J6"/>
    <mergeCell ref="K5:K6"/>
    <mergeCell ref="Q1:R1"/>
    <mergeCell ref="S1:T1"/>
    <mergeCell ref="E2:F2"/>
    <mergeCell ref="G2:H2"/>
    <mergeCell ref="I2:J2"/>
    <mergeCell ref="K2:L2"/>
    <mergeCell ref="O2:P2"/>
    <mergeCell ref="Q2:R2"/>
    <mergeCell ref="S2:T2"/>
    <mergeCell ref="E1:F1"/>
    <mergeCell ref="G1:H1"/>
    <mergeCell ref="I1:J1"/>
    <mergeCell ref="K1:L1"/>
    <mergeCell ref="O1:P1"/>
    <mergeCell ref="C8:C9"/>
    <mergeCell ref="E9:F10"/>
    <mergeCell ref="G9:H10"/>
    <mergeCell ref="K9:K10"/>
    <mergeCell ref="L9:L10"/>
    <mergeCell ref="J7:J8"/>
    <mergeCell ref="K7:K8"/>
    <mergeCell ref="L7:L8"/>
    <mergeCell ref="E7:F8"/>
    <mergeCell ref="G7:G8"/>
    <mergeCell ref="H7:H8"/>
    <mergeCell ref="I7:I8"/>
    <mergeCell ref="I9:I10"/>
    <mergeCell ref="J9:J10"/>
    <mergeCell ref="H11:H12"/>
    <mergeCell ref="I11:I12"/>
    <mergeCell ref="Q7:Q8"/>
    <mergeCell ref="R7:R8"/>
    <mergeCell ref="S7:T8"/>
    <mergeCell ref="O9:O10"/>
    <mergeCell ref="P9:P10"/>
    <mergeCell ref="O7:O8"/>
    <mergeCell ref="P7:P8"/>
    <mergeCell ref="Q9:R10"/>
    <mergeCell ref="R13:R14"/>
    <mergeCell ref="J11:J12"/>
    <mergeCell ref="K11:K12"/>
    <mergeCell ref="E15:E16"/>
    <mergeCell ref="F15:F16"/>
    <mergeCell ref="G15:G16"/>
    <mergeCell ref="H15:H16"/>
    <mergeCell ref="I15:I16"/>
    <mergeCell ref="E13:E14"/>
    <mergeCell ref="F13:F14"/>
    <mergeCell ref="G13:G14"/>
    <mergeCell ref="H13:H14"/>
    <mergeCell ref="I13:I14"/>
    <mergeCell ref="E11:E12"/>
    <mergeCell ref="F11:F12"/>
    <mergeCell ref="G11:G12"/>
    <mergeCell ref="J15:J16"/>
    <mergeCell ref="K15:K16"/>
    <mergeCell ref="L15:L16"/>
    <mergeCell ref="O15:O16"/>
    <mergeCell ref="P15:P16"/>
    <mergeCell ref="C23:F23"/>
    <mergeCell ref="G23:T43"/>
    <mergeCell ref="C24:F24"/>
    <mergeCell ref="C26:F26"/>
    <mergeCell ref="Q17:Q18"/>
    <mergeCell ref="R17:R18"/>
    <mergeCell ref="J17:J18"/>
    <mergeCell ref="K17:K18"/>
    <mergeCell ref="L17:L18"/>
    <mergeCell ref="O17:O18"/>
    <mergeCell ref="P17:P18"/>
    <mergeCell ref="E17:E18"/>
    <mergeCell ref="F17:F18"/>
    <mergeCell ref="G17:G18"/>
    <mergeCell ref="H17:H18"/>
    <mergeCell ref="I17:I18"/>
  </mergeCells>
  <phoneticPr fontId="3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87" sqref="M87"/>
    </sheetView>
  </sheetViews>
  <sheetFormatPr defaultRowHeight="12.5" x14ac:dyDescent="0.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E10" workbookViewId="0">
      <selection activeCell="K10" sqref="K10"/>
    </sheetView>
  </sheetViews>
  <sheetFormatPr defaultColWidth="9.26953125" defaultRowHeight="15.5" x14ac:dyDescent="0.2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x14ac:dyDescent="0.4">
      <c r="B1" s="11"/>
      <c r="C1" s="12"/>
      <c r="D1" s="13" t="s">
        <v>47</v>
      </c>
      <c r="F1" s="15"/>
      <c r="G1" s="16"/>
      <c r="H1" s="16"/>
    </row>
    <row r="2" spans="1:15" x14ac:dyDescent="0.35">
      <c r="B2" s="15"/>
      <c r="C2" s="12"/>
      <c r="D2" s="18" t="s">
        <v>148</v>
      </c>
      <c r="F2" s="15"/>
      <c r="G2" s="16"/>
      <c r="H2" s="16"/>
    </row>
    <row r="3" spans="1:15" s="47" customFormat="1" ht="18" x14ac:dyDescent="0.35">
      <c r="A3" s="49"/>
      <c r="B3" s="49"/>
      <c r="C3" s="49"/>
      <c r="D3" s="67"/>
      <c r="E3" s="52"/>
      <c r="F3" s="52"/>
      <c r="G3" s="50"/>
      <c r="H3" s="52"/>
      <c r="I3" s="66"/>
    </row>
    <row r="4" spans="1:15" s="47" customFormat="1" ht="18" x14ac:dyDescent="0.35">
      <c r="B4" s="68"/>
      <c r="C4" s="68"/>
      <c r="E4" s="53"/>
      <c r="F4" s="53"/>
      <c r="G4" s="50"/>
      <c r="H4" s="108" t="s">
        <v>149</v>
      </c>
      <c r="I4" s="119" t="s">
        <v>150</v>
      </c>
      <c r="J4" s="144" t="s">
        <v>151</v>
      </c>
    </row>
    <row r="5" spans="1:15" s="17" customFormat="1" ht="18.399999999999999" customHeight="1" x14ac:dyDescent="0.4">
      <c r="D5" s="76" t="s">
        <v>48</v>
      </c>
      <c r="E5" s="56"/>
      <c r="F5" s="56"/>
      <c r="G5" s="50">
        <v>120</v>
      </c>
      <c r="H5" s="60">
        <v>0.375</v>
      </c>
      <c r="I5" s="120">
        <v>0.95833333333333337</v>
      </c>
      <c r="J5" s="145">
        <v>0.58333333333333337</v>
      </c>
    </row>
    <row r="6" spans="1:15" ht="18" x14ac:dyDescent="0.35">
      <c r="A6" s="47"/>
      <c r="B6" s="47"/>
      <c r="C6" s="47"/>
      <c r="D6" s="47"/>
      <c r="E6" s="50"/>
      <c r="F6" s="47"/>
      <c r="G6" s="47"/>
      <c r="H6" s="47"/>
      <c r="I6" s="47"/>
      <c r="J6" s="53"/>
      <c r="K6" s="53"/>
      <c r="L6" s="53"/>
      <c r="M6" s="47"/>
      <c r="N6" s="47"/>
      <c r="O6" s="47"/>
    </row>
    <row r="7" spans="1:15" ht="18" x14ac:dyDescent="0.4">
      <c r="A7" s="47"/>
      <c r="B7" s="57"/>
      <c r="C7" s="58"/>
      <c r="D7" s="59"/>
      <c r="E7" s="56"/>
      <c r="F7" s="20"/>
      <c r="G7" s="50"/>
      <c r="H7" s="60"/>
      <c r="I7" s="47"/>
      <c r="J7" s="53"/>
      <c r="K7" s="53"/>
      <c r="L7" s="53"/>
      <c r="M7" s="47"/>
      <c r="N7" s="47"/>
      <c r="O7" s="47"/>
    </row>
    <row r="8" spans="1:15" ht="18" x14ac:dyDescent="0.4">
      <c r="A8" s="47"/>
      <c r="B8" s="47"/>
      <c r="C8" s="58"/>
      <c r="D8" s="59"/>
      <c r="E8" s="50"/>
      <c r="F8" s="47"/>
      <c r="G8" s="50"/>
      <c r="H8" s="60"/>
      <c r="I8" s="47"/>
      <c r="J8" s="53"/>
      <c r="K8" s="53"/>
      <c r="L8" s="53"/>
      <c r="M8" s="47"/>
      <c r="N8" s="47"/>
      <c r="O8" s="47"/>
    </row>
    <row r="9" spans="1:15" ht="18" x14ac:dyDescent="0.4">
      <c r="A9" s="47"/>
      <c r="B9" s="57"/>
      <c r="C9" s="47"/>
      <c r="D9" s="59"/>
      <c r="E9" s="50"/>
      <c r="F9" s="20"/>
      <c r="G9" s="50"/>
      <c r="H9" s="60"/>
      <c r="I9" s="47"/>
      <c r="J9" s="53"/>
      <c r="K9" s="53"/>
      <c r="L9" s="53"/>
      <c r="M9" s="47"/>
      <c r="N9" s="47"/>
      <c r="O9" s="47"/>
    </row>
    <row r="10" spans="1:15" ht="18" x14ac:dyDescent="0.4">
      <c r="A10" s="47"/>
      <c r="B10" s="57"/>
      <c r="C10" s="47"/>
      <c r="D10" s="59"/>
      <c r="E10" s="50"/>
      <c r="F10" s="20"/>
      <c r="G10" s="50"/>
      <c r="H10" s="60"/>
      <c r="I10" s="47"/>
      <c r="J10" s="53"/>
      <c r="K10" s="53"/>
      <c r="L10" s="53"/>
      <c r="M10" s="47"/>
      <c r="N10" s="47"/>
      <c r="O10" s="47"/>
    </row>
    <row r="11" spans="1:15" ht="23.65" customHeight="1" x14ac:dyDescent="0.4">
      <c r="A11" s="47"/>
      <c r="B11" s="57"/>
      <c r="C11" s="47"/>
      <c r="D11" s="83" t="s">
        <v>83</v>
      </c>
      <c r="E11" s="50"/>
      <c r="F11" s="56"/>
      <c r="G11" s="50"/>
      <c r="H11" s="60"/>
      <c r="I11" s="47"/>
      <c r="J11" s="53"/>
      <c r="K11" s="53"/>
      <c r="L11" s="53"/>
      <c r="M11" s="47"/>
      <c r="N11" s="47"/>
      <c r="O11" s="47"/>
    </row>
    <row r="12" spans="1:15" ht="55.15" customHeight="1" x14ac:dyDescent="0.35">
      <c r="D12" s="59" t="s">
        <v>152</v>
      </c>
      <c r="E12" s="78"/>
      <c r="F12" s="81"/>
      <c r="G12" s="61"/>
      <c r="H12" s="87"/>
      <c r="I12" s="47"/>
      <c r="J12" s="53"/>
      <c r="K12" s="53"/>
      <c r="L12" s="53"/>
      <c r="M12" s="47"/>
      <c r="N12" s="47"/>
      <c r="O12" s="47"/>
    </row>
    <row r="13" spans="1:15" ht="18" x14ac:dyDescent="0.35">
      <c r="A13" s="47"/>
      <c r="B13" s="85"/>
      <c r="C13" s="21"/>
      <c r="D13" s="90"/>
      <c r="F13" s="81"/>
      <c r="G13" s="61"/>
      <c r="H13" s="87"/>
      <c r="I13" s="47"/>
      <c r="J13" s="53"/>
      <c r="K13" s="53"/>
      <c r="L13" s="53"/>
      <c r="M13" s="47"/>
      <c r="N13" s="47"/>
      <c r="O13" s="47"/>
    </row>
    <row r="14" spans="1:15" s="23" customFormat="1" ht="18" x14ac:dyDescent="0.4">
      <c r="A14" s="64"/>
      <c r="B14" s="82"/>
      <c r="C14" s="58"/>
      <c r="D14" s="90" t="s">
        <v>153</v>
      </c>
      <c r="E14" s="14"/>
      <c r="F14" s="81"/>
      <c r="G14" s="61"/>
      <c r="H14" s="87"/>
      <c r="I14" s="64"/>
      <c r="J14" s="65"/>
      <c r="K14" s="65"/>
      <c r="L14" s="65"/>
      <c r="M14" s="64"/>
      <c r="N14" s="64"/>
      <c r="O14" s="64"/>
    </row>
    <row r="15" spans="1:15" s="23" customFormat="1" ht="18" x14ac:dyDescent="0.4">
      <c r="A15" s="64"/>
      <c r="B15" s="82"/>
      <c r="C15" s="58"/>
      <c r="D15" s="90" t="s">
        <v>76</v>
      </c>
      <c r="E15" s="14"/>
      <c r="F15" s="81"/>
      <c r="G15" s="61"/>
      <c r="H15" s="87"/>
      <c r="I15" s="64"/>
      <c r="J15" s="65"/>
      <c r="K15" s="65"/>
      <c r="L15" s="65"/>
      <c r="M15" s="64"/>
      <c r="N15" s="64"/>
      <c r="O15" s="64"/>
    </row>
    <row r="16" spans="1:15" ht="18" x14ac:dyDescent="0.4">
      <c r="B16" s="57"/>
      <c r="C16" s="58"/>
      <c r="D16" s="59"/>
      <c r="E16" s="59"/>
      <c r="F16" s="56"/>
      <c r="G16" s="56"/>
      <c r="H16" s="60"/>
      <c r="J16" s="2"/>
      <c r="K16" s="2"/>
      <c r="L16" s="2"/>
    </row>
    <row r="24" spans="1:15" ht="18" x14ac:dyDescent="0.35">
      <c r="A24" s="47"/>
      <c r="B24" s="47"/>
      <c r="C24" s="47"/>
      <c r="D24" s="47"/>
      <c r="E24" s="50"/>
      <c r="F24" s="47"/>
      <c r="G24" s="47"/>
      <c r="H24" s="47"/>
      <c r="I24" s="47"/>
      <c r="J24" s="53"/>
      <c r="K24" s="53"/>
      <c r="L24" s="53"/>
      <c r="M24" s="47"/>
      <c r="N24" s="47"/>
      <c r="O24" s="47"/>
    </row>
    <row r="25" spans="1:15" ht="18" x14ac:dyDescent="0.4">
      <c r="A25" s="47"/>
      <c r="B25" s="47"/>
      <c r="C25" s="58"/>
      <c r="D25" s="59"/>
      <c r="E25" s="56"/>
      <c r="F25" s="56"/>
      <c r="G25" s="50"/>
      <c r="H25" s="60"/>
      <c r="I25" s="47"/>
      <c r="J25" s="53"/>
      <c r="K25" s="53"/>
      <c r="L25" s="53"/>
      <c r="M25" s="47"/>
      <c r="N25" s="47"/>
      <c r="O25" s="47"/>
    </row>
    <row r="26" spans="1:15" ht="18" x14ac:dyDescent="0.4">
      <c r="A26" s="47"/>
      <c r="B26" s="47"/>
      <c r="C26" s="58"/>
      <c r="D26" s="59"/>
      <c r="E26" s="56"/>
      <c r="F26" s="56"/>
      <c r="G26" s="50"/>
      <c r="H26" s="60"/>
      <c r="I26" s="47"/>
      <c r="J26" s="53"/>
      <c r="K26" s="53"/>
      <c r="L26" s="53"/>
      <c r="M26" s="47"/>
      <c r="N26" s="47"/>
      <c r="O26" s="47"/>
    </row>
    <row r="27" spans="1:15" ht="18" x14ac:dyDescent="0.4">
      <c r="A27" s="47"/>
      <c r="B27" s="57"/>
      <c r="C27" s="58"/>
      <c r="E27" s="75"/>
      <c r="F27" s="56"/>
      <c r="G27" s="50"/>
      <c r="H27" s="60"/>
      <c r="I27" s="47"/>
      <c r="J27" s="53"/>
      <c r="K27" s="53"/>
      <c r="L27" s="53"/>
      <c r="M27" s="47"/>
      <c r="N27" s="47"/>
      <c r="O27" s="47"/>
    </row>
    <row r="28" spans="1:15" ht="18" x14ac:dyDescent="0.4">
      <c r="A28" s="47"/>
      <c r="B28" s="57"/>
      <c r="G28" s="50"/>
      <c r="H28" s="60"/>
      <c r="I28" s="47"/>
      <c r="J28" s="53"/>
      <c r="K28" s="53"/>
      <c r="L28" s="53"/>
      <c r="M28" s="47"/>
      <c r="N28" s="47"/>
      <c r="O28" s="47"/>
    </row>
    <row r="29" spans="1:15" ht="18" x14ac:dyDescent="0.4">
      <c r="A29" s="47"/>
      <c r="B29" s="57"/>
      <c r="G29" s="50"/>
      <c r="H29" s="60"/>
      <c r="I29" s="47"/>
      <c r="J29" s="53"/>
      <c r="K29" s="53"/>
      <c r="L29" s="53"/>
      <c r="M29" s="47"/>
      <c r="N29" s="47"/>
      <c r="O29" s="47"/>
    </row>
    <row r="30" spans="1:15" ht="18" x14ac:dyDescent="0.4">
      <c r="A30" s="47"/>
      <c r="G30" s="56"/>
      <c r="H30" s="60"/>
      <c r="I30" s="47"/>
      <c r="J30" s="53"/>
      <c r="K30" s="53"/>
      <c r="L30" s="53"/>
      <c r="M30" s="47"/>
      <c r="N30" s="47"/>
      <c r="O30" s="47"/>
    </row>
    <row r="31" spans="1:15" ht="18" x14ac:dyDescent="0.4">
      <c r="A31" s="47"/>
      <c r="G31" s="56"/>
      <c r="H31" s="60"/>
      <c r="I31" s="47"/>
      <c r="J31" s="53"/>
      <c r="K31" s="53"/>
      <c r="L31" s="53"/>
      <c r="M31" s="47"/>
      <c r="N31" s="47"/>
      <c r="O31" s="47"/>
    </row>
    <row r="32" spans="1:15" ht="18" x14ac:dyDescent="0.4">
      <c r="A32" s="47"/>
      <c r="G32" s="56"/>
      <c r="H32" s="60"/>
      <c r="I32" s="47"/>
      <c r="J32" s="53"/>
      <c r="K32" s="53"/>
      <c r="L32" s="53"/>
      <c r="M32" s="47"/>
      <c r="N32" s="47"/>
      <c r="O32" s="47"/>
    </row>
    <row r="33" spans="1:15" ht="18" x14ac:dyDescent="0.4">
      <c r="G33" s="56"/>
      <c r="H33" s="60"/>
    </row>
    <row r="34" spans="1:15" ht="18" x14ac:dyDescent="0.4">
      <c r="G34" s="50"/>
      <c r="H34" s="60"/>
    </row>
    <row r="35" spans="1:15" ht="18" x14ac:dyDescent="0.4">
      <c r="G35" s="50"/>
      <c r="H35" s="60"/>
    </row>
    <row r="36" spans="1:15" ht="18" x14ac:dyDescent="0.4">
      <c r="G36" s="50"/>
      <c r="H36" s="60"/>
    </row>
    <row r="38" spans="1:15" ht="18" x14ac:dyDescent="0.35">
      <c r="C38" s="47"/>
      <c r="D38" s="47"/>
      <c r="E38" s="50"/>
      <c r="F38" s="47"/>
    </row>
    <row r="39" spans="1:15" ht="18" x14ac:dyDescent="0.35">
      <c r="C39" s="47"/>
      <c r="D39" s="47"/>
      <c r="E39" s="50"/>
      <c r="F39" s="47"/>
    </row>
    <row r="40" spans="1:15" ht="18" x14ac:dyDescent="0.35">
      <c r="B40" s="47"/>
      <c r="C40" s="47"/>
      <c r="D40" s="47"/>
      <c r="E40" s="50"/>
      <c r="F40" s="47"/>
    </row>
    <row r="41" spans="1:15" ht="18" x14ac:dyDescent="0.35">
      <c r="B41" s="47"/>
      <c r="C41" s="47"/>
      <c r="D41" s="47"/>
      <c r="E41" s="50"/>
      <c r="F41" s="47"/>
    </row>
    <row r="42" spans="1:15" ht="18" x14ac:dyDescent="0.35">
      <c r="B42" s="47"/>
      <c r="C42" s="47"/>
      <c r="D42" s="47"/>
      <c r="E42" s="50"/>
      <c r="F42" s="47"/>
    </row>
    <row r="43" spans="1:15" ht="18" x14ac:dyDescent="0.35">
      <c r="A43" s="47"/>
      <c r="B43" s="47"/>
      <c r="C43" s="47"/>
      <c r="D43" s="47"/>
      <c r="E43" s="50"/>
      <c r="F43" s="47"/>
      <c r="I43" s="47"/>
      <c r="J43" s="53"/>
      <c r="K43" s="53"/>
      <c r="L43" s="53"/>
      <c r="M43" s="47"/>
      <c r="N43" s="47"/>
      <c r="O43" s="47"/>
    </row>
    <row r="44" spans="1:15" ht="18" x14ac:dyDescent="0.35">
      <c r="A44" s="47"/>
      <c r="B44" s="47"/>
      <c r="C44" s="47"/>
      <c r="D44" s="47"/>
      <c r="E44" s="50"/>
      <c r="F44" s="47"/>
      <c r="I44" s="47"/>
      <c r="J44" s="53"/>
      <c r="K44" s="53"/>
      <c r="L44" s="53"/>
      <c r="M44" s="47"/>
      <c r="N44" s="47"/>
      <c r="O44" s="47"/>
    </row>
    <row r="45" spans="1:15" ht="18" x14ac:dyDescent="0.35">
      <c r="A45" s="47"/>
      <c r="B45" s="47"/>
      <c r="C45" s="47"/>
      <c r="D45" s="47"/>
      <c r="E45" s="50"/>
      <c r="F45" s="47"/>
      <c r="I45" s="47"/>
      <c r="J45" s="53"/>
      <c r="K45" s="53"/>
      <c r="L45" s="53"/>
      <c r="M45" s="47"/>
      <c r="N45" s="47"/>
      <c r="O45" s="47"/>
    </row>
    <row r="46" spans="1:15" ht="18" x14ac:dyDescent="0.35">
      <c r="A46" s="47"/>
      <c r="B46" s="47"/>
      <c r="C46" s="47"/>
      <c r="D46" s="47"/>
      <c r="E46" s="50"/>
      <c r="F46" s="47"/>
      <c r="I46" s="47"/>
      <c r="J46" s="53"/>
      <c r="K46" s="53"/>
      <c r="L46" s="53"/>
      <c r="M46" s="47"/>
      <c r="N46" s="47"/>
      <c r="O46" s="47"/>
    </row>
    <row r="47" spans="1:15" ht="18" x14ac:dyDescent="0.35">
      <c r="A47" s="47"/>
      <c r="B47" s="47"/>
      <c r="C47" s="47"/>
      <c r="D47" s="47"/>
      <c r="E47" s="50"/>
      <c r="F47" s="47"/>
      <c r="G47" s="47"/>
      <c r="H47" s="62"/>
      <c r="I47" s="47"/>
      <c r="J47" s="53"/>
      <c r="K47" s="53"/>
      <c r="L47" s="53"/>
      <c r="M47" s="47"/>
      <c r="N47" s="47"/>
      <c r="O47" s="47"/>
    </row>
    <row r="48" spans="1:15" ht="18" x14ac:dyDescent="0.35">
      <c r="A48" s="47"/>
      <c r="B48" s="47"/>
      <c r="C48" s="47"/>
      <c r="D48" s="47"/>
      <c r="E48" s="50"/>
      <c r="F48" s="47"/>
      <c r="G48" s="47"/>
      <c r="H48" s="47"/>
      <c r="I48" s="47"/>
      <c r="J48" s="53"/>
      <c r="K48" s="53"/>
      <c r="L48" s="53"/>
      <c r="M48" s="47"/>
      <c r="N48" s="47"/>
      <c r="O48" s="47"/>
    </row>
    <row r="49" spans="1:15" ht="18" x14ac:dyDescent="0.35">
      <c r="A49" s="47"/>
      <c r="B49" s="47"/>
      <c r="C49" s="47"/>
      <c r="D49" s="47"/>
      <c r="E49" s="50"/>
      <c r="F49" s="47"/>
      <c r="G49" s="47"/>
      <c r="H49" s="47"/>
      <c r="I49" s="47"/>
      <c r="J49" s="53"/>
      <c r="K49" s="53"/>
      <c r="L49" s="53"/>
      <c r="M49" s="47"/>
      <c r="N49" s="47"/>
      <c r="O49" s="47"/>
    </row>
    <row r="50" spans="1:15" ht="18" x14ac:dyDescent="0.35">
      <c r="A50" s="47"/>
      <c r="B50" s="47"/>
      <c r="C50" s="47"/>
      <c r="D50" s="47"/>
      <c r="E50" s="50"/>
      <c r="F50" s="47"/>
      <c r="G50" s="47"/>
      <c r="H50" s="47"/>
      <c r="I50" s="47"/>
      <c r="J50" s="53"/>
      <c r="K50" s="53"/>
      <c r="L50" s="53"/>
      <c r="M50" s="47"/>
      <c r="N50" s="47"/>
      <c r="O50" s="47"/>
    </row>
    <row r="51" spans="1:15" ht="18" x14ac:dyDescent="0.35">
      <c r="A51" s="47"/>
      <c r="B51" s="47"/>
      <c r="C51" s="47"/>
      <c r="D51" s="47"/>
      <c r="E51" s="50"/>
      <c r="F51" s="47"/>
      <c r="G51" s="47"/>
      <c r="H51" s="47"/>
      <c r="I51" s="47"/>
      <c r="J51" s="53"/>
      <c r="K51" s="53"/>
      <c r="L51" s="53"/>
      <c r="M51" s="47"/>
      <c r="N51" s="47"/>
      <c r="O51" s="47"/>
    </row>
    <row r="52" spans="1:15" ht="18" x14ac:dyDescent="0.35">
      <c r="A52" s="47"/>
      <c r="B52" s="47"/>
      <c r="C52" s="47"/>
      <c r="D52" s="47"/>
      <c r="E52" s="50"/>
      <c r="F52" s="47"/>
      <c r="G52" s="47"/>
      <c r="H52" s="47"/>
      <c r="I52" s="47"/>
      <c r="J52" s="53"/>
      <c r="K52" s="53"/>
      <c r="L52" s="53"/>
      <c r="M52" s="47"/>
      <c r="N52" s="47"/>
      <c r="O52" s="47"/>
    </row>
    <row r="53" spans="1:15" ht="18" x14ac:dyDescent="0.35">
      <c r="A53" s="47"/>
      <c r="B53" s="47"/>
      <c r="C53" s="47"/>
      <c r="D53" s="47"/>
      <c r="E53" s="50"/>
      <c r="F53" s="47"/>
      <c r="G53" s="47"/>
      <c r="H53" s="47"/>
      <c r="I53" s="47"/>
      <c r="J53" s="53"/>
      <c r="K53" s="53"/>
      <c r="L53" s="53"/>
      <c r="M53" s="47"/>
      <c r="N53" s="47"/>
      <c r="O53" s="47"/>
    </row>
    <row r="54" spans="1:15" ht="18" x14ac:dyDescent="0.35">
      <c r="A54" s="47"/>
      <c r="B54" s="47"/>
      <c r="C54" s="47"/>
      <c r="D54" s="47"/>
      <c r="E54" s="50"/>
      <c r="F54" s="47"/>
      <c r="G54" s="47"/>
      <c r="H54" s="47"/>
      <c r="I54" s="47"/>
      <c r="J54" s="53"/>
      <c r="K54" s="53"/>
      <c r="L54" s="53"/>
      <c r="M54" s="47"/>
      <c r="N54" s="47"/>
      <c r="O54" s="47"/>
    </row>
    <row r="55" spans="1:15" ht="18" x14ac:dyDescent="0.35">
      <c r="A55" s="47"/>
      <c r="B55" s="47"/>
      <c r="C55" s="47"/>
      <c r="D55" s="47"/>
      <c r="E55" s="50"/>
      <c r="F55" s="47"/>
      <c r="G55" s="47"/>
      <c r="H55" s="47"/>
      <c r="I55" s="47"/>
      <c r="J55" s="53"/>
      <c r="K55" s="53"/>
      <c r="L55" s="53"/>
      <c r="M55" s="47"/>
      <c r="N55" s="47"/>
      <c r="O55" s="47"/>
    </row>
    <row r="56" spans="1:15" ht="18" x14ac:dyDescent="0.35">
      <c r="A56" s="47"/>
      <c r="B56" s="47"/>
      <c r="C56" s="47"/>
      <c r="D56" s="47"/>
      <c r="E56" s="50"/>
      <c r="F56" s="47"/>
      <c r="G56" s="47"/>
      <c r="H56" s="47"/>
      <c r="I56" s="47"/>
      <c r="J56" s="53"/>
      <c r="K56" s="53"/>
      <c r="L56" s="53"/>
      <c r="M56" s="47"/>
      <c r="N56" s="47"/>
      <c r="O56" s="47"/>
    </row>
    <row r="57" spans="1:15" ht="18" x14ac:dyDescent="0.35">
      <c r="A57" s="47"/>
      <c r="B57" s="47"/>
      <c r="C57" s="47"/>
      <c r="D57" s="47"/>
      <c r="E57" s="50"/>
      <c r="F57" s="47"/>
      <c r="G57" s="47"/>
      <c r="H57" s="47"/>
      <c r="I57" s="47"/>
      <c r="J57" s="53"/>
      <c r="K57" s="53"/>
      <c r="L57" s="53"/>
      <c r="M57" s="47"/>
      <c r="N57" s="47"/>
      <c r="O57" s="47"/>
    </row>
    <row r="58" spans="1:15" ht="18" x14ac:dyDescent="0.35">
      <c r="A58" s="47"/>
      <c r="B58" s="47"/>
      <c r="C58" s="47"/>
      <c r="D58" s="47"/>
      <c r="E58" s="50"/>
      <c r="F58" s="47"/>
      <c r="G58" s="47"/>
      <c r="H58" s="47"/>
      <c r="I58" s="47"/>
      <c r="J58" s="53"/>
      <c r="K58" s="53"/>
      <c r="L58" s="53"/>
      <c r="M58" s="47"/>
      <c r="N58" s="47"/>
      <c r="O58" s="47"/>
    </row>
    <row r="59" spans="1:15" ht="18" x14ac:dyDescent="0.35">
      <c r="A59" s="47"/>
      <c r="B59" s="47"/>
      <c r="C59" s="47"/>
      <c r="D59" s="47"/>
      <c r="E59" s="50"/>
      <c r="F59" s="47"/>
      <c r="G59" s="47"/>
      <c r="H59" s="47"/>
      <c r="I59" s="47"/>
      <c r="J59" s="53"/>
      <c r="K59" s="53"/>
      <c r="L59" s="53"/>
      <c r="M59" s="47"/>
      <c r="N59" s="47"/>
      <c r="O59" s="47"/>
    </row>
    <row r="60" spans="1:15" ht="18" x14ac:dyDescent="0.35">
      <c r="A60" s="47"/>
      <c r="B60" s="47"/>
      <c r="C60" s="47"/>
      <c r="D60" s="47"/>
      <c r="E60" s="50"/>
      <c r="F60" s="47"/>
      <c r="G60" s="47"/>
      <c r="H60" s="47"/>
      <c r="I60" s="47"/>
      <c r="J60" s="53"/>
      <c r="K60" s="53"/>
      <c r="L60" s="53"/>
      <c r="M60" s="47"/>
      <c r="N60" s="47"/>
      <c r="O60" s="47"/>
    </row>
    <row r="61" spans="1:15" ht="18" x14ac:dyDescent="0.35">
      <c r="A61" s="47"/>
      <c r="B61" s="47"/>
      <c r="C61" s="47"/>
      <c r="D61" s="47"/>
      <c r="E61" s="50"/>
      <c r="F61" s="47"/>
      <c r="G61" s="47"/>
      <c r="H61" s="47"/>
      <c r="I61" s="47"/>
      <c r="J61" s="53"/>
      <c r="K61" s="53"/>
      <c r="L61" s="53"/>
      <c r="M61" s="47"/>
      <c r="N61" s="47"/>
      <c r="O61" s="47"/>
    </row>
    <row r="62" spans="1:15" ht="18" x14ac:dyDescent="0.35">
      <c r="A62" s="47"/>
      <c r="B62" s="47"/>
      <c r="C62" s="47"/>
      <c r="D62" s="47"/>
      <c r="E62" s="50"/>
      <c r="F62" s="47"/>
      <c r="G62" s="47"/>
      <c r="H62" s="47"/>
      <c r="I62" s="47"/>
      <c r="J62" s="53"/>
      <c r="K62" s="53"/>
      <c r="L62" s="53"/>
      <c r="M62" s="47"/>
      <c r="N62" s="47"/>
      <c r="O62" s="47"/>
    </row>
    <row r="63" spans="1:15" ht="18" x14ac:dyDescent="0.35">
      <c r="A63" s="47"/>
      <c r="B63" s="47"/>
      <c r="C63" s="47"/>
      <c r="D63" s="47"/>
      <c r="E63" s="50"/>
      <c r="F63" s="47"/>
      <c r="G63" s="47"/>
      <c r="H63" s="47"/>
      <c r="I63" s="47"/>
      <c r="J63" s="53"/>
      <c r="K63" s="53"/>
      <c r="L63" s="53"/>
      <c r="M63" s="47"/>
      <c r="N63" s="47"/>
      <c r="O63" s="47"/>
    </row>
    <row r="64" spans="1:15" ht="18" x14ac:dyDescent="0.35">
      <c r="A64" s="47"/>
      <c r="B64" s="47"/>
      <c r="C64" s="47"/>
      <c r="D64" s="47"/>
      <c r="E64" s="50"/>
      <c r="F64" s="47"/>
      <c r="G64" s="47"/>
      <c r="H64" s="47"/>
      <c r="I64" s="47"/>
      <c r="J64" s="53"/>
      <c r="K64" s="53"/>
      <c r="L64" s="53"/>
      <c r="M64" s="47"/>
      <c r="N64" s="47"/>
      <c r="O64" s="47"/>
    </row>
    <row r="65" spans="1:15" ht="18" x14ac:dyDescent="0.35">
      <c r="A65" s="47"/>
      <c r="B65" s="47"/>
      <c r="C65" s="47"/>
      <c r="D65" s="47"/>
      <c r="E65" s="50"/>
      <c r="F65" s="47"/>
      <c r="G65" s="47"/>
      <c r="H65" s="47"/>
      <c r="I65" s="47"/>
      <c r="J65" s="53"/>
      <c r="K65" s="53"/>
      <c r="L65" s="53"/>
      <c r="M65" s="47"/>
      <c r="N65" s="47"/>
      <c r="O65" s="47"/>
    </row>
    <row r="66" spans="1:15" ht="18" x14ac:dyDescent="0.35">
      <c r="A66" s="47"/>
      <c r="B66" s="47"/>
      <c r="C66" s="47"/>
      <c r="D66" s="47"/>
      <c r="E66" s="50"/>
      <c r="F66" s="47"/>
      <c r="G66" s="47"/>
      <c r="H66" s="47"/>
      <c r="I66" s="47"/>
      <c r="J66" s="53"/>
      <c r="K66" s="53"/>
      <c r="L66" s="53"/>
      <c r="M66" s="47"/>
      <c r="N66" s="47"/>
      <c r="O66" s="47"/>
    </row>
    <row r="67" spans="1:15" ht="18" x14ac:dyDescent="0.35">
      <c r="A67" s="47"/>
      <c r="B67" s="47"/>
      <c r="C67" s="47"/>
      <c r="D67" s="47"/>
      <c r="E67" s="50"/>
      <c r="F67" s="47"/>
      <c r="G67" s="47"/>
      <c r="H67" s="47"/>
      <c r="I67" s="47"/>
      <c r="J67" s="53"/>
      <c r="K67" s="53"/>
      <c r="L67" s="53"/>
      <c r="M67" s="47"/>
      <c r="N67" s="47"/>
      <c r="O67" s="47"/>
    </row>
    <row r="68" spans="1:15" ht="18" x14ac:dyDescent="0.35">
      <c r="A68" s="47"/>
      <c r="B68" s="47"/>
      <c r="C68" s="47"/>
      <c r="D68" s="47"/>
      <c r="E68" s="50"/>
      <c r="F68" s="47"/>
      <c r="G68" s="47"/>
      <c r="H68" s="47"/>
      <c r="I68" s="47"/>
      <c r="J68" s="53"/>
      <c r="K68" s="53"/>
      <c r="L68" s="53"/>
      <c r="M68" s="47"/>
      <c r="N68" s="47"/>
      <c r="O68" s="47"/>
    </row>
    <row r="69" spans="1:15" ht="18" x14ac:dyDescent="0.35">
      <c r="A69" s="47"/>
      <c r="B69" s="47"/>
      <c r="C69" s="47"/>
      <c r="D69" s="47"/>
      <c r="E69" s="50"/>
      <c r="F69" s="47"/>
      <c r="G69" s="47"/>
      <c r="H69" s="47"/>
      <c r="I69" s="47"/>
      <c r="J69" s="53"/>
      <c r="K69" s="53"/>
      <c r="L69" s="53"/>
      <c r="M69" s="47"/>
      <c r="N69" s="47"/>
      <c r="O69" s="47"/>
    </row>
    <row r="70" spans="1:15" ht="18" x14ac:dyDescent="0.35">
      <c r="A70" s="47"/>
      <c r="B70" s="47"/>
      <c r="C70" s="47"/>
      <c r="D70" s="47"/>
      <c r="E70" s="50"/>
      <c r="F70" s="47"/>
      <c r="G70" s="47"/>
      <c r="H70" s="47"/>
      <c r="I70" s="47"/>
      <c r="J70" s="53"/>
      <c r="K70" s="53"/>
      <c r="L70" s="53"/>
      <c r="M70" s="47"/>
      <c r="N70" s="47"/>
      <c r="O70" s="47"/>
    </row>
    <row r="71" spans="1:15" ht="18" x14ac:dyDescent="0.35">
      <c r="A71" s="47"/>
      <c r="B71" s="47"/>
      <c r="C71" s="47"/>
      <c r="D71" s="47"/>
      <c r="E71" s="50"/>
      <c r="F71" s="47"/>
      <c r="G71" s="47"/>
      <c r="H71" s="47"/>
      <c r="I71" s="47"/>
      <c r="J71" s="53"/>
      <c r="K71" s="53"/>
      <c r="L71" s="53"/>
      <c r="M71" s="47"/>
      <c r="N71" s="47"/>
      <c r="O71" s="47"/>
    </row>
    <row r="72" spans="1:15" ht="18" x14ac:dyDescent="0.35">
      <c r="A72" s="47"/>
      <c r="B72" s="47"/>
      <c r="C72" s="47"/>
      <c r="D72" s="47"/>
      <c r="E72" s="50"/>
      <c r="F72" s="47"/>
      <c r="G72" s="47"/>
      <c r="H72" s="47"/>
      <c r="I72" s="47"/>
      <c r="J72" s="53"/>
      <c r="K72" s="53"/>
      <c r="L72" s="53"/>
      <c r="M72" s="47"/>
      <c r="N72" s="47"/>
      <c r="O72" s="47"/>
    </row>
    <row r="73" spans="1:15" ht="18" x14ac:dyDescent="0.35">
      <c r="A73" s="47"/>
      <c r="B73" s="47"/>
      <c r="C73" s="47"/>
      <c r="D73" s="47"/>
      <c r="E73" s="50"/>
      <c r="F73" s="47"/>
      <c r="G73" s="47"/>
      <c r="H73" s="47"/>
      <c r="I73" s="47"/>
      <c r="J73" s="53"/>
      <c r="K73" s="53"/>
      <c r="L73" s="53"/>
      <c r="M73" s="47"/>
      <c r="N73" s="47"/>
      <c r="O73" s="47"/>
    </row>
    <row r="74" spans="1:15" ht="18" x14ac:dyDescent="0.35">
      <c r="A74" s="47"/>
      <c r="B74" s="47"/>
      <c r="C74" s="47"/>
      <c r="D74" s="47"/>
      <c r="E74" s="50"/>
      <c r="F74" s="47"/>
      <c r="G74" s="47"/>
      <c r="H74" s="47"/>
      <c r="I74" s="47"/>
      <c r="J74" s="53"/>
      <c r="K74" s="53"/>
      <c r="L74" s="53"/>
      <c r="M74" s="47"/>
      <c r="N74" s="47"/>
      <c r="O74" s="47"/>
    </row>
    <row r="75" spans="1:15" ht="18" x14ac:dyDescent="0.35">
      <c r="A75" s="47"/>
      <c r="B75" s="47"/>
      <c r="C75" s="47"/>
      <c r="D75" s="47"/>
      <c r="E75" s="50"/>
      <c r="F75" s="47"/>
      <c r="G75" s="47"/>
      <c r="H75" s="47"/>
      <c r="I75" s="47"/>
      <c r="J75" s="53"/>
      <c r="K75" s="53"/>
      <c r="L75" s="53"/>
      <c r="M75" s="47"/>
      <c r="N75" s="47"/>
      <c r="O75" s="47"/>
    </row>
    <row r="76" spans="1:15" ht="18" x14ac:dyDescent="0.35">
      <c r="A76" s="47"/>
      <c r="B76" s="47"/>
      <c r="C76" s="47"/>
      <c r="D76" s="47"/>
      <c r="E76" s="50"/>
      <c r="F76" s="47"/>
      <c r="G76" s="47"/>
      <c r="H76" s="47"/>
      <c r="I76" s="47"/>
      <c r="J76" s="53"/>
      <c r="K76" s="53"/>
      <c r="L76" s="53"/>
      <c r="M76" s="47"/>
      <c r="N76" s="47"/>
      <c r="O76" s="47"/>
    </row>
    <row r="77" spans="1:15" ht="18" x14ac:dyDescent="0.35">
      <c r="A77" s="47"/>
      <c r="B77" s="47"/>
      <c r="C77" s="47"/>
      <c r="D77" s="47"/>
      <c r="E77" s="50"/>
      <c r="F77" s="47"/>
      <c r="G77" s="47"/>
      <c r="H77" s="47"/>
      <c r="I77" s="47"/>
      <c r="J77" s="53"/>
      <c r="K77" s="53"/>
      <c r="L77" s="53"/>
      <c r="M77" s="47"/>
      <c r="N77" s="47"/>
      <c r="O77" s="47"/>
    </row>
    <row r="78" spans="1:15" ht="18" x14ac:dyDescent="0.35">
      <c r="A78" s="47"/>
      <c r="B78" s="47"/>
      <c r="C78" s="47"/>
      <c r="D78" s="47"/>
      <c r="E78" s="50"/>
      <c r="F78" s="47"/>
      <c r="G78" s="47"/>
      <c r="H78" s="47"/>
      <c r="I78" s="47"/>
      <c r="J78" s="53"/>
      <c r="K78" s="53"/>
      <c r="L78" s="53"/>
      <c r="M78" s="47"/>
      <c r="N78" s="47"/>
      <c r="O78" s="47"/>
    </row>
    <row r="79" spans="1:15" ht="18" x14ac:dyDescent="0.35">
      <c r="A79" s="47"/>
      <c r="B79" s="47"/>
      <c r="C79" s="47"/>
      <c r="D79" s="47"/>
      <c r="E79" s="50"/>
      <c r="F79" s="47"/>
      <c r="G79" s="47"/>
      <c r="H79" s="47"/>
      <c r="I79" s="47"/>
      <c r="J79" s="53"/>
      <c r="K79" s="53"/>
      <c r="L79" s="53"/>
      <c r="M79" s="47"/>
      <c r="N79" s="47"/>
      <c r="O79" s="47"/>
    </row>
    <row r="80" spans="1:15" ht="18" x14ac:dyDescent="0.35">
      <c r="A80" s="47"/>
      <c r="B80" s="47"/>
      <c r="C80" s="47"/>
      <c r="D80" s="47"/>
      <c r="E80" s="50"/>
      <c r="F80" s="47"/>
      <c r="G80" s="47"/>
      <c r="H80" s="47"/>
      <c r="I80" s="47"/>
      <c r="J80" s="53"/>
      <c r="K80" s="53"/>
      <c r="L80" s="53"/>
      <c r="M80" s="47"/>
      <c r="N80" s="47"/>
      <c r="O80" s="47"/>
    </row>
    <row r="81" spans="1:15" ht="17.5" x14ac:dyDescent="0.35">
      <c r="A81" s="47"/>
      <c r="B81" s="47"/>
      <c r="G81" s="47"/>
      <c r="H81" s="47"/>
      <c r="I81" s="47"/>
      <c r="J81" s="53"/>
      <c r="K81" s="53"/>
      <c r="L81" s="53"/>
      <c r="M81" s="47"/>
      <c r="N81" s="47"/>
      <c r="O81" s="47"/>
    </row>
    <row r="82" spans="1:15" ht="17.5" x14ac:dyDescent="0.35">
      <c r="A82" s="47"/>
      <c r="B82" s="47"/>
      <c r="G82" s="47"/>
      <c r="H82" s="47"/>
      <c r="I82" s="47"/>
      <c r="J82" s="53"/>
      <c r="K82" s="53"/>
      <c r="L82" s="53"/>
      <c r="M82" s="47"/>
      <c r="N82" s="47"/>
      <c r="O82" s="47"/>
    </row>
    <row r="83" spans="1:15" ht="17.5" x14ac:dyDescent="0.35">
      <c r="A83" s="47"/>
      <c r="G83" s="47"/>
      <c r="H83" s="47"/>
      <c r="I83" s="47"/>
      <c r="J83" s="53"/>
      <c r="K83" s="53"/>
      <c r="L83" s="53"/>
      <c r="M83" s="47"/>
      <c r="N83" s="47"/>
      <c r="O83" s="47"/>
    </row>
    <row r="84" spans="1:15" ht="17.5" x14ac:dyDescent="0.35">
      <c r="A84" s="47"/>
      <c r="G84" s="47"/>
      <c r="H84" s="47"/>
      <c r="I84" s="47"/>
      <c r="J84" s="53"/>
      <c r="K84" s="53"/>
      <c r="L84" s="53"/>
      <c r="M84" s="47"/>
      <c r="N84" s="47"/>
      <c r="O84" s="47"/>
    </row>
    <row r="85" spans="1:15" ht="17.5" x14ac:dyDescent="0.35">
      <c r="A85" s="47"/>
      <c r="G85" s="47"/>
      <c r="H85" s="47"/>
      <c r="I85" s="47"/>
      <c r="J85" s="53"/>
      <c r="K85" s="53"/>
      <c r="L85" s="53"/>
      <c r="M85" s="47"/>
      <c r="N85" s="47"/>
      <c r="O85" s="47"/>
    </row>
    <row r="86" spans="1:15" ht="17.5" x14ac:dyDescent="0.35">
      <c r="G86" s="47"/>
      <c r="H86" s="47"/>
    </row>
    <row r="87" spans="1:15" ht="17.5" x14ac:dyDescent="0.35">
      <c r="G87" s="47"/>
      <c r="H87" s="47"/>
    </row>
    <row r="88" spans="1:15" ht="17.5" x14ac:dyDescent="0.35">
      <c r="G88" s="47"/>
      <c r="H88" s="47"/>
    </row>
    <row r="89" spans="1:15" ht="17.5" x14ac:dyDescent="0.3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opLeftCell="A16" zoomScale="72" zoomScaleNormal="72" workbookViewId="0">
      <selection activeCell="D24" sqref="D24:E24"/>
    </sheetView>
  </sheetViews>
  <sheetFormatPr defaultColWidth="9.26953125" defaultRowHeight="15.5" x14ac:dyDescent="0.2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x14ac:dyDescent="0.4">
      <c r="B1" s="11"/>
      <c r="C1" s="12"/>
      <c r="D1" s="13" t="s">
        <v>208</v>
      </c>
      <c r="F1" s="15"/>
      <c r="G1" s="16"/>
      <c r="H1" s="16"/>
    </row>
    <row r="2" spans="1:15" x14ac:dyDescent="0.35">
      <c r="B2" s="15"/>
      <c r="C2" s="12"/>
      <c r="D2" s="18" t="s">
        <v>163</v>
      </c>
      <c r="F2" s="15"/>
      <c r="G2" s="16"/>
      <c r="H2" s="16"/>
    </row>
    <row r="3" spans="1:15" x14ac:dyDescent="0.35">
      <c r="B3" s="15"/>
      <c r="C3" s="12"/>
      <c r="D3" s="86"/>
      <c r="F3" s="15"/>
      <c r="G3" s="16"/>
      <c r="H3" s="16"/>
    </row>
    <row r="4" spans="1:15" s="17" customFormat="1" ht="19.149999999999999" customHeight="1" x14ac:dyDescent="0.4">
      <c r="D4" s="76"/>
      <c r="E4" s="56"/>
      <c r="F4" s="56"/>
      <c r="G4" s="50"/>
      <c r="H4" s="60"/>
      <c r="I4" s="2"/>
    </row>
    <row r="5" spans="1:15" ht="18" x14ac:dyDescent="0.4">
      <c r="D5" s="59"/>
      <c r="E5" s="56"/>
      <c r="F5" s="56"/>
      <c r="G5" s="50"/>
      <c r="H5" s="60"/>
    </row>
    <row r="6" spans="1:15" x14ac:dyDescent="0.35">
      <c r="B6" s="15"/>
      <c r="C6" s="12"/>
      <c r="D6" s="12"/>
      <c r="E6" s="19"/>
      <c r="F6" s="19"/>
      <c r="G6" s="20"/>
      <c r="H6" s="16"/>
    </row>
    <row r="7" spans="1:15" ht="18" x14ac:dyDescent="0.4">
      <c r="A7" s="47"/>
      <c r="B7" s="51"/>
      <c r="C7" s="58"/>
      <c r="D7" s="83"/>
      <c r="E7" s="97" t="s">
        <v>49</v>
      </c>
      <c r="F7" s="97" t="s">
        <v>50</v>
      </c>
      <c r="G7" s="100" t="s">
        <v>51</v>
      </c>
      <c r="H7" s="102" t="s">
        <v>164</v>
      </c>
      <c r="I7" s="102" t="s">
        <v>199</v>
      </c>
      <c r="J7" s="146" t="s">
        <v>165</v>
      </c>
      <c r="K7" s="53"/>
      <c r="L7" s="53"/>
      <c r="M7" s="47"/>
      <c r="N7" s="47"/>
      <c r="O7" s="47"/>
    </row>
    <row r="8" spans="1:15" ht="36" x14ac:dyDescent="0.4">
      <c r="A8" s="47"/>
      <c r="B8" s="51"/>
      <c r="C8" s="58"/>
      <c r="D8" s="115" t="s">
        <v>207</v>
      </c>
      <c r="E8" s="97"/>
      <c r="F8" s="97"/>
      <c r="G8" s="100">
        <v>120</v>
      </c>
      <c r="H8" s="91">
        <v>0.38194444444444442</v>
      </c>
      <c r="I8" s="91">
        <v>0.96527777777777779</v>
      </c>
      <c r="J8" s="91">
        <v>0.59027777777777779</v>
      </c>
      <c r="K8" s="53"/>
      <c r="L8" s="53"/>
      <c r="M8" s="47"/>
      <c r="N8" s="47"/>
      <c r="O8" s="47"/>
    </row>
    <row r="9" spans="1:15" ht="18" x14ac:dyDescent="0.4">
      <c r="A9" s="47"/>
      <c r="B9" s="51"/>
      <c r="C9" s="58"/>
      <c r="D9" s="83"/>
      <c r="E9" s="97"/>
      <c r="F9" s="97"/>
      <c r="G9" s="98"/>
      <c r="H9" s="91"/>
      <c r="I9" s="91"/>
      <c r="J9" s="91"/>
      <c r="K9" s="53"/>
      <c r="L9" s="53"/>
      <c r="M9" s="47"/>
      <c r="N9" s="47"/>
      <c r="O9" s="47"/>
    </row>
    <row r="10" spans="1:15" ht="18" x14ac:dyDescent="0.4">
      <c r="A10" s="47"/>
      <c r="B10" s="57">
        <v>1.1000000000000001</v>
      </c>
      <c r="C10" s="58"/>
      <c r="D10" s="59" t="s">
        <v>67</v>
      </c>
      <c r="E10" s="101" t="s">
        <v>216</v>
      </c>
      <c r="F10" s="130" t="s">
        <v>59</v>
      </c>
      <c r="G10" s="98">
        <v>1</v>
      </c>
      <c r="H10" s="91">
        <v>0.375</v>
      </c>
      <c r="I10" s="91">
        <v>0.95833333333333337</v>
      </c>
      <c r="J10" s="91">
        <v>0.58333333333333337</v>
      </c>
      <c r="K10" s="53"/>
      <c r="L10" s="53"/>
      <c r="M10" s="47"/>
      <c r="N10" s="47"/>
      <c r="O10" s="47"/>
    </row>
    <row r="11" spans="1:15" ht="54" x14ac:dyDescent="0.4">
      <c r="A11" s="47"/>
      <c r="B11" s="57"/>
      <c r="C11" s="58"/>
      <c r="D11" s="59" t="s">
        <v>77</v>
      </c>
      <c r="E11" s="100" t="s">
        <v>216</v>
      </c>
      <c r="F11" s="100" t="s">
        <v>89</v>
      </c>
      <c r="G11" s="100">
        <v>1</v>
      </c>
      <c r="H11" s="91">
        <f>H10+TIME(0,G10,0)</f>
        <v>0.37569444444444444</v>
      </c>
      <c r="I11" s="91">
        <f>I10+TIME(0,G10,0)</f>
        <v>0.95902777777777781</v>
      </c>
      <c r="J11" s="91">
        <f>J10+TIME(0,G10,0)</f>
        <v>0.58402777777777781</v>
      </c>
      <c r="K11" s="53"/>
      <c r="L11" s="53"/>
      <c r="M11" s="47"/>
      <c r="N11" s="47"/>
      <c r="O11" s="47"/>
    </row>
    <row r="12" spans="1:15" ht="18" x14ac:dyDescent="0.4">
      <c r="A12" s="47"/>
      <c r="B12" s="57">
        <f>B10+0.1</f>
        <v>1.2000000000000002</v>
      </c>
      <c r="C12" s="47"/>
      <c r="D12" s="59" t="s">
        <v>53</v>
      </c>
      <c r="E12" s="98"/>
      <c r="F12" s="97" t="s">
        <v>54</v>
      </c>
      <c r="G12" s="98">
        <v>3</v>
      </c>
      <c r="H12" s="102">
        <f>H11+TIME(0,G11,0)</f>
        <v>0.37638888888888888</v>
      </c>
      <c r="I12" s="102">
        <f>I11+TIME(0,G11,0)</f>
        <v>0.95972222222222225</v>
      </c>
      <c r="J12" s="102">
        <f>J11+TIME(0,G11,0)</f>
        <v>0.58472222222222225</v>
      </c>
      <c r="K12" s="53"/>
      <c r="L12" s="53"/>
      <c r="M12" s="47"/>
      <c r="N12" s="47"/>
      <c r="O12" s="47"/>
    </row>
    <row r="13" spans="1:15" ht="18" x14ac:dyDescent="0.4">
      <c r="A13" s="47"/>
      <c r="B13" s="57">
        <f>B12+0.1</f>
        <v>1.3000000000000003</v>
      </c>
      <c r="C13" s="58"/>
      <c r="D13" s="59" t="s">
        <v>55</v>
      </c>
      <c r="E13" s="97" t="s">
        <v>166</v>
      </c>
      <c r="F13" s="97" t="s">
        <v>59</v>
      </c>
      <c r="G13" s="98">
        <v>10</v>
      </c>
      <c r="H13" s="102">
        <f>H12+TIME(0,G12,0)</f>
        <v>0.37847222222222221</v>
      </c>
      <c r="I13" s="102">
        <f>I12+TIME(0,G12,0)</f>
        <v>0.96180555555555558</v>
      </c>
      <c r="J13" s="102">
        <f>J12+TIME(0,G12,0)</f>
        <v>0.58680555555555558</v>
      </c>
      <c r="K13" s="53"/>
      <c r="L13" s="53"/>
      <c r="M13" s="47"/>
      <c r="N13" s="47"/>
      <c r="O13" s="47"/>
    </row>
    <row r="14" spans="1:15" ht="36" x14ac:dyDescent="0.4">
      <c r="A14" s="47"/>
      <c r="B14" s="57">
        <v>1.4</v>
      </c>
      <c r="C14" s="58"/>
      <c r="D14" s="59" t="s">
        <v>168</v>
      </c>
      <c r="E14" s="97" t="s">
        <v>167</v>
      </c>
      <c r="F14" s="97" t="s">
        <v>57</v>
      </c>
      <c r="G14" s="98">
        <v>10</v>
      </c>
      <c r="H14" s="102">
        <f>H13+TIME(0,G13,0)</f>
        <v>0.38541666666666663</v>
      </c>
      <c r="I14" s="102">
        <f>I13+TIME(0,G13,0)</f>
        <v>0.96875</v>
      </c>
      <c r="J14" s="102">
        <f>J13+TIME(0,G13,0)</f>
        <v>0.59375</v>
      </c>
      <c r="K14" s="53"/>
      <c r="L14" s="53"/>
      <c r="M14" s="47"/>
      <c r="N14" s="47"/>
      <c r="O14" s="47"/>
    </row>
    <row r="15" spans="1:15" ht="18" x14ac:dyDescent="0.4">
      <c r="A15" s="47"/>
      <c r="B15" s="57"/>
      <c r="C15" s="58"/>
      <c r="D15" s="78" t="s">
        <v>58</v>
      </c>
      <c r="E15" s="97"/>
      <c r="F15" s="97"/>
      <c r="G15" s="98"/>
      <c r="H15" s="102"/>
      <c r="I15" s="102"/>
      <c r="J15" s="102"/>
      <c r="K15" s="53"/>
      <c r="L15" s="53"/>
      <c r="M15" s="47"/>
      <c r="N15" s="47"/>
      <c r="O15" s="47"/>
    </row>
    <row r="16" spans="1:15" ht="54" x14ac:dyDescent="0.4">
      <c r="A16" s="47"/>
      <c r="B16" s="57">
        <f>B14+0.1</f>
        <v>1.5</v>
      </c>
      <c r="C16" s="21"/>
      <c r="D16" s="59" t="s">
        <v>169</v>
      </c>
      <c r="E16" s="100" t="s">
        <v>116</v>
      </c>
      <c r="F16" s="100" t="s">
        <v>59</v>
      </c>
      <c r="G16" s="101">
        <v>10</v>
      </c>
      <c r="H16" s="91">
        <f>H14+TIME(0,G14,0)</f>
        <v>0.39236111111111105</v>
      </c>
      <c r="I16" s="91">
        <f>I14+TIME(0,G14,0)</f>
        <v>0.97569444444444442</v>
      </c>
      <c r="J16" s="91">
        <f>J14+TIME(0,G14,0)</f>
        <v>0.60069444444444442</v>
      </c>
      <c r="K16" s="53"/>
      <c r="L16" s="53"/>
      <c r="M16" s="47"/>
      <c r="N16" s="47"/>
      <c r="O16" s="47"/>
    </row>
    <row r="17" spans="1:15" ht="53" customHeight="1" x14ac:dyDescent="0.35">
      <c r="A17" s="47"/>
      <c r="B17" s="85">
        <f>B16+0.1</f>
        <v>1.6</v>
      </c>
      <c r="C17" s="21"/>
      <c r="D17" s="164" t="s">
        <v>90</v>
      </c>
      <c r="E17" s="135" t="s">
        <v>92</v>
      </c>
      <c r="F17" s="135" t="s">
        <v>65</v>
      </c>
      <c r="G17" s="101">
        <v>10</v>
      </c>
      <c r="H17" s="91">
        <f>H16+TIME(0,G16,0)</f>
        <v>0.39930555555555547</v>
      </c>
      <c r="I17" s="91">
        <f>I16+TIME(0,G16,0)</f>
        <v>0.98263888888888884</v>
      </c>
      <c r="J17" s="91">
        <f>J16+TIME(0,G16,0)</f>
        <v>0.60763888888888884</v>
      </c>
      <c r="K17" s="53"/>
      <c r="L17" s="53"/>
      <c r="M17" s="47"/>
      <c r="N17" s="47"/>
      <c r="O17" s="47"/>
    </row>
    <row r="18" spans="1:15" ht="32" customHeight="1" x14ac:dyDescent="0.35">
      <c r="A18" s="47"/>
      <c r="B18" s="85">
        <f>B17+0.1</f>
        <v>1.7000000000000002</v>
      </c>
      <c r="C18" s="21"/>
      <c r="D18" s="164" t="s">
        <v>220</v>
      </c>
      <c r="E18" s="135" t="s">
        <v>225</v>
      </c>
      <c r="F18" s="135" t="s">
        <v>65</v>
      </c>
      <c r="G18" s="101">
        <v>5</v>
      </c>
      <c r="H18" s="91">
        <f>H17+TIME(0,G17,0)</f>
        <v>0.40624999999999989</v>
      </c>
      <c r="I18" s="91">
        <f>I17+TIME(0,G17,0)</f>
        <v>0.98958333333333326</v>
      </c>
      <c r="J18" s="91">
        <f>J17+TIME(0,G17,0)</f>
        <v>0.61458333333333326</v>
      </c>
      <c r="K18" s="53"/>
      <c r="L18" s="53"/>
      <c r="M18" s="47"/>
      <c r="N18" s="47"/>
      <c r="O18" s="47"/>
    </row>
    <row r="19" spans="1:15" ht="31.5" customHeight="1" x14ac:dyDescent="0.4">
      <c r="A19" s="47"/>
      <c r="B19" s="79"/>
      <c r="C19" s="21"/>
      <c r="D19" s="209" t="s">
        <v>91</v>
      </c>
      <c r="E19" s="134"/>
      <c r="F19" s="135"/>
      <c r="G19" s="101"/>
      <c r="H19" s="91"/>
      <c r="I19" s="91"/>
      <c r="J19" s="91"/>
      <c r="K19" s="53"/>
      <c r="L19" s="53"/>
      <c r="M19" s="47"/>
      <c r="N19" s="47"/>
      <c r="O19" s="47"/>
    </row>
    <row r="20" spans="1:15" ht="42" x14ac:dyDescent="0.25">
      <c r="B20" s="89">
        <f>B18+0.1</f>
        <v>1.8000000000000003</v>
      </c>
      <c r="D20" s="164" t="s">
        <v>217</v>
      </c>
      <c r="E20" s="136" t="s">
        <v>218</v>
      </c>
      <c r="F20" s="135" t="s">
        <v>219</v>
      </c>
      <c r="G20" s="105">
        <v>10</v>
      </c>
      <c r="H20" s="91">
        <f>H18+TIME(0,G18,0)</f>
        <v>0.4097222222222221</v>
      </c>
      <c r="I20" s="91">
        <f>I18+TIME(0,G18,0)</f>
        <v>0.99305555555555547</v>
      </c>
      <c r="J20" s="91">
        <f>J18+TIME(0,G18,0)</f>
        <v>0.61805555555555547</v>
      </c>
    </row>
    <row r="21" spans="1:15" s="17" customFormat="1" ht="31.5" customHeight="1" x14ac:dyDescent="0.25">
      <c r="B21" s="89">
        <f>B20+0.1</f>
        <v>1.9000000000000004</v>
      </c>
      <c r="D21" s="163" t="s">
        <v>170</v>
      </c>
      <c r="E21" s="100"/>
      <c r="F21" s="135" t="s">
        <v>60</v>
      </c>
      <c r="G21" s="105">
        <v>5</v>
      </c>
      <c r="H21" s="91">
        <f>H20+TIME(0,G20,0)</f>
        <v>0.41666666666666652</v>
      </c>
      <c r="I21" s="91">
        <f>I20+TIME(0,G20,0)</f>
        <v>0.99999999999999989</v>
      </c>
      <c r="J21" s="91">
        <f>J20+TIME(0,G20,0)</f>
        <v>0.62499999999999989</v>
      </c>
    </row>
    <row r="22" spans="1:15" s="17" customFormat="1" ht="31.5" customHeight="1" x14ac:dyDescent="0.25">
      <c r="B22" s="89"/>
      <c r="D22" s="225" t="s">
        <v>221</v>
      </c>
      <c r="E22" s="100"/>
      <c r="F22" s="135"/>
      <c r="G22" s="105"/>
      <c r="H22" s="91"/>
      <c r="I22" s="91"/>
      <c r="J22" s="91"/>
    </row>
    <row r="23" spans="1:15" s="17" customFormat="1" ht="54" x14ac:dyDescent="0.25">
      <c r="B23" s="89">
        <f>B21+0.1</f>
        <v>2.0000000000000004</v>
      </c>
      <c r="D23" s="162" t="s">
        <v>101</v>
      </c>
      <c r="E23" s="136" t="s">
        <v>171</v>
      </c>
      <c r="F23" s="135" t="s">
        <v>57</v>
      </c>
      <c r="G23" s="105">
        <v>20</v>
      </c>
      <c r="H23" s="91">
        <f>H21+TIME(0,G21,0)</f>
        <v>0.42013888888888873</v>
      </c>
      <c r="I23" s="91">
        <f>I21+TIME(0,G21,0)</f>
        <v>1.0034722222222221</v>
      </c>
      <c r="J23" s="91">
        <f>J21+TIME(0,G21,0)</f>
        <v>0.6284722222222221</v>
      </c>
    </row>
    <row r="24" spans="1:15" s="17" customFormat="1" ht="42" customHeight="1" x14ac:dyDescent="0.25">
      <c r="B24" s="89">
        <f>B23+0.1</f>
        <v>2.1000000000000005</v>
      </c>
      <c r="D24" s="163" t="s">
        <v>200</v>
      </c>
      <c r="E24" s="136" t="s">
        <v>215</v>
      </c>
      <c r="F24" s="135" t="s">
        <v>57</v>
      </c>
      <c r="G24" s="105">
        <v>20</v>
      </c>
      <c r="H24" s="91">
        <f>H23+TIME(0,G23,0)</f>
        <v>0.43402777777777762</v>
      </c>
      <c r="I24" s="91">
        <f>I23+TIME(0,G23,0)</f>
        <v>1.0173611111111109</v>
      </c>
      <c r="J24" s="91">
        <f>J23+TIME(0,G23,0)</f>
        <v>0.64236111111111094</v>
      </c>
    </row>
    <row r="25" spans="1:15" s="17" customFormat="1" ht="54" customHeight="1" x14ac:dyDescent="0.25">
      <c r="B25" s="89">
        <f>B24+0.1</f>
        <v>2.2000000000000006</v>
      </c>
      <c r="D25" s="224" t="s">
        <v>180</v>
      </c>
      <c r="E25" s="135" t="s">
        <v>222</v>
      </c>
      <c r="F25" s="135" t="s">
        <v>65</v>
      </c>
      <c r="G25" s="105">
        <v>30</v>
      </c>
      <c r="H25" s="91">
        <f>H24+TIME(0,G24,0)</f>
        <v>0.44791666666666652</v>
      </c>
      <c r="I25" s="91">
        <f>I24+TIME(0,G24,0)</f>
        <v>1.0312499999999998</v>
      </c>
      <c r="J25" s="91">
        <f>J24+TIME(0,G24,0)</f>
        <v>0.65624999999999978</v>
      </c>
    </row>
    <row r="26" spans="1:15" s="17" customFormat="1" ht="35.5" customHeight="1" x14ac:dyDescent="0.25">
      <c r="B26" s="89"/>
      <c r="D26" s="138" t="s">
        <v>68</v>
      </c>
      <c r="E26" s="101"/>
      <c r="F26" s="135" t="s">
        <v>60</v>
      </c>
      <c r="G26" s="105">
        <v>10</v>
      </c>
      <c r="H26" s="91">
        <f>H24+TIME(0,G24,0)</f>
        <v>0.44791666666666652</v>
      </c>
      <c r="I26" s="91">
        <f>I24+TIME(0,G24,0)</f>
        <v>1.0312499999999998</v>
      </c>
      <c r="J26" s="91">
        <f>J24+TIME(0,G24,0)</f>
        <v>0.65624999999999978</v>
      </c>
    </row>
    <row r="27" spans="1:15" s="17" customFormat="1" ht="31.9" customHeight="1" x14ac:dyDescent="0.25">
      <c r="B27" s="89">
        <f>B24+0.1</f>
        <v>2.2000000000000006</v>
      </c>
      <c r="D27" s="118" t="s">
        <v>61</v>
      </c>
      <c r="E27" s="134"/>
      <c r="F27" s="101" t="s">
        <v>59</v>
      </c>
      <c r="G27" s="105">
        <v>1</v>
      </c>
      <c r="H27" s="91">
        <f t="shared" ref="H27" si="0">H26+TIME(0,G26,0)</f>
        <v>0.45486111111111094</v>
      </c>
      <c r="I27" s="91">
        <f t="shared" ref="I27" si="1">I26+TIME(0,G26,0)</f>
        <v>1.0381944444444442</v>
      </c>
      <c r="J27" s="91">
        <f t="shared" ref="J27" si="2">J26+TIME(0,G26,0)</f>
        <v>0.6631944444444442</v>
      </c>
    </row>
    <row r="28" spans="1:15" s="17" customFormat="1" ht="18" x14ac:dyDescent="0.3">
      <c r="B28" s="89"/>
      <c r="D28" s="113"/>
      <c r="E28" s="101"/>
      <c r="F28" s="101"/>
      <c r="G28" s="105"/>
      <c r="H28" s="91"/>
      <c r="I28" s="99"/>
    </row>
    <row r="29" spans="1:15" s="23" customFormat="1" ht="15" customHeight="1" x14ac:dyDescent="0.25">
      <c r="D29" s="112" t="s">
        <v>62</v>
      </c>
      <c r="J29" s="24"/>
      <c r="K29" s="24"/>
      <c r="L29" s="24"/>
    </row>
    <row r="30" spans="1:15" s="128" customFormat="1" ht="18" x14ac:dyDescent="0.35">
      <c r="E30" s="214" t="s">
        <v>131</v>
      </c>
      <c r="F30" s="63"/>
      <c r="G30" s="63"/>
      <c r="H30" s="63"/>
      <c r="I30" s="63"/>
      <c r="J30" s="63"/>
      <c r="K30" s="63"/>
      <c r="L30" s="63"/>
      <c r="M30" s="63"/>
    </row>
    <row r="31" spans="1:15" s="128" customFormat="1" ht="18" x14ac:dyDescent="0.35">
      <c r="E31" s="151" t="s">
        <v>133</v>
      </c>
      <c r="F31" s="63"/>
      <c r="G31" s="63"/>
      <c r="H31" s="63"/>
      <c r="I31" s="63"/>
      <c r="J31" s="63"/>
      <c r="K31" s="63"/>
      <c r="L31" s="63"/>
      <c r="M31" s="63"/>
    </row>
    <row r="32" spans="1:15" s="128" customFormat="1" ht="21" x14ac:dyDescent="0.35">
      <c r="E32" s="151" t="s">
        <v>130</v>
      </c>
      <c r="F32" s="63"/>
      <c r="G32" s="63"/>
      <c r="H32" s="63"/>
      <c r="I32" s="63"/>
      <c r="J32" s="63"/>
      <c r="K32" s="63"/>
      <c r="L32" s="63"/>
      <c r="M32" s="63"/>
    </row>
    <row r="33" spans="5:13" s="128" customFormat="1" ht="17.5" x14ac:dyDescent="0.35">
      <c r="E33" s="152" t="s">
        <v>142</v>
      </c>
      <c r="F33" s="63"/>
      <c r="G33" s="63"/>
      <c r="H33" s="63"/>
      <c r="I33" s="63"/>
      <c r="J33" s="63"/>
      <c r="K33" s="63"/>
      <c r="L33" s="63"/>
      <c r="M33" s="63"/>
    </row>
    <row r="34" spans="5:13" s="128" customFormat="1" ht="18" x14ac:dyDescent="0.35">
      <c r="E34" s="151" t="s">
        <v>143</v>
      </c>
      <c r="F34" s="63"/>
      <c r="G34" s="63"/>
      <c r="H34" s="63"/>
      <c r="I34" s="63"/>
      <c r="J34" s="63"/>
      <c r="K34" s="63"/>
      <c r="L34" s="63"/>
      <c r="M34" s="63"/>
    </row>
    <row r="35" spans="5:13" s="128" customFormat="1" ht="18" x14ac:dyDescent="0.35">
      <c r="E35" s="151" t="s">
        <v>144</v>
      </c>
      <c r="F35" s="63"/>
      <c r="G35" s="63"/>
      <c r="H35" s="63"/>
      <c r="I35" s="63"/>
      <c r="J35" s="63"/>
      <c r="K35" s="63"/>
      <c r="L35" s="63"/>
      <c r="M35" s="63"/>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1"/>
  <sheetViews>
    <sheetView topLeftCell="A16" zoomScale="67" zoomScaleNormal="67" workbookViewId="0">
      <selection activeCell="A23" sqref="A23:XFD23"/>
    </sheetView>
  </sheetViews>
  <sheetFormatPr defaultColWidth="9.26953125" defaultRowHeight="15.5" x14ac:dyDescent="0.2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9.26953125" style="2" customWidth="1"/>
    <col min="9" max="9" width="16.7265625" style="2" customWidth="1"/>
    <col min="10" max="12" width="17.26953125" style="17" customWidth="1"/>
    <col min="13" max="16384" width="9.26953125" style="2"/>
  </cols>
  <sheetData>
    <row r="1" spans="1:15" ht="18" x14ac:dyDescent="0.4">
      <c r="A1" s="47"/>
      <c r="B1" s="48"/>
      <c r="C1" s="49"/>
      <c r="D1" s="13" t="str">
        <f>'Nov. 10 Wed'!D1</f>
        <v>AGENDA TG15.6a MEETING</v>
      </c>
      <c r="E1" s="50"/>
      <c r="F1" s="51"/>
      <c r="G1" s="52"/>
      <c r="H1" s="52"/>
      <c r="I1" s="47"/>
      <c r="K1" s="53"/>
      <c r="L1" s="53"/>
      <c r="M1" s="47"/>
      <c r="N1" s="47"/>
      <c r="O1" s="47"/>
    </row>
    <row r="2" spans="1:15" ht="18" x14ac:dyDescent="0.4">
      <c r="A2" s="47"/>
      <c r="B2" s="51"/>
      <c r="C2" s="49"/>
      <c r="D2" s="54" t="s">
        <v>162</v>
      </c>
      <c r="E2" s="50"/>
      <c r="F2" s="51"/>
      <c r="G2" s="52"/>
      <c r="H2" s="107"/>
      <c r="I2" s="107"/>
      <c r="K2" s="53"/>
      <c r="L2" s="53"/>
      <c r="M2" s="47"/>
      <c r="N2" s="47"/>
      <c r="O2" s="47"/>
    </row>
    <row r="3" spans="1:15" ht="18" x14ac:dyDescent="0.4">
      <c r="A3" s="47"/>
      <c r="B3" s="51"/>
      <c r="C3" s="49"/>
      <c r="D3" s="49"/>
      <c r="E3" s="55"/>
      <c r="F3" s="55"/>
      <c r="G3" s="56"/>
      <c r="H3" s="52"/>
      <c r="I3" s="47"/>
      <c r="K3" s="53"/>
      <c r="L3" s="53"/>
      <c r="M3" s="47"/>
      <c r="N3" s="47"/>
      <c r="O3" s="47"/>
    </row>
    <row r="4" spans="1:15" ht="23.65" customHeight="1" x14ac:dyDescent="0.4">
      <c r="A4" s="47"/>
      <c r="B4" s="57"/>
      <c r="C4" s="47"/>
      <c r="D4" s="83"/>
      <c r="E4" s="50"/>
      <c r="F4" s="56"/>
      <c r="G4" s="50"/>
      <c r="H4" s="60"/>
      <c r="I4" s="47"/>
      <c r="K4" s="53"/>
      <c r="L4" s="53"/>
      <c r="M4" s="47"/>
      <c r="N4" s="47"/>
      <c r="O4" s="47"/>
    </row>
    <row r="5" spans="1:15" s="37" customFormat="1" ht="18" x14ac:dyDescent="0.4">
      <c r="B5" s="93"/>
      <c r="C5" s="94"/>
      <c r="D5" s="95"/>
      <c r="E5" s="56" t="s">
        <v>49</v>
      </c>
      <c r="F5" s="56" t="s">
        <v>50</v>
      </c>
      <c r="G5" s="75" t="s">
        <v>63</v>
      </c>
      <c r="H5" s="107" t="s">
        <v>176</v>
      </c>
      <c r="I5" s="107" t="s">
        <v>177</v>
      </c>
      <c r="J5" s="146" t="s">
        <v>178</v>
      </c>
    </row>
    <row r="6" spans="1:15" s="37" customFormat="1" ht="18" x14ac:dyDescent="0.4">
      <c r="B6" s="93"/>
      <c r="C6" s="94"/>
      <c r="D6" s="95"/>
      <c r="E6" s="56"/>
      <c r="F6" s="56"/>
      <c r="G6" s="75"/>
      <c r="H6" s="107"/>
      <c r="I6" s="107"/>
      <c r="J6" s="102"/>
    </row>
    <row r="7" spans="1:15" s="17" customFormat="1" ht="39.5" customHeight="1" x14ac:dyDescent="0.4">
      <c r="D7" s="76" t="s">
        <v>212</v>
      </c>
      <c r="E7" s="56"/>
      <c r="F7" s="56"/>
      <c r="G7" s="84">
        <v>120</v>
      </c>
      <c r="H7" s="87">
        <v>0.95833333333333337</v>
      </c>
      <c r="I7" s="87">
        <v>0.375</v>
      </c>
      <c r="J7" s="87">
        <v>0.58333333333333337</v>
      </c>
    </row>
    <row r="8" spans="1:15" s="37" customFormat="1" ht="18" x14ac:dyDescent="0.4">
      <c r="B8" s="93"/>
      <c r="C8" s="94"/>
      <c r="D8" s="95"/>
      <c r="F8" s="92"/>
      <c r="G8" s="14"/>
      <c r="H8" s="92"/>
      <c r="I8" s="96"/>
      <c r="J8" s="60"/>
    </row>
    <row r="9" spans="1:15" s="47" customFormat="1" ht="18" x14ac:dyDescent="0.4">
      <c r="A9" s="68"/>
      <c r="B9" s="109">
        <v>2.1</v>
      </c>
      <c r="C9" s="77"/>
      <c r="D9" s="72" t="s">
        <v>52</v>
      </c>
      <c r="E9" s="74" t="s">
        <v>166</v>
      </c>
      <c r="F9" s="80" t="s">
        <v>64</v>
      </c>
      <c r="G9" s="73">
        <v>1</v>
      </c>
      <c r="H9" s="60">
        <v>0.95833333333333337</v>
      </c>
      <c r="I9" s="60">
        <v>0.375</v>
      </c>
      <c r="J9" s="60">
        <v>0.58333333333333337</v>
      </c>
    </row>
    <row r="10" spans="1:15" s="47" customFormat="1" ht="36" x14ac:dyDescent="0.4">
      <c r="A10" s="68"/>
      <c r="B10" s="109"/>
      <c r="C10" s="77"/>
      <c r="D10" s="72" t="s">
        <v>26</v>
      </c>
      <c r="E10" s="73"/>
      <c r="F10" s="63"/>
      <c r="G10" s="73">
        <v>1</v>
      </c>
      <c r="H10" s="60">
        <f>H9+TIME(0,G9,0)</f>
        <v>0.95902777777777781</v>
      </c>
      <c r="I10" s="60">
        <f>I9+TIME(0,G9,0)</f>
        <v>0.37569444444444444</v>
      </c>
      <c r="J10" s="60">
        <f>J9+TIME(0,G9,0)</f>
        <v>0.58402777777777781</v>
      </c>
    </row>
    <row r="11" spans="1:15" s="47" customFormat="1" ht="18" x14ac:dyDescent="0.4">
      <c r="A11" s="68"/>
      <c r="B11" s="57">
        <f>B9+0.1</f>
        <v>2.2000000000000002</v>
      </c>
      <c r="C11" s="63"/>
      <c r="D11" s="72" t="s">
        <v>53</v>
      </c>
      <c r="E11" s="73"/>
      <c r="F11" s="74" t="s">
        <v>54</v>
      </c>
      <c r="G11" s="73">
        <v>2</v>
      </c>
      <c r="H11" s="60">
        <f>H10+TIME(0,G10,0)</f>
        <v>0.95972222222222225</v>
      </c>
      <c r="I11" s="60">
        <f>I10+TIME(0,G10,0)</f>
        <v>0.37638888888888888</v>
      </c>
      <c r="J11" s="60">
        <f>J10+TIME(0,G10,0)</f>
        <v>0.58472222222222225</v>
      </c>
    </row>
    <row r="12" spans="1:15" s="47" customFormat="1" ht="23" customHeight="1" x14ac:dyDescent="0.4">
      <c r="A12" s="68"/>
      <c r="B12" s="57">
        <f>B11+0.1</f>
        <v>2.3000000000000003</v>
      </c>
      <c r="C12" s="63"/>
      <c r="D12" s="72" t="s">
        <v>229</v>
      </c>
      <c r="E12" s="73" t="s">
        <v>230</v>
      </c>
      <c r="F12" s="74" t="s">
        <v>59</v>
      </c>
      <c r="G12" s="73">
        <v>1</v>
      </c>
      <c r="H12" s="60">
        <f>H11+TIME(0,G11,0)</f>
        <v>0.96111111111111114</v>
      </c>
      <c r="I12" s="60">
        <f>I11+TIME(0,G11,0)</f>
        <v>0.37777777777777777</v>
      </c>
      <c r="J12" s="60">
        <f>J11+TIME(0,G11,0)</f>
        <v>0.58611111111111114</v>
      </c>
    </row>
    <row r="13" spans="1:15" s="47" customFormat="1" ht="39.5" customHeight="1" x14ac:dyDescent="0.4">
      <c r="A13" s="68"/>
      <c r="B13" s="57"/>
      <c r="C13" s="63"/>
      <c r="D13" s="110" t="s">
        <v>173</v>
      </c>
      <c r="E13" s="73"/>
      <c r="F13" s="74"/>
      <c r="G13" s="73"/>
      <c r="H13" s="60"/>
      <c r="I13" s="60"/>
      <c r="J13" s="60"/>
    </row>
    <row r="14" spans="1:15" s="47" customFormat="1" ht="52.5" customHeight="1" x14ac:dyDescent="0.35">
      <c r="A14" s="68"/>
      <c r="B14" s="82">
        <f>B11+0.1</f>
        <v>2.3000000000000003</v>
      </c>
      <c r="C14" s="63"/>
      <c r="D14" s="215" t="s">
        <v>174</v>
      </c>
      <c r="E14" s="116" t="s">
        <v>227</v>
      </c>
      <c r="F14" s="111" t="s">
        <v>175</v>
      </c>
      <c r="G14" s="116">
        <v>20</v>
      </c>
      <c r="H14" s="87">
        <f>H11+TIME(0,G11,0)</f>
        <v>0.96111111111111114</v>
      </c>
      <c r="I14" s="87">
        <f>I11+TIME(0,G11,0)</f>
        <v>0.37777777777777777</v>
      </c>
      <c r="J14" s="87">
        <f>J11+TIME(0,G11,0)</f>
        <v>0.58611111111111114</v>
      </c>
    </row>
    <row r="15" spans="1:15" s="17" customFormat="1" ht="52.5" customHeight="1" x14ac:dyDescent="0.25">
      <c r="B15" s="89">
        <f>B14+0.1</f>
        <v>2.4000000000000004</v>
      </c>
      <c r="D15" s="217" t="s">
        <v>185</v>
      </c>
      <c r="E15" s="138"/>
      <c r="F15" s="221" t="s">
        <v>60</v>
      </c>
      <c r="G15" s="61">
        <v>5</v>
      </c>
      <c r="H15" s="87">
        <f>H14+TIME(0,G14,0)</f>
        <v>0.97499999999999998</v>
      </c>
      <c r="I15" s="87">
        <f>I14+TIME(0,G14,0)</f>
        <v>0.39166666666666666</v>
      </c>
      <c r="J15" s="87">
        <f>J14+TIME(0,G14,0)</f>
        <v>0.6</v>
      </c>
    </row>
    <row r="16" spans="1:15" s="47" customFormat="1" ht="61" customHeight="1" x14ac:dyDescent="0.35">
      <c r="A16" s="68"/>
      <c r="B16" s="82">
        <f>B15+0.1</f>
        <v>2.5000000000000004</v>
      </c>
      <c r="C16" s="63"/>
      <c r="D16" s="157" t="s">
        <v>183</v>
      </c>
      <c r="E16" s="116" t="s">
        <v>184</v>
      </c>
      <c r="F16" s="114" t="s">
        <v>182</v>
      </c>
      <c r="G16" s="116">
        <v>5</v>
      </c>
      <c r="H16" s="87">
        <f>H15+TIME(0,G15,0)</f>
        <v>0.97847222222222219</v>
      </c>
      <c r="I16" s="87">
        <f>I15+TIME(0,G15,0)</f>
        <v>0.39513888888888887</v>
      </c>
      <c r="J16" s="87">
        <f>J15+TIME(0,G15,0)</f>
        <v>0.60347222222222219</v>
      </c>
    </row>
    <row r="17" spans="1:15" s="47" customFormat="1" ht="18" x14ac:dyDescent="0.4">
      <c r="A17" s="68"/>
      <c r="B17" s="57"/>
      <c r="C17" s="63"/>
      <c r="D17" s="110" t="s">
        <v>172</v>
      </c>
      <c r="E17" s="73"/>
      <c r="F17" s="74"/>
      <c r="G17" s="73"/>
      <c r="H17" s="60"/>
      <c r="I17" s="60"/>
      <c r="J17" s="60"/>
    </row>
    <row r="18" spans="1:15" s="17" customFormat="1" ht="48" customHeight="1" x14ac:dyDescent="0.25">
      <c r="B18" s="89">
        <f>B16+0.1</f>
        <v>2.6000000000000005</v>
      </c>
      <c r="D18" s="220" t="s">
        <v>179</v>
      </c>
      <c r="E18" s="84"/>
      <c r="F18" s="135" t="s">
        <v>59</v>
      </c>
      <c r="G18" s="61">
        <v>5</v>
      </c>
      <c r="H18" s="87">
        <f>H16+TIME(0,G16,0)</f>
        <v>0.9819444444444444</v>
      </c>
      <c r="I18" s="87">
        <f>I16+TIME(0,G16,0)</f>
        <v>0.39861111111111108</v>
      </c>
      <c r="J18" s="87">
        <f>J16+TIME(0,G16,0)</f>
        <v>0.6069444444444444</v>
      </c>
    </row>
    <row r="19" spans="1:15" s="17" customFormat="1" ht="36" x14ac:dyDescent="0.25">
      <c r="B19" s="89">
        <f>B18+0.1</f>
        <v>2.7000000000000006</v>
      </c>
      <c r="D19" s="163" t="s">
        <v>200</v>
      </c>
      <c r="E19" s="226" t="s">
        <v>232</v>
      </c>
      <c r="F19" s="135" t="s">
        <v>57</v>
      </c>
      <c r="G19" s="61">
        <v>5</v>
      </c>
      <c r="H19" s="87">
        <f>H18+TIME(0,G18,0)</f>
        <v>0.98541666666666661</v>
      </c>
      <c r="I19" s="87">
        <f t="shared" ref="I19" si="0">I18+TIME(0,G18,0)</f>
        <v>0.40208333333333329</v>
      </c>
      <c r="J19" s="87">
        <f t="shared" ref="J19" si="1">J18+TIME(0,G18,0)</f>
        <v>0.61041666666666661</v>
      </c>
    </row>
    <row r="20" spans="1:15" s="17" customFormat="1" ht="54" customHeight="1" x14ac:dyDescent="0.25">
      <c r="B20" s="89">
        <f>B19+0.1</f>
        <v>2.8000000000000007</v>
      </c>
      <c r="D20" s="219" t="s">
        <v>180</v>
      </c>
      <c r="E20" s="138" t="s">
        <v>223</v>
      </c>
      <c r="F20" s="140" t="s">
        <v>65</v>
      </c>
      <c r="G20" s="61">
        <v>30</v>
      </c>
      <c r="H20" s="87">
        <f>H19+TIME(0,G19,0)</f>
        <v>0.98888888888888882</v>
      </c>
      <c r="I20" s="87">
        <f>I19+TIME(0,G19,0)</f>
        <v>0.4055555555555555</v>
      </c>
      <c r="J20" s="87">
        <f>J19+TIME(0,G19,0)</f>
        <v>0.61388888888888882</v>
      </c>
    </row>
    <row r="21" spans="1:15" ht="36.5" customHeight="1" x14ac:dyDescent="0.25">
      <c r="B21" s="89"/>
      <c r="D21" s="216" t="s">
        <v>68</v>
      </c>
      <c r="E21" s="138"/>
      <c r="F21" s="138" t="s">
        <v>60</v>
      </c>
      <c r="G21" s="61">
        <v>5</v>
      </c>
      <c r="H21" s="87">
        <f>H20+TIME(0,G20,0)</f>
        <v>1.0097222222222222</v>
      </c>
      <c r="I21" s="87">
        <f>I20+TIME(0,G20,0)</f>
        <v>0.42638888888888882</v>
      </c>
      <c r="J21" s="87">
        <f>J20+TIME(0,G20,0)</f>
        <v>0.63472222222222219</v>
      </c>
    </row>
    <row r="22" spans="1:15" s="47" customFormat="1" ht="42.5" customHeight="1" x14ac:dyDescent="0.4">
      <c r="B22" s="57"/>
      <c r="C22" s="58"/>
      <c r="D22" s="139" t="s">
        <v>102</v>
      </c>
      <c r="E22" s="138"/>
      <c r="F22" s="105"/>
      <c r="G22" s="61"/>
      <c r="H22" s="87"/>
      <c r="I22" s="87"/>
      <c r="J22" s="87"/>
    </row>
    <row r="23" spans="1:15" s="47" customFormat="1" ht="42.5" customHeight="1" x14ac:dyDescent="0.4">
      <c r="B23" s="57">
        <f>B20+0.1</f>
        <v>2.9000000000000008</v>
      </c>
      <c r="C23" s="58"/>
      <c r="D23" s="139" t="s">
        <v>226</v>
      </c>
      <c r="E23" s="84" t="s">
        <v>228</v>
      </c>
      <c r="F23" s="81" t="s">
        <v>73</v>
      </c>
      <c r="G23" s="61">
        <v>20</v>
      </c>
      <c r="H23" s="87">
        <f>H21+TIME(0,G21,0)</f>
        <v>1.0131944444444445</v>
      </c>
      <c r="I23" s="87">
        <f>I21+TIME(0,G21,0)</f>
        <v>0.42986111111111103</v>
      </c>
      <c r="J23" s="87">
        <f>J21+TIME(0,G21,0)</f>
        <v>0.6381944444444444</v>
      </c>
    </row>
    <row r="24" spans="1:15" s="47" customFormat="1" ht="42.5" customHeight="1" x14ac:dyDescent="0.4">
      <c r="B24" s="57">
        <f>B23+0.1</f>
        <v>3.0000000000000009</v>
      </c>
      <c r="C24" s="58"/>
      <c r="D24" s="206" t="s">
        <v>104</v>
      </c>
      <c r="E24" s="138" t="s">
        <v>86</v>
      </c>
      <c r="F24" s="105" t="s">
        <v>73</v>
      </c>
      <c r="G24" s="61">
        <v>10</v>
      </c>
      <c r="H24" s="87">
        <f>H23+TIME(0,G23,0)</f>
        <v>1.0270833333333333</v>
      </c>
      <c r="I24" s="87">
        <f>I23+TIME(0,G23,0)</f>
        <v>0.44374999999999992</v>
      </c>
      <c r="J24" s="87">
        <f>J23+TIME(0,G23,0)</f>
        <v>0.65208333333333324</v>
      </c>
    </row>
    <row r="25" spans="1:15" s="47" customFormat="1" ht="43" customHeight="1" x14ac:dyDescent="0.4">
      <c r="B25" s="57">
        <f>B24+0.1</f>
        <v>3.100000000000001</v>
      </c>
      <c r="C25" s="58"/>
      <c r="D25" s="153" t="s">
        <v>103</v>
      </c>
      <c r="E25" s="84" t="s">
        <v>111</v>
      </c>
      <c r="F25" s="140" t="s">
        <v>80</v>
      </c>
      <c r="G25" s="84">
        <v>10</v>
      </c>
      <c r="H25" s="87">
        <f>H24+TIME(0,G24,0)</f>
        <v>1.0340277777777778</v>
      </c>
      <c r="I25" s="87">
        <f>I24+TIME(0,G24,0)</f>
        <v>0.45069444444444434</v>
      </c>
      <c r="J25" s="87">
        <f>J24+TIME(0,G24,0)</f>
        <v>0.65902777777777766</v>
      </c>
      <c r="K25" s="53"/>
      <c r="L25" s="53"/>
    </row>
    <row r="26" spans="1:15" s="17" customFormat="1" ht="34.9" customHeight="1" x14ac:dyDescent="0.4">
      <c r="B26" s="85">
        <f>B25+0.1</f>
        <v>3.2000000000000011</v>
      </c>
      <c r="D26" s="118" t="s">
        <v>61</v>
      </c>
      <c r="E26" s="56"/>
      <c r="F26" s="114" t="s">
        <v>59</v>
      </c>
      <c r="G26" s="84">
        <v>1</v>
      </c>
      <c r="H26" s="87">
        <f>H25+TIME(0,G25,0)</f>
        <v>1.0409722222222222</v>
      </c>
      <c r="I26" s="87">
        <f>I25+TIME(0,G25,0)</f>
        <v>0.45763888888888876</v>
      </c>
      <c r="J26" s="87">
        <f>J25+TIME(0,G25,0)</f>
        <v>0.66597222222222208</v>
      </c>
    </row>
    <row r="27" spans="1:15" s="17" customFormat="1" ht="19.149999999999999" customHeight="1" x14ac:dyDescent="0.4">
      <c r="B27" s="85"/>
      <c r="D27" s="76"/>
      <c r="E27" s="56"/>
      <c r="F27" s="56"/>
      <c r="G27" s="50"/>
      <c r="H27" s="60"/>
      <c r="I27" s="103"/>
      <c r="J27" s="131"/>
    </row>
    <row r="30" spans="1:15" ht="18" x14ac:dyDescent="0.4">
      <c r="A30" s="55"/>
      <c r="B30" s="117"/>
      <c r="C30" s="117"/>
      <c r="D30" s="117" t="s">
        <v>66</v>
      </c>
      <c r="G30" s="56"/>
      <c r="H30" s="60"/>
      <c r="I30" s="47"/>
      <c r="J30" s="131"/>
      <c r="K30" s="53"/>
      <c r="L30" s="53"/>
      <c r="M30" s="47"/>
      <c r="N30" s="47"/>
      <c r="O30" s="47"/>
    </row>
    <row r="31" spans="1:15" ht="18" x14ac:dyDescent="0.4">
      <c r="A31" s="55"/>
      <c r="B31" s="117"/>
      <c r="C31" s="117"/>
      <c r="D31" s="117"/>
      <c r="G31" s="56"/>
      <c r="H31" s="60"/>
      <c r="I31" s="47"/>
      <c r="J31" s="131"/>
      <c r="K31" s="53"/>
      <c r="L31" s="53"/>
      <c r="M31" s="47"/>
      <c r="N31" s="47"/>
      <c r="O31" s="47"/>
    </row>
    <row r="32" spans="1:15" s="128" customFormat="1" ht="18" x14ac:dyDescent="0.35">
      <c r="E32" s="151" t="s">
        <v>132</v>
      </c>
      <c r="F32" s="63"/>
      <c r="G32" s="63"/>
      <c r="H32" s="63"/>
      <c r="I32" s="63"/>
      <c r="J32" s="63"/>
      <c r="K32" s="63"/>
      <c r="L32" s="63"/>
      <c r="M32" s="63"/>
    </row>
    <row r="33" spans="1:15" s="128" customFormat="1" ht="18" x14ac:dyDescent="0.35">
      <c r="E33" s="151" t="s">
        <v>134</v>
      </c>
      <c r="F33" s="63"/>
      <c r="G33" s="63"/>
      <c r="H33" s="63"/>
      <c r="I33" s="63"/>
      <c r="J33" s="63"/>
      <c r="K33" s="63"/>
      <c r="L33" s="63"/>
      <c r="M33" s="63"/>
    </row>
    <row r="34" spans="1:15" s="128" customFormat="1" ht="21" x14ac:dyDescent="0.35">
      <c r="E34" s="151" t="s">
        <v>135</v>
      </c>
      <c r="F34" s="63"/>
      <c r="G34" s="63"/>
      <c r="H34" s="63"/>
      <c r="I34" s="63"/>
      <c r="J34" s="63"/>
      <c r="K34" s="63"/>
      <c r="L34" s="63"/>
      <c r="M34" s="63"/>
    </row>
    <row r="35" spans="1:15" s="128" customFormat="1" ht="17.5" x14ac:dyDescent="0.35">
      <c r="E35" s="152" t="s">
        <v>142</v>
      </c>
      <c r="F35" s="63"/>
      <c r="G35" s="63"/>
      <c r="H35" s="63"/>
      <c r="I35" s="63"/>
      <c r="J35" s="63"/>
      <c r="K35" s="63"/>
      <c r="L35" s="63"/>
      <c r="M35" s="63"/>
    </row>
    <row r="36" spans="1:15" s="128" customFormat="1" ht="18" x14ac:dyDescent="0.35">
      <c r="E36" s="151" t="s">
        <v>143</v>
      </c>
      <c r="F36" s="63"/>
      <c r="G36" s="63"/>
      <c r="H36" s="63"/>
      <c r="I36" s="63"/>
      <c r="J36" s="63"/>
      <c r="K36" s="63"/>
      <c r="L36" s="63"/>
      <c r="M36" s="63"/>
    </row>
    <row r="37" spans="1:15" s="128" customFormat="1" ht="18" x14ac:dyDescent="0.35">
      <c r="E37" s="151" t="s">
        <v>144</v>
      </c>
      <c r="F37" s="63"/>
      <c r="G37" s="63"/>
      <c r="H37" s="63"/>
      <c r="I37" s="63"/>
      <c r="J37" s="63"/>
      <c r="K37" s="63"/>
      <c r="L37" s="63"/>
      <c r="M37" s="63"/>
    </row>
    <row r="38" spans="1:15" ht="18" x14ac:dyDescent="0.35">
      <c r="A38" s="47"/>
      <c r="B38" s="47"/>
      <c r="C38" s="47"/>
      <c r="D38" s="47"/>
      <c r="E38" s="50"/>
      <c r="F38" s="47"/>
      <c r="I38" s="47"/>
      <c r="J38" s="108"/>
      <c r="K38" s="53"/>
      <c r="L38" s="53"/>
      <c r="M38" s="47"/>
      <c r="N38" s="47"/>
      <c r="O38" s="47"/>
    </row>
    <row r="39" spans="1:15" ht="18" x14ac:dyDescent="0.35">
      <c r="A39" s="47"/>
      <c r="B39" s="47"/>
      <c r="C39" s="47"/>
      <c r="D39" s="47"/>
      <c r="E39" s="50"/>
      <c r="F39" s="47"/>
      <c r="G39" s="47"/>
      <c r="H39" s="62"/>
      <c r="I39" s="47"/>
      <c r="J39" s="108"/>
      <c r="K39" s="53"/>
      <c r="L39" s="53"/>
      <c r="M39" s="47"/>
      <c r="N39" s="47"/>
      <c r="O39" s="47"/>
    </row>
    <row r="40" spans="1:15" ht="18" x14ac:dyDescent="0.35">
      <c r="A40" s="47"/>
      <c r="B40" s="47"/>
      <c r="C40" s="47"/>
      <c r="D40" s="47"/>
      <c r="E40" s="50"/>
      <c r="F40" s="47"/>
      <c r="G40" s="47"/>
      <c r="H40" s="47"/>
      <c r="I40" s="47"/>
      <c r="K40" s="53"/>
      <c r="L40" s="53"/>
      <c r="M40" s="47"/>
      <c r="N40" s="47"/>
      <c r="O40" s="47"/>
    </row>
    <row r="41" spans="1:15" ht="18" x14ac:dyDescent="0.35">
      <c r="A41" s="47"/>
      <c r="B41" s="47"/>
      <c r="C41" s="47"/>
      <c r="D41" s="47"/>
      <c r="E41" s="50"/>
      <c r="F41" s="47"/>
      <c r="G41" s="47"/>
      <c r="H41" s="47"/>
      <c r="I41" s="47"/>
      <c r="K41" s="53"/>
      <c r="L41" s="53"/>
      <c r="M41" s="47"/>
      <c r="N41" s="47"/>
      <c r="O41" s="47"/>
    </row>
    <row r="42" spans="1:15" ht="18" x14ac:dyDescent="0.35">
      <c r="A42" s="47"/>
      <c r="B42" s="47"/>
      <c r="C42" s="47"/>
      <c r="D42" s="47"/>
      <c r="E42" s="50"/>
      <c r="F42" s="47"/>
      <c r="G42" s="47"/>
      <c r="H42" s="47"/>
      <c r="I42" s="47"/>
      <c r="K42" s="53"/>
      <c r="L42" s="53"/>
      <c r="M42" s="47"/>
      <c r="N42" s="47"/>
      <c r="O42" s="47"/>
    </row>
    <row r="43" spans="1:15" ht="18" x14ac:dyDescent="0.35">
      <c r="A43" s="47"/>
      <c r="B43" s="47"/>
      <c r="C43" s="47"/>
      <c r="D43" s="47"/>
      <c r="E43" s="50"/>
      <c r="F43" s="47"/>
      <c r="G43" s="47"/>
      <c r="H43" s="47"/>
      <c r="I43" s="47"/>
      <c r="K43" s="53"/>
      <c r="L43" s="53"/>
      <c r="M43" s="47"/>
      <c r="N43" s="47"/>
      <c r="O43" s="47"/>
    </row>
    <row r="44" spans="1:15" ht="18" x14ac:dyDescent="0.35">
      <c r="A44" s="47"/>
      <c r="B44" s="47"/>
      <c r="C44" s="47"/>
      <c r="D44" s="47"/>
      <c r="E44" s="50"/>
      <c r="F44" s="47"/>
      <c r="G44" s="47"/>
      <c r="H44" s="47"/>
      <c r="I44" s="47"/>
      <c r="K44" s="53"/>
      <c r="L44" s="53"/>
      <c r="M44" s="47"/>
      <c r="N44" s="47"/>
      <c r="O44" s="47"/>
    </row>
    <row r="45" spans="1:15" ht="18" x14ac:dyDescent="0.35">
      <c r="A45" s="47"/>
      <c r="B45" s="47"/>
      <c r="C45" s="47"/>
      <c r="D45" s="47"/>
      <c r="E45" s="50"/>
      <c r="F45" s="47"/>
      <c r="G45" s="47"/>
      <c r="H45" s="47"/>
      <c r="I45" s="47"/>
      <c r="K45" s="53"/>
      <c r="L45" s="53"/>
      <c r="M45" s="47"/>
      <c r="N45" s="47"/>
      <c r="O45" s="47"/>
    </row>
    <row r="46" spans="1:15" ht="18" x14ac:dyDescent="0.35">
      <c r="A46" s="47"/>
      <c r="B46" s="47"/>
      <c r="C46" s="47"/>
      <c r="D46" s="47"/>
      <c r="E46" s="50"/>
      <c r="F46" s="47"/>
      <c r="G46" s="47"/>
      <c r="H46" s="47"/>
      <c r="I46" s="47"/>
      <c r="K46" s="53"/>
      <c r="L46" s="53"/>
      <c r="M46" s="47"/>
      <c r="N46" s="47"/>
      <c r="O46" s="47"/>
    </row>
    <row r="47" spans="1:15" ht="18" x14ac:dyDescent="0.35">
      <c r="A47" s="47"/>
      <c r="B47" s="47"/>
      <c r="C47" s="47"/>
      <c r="D47" s="47"/>
      <c r="E47" s="50"/>
      <c r="F47" s="47"/>
      <c r="G47" s="47"/>
      <c r="H47" s="47"/>
      <c r="I47" s="47"/>
      <c r="K47" s="53"/>
      <c r="L47" s="53"/>
      <c r="M47" s="47"/>
      <c r="N47" s="47"/>
      <c r="O47" s="47"/>
    </row>
    <row r="48" spans="1:15" ht="18" x14ac:dyDescent="0.35">
      <c r="A48" s="47"/>
      <c r="B48" s="47"/>
      <c r="C48" s="47"/>
      <c r="D48" s="47"/>
      <c r="E48" s="50"/>
      <c r="F48" s="47"/>
      <c r="G48" s="47"/>
      <c r="H48" s="47"/>
      <c r="I48" s="47"/>
      <c r="K48" s="53"/>
      <c r="L48" s="53"/>
      <c r="M48" s="47"/>
      <c r="N48" s="47"/>
      <c r="O48" s="47"/>
    </row>
    <row r="49" spans="1:15" ht="18" x14ac:dyDescent="0.35">
      <c r="A49" s="47"/>
      <c r="B49" s="47"/>
      <c r="C49" s="47"/>
      <c r="D49" s="47"/>
      <c r="E49" s="50"/>
      <c r="F49" s="47"/>
      <c r="G49" s="47"/>
      <c r="H49" s="47"/>
      <c r="I49" s="47"/>
      <c r="K49" s="53"/>
      <c r="L49" s="53"/>
      <c r="M49" s="47"/>
      <c r="N49" s="47"/>
      <c r="O49" s="47"/>
    </row>
    <row r="50" spans="1:15" ht="18" x14ac:dyDescent="0.35">
      <c r="A50" s="47"/>
      <c r="B50" s="47"/>
      <c r="C50" s="47"/>
      <c r="D50" s="47"/>
      <c r="E50" s="50"/>
      <c r="F50" s="47"/>
      <c r="G50" s="47"/>
      <c r="H50" s="47"/>
      <c r="I50" s="47"/>
      <c r="K50" s="53"/>
      <c r="L50" s="53"/>
      <c r="M50" s="47"/>
      <c r="N50" s="47"/>
      <c r="O50" s="47"/>
    </row>
    <row r="51" spans="1:15" ht="18" x14ac:dyDescent="0.35">
      <c r="A51" s="47"/>
      <c r="B51" s="47"/>
      <c r="C51" s="47"/>
      <c r="D51" s="47"/>
      <c r="E51" s="50"/>
      <c r="F51" s="47"/>
      <c r="G51" s="47"/>
      <c r="H51" s="47"/>
      <c r="I51" s="47"/>
      <c r="K51" s="53"/>
      <c r="L51" s="53"/>
      <c r="M51" s="47"/>
      <c r="N51" s="47"/>
      <c r="O51" s="47"/>
    </row>
    <row r="52" spans="1:15" ht="18" x14ac:dyDescent="0.35">
      <c r="A52" s="47"/>
      <c r="B52" s="47"/>
      <c r="C52" s="47"/>
      <c r="D52" s="47"/>
      <c r="E52" s="50"/>
      <c r="F52" s="47"/>
      <c r="G52" s="47"/>
      <c r="H52" s="47"/>
      <c r="I52" s="47"/>
      <c r="K52" s="53"/>
      <c r="L52" s="53"/>
      <c r="M52" s="47"/>
      <c r="N52" s="47"/>
      <c r="O52" s="47"/>
    </row>
    <row r="53" spans="1:15" ht="18" x14ac:dyDescent="0.35">
      <c r="A53" s="47"/>
      <c r="B53" s="47"/>
      <c r="C53" s="47"/>
      <c r="D53" s="47"/>
      <c r="E53" s="50"/>
      <c r="F53" s="47"/>
      <c r="G53" s="47"/>
      <c r="H53" s="47"/>
      <c r="I53" s="47"/>
      <c r="K53" s="53"/>
      <c r="L53" s="53"/>
      <c r="M53" s="47"/>
      <c r="N53" s="47"/>
      <c r="O53" s="47"/>
    </row>
    <row r="54" spans="1:15" ht="18" x14ac:dyDescent="0.35">
      <c r="A54" s="47"/>
      <c r="B54" s="47"/>
      <c r="C54" s="47"/>
      <c r="D54" s="47"/>
      <c r="E54" s="50"/>
      <c r="F54" s="47"/>
      <c r="G54" s="47"/>
      <c r="H54" s="47"/>
      <c r="I54" s="47"/>
      <c r="K54" s="53"/>
      <c r="L54" s="53"/>
      <c r="M54" s="47"/>
      <c r="N54" s="47"/>
      <c r="O54" s="47"/>
    </row>
    <row r="55" spans="1:15" ht="18" x14ac:dyDescent="0.35">
      <c r="A55" s="47"/>
      <c r="B55" s="47"/>
      <c r="C55" s="47"/>
      <c r="D55" s="47"/>
      <c r="E55" s="50"/>
      <c r="F55" s="47"/>
      <c r="G55" s="47"/>
      <c r="H55" s="47"/>
      <c r="I55" s="47"/>
      <c r="K55" s="53"/>
      <c r="L55" s="53"/>
      <c r="M55" s="47"/>
      <c r="N55" s="47"/>
      <c r="O55" s="47"/>
    </row>
    <row r="56" spans="1:15" ht="18" x14ac:dyDescent="0.35">
      <c r="A56" s="47"/>
      <c r="B56" s="47"/>
      <c r="C56" s="47"/>
      <c r="D56" s="47"/>
      <c r="E56" s="50"/>
      <c r="F56" s="47"/>
      <c r="G56" s="47"/>
      <c r="H56" s="47"/>
      <c r="I56" s="47"/>
      <c r="K56" s="53"/>
      <c r="L56" s="53"/>
      <c r="M56" s="47"/>
      <c r="N56" s="47"/>
      <c r="O56" s="47"/>
    </row>
    <row r="57" spans="1:15" ht="18" x14ac:dyDescent="0.35">
      <c r="A57" s="47"/>
      <c r="B57" s="47"/>
      <c r="C57" s="47"/>
      <c r="D57" s="47"/>
      <c r="E57" s="50"/>
      <c r="F57" s="47"/>
      <c r="G57" s="47"/>
      <c r="H57" s="47"/>
      <c r="I57" s="47"/>
      <c r="K57" s="53"/>
      <c r="L57" s="53"/>
      <c r="M57" s="47"/>
      <c r="N57" s="47"/>
      <c r="O57" s="47"/>
    </row>
    <row r="58" spans="1:15" ht="18" x14ac:dyDescent="0.35">
      <c r="A58" s="47"/>
      <c r="B58" s="47"/>
      <c r="C58" s="47"/>
      <c r="D58" s="47"/>
      <c r="E58" s="50"/>
      <c r="F58" s="47"/>
      <c r="G58" s="47"/>
      <c r="H58" s="47"/>
      <c r="I58" s="47"/>
      <c r="K58" s="53"/>
      <c r="L58" s="53"/>
      <c r="M58" s="47"/>
      <c r="N58" s="47"/>
      <c r="O58" s="47"/>
    </row>
    <row r="59" spans="1:15" ht="18" x14ac:dyDescent="0.35">
      <c r="A59" s="47"/>
      <c r="B59" s="47"/>
      <c r="C59" s="47"/>
      <c r="D59" s="47"/>
      <c r="E59" s="50"/>
      <c r="F59" s="47"/>
      <c r="G59" s="47"/>
      <c r="H59" s="47"/>
      <c r="I59" s="47"/>
      <c r="K59" s="53"/>
      <c r="L59" s="53"/>
      <c r="M59" s="47"/>
      <c r="N59" s="47"/>
      <c r="O59" s="47"/>
    </row>
    <row r="60" spans="1:15" ht="18" x14ac:dyDescent="0.35">
      <c r="A60" s="47"/>
      <c r="B60" s="47"/>
      <c r="C60" s="47"/>
      <c r="D60" s="47"/>
      <c r="E60" s="50"/>
      <c r="F60" s="47"/>
      <c r="G60" s="47"/>
      <c r="H60" s="47"/>
      <c r="I60" s="47"/>
      <c r="K60" s="53"/>
      <c r="L60" s="53"/>
      <c r="M60" s="47"/>
      <c r="N60" s="47"/>
      <c r="O60" s="47"/>
    </row>
    <row r="61" spans="1:15" ht="18" x14ac:dyDescent="0.35">
      <c r="A61" s="47"/>
      <c r="B61" s="47"/>
      <c r="C61" s="47"/>
      <c r="D61" s="47"/>
      <c r="E61" s="50"/>
      <c r="F61" s="47"/>
      <c r="G61" s="47"/>
      <c r="H61" s="47"/>
      <c r="I61" s="47"/>
      <c r="K61" s="53"/>
      <c r="L61" s="53"/>
      <c r="M61" s="47"/>
      <c r="N61" s="47"/>
      <c r="O61" s="47"/>
    </row>
    <row r="62" spans="1:15" ht="18" x14ac:dyDescent="0.35">
      <c r="A62" s="47"/>
      <c r="B62" s="47"/>
      <c r="C62" s="47"/>
      <c r="D62" s="47"/>
      <c r="E62" s="50"/>
      <c r="F62" s="47"/>
      <c r="G62" s="47"/>
      <c r="H62" s="47"/>
      <c r="I62" s="47"/>
      <c r="K62" s="53"/>
      <c r="L62" s="53"/>
      <c r="M62" s="47"/>
      <c r="N62" s="47"/>
      <c r="O62" s="47"/>
    </row>
    <row r="63" spans="1:15" ht="18" x14ac:dyDescent="0.35">
      <c r="A63" s="47"/>
      <c r="B63" s="47"/>
      <c r="C63" s="47"/>
      <c r="D63" s="47"/>
      <c r="E63" s="50"/>
      <c r="F63" s="47"/>
      <c r="G63" s="47"/>
      <c r="H63" s="47"/>
      <c r="I63" s="47"/>
      <c r="K63" s="53"/>
      <c r="L63" s="53"/>
      <c r="M63" s="47"/>
      <c r="N63" s="47"/>
      <c r="O63" s="47"/>
    </row>
    <row r="64" spans="1:15" ht="18" x14ac:dyDescent="0.35">
      <c r="A64" s="47"/>
      <c r="B64" s="47"/>
      <c r="C64" s="47"/>
      <c r="D64" s="47"/>
      <c r="E64" s="50"/>
      <c r="F64" s="47"/>
      <c r="G64" s="47"/>
      <c r="H64" s="47"/>
      <c r="I64" s="47"/>
      <c r="K64" s="53"/>
      <c r="L64" s="53"/>
      <c r="M64" s="47"/>
      <c r="N64" s="47"/>
      <c r="O64" s="47"/>
    </row>
    <row r="65" spans="1:15" ht="18" x14ac:dyDescent="0.35">
      <c r="A65" s="47"/>
      <c r="B65" s="47"/>
      <c r="C65" s="47"/>
      <c r="D65" s="47"/>
      <c r="E65" s="50"/>
      <c r="F65" s="47"/>
      <c r="G65" s="47"/>
      <c r="H65" s="47"/>
      <c r="I65" s="47"/>
      <c r="K65" s="53"/>
      <c r="L65" s="53"/>
      <c r="M65" s="47"/>
      <c r="N65" s="47"/>
      <c r="O65" s="47"/>
    </row>
    <row r="66" spans="1:15" ht="18" x14ac:dyDescent="0.35">
      <c r="A66" s="47"/>
      <c r="B66" s="47"/>
      <c r="C66" s="47"/>
      <c r="D66" s="47"/>
      <c r="E66" s="50"/>
      <c r="F66" s="47"/>
      <c r="G66" s="47"/>
      <c r="H66" s="47"/>
      <c r="I66" s="47"/>
      <c r="K66" s="53"/>
      <c r="L66" s="53"/>
      <c r="M66" s="47"/>
      <c r="N66" s="47"/>
      <c r="O66" s="47"/>
    </row>
    <row r="67" spans="1:15" ht="18" x14ac:dyDescent="0.35">
      <c r="A67" s="47"/>
      <c r="B67" s="47"/>
      <c r="C67" s="47"/>
      <c r="D67" s="47"/>
      <c r="E67" s="50"/>
      <c r="F67" s="47"/>
      <c r="G67" s="47"/>
      <c r="H67" s="47"/>
      <c r="I67" s="47"/>
      <c r="K67" s="53"/>
      <c r="L67" s="53"/>
      <c r="M67" s="47"/>
      <c r="N67" s="47"/>
      <c r="O67" s="47"/>
    </row>
    <row r="68" spans="1:15" ht="18" x14ac:dyDescent="0.35">
      <c r="A68" s="47"/>
      <c r="B68" s="47"/>
      <c r="C68" s="47"/>
      <c r="D68" s="47"/>
      <c r="E68" s="50"/>
      <c r="F68" s="47"/>
      <c r="G68" s="47"/>
      <c r="H68" s="47"/>
      <c r="I68" s="47"/>
      <c r="K68" s="53"/>
      <c r="L68" s="53"/>
      <c r="M68" s="47"/>
      <c r="N68" s="47"/>
      <c r="O68" s="47"/>
    </row>
    <row r="69" spans="1:15" ht="18" x14ac:dyDescent="0.35">
      <c r="A69" s="47"/>
      <c r="B69" s="47"/>
      <c r="C69" s="47"/>
      <c r="D69" s="47"/>
      <c r="E69" s="50"/>
      <c r="F69" s="47"/>
      <c r="G69" s="47"/>
      <c r="H69" s="47"/>
      <c r="I69" s="47"/>
      <c r="K69" s="53"/>
      <c r="L69" s="53"/>
      <c r="M69" s="47"/>
      <c r="N69" s="47"/>
      <c r="O69" s="47"/>
    </row>
    <row r="70" spans="1:15" ht="18" x14ac:dyDescent="0.35">
      <c r="A70" s="47"/>
      <c r="B70" s="47"/>
      <c r="C70" s="47"/>
      <c r="D70" s="47"/>
      <c r="E70" s="50"/>
      <c r="F70" s="47"/>
      <c r="G70" s="47"/>
      <c r="H70" s="47"/>
      <c r="I70" s="47"/>
      <c r="K70" s="53"/>
      <c r="L70" s="53"/>
      <c r="M70" s="47"/>
      <c r="N70" s="47"/>
      <c r="O70" s="47"/>
    </row>
    <row r="71" spans="1:15" ht="18" x14ac:dyDescent="0.35">
      <c r="A71" s="47"/>
      <c r="B71" s="47"/>
      <c r="C71" s="47"/>
      <c r="D71" s="47"/>
      <c r="E71" s="50"/>
      <c r="F71" s="47"/>
      <c r="G71" s="47"/>
      <c r="H71" s="47"/>
      <c r="I71" s="47"/>
      <c r="K71" s="53"/>
      <c r="L71" s="53"/>
      <c r="M71" s="47"/>
      <c r="N71" s="47"/>
      <c r="O71" s="47"/>
    </row>
    <row r="72" spans="1:15" ht="18" x14ac:dyDescent="0.35">
      <c r="A72" s="47"/>
      <c r="B72" s="47"/>
      <c r="C72" s="47"/>
      <c r="D72" s="47"/>
      <c r="E72" s="50"/>
      <c r="F72" s="47"/>
      <c r="G72" s="47"/>
      <c r="H72" s="47"/>
      <c r="I72" s="47"/>
      <c r="K72" s="53"/>
      <c r="L72" s="53"/>
      <c r="M72" s="47"/>
      <c r="N72" s="47"/>
      <c r="O72" s="47"/>
    </row>
    <row r="73" spans="1:15" ht="17.5" x14ac:dyDescent="0.35">
      <c r="A73" s="47"/>
      <c r="B73" s="47"/>
      <c r="G73" s="47"/>
      <c r="H73" s="47"/>
      <c r="I73" s="47"/>
      <c r="K73" s="53"/>
      <c r="L73" s="53"/>
      <c r="M73" s="47"/>
      <c r="N73" s="47"/>
      <c r="O73" s="47"/>
    </row>
    <row r="74" spans="1:15" ht="17.5" x14ac:dyDescent="0.35">
      <c r="A74" s="47"/>
      <c r="B74" s="47"/>
      <c r="G74" s="47"/>
      <c r="H74" s="47"/>
      <c r="I74" s="47"/>
      <c r="K74" s="53"/>
      <c r="L74" s="53"/>
      <c r="M74" s="47"/>
      <c r="N74" s="47"/>
      <c r="O74" s="47"/>
    </row>
    <row r="75" spans="1:15" ht="17.5" x14ac:dyDescent="0.35">
      <c r="A75" s="47"/>
      <c r="G75" s="47"/>
      <c r="H75" s="47"/>
      <c r="I75" s="47"/>
      <c r="K75" s="53"/>
      <c r="L75" s="53"/>
      <c r="M75" s="47"/>
      <c r="N75" s="47"/>
      <c r="O75" s="47"/>
    </row>
    <row r="76" spans="1:15" ht="17.5" x14ac:dyDescent="0.35">
      <c r="A76" s="47"/>
      <c r="G76" s="47"/>
      <c r="H76" s="47"/>
      <c r="I76" s="47"/>
      <c r="K76" s="53"/>
      <c r="L76" s="53"/>
      <c r="M76" s="47"/>
      <c r="N76" s="47"/>
      <c r="O76" s="47"/>
    </row>
    <row r="77" spans="1:15" ht="17.5" x14ac:dyDescent="0.35">
      <c r="A77" s="47"/>
      <c r="G77" s="47"/>
      <c r="H77" s="47"/>
      <c r="I77" s="47"/>
      <c r="K77" s="53"/>
      <c r="L77" s="53"/>
      <c r="M77" s="47"/>
      <c r="N77" s="47"/>
      <c r="O77" s="47"/>
    </row>
    <row r="78" spans="1:15" ht="17.5" x14ac:dyDescent="0.35">
      <c r="G78" s="47"/>
      <c r="H78" s="47"/>
    </row>
    <row r="79" spans="1:15" ht="17.5" x14ac:dyDescent="0.35">
      <c r="G79" s="47"/>
      <c r="H79" s="47"/>
    </row>
    <row r="80" spans="1:15" ht="17.5" x14ac:dyDescent="0.35">
      <c r="G80" s="47"/>
      <c r="H80" s="47"/>
    </row>
    <row r="81" spans="7:8" ht="17.5" x14ac:dyDescent="0.35">
      <c r="G81" s="47"/>
      <c r="H81"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3"/>
  <sheetViews>
    <sheetView topLeftCell="A4" zoomScale="86" zoomScaleNormal="86" workbookViewId="0">
      <selection activeCell="F7" sqref="F7"/>
    </sheetView>
  </sheetViews>
  <sheetFormatPr defaultColWidth="9.26953125" defaultRowHeight="15.5" x14ac:dyDescent="0.3"/>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x14ac:dyDescent="0.4">
      <c r="B1" s="11"/>
      <c r="C1" s="12"/>
      <c r="D1" s="26" t="str">
        <f>'Nov. 10 Wed'!D1</f>
        <v>AGENDA TG15.6a MEETING</v>
      </c>
      <c r="F1" s="16"/>
      <c r="H1" s="16"/>
    </row>
    <row r="2" spans="1:15" x14ac:dyDescent="0.35">
      <c r="C2" s="12"/>
      <c r="D2" s="25" t="s">
        <v>161</v>
      </c>
      <c r="F2" s="16"/>
      <c r="H2" s="16"/>
    </row>
    <row r="3" spans="1:15" x14ac:dyDescent="0.3">
      <c r="C3" s="12"/>
      <c r="D3" s="22"/>
      <c r="F3" s="16"/>
      <c r="H3" s="16"/>
    </row>
    <row r="4" spans="1:15" ht="18" x14ac:dyDescent="0.4">
      <c r="D4" s="39"/>
      <c r="E4" s="88"/>
      <c r="F4" s="88"/>
      <c r="G4" s="50"/>
      <c r="H4" s="106"/>
      <c r="I4" s="2"/>
    </row>
    <row r="5" spans="1:15" ht="36" x14ac:dyDescent="0.4">
      <c r="A5" s="47"/>
      <c r="B5" s="51"/>
      <c r="C5" s="58"/>
      <c r="D5" s="76" t="s">
        <v>213</v>
      </c>
      <c r="E5" s="61" t="s">
        <v>49</v>
      </c>
      <c r="F5" s="61" t="s">
        <v>50</v>
      </c>
      <c r="G5" s="84" t="s">
        <v>63</v>
      </c>
      <c r="H5" s="154" t="s">
        <v>186</v>
      </c>
      <c r="I5" s="131" t="s">
        <v>187</v>
      </c>
      <c r="J5" s="147" t="s">
        <v>188</v>
      </c>
      <c r="K5" s="53"/>
      <c r="L5" s="53"/>
      <c r="M5" s="47"/>
      <c r="N5" s="47"/>
      <c r="O5" s="47"/>
    </row>
    <row r="6" spans="1:15" ht="18" x14ac:dyDescent="0.35">
      <c r="A6" s="47"/>
      <c r="B6" s="47"/>
      <c r="C6" s="47"/>
      <c r="D6" s="47"/>
      <c r="E6" s="50"/>
      <c r="F6" s="47"/>
      <c r="G6" s="47"/>
      <c r="H6" s="141"/>
      <c r="I6" s="47"/>
      <c r="J6" s="91"/>
      <c r="K6" s="53"/>
      <c r="L6" s="53"/>
      <c r="M6" s="47"/>
      <c r="N6" s="47"/>
      <c r="O6" s="47"/>
    </row>
    <row r="7" spans="1:15" ht="45" customHeight="1" x14ac:dyDescent="0.4">
      <c r="A7" s="47"/>
      <c r="B7" s="57">
        <v>4.0999999999999996</v>
      </c>
      <c r="C7" s="58"/>
      <c r="D7" s="59" t="s">
        <v>67</v>
      </c>
      <c r="E7" s="56"/>
      <c r="F7" s="155" t="s">
        <v>81</v>
      </c>
      <c r="G7" s="50">
        <v>1</v>
      </c>
      <c r="H7" s="143">
        <v>4.1666666666666664E-2</v>
      </c>
      <c r="I7" s="87">
        <v>0.45833333333333331</v>
      </c>
      <c r="J7" s="87">
        <v>0.66666666666666663</v>
      </c>
      <c r="K7" s="53"/>
      <c r="L7" s="53"/>
      <c r="M7" s="47"/>
      <c r="N7" s="47"/>
      <c r="O7" s="47"/>
    </row>
    <row r="8" spans="1:15" ht="36" x14ac:dyDescent="0.4">
      <c r="A8" s="47"/>
      <c r="B8" s="47"/>
      <c r="C8" s="58"/>
      <c r="D8" s="59" t="s">
        <v>88</v>
      </c>
      <c r="E8" s="50"/>
      <c r="F8" s="47"/>
      <c r="G8" s="84">
        <v>1</v>
      </c>
      <c r="H8" s="143">
        <f>H7+TIME(0,G7,0)</f>
        <v>4.2361111111111106E-2</v>
      </c>
      <c r="I8" s="87">
        <f>I7+TIME(0,G7,0)</f>
        <v>0.45902777777777776</v>
      </c>
      <c r="J8" s="87">
        <f>J7+TIME(0,G7,0)</f>
        <v>0.66736111111111107</v>
      </c>
      <c r="K8" s="53"/>
      <c r="L8" s="53"/>
      <c r="M8" s="47"/>
      <c r="N8" s="47"/>
      <c r="O8" s="47"/>
    </row>
    <row r="9" spans="1:15" ht="29" customHeight="1" x14ac:dyDescent="0.4">
      <c r="A9" s="47"/>
      <c r="B9" s="85">
        <v>4.2</v>
      </c>
      <c r="C9" s="47"/>
      <c r="D9" s="165" t="s">
        <v>87</v>
      </c>
      <c r="E9" s="105" t="s">
        <v>181</v>
      </c>
      <c r="F9" s="105" t="s">
        <v>117</v>
      </c>
      <c r="G9" s="50">
        <v>2</v>
      </c>
      <c r="H9" s="142">
        <f>H8+TIME(0,G8,0)</f>
        <v>4.3055555555555548E-2</v>
      </c>
      <c r="I9" s="60">
        <f>I8+TIME(0,G8,0)</f>
        <v>0.4597222222222222</v>
      </c>
      <c r="J9" s="87">
        <f>J8+TIME(0,G8,0)</f>
        <v>0.66805555555555551</v>
      </c>
      <c r="K9" s="53"/>
      <c r="L9" s="53"/>
      <c r="M9" s="47"/>
      <c r="N9" s="47"/>
      <c r="O9" s="47"/>
    </row>
    <row r="10" spans="1:15" ht="36" x14ac:dyDescent="0.4">
      <c r="A10" s="47"/>
      <c r="B10" s="104"/>
      <c r="C10" s="47"/>
      <c r="D10" s="83" t="s">
        <v>105</v>
      </c>
      <c r="E10" s="50"/>
      <c r="F10" s="20"/>
      <c r="G10" s="50"/>
      <c r="H10" s="142"/>
      <c r="I10" s="60"/>
      <c r="J10" s="87"/>
      <c r="K10" s="53"/>
      <c r="L10" s="53"/>
      <c r="M10" s="47"/>
      <c r="N10" s="47"/>
      <c r="O10" s="47"/>
    </row>
    <row r="11" spans="1:15" s="47" customFormat="1" ht="55" customHeight="1" x14ac:dyDescent="0.35">
      <c r="B11" s="85">
        <f>B9+0.1</f>
        <v>4.3</v>
      </c>
      <c r="D11" s="132" t="s">
        <v>119</v>
      </c>
      <c r="E11" s="81" t="s">
        <v>237</v>
      </c>
      <c r="F11" s="81" t="s">
        <v>118</v>
      </c>
      <c r="G11" s="61">
        <v>10</v>
      </c>
      <c r="H11" s="143">
        <f>H9+TIME(0,G9,0)</f>
        <v>4.4444444444444439E-2</v>
      </c>
      <c r="I11" s="87">
        <f>I9+TIME(0,G9,0)</f>
        <v>0.46111111111111108</v>
      </c>
      <c r="J11" s="87">
        <f>J9+TIME(0,G9,0)</f>
        <v>0.6694444444444444</v>
      </c>
      <c r="K11" s="53"/>
      <c r="L11" s="53"/>
    </row>
    <row r="12" spans="1:15" s="47" customFormat="1" ht="55" customHeight="1" x14ac:dyDescent="0.35">
      <c r="B12" s="85">
        <f>B11+0.1</f>
        <v>4.3999999999999995</v>
      </c>
      <c r="D12" s="132" t="s">
        <v>235</v>
      </c>
      <c r="E12" s="105" t="s">
        <v>233</v>
      </c>
      <c r="F12" s="81" t="s">
        <v>117</v>
      </c>
      <c r="G12" s="61">
        <v>10</v>
      </c>
      <c r="H12" s="143">
        <f>H10+TIME(0,G10,0)</f>
        <v>0</v>
      </c>
      <c r="I12" s="87">
        <f>I10+TIME(0,G10,0)</f>
        <v>0</v>
      </c>
      <c r="J12" s="87">
        <f>J10+TIME(0,G10,0)</f>
        <v>0</v>
      </c>
      <c r="K12" s="53"/>
      <c r="L12" s="53"/>
    </row>
    <row r="13" spans="1:15" s="47" customFormat="1" ht="61" customHeight="1" x14ac:dyDescent="0.35">
      <c r="A13" s="68"/>
      <c r="B13" s="82">
        <f>B12+0.1</f>
        <v>4.4999999999999991</v>
      </c>
      <c r="C13" s="63"/>
      <c r="D13" s="218" t="s">
        <v>183</v>
      </c>
      <c r="E13" s="116" t="s">
        <v>184</v>
      </c>
      <c r="F13" s="114" t="s">
        <v>182</v>
      </c>
      <c r="G13" s="116">
        <v>10</v>
      </c>
      <c r="H13" s="87">
        <f>H12+TIME(0,G12,0)</f>
        <v>6.9444444444444441E-3</v>
      </c>
      <c r="I13" s="87">
        <f>I12+TIME(0,G12,0)</f>
        <v>6.9444444444444441E-3</v>
      </c>
      <c r="J13" s="87">
        <f>J12+TIME(0,G12,0)</f>
        <v>6.9444444444444441E-3</v>
      </c>
    </row>
    <row r="14" spans="1:15" s="47" customFormat="1" ht="55" customHeight="1" x14ac:dyDescent="0.35">
      <c r="B14" s="85">
        <f>B13+0.1</f>
        <v>4.5999999999999988</v>
      </c>
      <c r="D14" s="132" t="s">
        <v>236</v>
      </c>
      <c r="E14" s="105"/>
      <c r="F14" s="81" t="s">
        <v>117</v>
      </c>
      <c r="G14" s="61">
        <v>10</v>
      </c>
      <c r="H14" s="143"/>
      <c r="I14" s="87"/>
      <c r="J14" s="87"/>
      <c r="K14" s="53"/>
      <c r="L14" s="53"/>
    </row>
    <row r="15" spans="1:15" s="17" customFormat="1" ht="59" customHeight="1" x14ac:dyDescent="0.4">
      <c r="B15" s="89">
        <f>B14+0.1</f>
        <v>4.6999999999999984</v>
      </c>
      <c r="D15" s="160" t="s">
        <v>189</v>
      </c>
      <c r="E15" s="105" t="s">
        <v>227</v>
      </c>
      <c r="F15" s="81" t="s">
        <v>59</v>
      </c>
      <c r="G15" s="61">
        <v>10</v>
      </c>
      <c r="H15" s="143">
        <f>H12+TIME(0,G12,0)</f>
        <v>6.9444444444444441E-3</v>
      </c>
      <c r="I15" s="143">
        <f>I12+TIME(0,G12,0)</f>
        <v>6.9444444444444441E-3</v>
      </c>
      <c r="J15" s="143">
        <f>J12+TIME(0,G12,0)</f>
        <v>6.9444444444444441E-3</v>
      </c>
      <c r="K15" s="53"/>
    </row>
    <row r="16" spans="1:15" s="17" customFormat="1" ht="55.5" customHeight="1" x14ac:dyDescent="0.4">
      <c r="B16" s="89">
        <f>B15+0.1</f>
        <v>4.799999999999998</v>
      </c>
      <c r="D16" s="160" t="s">
        <v>106</v>
      </c>
      <c r="E16" s="105" t="s">
        <v>107</v>
      </c>
      <c r="F16" s="81" t="s">
        <v>59</v>
      </c>
      <c r="G16" s="61">
        <v>10</v>
      </c>
      <c r="H16" s="143">
        <f>H15+TIME(0,G15,0)</f>
        <v>1.3888888888888888E-2</v>
      </c>
      <c r="I16" s="143">
        <f>I15+TIME(0,G15,0)</f>
        <v>1.3888888888888888E-2</v>
      </c>
      <c r="J16" s="143">
        <f>J15+TIME(0,G15,0)</f>
        <v>1.3888888888888888E-2</v>
      </c>
      <c r="K16" s="53"/>
    </row>
    <row r="17" spans="1:15" s="47" customFormat="1" ht="20" x14ac:dyDescent="0.4">
      <c r="A17" s="68"/>
      <c r="B17" s="85"/>
      <c r="C17" s="77"/>
      <c r="D17" s="157" t="s">
        <v>68</v>
      </c>
      <c r="E17" s="158"/>
      <c r="F17" s="81"/>
      <c r="G17" s="111"/>
      <c r="H17" s="143"/>
      <c r="I17" s="87"/>
      <c r="J17" s="87"/>
    </row>
    <row r="18" spans="1:15" ht="46.15" customHeight="1" x14ac:dyDescent="0.35">
      <c r="A18" s="47"/>
      <c r="B18" s="85">
        <f>B16+0.1</f>
        <v>4.8999999999999977</v>
      </c>
      <c r="C18" s="21"/>
      <c r="D18" s="159" t="s">
        <v>108</v>
      </c>
      <c r="E18" s="156"/>
      <c r="F18" s="81" t="s">
        <v>60</v>
      </c>
      <c r="G18" s="61">
        <v>10</v>
      </c>
      <c r="H18" s="143">
        <f>H16+TIME(0,G16,0)</f>
        <v>2.0833333333333332E-2</v>
      </c>
      <c r="I18" s="87">
        <f>I16+TIME(0,G16,0)</f>
        <v>2.0833333333333332E-2</v>
      </c>
      <c r="J18" s="87">
        <f>J16+TIME(0,G16,0)</f>
        <v>2.0833333333333332E-2</v>
      </c>
      <c r="K18" s="53"/>
      <c r="L18" s="53"/>
      <c r="M18" s="47"/>
      <c r="N18" s="47"/>
      <c r="O18" s="47"/>
    </row>
    <row r="19" spans="1:15" ht="35.65" customHeight="1" x14ac:dyDescent="0.25">
      <c r="B19" s="89">
        <f>B18+0.1</f>
        <v>4.9999999999999973</v>
      </c>
      <c r="C19" s="2"/>
      <c r="D19" s="159" t="s">
        <v>82</v>
      </c>
      <c r="E19" s="81" t="s">
        <v>234</v>
      </c>
      <c r="F19" s="105" t="s">
        <v>60</v>
      </c>
      <c r="G19" s="61">
        <v>10</v>
      </c>
      <c r="H19" s="143">
        <f>H18+TIME(0,G18,0)</f>
        <v>2.7777777777777776E-2</v>
      </c>
      <c r="I19" s="87">
        <f>I18+TIME(0,G18,0)</f>
        <v>2.7777777777777776E-2</v>
      </c>
      <c r="J19" s="87">
        <f>J18+TIME(0,G18,0)</f>
        <v>2.7777777777777776E-2</v>
      </c>
      <c r="K19" s="17"/>
      <c r="L19" s="17"/>
    </row>
    <row r="20" spans="1:15" ht="46.5" x14ac:dyDescent="0.35">
      <c r="B20" s="89"/>
      <c r="C20" s="2"/>
      <c r="D20" s="83" t="s">
        <v>74</v>
      </c>
      <c r="E20" s="81"/>
      <c r="F20" s="155" t="s">
        <v>81</v>
      </c>
      <c r="G20" s="61"/>
      <c r="H20" s="143">
        <f>H19+TIME(0,G19,0)</f>
        <v>3.4722222222222224E-2</v>
      </c>
      <c r="I20" s="87">
        <f>I19+TIME(0,G19,0)</f>
        <v>3.4722222222222224E-2</v>
      </c>
      <c r="J20" s="87">
        <f>J19+TIME(0,G19,0)</f>
        <v>3.4722222222222224E-2</v>
      </c>
      <c r="K20" s="17"/>
      <c r="L20" s="17"/>
    </row>
    <row r="21" spans="1:15" ht="35.65" customHeight="1" x14ac:dyDescent="0.25">
      <c r="B21" s="89"/>
      <c r="C21" s="2"/>
      <c r="D21" s="83"/>
      <c r="E21" s="81"/>
      <c r="F21" s="81"/>
      <c r="G21" s="61"/>
      <c r="H21" s="143"/>
      <c r="I21" s="87"/>
      <c r="J21" s="87"/>
      <c r="K21" s="17"/>
      <c r="L21" s="17"/>
    </row>
    <row r="22" spans="1:15" ht="35.65" customHeight="1" x14ac:dyDescent="0.25">
      <c r="B22" s="89"/>
      <c r="C22" s="161"/>
      <c r="D22" s="83"/>
      <c r="E22" s="81"/>
      <c r="F22" s="101"/>
      <c r="G22" s="61"/>
      <c r="H22" s="143"/>
      <c r="I22" s="87"/>
      <c r="J22" s="87"/>
      <c r="K22" s="17"/>
      <c r="L22" s="17"/>
    </row>
    <row r="26" spans="1:15" x14ac:dyDescent="0.3">
      <c r="D26" s="29" t="s">
        <v>70</v>
      </c>
    </row>
    <row r="27" spans="1:15" s="128" customFormat="1" ht="18" x14ac:dyDescent="0.35">
      <c r="E27" s="151" t="s">
        <v>139</v>
      </c>
      <c r="F27" s="63"/>
      <c r="G27" s="63"/>
      <c r="H27" s="63"/>
      <c r="I27" s="63"/>
      <c r="J27" s="63"/>
      <c r="K27" s="63"/>
      <c r="L27" s="63"/>
      <c r="M27" s="63"/>
    </row>
    <row r="28" spans="1:15" s="128" customFormat="1" ht="18" x14ac:dyDescent="0.35">
      <c r="E28" s="151" t="s">
        <v>140</v>
      </c>
      <c r="F28" s="63"/>
      <c r="G28" s="63"/>
      <c r="H28" s="63"/>
      <c r="I28" s="63"/>
      <c r="J28" s="63"/>
      <c r="K28" s="63"/>
      <c r="L28" s="63"/>
      <c r="M28" s="63"/>
    </row>
    <row r="29" spans="1:15" s="128" customFormat="1" ht="18" x14ac:dyDescent="0.35">
      <c r="E29" s="151" t="s">
        <v>141</v>
      </c>
      <c r="F29" s="63"/>
      <c r="G29" s="63"/>
      <c r="H29" s="63"/>
      <c r="I29" s="63"/>
      <c r="J29" s="63"/>
      <c r="K29" s="63"/>
      <c r="L29" s="63"/>
      <c r="M29" s="63"/>
    </row>
    <row r="30" spans="1:15" s="128" customFormat="1" ht="17.5" x14ac:dyDescent="0.35">
      <c r="E30" s="152" t="s">
        <v>145</v>
      </c>
      <c r="F30" s="63"/>
      <c r="G30" s="63"/>
      <c r="H30" s="63"/>
      <c r="I30" s="63"/>
      <c r="J30" s="63"/>
      <c r="K30" s="63"/>
      <c r="L30" s="63"/>
      <c r="M30" s="63"/>
    </row>
    <row r="31" spans="1:15" s="128" customFormat="1" ht="18" x14ac:dyDescent="0.35">
      <c r="E31" s="151" t="s">
        <v>146</v>
      </c>
      <c r="F31" s="63"/>
      <c r="G31" s="63"/>
      <c r="H31" s="63"/>
      <c r="I31" s="63"/>
      <c r="J31" s="63"/>
      <c r="K31" s="63"/>
      <c r="L31" s="63"/>
      <c r="M31" s="63"/>
    </row>
    <row r="32" spans="1:15" s="128" customFormat="1" ht="18" x14ac:dyDescent="0.35">
      <c r="E32" s="151" t="s">
        <v>147</v>
      </c>
      <c r="F32" s="63"/>
      <c r="G32" s="63"/>
      <c r="H32" s="63"/>
      <c r="I32" s="63"/>
      <c r="J32" s="63"/>
      <c r="K32" s="63"/>
      <c r="L32" s="63"/>
      <c r="M32" s="63"/>
    </row>
    <row r="33" spans="4:8" ht="23" x14ac:dyDescent="0.5">
      <c r="D33" s="42"/>
      <c r="E33" s="43"/>
      <c r="F33" s="44"/>
      <c r="G33" s="45"/>
      <c r="H33" s="46"/>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9"/>
  <sheetViews>
    <sheetView tabSelected="1" topLeftCell="C13" zoomScale="90" zoomScaleNormal="90" workbookViewId="0">
      <selection activeCell="G14" sqref="G14"/>
    </sheetView>
  </sheetViews>
  <sheetFormatPr defaultColWidth="9.26953125" defaultRowHeight="18" x14ac:dyDescent="0.35"/>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x14ac:dyDescent="0.4">
      <c r="B1" s="11"/>
      <c r="C1" s="12"/>
      <c r="D1" s="26" t="str">
        <f>'Nov. 10 Wed'!D1</f>
        <v>AGENDA TG15.6a MEETING</v>
      </c>
      <c r="F1" s="16"/>
      <c r="G1" s="14"/>
      <c r="H1" s="16"/>
      <c r="I1" s="27"/>
    </row>
    <row r="2" spans="1:15" s="2" customFormat="1" ht="17.5" x14ac:dyDescent="0.35">
      <c r="A2" s="68"/>
      <c r="B2" s="15"/>
      <c r="C2" s="12"/>
      <c r="D2" s="25" t="s">
        <v>160</v>
      </c>
      <c r="F2" s="16"/>
      <c r="G2" s="14"/>
      <c r="H2" s="16"/>
      <c r="I2" s="27"/>
    </row>
    <row r="3" spans="1:15" x14ac:dyDescent="0.35">
      <c r="A3" s="49"/>
      <c r="B3" s="49"/>
      <c r="C3" s="49"/>
      <c r="D3" s="67"/>
      <c r="E3" s="52"/>
      <c r="F3" s="52"/>
      <c r="H3" s="52"/>
    </row>
    <row r="4" spans="1:15" x14ac:dyDescent="0.35">
      <c r="A4" s="47"/>
      <c r="H4" s="108"/>
      <c r="I4" s="119"/>
      <c r="J4" s="148"/>
    </row>
    <row r="5" spans="1:15" s="2" customFormat="1" ht="36" x14ac:dyDescent="0.4">
      <c r="A5" s="47"/>
      <c r="B5" s="51"/>
      <c r="C5" s="58"/>
      <c r="D5" s="76" t="s">
        <v>214</v>
      </c>
      <c r="E5" s="61" t="s">
        <v>49</v>
      </c>
      <c r="F5" s="61" t="s">
        <v>50</v>
      </c>
      <c r="G5" s="84" t="s">
        <v>63</v>
      </c>
      <c r="H5" s="154" t="s">
        <v>190</v>
      </c>
      <c r="I5" s="131" t="s">
        <v>191</v>
      </c>
      <c r="J5" s="147" t="s">
        <v>192</v>
      </c>
      <c r="K5" s="53"/>
      <c r="L5" s="53"/>
      <c r="M5" s="47"/>
      <c r="N5" s="47"/>
      <c r="O5" s="47"/>
    </row>
    <row r="6" spans="1:15" s="2" customFormat="1" x14ac:dyDescent="0.35">
      <c r="A6" s="47"/>
      <c r="B6" s="47"/>
      <c r="C6" s="47"/>
      <c r="D6" s="47"/>
      <c r="E6" s="50"/>
      <c r="F6" s="47"/>
      <c r="G6" s="47"/>
      <c r="H6" s="141"/>
      <c r="I6" s="47"/>
      <c r="J6" s="91"/>
      <c r="K6" s="53"/>
      <c r="L6" s="53"/>
      <c r="M6" s="47"/>
      <c r="N6" s="47"/>
      <c r="O6" s="47"/>
    </row>
    <row r="7" spans="1:15" s="2" customFormat="1" x14ac:dyDescent="0.4">
      <c r="A7" s="47"/>
      <c r="B7" s="57">
        <v>4.0999999999999996</v>
      </c>
      <c r="C7" s="58"/>
      <c r="D7" s="59" t="s">
        <v>67</v>
      </c>
      <c r="E7" s="56" t="s">
        <v>193</v>
      </c>
      <c r="F7" s="20" t="s">
        <v>56</v>
      </c>
      <c r="G7" s="50">
        <v>1</v>
      </c>
      <c r="H7" s="142">
        <v>0.96527777777777779</v>
      </c>
      <c r="I7" s="60">
        <v>0.38194444444444442</v>
      </c>
      <c r="J7" s="87">
        <v>0.59027777777777779</v>
      </c>
      <c r="K7" s="53"/>
      <c r="L7" s="53"/>
      <c r="M7" s="47"/>
      <c r="N7" s="47"/>
      <c r="O7" s="47"/>
    </row>
    <row r="8" spans="1:15" s="2" customFormat="1" ht="36" x14ac:dyDescent="0.4">
      <c r="A8" s="47"/>
      <c r="B8" s="47"/>
      <c r="C8" s="58"/>
      <c r="D8" s="59" t="s">
        <v>26</v>
      </c>
      <c r="E8" s="50"/>
      <c r="F8" s="47"/>
      <c r="G8" s="84">
        <v>1</v>
      </c>
      <c r="H8" s="143">
        <f>H7+TIME(0,G7,0)</f>
        <v>0.96597222222222223</v>
      </c>
      <c r="I8" s="87">
        <f>I7+TIME(0,G7,0)</f>
        <v>0.38263888888888886</v>
      </c>
      <c r="J8" s="87">
        <f>J7+TIME(0,G7,0)</f>
        <v>0.59097222222222223</v>
      </c>
      <c r="K8" s="53"/>
      <c r="L8" s="53"/>
      <c r="M8" s="47"/>
      <c r="N8" s="47"/>
      <c r="O8" s="47"/>
    </row>
    <row r="9" spans="1:15" s="2" customFormat="1" x14ac:dyDescent="0.4">
      <c r="A9" s="47"/>
      <c r="B9" s="85">
        <f>B7+0.1</f>
        <v>4.1999999999999993</v>
      </c>
      <c r="C9" s="47"/>
      <c r="D9" s="59" t="s">
        <v>53</v>
      </c>
      <c r="E9" s="50"/>
      <c r="F9" s="20" t="s">
        <v>54</v>
      </c>
      <c r="G9" s="50">
        <v>2</v>
      </c>
      <c r="H9" s="142">
        <f>H8+TIME(0,G8,0)</f>
        <v>0.96666666666666667</v>
      </c>
      <c r="I9" s="60">
        <f>I8+TIME(0,G8,0)</f>
        <v>0.3833333333333333</v>
      </c>
      <c r="J9" s="87">
        <f>J8+TIME(0,G8,0)</f>
        <v>0.59166666666666667</v>
      </c>
      <c r="K9" s="53"/>
      <c r="L9" s="53"/>
      <c r="M9" s="47"/>
      <c r="N9" s="47"/>
      <c r="O9" s="47"/>
    </row>
    <row r="10" spans="1:15" x14ac:dyDescent="0.4">
      <c r="B10" s="57"/>
      <c r="C10" s="63"/>
      <c r="D10" s="110" t="s">
        <v>100</v>
      </c>
      <c r="E10" s="73"/>
      <c r="F10" s="74"/>
      <c r="G10" s="73"/>
      <c r="H10" s="60"/>
      <c r="I10" s="60"/>
      <c r="J10" s="60"/>
    </row>
    <row r="11" spans="1:15" s="17" customFormat="1" ht="39" customHeight="1" x14ac:dyDescent="0.25">
      <c r="B11" s="89">
        <f>B9+0.1</f>
        <v>4.2999999999999989</v>
      </c>
      <c r="D11" s="137" t="s">
        <v>194</v>
      </c>
      <c r="E11" s="84" t="s">
        <v>247</v>
      </c>
      <c r="F11" s="81" t="s">
        <v>59</v>
      </c>
      <c r="G11" s="61">
        <v>10</v>
      </c>
      <c r="H11" s="87">
        <f>H9+TIME(0,G9,0)</f>
        <v>0.96805555555555556</v>
      </c>
      <c r="I11" s="87">
        <f>I9+TIME(0,G9,0)</f>
        <v>0.38472222222222219</v>
      </c>
      <c r="J11" s="87">
        <f>J9+TIME(0,G9,0)</f>
        <v>0.59305555555555556</v>
      </c>
    </row>
    <row r="12" spans="1:15" ht="55" customHeight="1" x14ac:dyDescent="0.35">
      <c r="A12" s="47"/>
      <c r="B12" s="85">
        <f>B11+0.1</f>
        <v>4.3999999999999986</v>
      </c>
      <c r="C12" s="47"/>
      <c r="D12" s="207" t="s">
        <v>82</v>
      </c>
      <c r="E12" s="84" t="s">
        <v>244</v>
      </c>
      <c r="F12" s="81" t="s">
        <v>65</v>
      </c>
      <c r="G12" s="61">
        <v>10</v>
      </c>
      <c r="H12" s="143">
        <f>H11+TIME(0,G11,0)</f>
        <v>0.97499999999999998</v>
      </c>
      <c r="I12" s="87">
        <f>I11+TIME(0,G11,0)</f>
        <v>0.39166666666666661</v>
      </c>
      <c r="J12" s="87">
        <f>J11+TIME(0,G11,0)</f>
        <v>0.6</v>
      </c>
      <c r="K12" s="53"/>
      <c r="L12" s="53"/>
    </row>
    <row r="13" spans="1:15" ht="55" customHeight="1" x14ac:dyDescent="0.35">
      <c r="A13" s="47"/>
      <c r="B13" s="85">
        <f>B12+0.1</f>
        <v>4.4999999999999982</v>
      </c>
      <c r="C13" s="47"/>
      <c r="D13" s="207" t="s">
        <v>239</v>
      </c>
      <c r="E13" s="84"/>
      <c r="F13" s="81" t="s">
        <v>240</v>
      </c>
      <c r="G13" s="61">
        <v>10</v>
      </c>
      <c r="H13" s="143">
        <f>H12+TIME(0,G12,0)</f>
        <v>0.9819444444444444</v>
      </c>
      <c r="I13" s="87">
        <f>I12+TIME(0,G12,0)</f>
        <v>0.39861111111111103</v>
      </c>
      <c r="J13" s="87">
        <f>J12+TIME(0,G12,0)</f>
        <v>0.6069444444444444</v>
      </c>
      <c r="K13" s="53"/>
      <c r="L13" s="53"/>
    </row>
    <row r="14" spans="1:15" s="17" customFormat="1" ht="39" customHeight="1" x14ac:dyDescent="0.25">
      <c r="B14" s="89"/>
      <c r="D14" s="150" t="s">
        <v>242</v>
      </c>
      <c r="E14" s="84"/>
      <c r="F14" s="81"/>
      <c r="G14" s="61"/>
      <c r="H14" s="87"/>
      <c r="I14" s="87"/>
      <c r="J14" s="87"/>
    </row>
    <row r="15" spans="1:15" ht="42.5" customHeight="1" x14ac:dyDescent="0.4">
      <c r="A15" s="47"/>
      <c r="B15" s="57">
        <f>B13+0.1</f>
        <v>4.5999999999999979</v>
      </c>
      <c r="C15" s="58"/>
      <c r="D15" s="139" t="s">
        <v>226</v>
      </c>
      <c r="E15" s="84" t="s">
        <v>241</v>
      </c>
      <c r="F15" s="81" t="s">
        <v>73</v>
      </c>
      <c r="G15" s="61">
        <v>15</v>
      </c>
      <c r="H15" s="143">
        <f>H13+TIME(0,G13,0)</f>
        <v>0.98888888888888882</v>
      </c>
      <c r="I15" s="87">
        <f>I13+TIME(0,G13,0)</f>
        <v>0.40555555555555545</v>
      </c>
      <c r="J15" s="87">
        <f>J13+TIME(0,G13,0)</f>
        <v>0.61388888888888882</v>
      </c>
    </row>
    <row r="16" spans="1:15" s="17" customFormat="1" ht="39" customHeight="1" x14ac:dyDescent="0.25">
      <c r="B16" s="89"/>
      <c r="D16" s="150" t="s">
        <v>195</v>
      </c>
      <c r="E16" s="84"/>
      <c r="F16" s="81"/>
      <c r="G16" s="61"/>
      <c r="H16" s="87"/>
      <c r="I16" s="87"/>
      <c r="J16" s="87"/>
    </row>
    <row r="17" spans="1:13" ht="39.5" customHeight="1" x14ac:dyDescent="0.4">
      <c r="A17" s="47"/>
      <c r="B17" s="82">
        <f>B15+0.1</f>
        <v>4.6999999999999975</v>
      </c>
      <c r="C17" s="58"/>
      <c r="D17" s="153" t="s">
        <v>109</v>
      </c>
      <c r="E17" s="116" t="s">
        <v>224</v>
      </c>
      <c r="F17" s="81" t="s">
        <v>110</v>
      </c>
      <c r="G17" s="84">
        <v>30</v>
      </c>
      <c r="H17" s="87">
        <f>H15+TIME(0,G15,0)</f>
        <v>0.99930555555555545</v>
      </c>
      <c r="I17" s="87">
        <f>I15+TIME(0,G15,0)</f>
        <v>0.41597222222222213</v>
      </c>
      <c r="J17" s="87">
        <f>J15+TIME(0,G15,0)</f>
        <v>0.62430555555555545</v>
      </c>
    </row>
    <row r="18" spans="1:13" ht="39.5" customHeight="1" x14ac:dyDescent="0.4">
      <c r="A18" s="47"/>
      <c r="B18" s="82">
        <f>B17+0.1</f>
        <v>4.7999999999999972</v>
      </c>
      <c r="C18" s="58"/>
      <c r="D18" s="153" t="s">
        <v>245</v>
      </c>
      <c r="E18" s="116"/>
      <c r="F18" s="81" t="s">
        <v>246</v>
      </c>
      <c r="G18" s="84">
        <v>15</v>
      </c>
      <c r="H18" s="87">
        <f>H17+TIME(0,G17,0)</f>
        <v>1.0201388888888887</v>
      </c>
      <c r="I18" s="87">
        <f>I17+TIME(0,G17,0)</f>
        <v>0.43680555555555545</v>
      </c>
      <c r="J18" s="87">
        <f>J17+TIME(0,G17,0)</f>
        <v>0.64513888888888882</v>
      </c>
    </row>
    <row r="19" spans="1:13" ht="43" customHeight="1" x14ac:dyDescent="0.4">
      <c r="A19" s="47"/>
      <c r="B19" s="82">
        <f>B18+0.1</f>
        <v>4.8999999999999968</v>
      </c>
      <c r="C19" s="58"/>
      <c r="D19" s="133" t="s">
        <v>243</v>
      </c>
      <c r="E19" s="84"/>
      <c r="F19" s="140" t="s">
        <v>60</v>
      </c>
      <c r="G19" s="84">
        <v>5</v>
      </c>
      <c r="H19" s="87">
        <f>H18+TIME(0,G18,0)</f>
        <v>1.0305555555555554</v>
      </c>
      <c r="I19" s="87">
        <f>I18+TIME(0,G18,0)</f>
        <v>0.44722222222222213</v>
      </c>
      <c r="J19" s="87">
        <f>J18+TIME(0,G18,0)</f>
        <v>0.65555555555555545</v>
      </c>
      <c r="K19" s="53"/>
      <c r="L19" s="53"/>
    </row>
    <row r="20" spans="1:13" s="2" customFormat="1" x14ac:dyDescent="0.25">
      <c r="B20" s="208">
        <f>B19+0.1</f>
        <v>4.9999999999999964</v>
      </c>
      <c r="D20" s="105" t="s">
        <v>69</v>
      </c>
      <c r="E20" s="14"/>
      <c r="G20" s="61">
        <v>1</v>
      </c>
      <c r="H20" s="143">
        <f>H19+TIME(0,G19,0)</f>
        <v>1.0340277777777778</v>
      </c>
      <c r="I20" s="87">
        <f>I19+TIME(0,G19,0)</f>
        <v>0.45069444444444434</v>
      </c>
      <c r="J20" s="87">
        <f>J19+TIME(0,G19,0)</f>
        <v>0.65902777777777766</v>
      </c>
      <c r="K20" s="17"/>
      <c r="L20" s="17"/>
    </row>
    <row r="21" spans="1:13" s="2" customFormat="1" x14ac:dyDescent="0.25">
      <c r="B21" s="208"/>
      <c r="D21" s="105"/>
      <c r="E21" s="14"/>
      <c r="H21" s="143"/>
      <c r="I21" s="87"/>
      <c r="J21" s="87"/>
      <c r="K21" s="17"/>
      <c r="L21" s="17"/>
    </row>
    <row r="22" spans="1:13" s="2" customFormat="1" x14ac:dyDescent="0.25">
      <c r="B22" s="208"/>
      <c r="D22" s="105"/>
      <c r="E22" s="14"/>
      <c r="H22" s="143"/>
      <c r="I22" s="87"/>
      <c r="J22" s="87"/>
      <c r="K22" s="17"/>
      <c r="L22" s="17"/>
    </row>
    <row r="23" spans="1:13" x14ac:dyDescent="0.35">
      <c r="D23" s="123"/>
    </row>
    <row r="24" spans="1:13" s="128" customFormat="1" x14ac:dyDescent="0.35">
      <c r="E24" s="151" t="s">
        <v>136</v>
      </c>
      <c r="F24" s="63"/>
      <c r="G24" s="63"/>
      <c r="H24" s="63"/>
      <c r="I24" s="63"/>
      <c r="J24" s="63"/>
      <c r="K24" s="63"/>
      <c r="L24" s="63"/>
      <c r="M24" s="63"/>
    </row>
    <row r="25" spans="1:13" s="128" customFormat="1" ht="21" customHeight="1" x14ac:dyDescent="0.35">
      <c r="E25" s="151" t="s">
        <v>137</v>
      </c>
      <c r="F25" s="63"/>
      <c r="G25" s="63"/>
      <c r="H25" s="63"/>
      <c r="I25" s="63"/>
      <c r="J25" s="63"/>
      <c r="K25" s="63"/>
      <c r="L25" s="63"/>
      <c r="M25" s="63"/>
    </row>
    <row r="26" spans="1:13" s="128" customFormat="1" x14ac:dyDescent="0.35">
      <c r="E26" s="151" t="s">
        <v>138</v>
      </c>
      <c r="F26" s="63"/>
      <c r="G26" s="63"/>
      <c r="H26" s="63"/>
      <c r="I26" s="63"/>
      <c r="J26" s="63"/>
      <c r="K26" s="63"/>
      <c r="L26" s="63"/>
      <c r="M26" s="63"/>
    </row>
    <row r="27" spans="1:13" s="128" customFormat="1" ht="17.5" x14ac:dyDescent="0.35">
      <c r="E27" s="152" t="s">
        <v>142</v>
      </c>
      <c r="F27" s="63"/>
      <c r="G27" s="63"/>
      <c r="H27" s="63"/>
      <c r="I27" s="63"/>
      <c r="J27" s="63"/>
      <c r="K27" s="63"/>
      <c r="L27" s="63"/>
      <c r="M27" s="63"/>
    </row>
    <row r="28" spans="1:13" s="128" customFormat="1" x14ac:dyDescent="0.35">
      <c r="E28" s="151" t="s">
        <v>143</v>
      </c>
      <c r="F28" s="63"/>
      <c r="G28" s="63"/>
      <c r="H28" s="63"/>
      <c r="I28" s="63"/>
      <c r="J28" s="63"/>
      <c r="K28" s="63"/>
      <c r="L28" s="63"/>
      <c r="M28" s="63"/>
    </row>
    <row r="29" spans="1:13" s="128" customFormat="1" ht="17.5" x14ac:dyDescent="0.35">
      <c r="E29" s="63" t="s">
        <v>144</v>
      </c>
      <c r="F29" s="63"/>
      <c r="G29" s="63"/>
      <c r="H29" s="63"/>
      <c r="I29" s="63"/>
      <c r="J29" s="63"/>
      <c r="K29" s="63"/>
      <c r="L29" s="63"/>
      <c r="M29" s="63"/>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Nov. 9 Tue</vt:lpstr>
      <vt:lpstr>Nov. 10 Wed</vt:lpstr>
      <vt:lpstr>Nov. 11 Thu</vt:lpstr>
      <vt:lpstr>Nov. 15 Mon</vt:lpstr>
      <vt:lpstr>Nov. 16 Tue</vt:lpstr>
      <vt:lpstr>Nov. 17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2021-11-15T18:18:55Z</dcterms:modified>
  <cp:category/>
  <cp:contentStatus/>
</cp:coreProperties>
</file>