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ink/ink3.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defaultThemeVersion="124226"/>
  <mc:AlternateContent xmlns:mc="http://schemas.openxmlformats.org/markup-compatibility/2006">
    <mc:Choice Requires="x15">
      <x15ac:absPath xmlns:x15ac="http://schemas.microsoft.com/office/spreadsheetml/2010/11/ac" url="/Users/patrickkinney/MyDocuments/IEEE/Virtual 2021 November/"/>
    </mc:Choice>
  </mc:AlternateContent>
  <xr:revisionPtr revIDLastSave="0" documentId="13_ncr:1_{2B49686A-F502-5C4C-AF80-AC769804A36F}" xr6:coauthVersionLast="45" xr6:coauthVersionMax="47" xr10:uidLastSave="{00000000-0000-0000-0000-000000000000}"/>
  <bookViews>
    <workbookView xWindow="0" yWindow="500" windowWidth="28800" windowHeight="17500" activeTab="2" xr2:uid="{00000000-000D-0000-FFFF-FFFF00000000}"/>
  </bookViews>
  <sheets>
    <sheet name="Patent Policy-AntiTrust" sheetId="401" r:id="rId1"/>
    <sheet name="CAC" sheetId="414" r:id="rId2"/>
    <sheet name="WG Opening" sheetId="405" r:id="rId3"/>
    <sheet name="WG Closing" sheetId="23" r:id="rId4"/>
    <sheet name="SubGroup Agendas" sheetId="413" r:id="rId5"/>
    <sheet name="SubGroup mtgs" sheetId="412" r:id="rId6"/>
    <sheet name="Squirrel" sheetId="408" r:id="rId7"/>
    <sheet name="Sheet2" sheetId="417" r:id="rId8"/>
    <sheet name="Sheet3" sheetId="418" r:id="rId9"/>
    <sheet name="Sheet1" sheetId="416" r:id="rId10"/>
  </sheets>
  <definedNames>
    <definedName name="_Parse_In" localSheetId="3" hidden="1">'WG Closing'!$A$55:$A$70</definedName>
    <definedName name="_Parse_Out" localSheetId="3" hidden="1">'WG Closing'!$A$72</definedName>
    <definedName name="all">#REF!</definedName>
    <definedName name="circular">#REF!</definedName>
    <definedName name="hour">#REF!</definedName>
    <definedName name="_xlnm.Print_Area" localSheetId="5">'SubGroup mtgs'!#REF!</definedName>
    <definedName name="_xlnm.Print_Area" localSheetId="3">'WG Closing'!$A$1:$G$57</definedName>
    <definedName name="PRINT_AREA_MI" localSheetId="3">'WG Closing'!$A$1:$F$54</definedName>
    <definedName name="PRINT_AREA_MI">#REF!</definedName>
    <definedName name="slots">#REF!</definedName>
  </definedNames>
  <calcPr calcId="191029"/>
</workbook>
</file>

<file path=xl/calcChain.xml><?xml version="1.0" encoding="utf-8"?>
<calcChain xmlns="http://schemas.openxmlformats.org/spreadsheetml/2006/main">
  <c r="U4" i="412" l="1"/>
  <c r="U5" i="412" s="1"/>
  <c r="U6" i="412" s="1"/>
  <c r="U7" i="412" s="1"/>
  <c r="U8" i="412" s="1"/>
  <c r="U9" i="412" s="1"/>
  <c r="U10" i="412" s="1"/>
  <c r="U11" i="412" s="1"/>
  <c r="U12" i="412" s="1"/>
  <c r="U13" i="412" s="1"/>
  <c r="U14" i="412" s="1"/>
  <c r="U15" i="412" s="1"/>
  <c r="U16" i="412" s="1"/>
  <c r="U17" i="412" s="1"/>
  <c r="U18" i="412" s="1"/>
  <c r="U19" i="412" s="1"/>
  <c r="U20" i="412" s="1"/>
  <c r="U21" i="412" s="1"/>
  <c r="M4" i="412"/>
  <c r="M5" i="412" s="1"/>
  <c r="M6" i="412" s="1"/>
  <c r="M7" i="412" s="1"/>
  <c r="M8" i="412" s="1"/>
  <c r="M9" i="412" s="1"/>
  <c r="M10" i="412" s="1"/>
  <c r="M11" i="412" s="1"/>
  <c r="M12" i="412" s="1"/>
  <c r="M13" i="412" s="1"/>
  <c r="M14" i="412" s="1"/>
  <c r="M15" i="412" s="1"/>
  <c r="M16" i="412" s="1"/>
  <c r="M17" i="412" s="1"/>
  <c r="M18" i="412" s="1"/>
  <c r="M19" i="412" s="1"/>
  <c r="M20" i="412" s="1"/>
  <c r="M21" i="412" s="1"/>
  <c r="A4" i="412"/>
  <c r="A5" i="412" s="1"/>
  <c r="U3" i="412"/>
  <c r="M3" i="412"/>
  <c r="B3" i="412"/>
  <c r="G2" i="412"/>
  <c r="I2" i="412" s="1"/>
  <c r="K2" i="412" s="1"/>
  <c r="N2" i="412" s="1"/>
  <c r="O2" i="412" s="1"/>
  <c r="Q2" i="412" s="1"/>
  <c r="S2" i="412" s="1"/>
  <c r="D2" i="412"/>
  <c r="C2" i="412"/>
  <c r="B5" i="412" l="1"/>
  <c r="A6" i="412"/>
  <c r="B4" i="412"/>
  <c r="A7" i="412" l="1"/>
  <c r="B6" i="412"/>
  <c r="B7" i="412" l="1"/>
  <c r="A8" i="412"/>
  <c r="A9" i="412" l="1"/>
  <c r="B8" i="412"/>
  <c r="B9" i="412" l="1"/>
  <c r="A10" i="412"/>
  <c r="A11" i="412" l="1"/>
  <c r="B10" i="412"/>
  <c r="B11" i="412" l="1"/>
  <c r="A12" i="412"/>
  <c r="A13" i="412" l="1"/>
  <c r="B12" i="412"/>
  <c r="B13" i="412" l="1"/>
  <c r="A14" i="412"/>
  <c r="A15" i="412" l="1"/>
  <c r="B14" i="412"/>
  <c r="B15" i="412" l="1"/>
  <c r="A16" i="412"/>
  <c r="A17" i="412" l="1"/>
  <c r="B16" i="412"/>
  <c r="B17" i="412" l="1"/>
  <c r="A18" i="412"/>
  <c r="B18" i="412" l="1"/>
  <c r="A19" i="412"/>
  <c r="B19" i="412" l="1"/>
  <c r="A20" i="412"/>
  <c r="A21" i="412" l="1"/>
  <c r="B21" i="412" s="1"/>
  <c r="B20" i="412"/>
  <c r="G14" i="23" l="1"/>
  <c r="G15" i="23" s="1"/>
  <c r="D24" i="417" l="1"/>
  <c r="D23" i="417"/>
  <c r="D22" i="417"/>
  <c r="D21" i="417"/>
  <c r="D20" i="417"/>
  <c r="D19" i="417"/>
  <c r="D18" i="417"/>
  <c r="D17" i="417"/>
  <c r="D16" i="417"/>
  <c r="D15" i="417"/>
  <c r="D14" i="417"/>
  <c r="D13" i="417"/>
  <c r="D12" i="417"/>
  <c r="D11" i="417"/>
  <c r="D10" i="417"/>
  <c r="D9" i="417"/>
  <c r="D8" i="417"/>
  <c r="D7" i="417"/>
  <c r="D6" i="417"/>
  <c r="A39" i="405" l="1"/>
  <c r="G8" i="23" l="1"/>
  <c r="G4" i="405"/>
  <c r="A40" i="405" l="1"/>
  <c r="A25" i="405" l="1"/>
  <c r="A26" i="405" s="1"/>
  <c r="A50" i="405"/>
  <c r="A48" i="405"/>
  <c r="A41" i="405" l="1"/>
  <c r="A43" i="405" s="1"/>
  <c r="A44" i="405" s="1"/>
  <c r="A27" i="405"/>
  <c r="A28" i="405" s="1"/>
  <c r="A29" i="405" s="1"/>
  <c r="A30" i="405" s="1"/>
  <c r="A31" i="405" s="1"/>
  <c r="A32" i="405" s="1"/>
  <c r="G5" i="405"/>
  <c r="G6" i="405" s="1"/>
  <c r="G7" i="405" s="1"/>
  <c r="G8" i="405" s="1"/>
  <c r="G9" i="405" s="1"/>
  <c r="G10" i="405" s="1"/>
  <c r="G11" i="405" s="1"/>
  <c r="G12" i="405" s="1"/>
  <c r="G13" i="405" s="1"/>
  <c r="G14" i="405" s="1"/>
  <c r="G15" i="405" s="1"/>
  <c r="G16" i="405" s="1"/>
  <c r="G17" i="405" s="1"/>
  <c r="G18" i="405" s="1"/>
  <c r="G19" i="405" s="1"/>
  <c r="G20" i="405" s="1"/>
  <c r="G21" i="405" s="1"/>
  <c r="G22" i="405" s="1"/>
  <c r="G23" i="405" s="1"/>
  <c r="G24" i="405" s="1"/>
  <c r="G25" i="405" s="1"/>
  <c r="G26" i="405" s="1"/>
  <c r="G27" i="405" s="1"/>
  <c r="G28" i="405" s="1"/>
  <c r="G29" i="405" s="1"/>
  <c r="G30" i="405" s="1"/>
  <c r="G31" i="405" l="1"/>
  <c r="G32" i="405" s="1"/>
  <c r="G33" i="405" s="1"/>
  <c r="G34" i="405" s="1"/>
  <c r="G35" i="405" s="1"/>
  <c r="A33" i="405"/>
  <c r="A34" i="405" s="1"/>
  <c r="G9" i="23"/>
  <c r="G10" i="23" l="1"/>
  <c r="G37" i="405" l="1"/>
  <c r="G38" i="405" s="1"/>
  <c r="G39" i="405" s="1"/>
  <c r="G40" i="405" s="1"/>
  <c r="G41" i="405" s="1"/>
  <c r="G42" i="405" s="1"/>
  <c r="G43" i="405" s="1"/>
  <c r="G44" i="405" s="1"/>
  <c r="G45" i="405" s="1"/>
  <c r="G46" i="405" s="1"/>
  <c r="G47" i="405" s="1"/>
  <c r="G48" i="405" s="1"/>
  <c r="G49" i="405" s="1"/>
  <c r="G50" i="405" s="1"/>
  <c r="G51" i="405" s="1"/>
  <c r="G11" i="23"/>
  <c r="G12" i="23" s="1"/>
  <c r="G13" i="23" s="1"/>
  <c r="G16" i="23" l="1"/>
  <c r="G17" i="23" s="1"/>
  <c r="G18" i="23" s="1"/>
  <c r="G19" i="23" s="1"/>
  <c r="G20" i="23" l="1"/>
  <c r="G21" i="23" s="1"/>
  <c r="G22" i="23" s="1"/>
  <c r="G23" i="23" s="1"/>
  <c r="G24" i="23" s="1"/>
  <c r="G25" i="23" s="1"/>
  <c r="G26" i="23" s="1"/>
  <c r="G27" i="23" s="1"/>
  <c r="G28" i="23" s="1"/>
  <c r="G29" i="23" s="1"/>
  <c r="G30" i="23" s="1"/>
  <c r="G31" i="23" l="1"/>
  <c r="G32" i="23" l="1"/>
  <c r="G33" i="23" s="1"/>
  <c r="G34" i="23" s="1"/>
  <c r="G35" i="23" s="1"/>
  <c r="G36" i="23" s="1"/>
  <c r="G37" i="23" s="1"/>
  <c r="G38" i="23" s="1"/>
  <c r="G39" i="23" s="1"/>
  <c r="G40" i="23" s="1"/>
  <c r="G41" i="23" s="1"/>
  <c r="G42" i="23" s="1"/>
  <c r="G43" i="23" s="1"/>
  <c r="G44" i="23" s="1"/>
  <c r="G45" i="23" s="1"/>
  <c r="G46" i="23" s="1"/>
  <c r="G47" i="23" s="1"/>
  <c r="G48" i="23" s="1"/>
  <c r="G49" i="23" s="1"/>
  <c r="G50" i="23" s="1"/>
  <c r="G51" i="23" s="1"/>
  <c r="G52" i="23" s="1"/>
  <c r="G53" i="23" s="1"/>
  <c r="G54" i="23" s="1"/>
</calcChain>
</file>

<file path=xl/sharedStrings.xml><?xml version="1.0" encoding="utf-8"?>
<sst xmlns="http://schemas.openxmlformats.org/spreadsheetml/2006/main" count="619" uniqueCount="275">
  <si>
    <t>4.1</t>
  </si>
  <si>
    <t>4.2</t>
  </si>
  <si>
    <t>4.6</t>
  </si>
  <si>
    <t>4.7</t>
  </si>
  <si>
    <t>4.8</t>
  </si>
  <si>
    <t>4.10</t>
  </si>
  <si>
    <t>4.11</t>
  </si>
  <si>
    <t>4.12</t>
  </si>
  <si>
    <t>4.13</t>
  </si>
  <si>
    <t>4.14</t>
  </si>
  <si>
    <t>4.15</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</si>
  <si>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</si>
  <si>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</si>
  <si>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</si>
  <si>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</si>
  <si>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</si>
  <si>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</si>
  <si>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</si>
  <si>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</si>
  <si>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</si>
  <si>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</si>
  <si>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</si>
  <si>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</si>
  <si>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</si>
  <si>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</si>
  <si>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</si>
  <si>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</si>
  <si>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</si>
  <si>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</si>
  <si>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</si>
  <si>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</si>
  <si>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</si>
  <si>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</si>
  <si>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</si>
  <si>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</si>
  <si>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</si>
  <si>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</si>
  <si>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</si>
  <si>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</si>
  <si>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</si>
  <si>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</si>
  <si>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</si>
  <si>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5.1</t>
  </si>
  <si>
    <t>5.2</t>
  </si>
  <si>
    <t>DT - Discussion Topic         II - Information Item</t>
  </si>
  <si>
    <t>4.20</t>
  </si>
  <si>
    <t>4.21</t>
  </si>
  <si>
    <t>4.22</t>
  </si>
  <si>
    <t>4.23</t>
  </si>
  <si>
    <t>HOLCOMB</t>
  </si>
  <si>
    <t>GODFREY/ROLFE</t>
  </si>
  <si>
    <t>4.24</t>
  </si>
  <si>
    <t>4.25</t>
  </si>
  <si>
    <t>GENERAL AND ADMINISTRATIVE</t>
  </si>
  <si>
    <t>ROLFE</t>
  </si>
  <si>
    <t>JUNGNICKEL</t>
  </si>
  <si>
    <t>JANG</t>
  </si>
  <si>
    <t>ALFVIN</t>
  </si>
  <si>
    <t>KIVINEN</t>
  </si>
  <si>
    <t>NOT MEETING</t>
  </si>
  <si>
    <t>4.26</t>
  </si>
  <si>
    <t>GODFREY</t>
  </si>
  <si>
    <t>VIA WEBEX</t>
  </si>
  <si>
    <t>KURAMOCHI</t>
  </si>
  <si>
    <t>OPENING REPORT:  SC-M, RULES</t>
  </si>
  <si>
    <t>RECESS FOR SUBGROUP MEETINGS</t>
  </si>
  <si>
    <t>SHAH</t>
  </si>
  <si>
    <t>CLOSING REPORT:  SC-M, RULES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</si>
  <si>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</si>
  <si>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</si>
  <si>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</si>
  <si>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</si>
  <si>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</si>
  <si>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</si>
  <si>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</si>
  <si>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</si>
  <si>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</si>
  <si>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</si>
  <si>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</si>
  <si>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</si>
  <si>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</si>
  <si>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</si>
  <si>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 xml:space="preserve">CLOSING REPORT: SC THZ </t>
  </si>
  <si>
    <t>CHAPLIN</t>
  </si>
  <si>
    <t>OPENING REPORT: SC IETF</t>
  </si>
  <si>
    <t>CLOSING REPORT: SC IETF</t>
  </si>
  <si>
    <t>SubGroup</t>
  </si>
  <si>
    <t>Time-Slots</t>
  </si>
  <si>
    <t>TG4aa</t>
  </si>
  <si>
    <t>TG7a</t>
  </si>
  <si>
    <t>TG13</t>
  </si>
  <si>
    <t>TG16t</t>
  </si>
  <si>
    <t>SC THZ</t>
  </si>
  <si>
    <t>SC WNG</t>
  </si>
  <si>
    <t>SC IETF</t>
  </si>
  <si>
    <t>SC main</t>
  </si>
  <si>
    <t>Monday</t>
  </si>
  <si>
    <t>Tuesday</t>
  </si>
  <si>
    <t>Wednesday</t>
  </si>
  <si>
    <t>Thursday</t>
  </si>
  <si>
    <t>Friday</t>
  </si>
  <si>
    <t>JST</t>
  </si>
  <si>
    <t>SC THz</t>
  </si>
  <si>
    <t>CAC</t>
  </si>
  <si>
    <t>Review subgroup agendas</t>
  </si>
  <si>
    <t>Plans to approve CRG formations</t>
  </si>
  <si>
    <t>invitations for presentations</t>
  </si>
  <si>
    <t>Rolfe</t>
  </si>
  <si>
    <t>Agenda Items</t>
  </si>
  <si>
    <t>Kivinen</t>
  </si>
  <si>
    <t>Godfrey</t>
  </si>
  <si>
    <t>Kohno</t>
  </si>
  <si>
    <t>Kürner</t>
  </si>
  <si>
    <t>Kinney</t>
  </si>
  <si>
    <t>Jang</t>
  </si>
  <si>
    <t xml:space="preserve">Kuramochi </t>
  </si>
  <si>
    <t>Jungnickel</t>
  </si>
  <si>
    <t>SA Ballot comment resolution</t>
  </si>
  <si>
    <t>TG4 2020 Cor1</t>
  </si>
  <si>
    <t>OPENING REPORT: TG4 2020Cor1 (CORRIGENDUM of 802.15.4-2020)</t>
  </si>
  <si>
    <t>Discussing next steps, i.e. to take into account WRC 19 changes</t>
  </si>
  <si>
    <t>WG Opening Meeting</t>
  </si>
  <si>
    <t>WG Closing Meeting</t>
  </si>
  <si>
    <t>EDT</t>
  </si>
  <si>
    <t>802.15 CAC</t>
  </si>
  <si>
    <t>Powell</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</si>
  <si>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</si>
  <si>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</si>
  <si>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</si>
  <si>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</si>
  <si>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</si>
  <si>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</si>
  <si>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</si>
  <si>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AM2</t>
  </si>
  <si>
    <t>PM1</t>
  </si>
  <si>
    <t>PM2</t>
  </si>
  <si>
    <t>Initiate working group Letter Ballot</t>
  </si>
  <si>
    <t>Discussion on harmonization with SG-15.4ab and SG 15.14</t>
  </si>
  <si>
    <t>PDT</t>
  </si>
  <si>
    <t>UTC</t>
  </si>
  <si>
    <t>SG15.6a</t>
  </si>
  <si>
    <t>SCmain</t>
  </si>
  <si>
    <t>SG15.15</t>
  </si>
  <si>
    <t>Joint
14/15/4ab</t>
  </si>
  <si>
    <t>SG15.4ab</t>
  </si>
  <si>
    <t>SG15.14</t>
  </si>
  <si>
    <t>802 Wirless Chairs mtg</t>
  </si>
  <si>
    <t>TG4corr1</t>
  </si>
  <si>
    <t>EV1</t>
  </si>
  <si>
    <t>EV2</t>
  </si>
  <si>
    <t>802.15 Ldrshp
SG15.6a Ldrshp</t>
  </si>
  <si>
    <t>802.15 Ldrshp
SG15.15 Ldrshp</t>
  </si>
  <si>
    <t>802.15 Ldrshp
SG15.14 Ldrshp</t>
  </si>
  <si>
    <t>802.15 Ldrshp
SG15.4ab Ldrshp</t>
  </si>
  <si>
    <t>BEECHER</t>
  </si>
  <si>
    <t>Status REPORT: TG12 ULI (15.4 UPPER LAYER INTERFACE)</t>
  </si>
  <si>
    <t>Joint
6a/4ab/14</t>
  </si>
  <si>
    <t>POWELL</t>
  </si>
  <si>
    <t>Beecher</t>
  </si>
  <si>
    <t>Adjourn</t>
  </si>
  <si>
    <t>Sunday</t>
  </si>
  <si>
    <t>WG Opening
Meeting</t>
  </si>
  <si>
    <t>SG3ma</t>
  </si>
  <si>
    <t>WG Closing
Meeting</t>
  </si>
  <si>
    <t>SC Maint</t>
  </si>
  <si>
    <t>TG4cor1</t>
  </si>
  <si>
    <t>Required mtg slots</t>
  </si>
  <si>
    <t>Extra credit slots</t>
  </si>
  <si>
    <t>Do not count for attendance</t>
  </si>
  <si>
    <t>WEBEX/ATTENDANCE/VOTERS (voters: 121, nearly: 15, aspirant: 43)</t>
  </si>
  <si>
    <t>Plans for Nov Plenary</t>
  </si>
  <si>
    <t>Discuss Sept attendance recording and limits</t>
  </si>
  <si>
    <t xml:space="preserve">Hear additional proposals </t>
  </si>
  <si>
    <t>Prepare and review draft based on all the proposals heard</t>
  </si>
  <si>
    <t>Continue improvements to Use Cases</t>
  </si>
  <si>
    <t>Update SRD with new graph</t>
  </si>
  <si>
    <t>Contributions and review for SDD  (Latest revision is 802.15-21-306r2)</t>
  </si>
  <si>
    <t>SG15.3ma</t>
  </si>
  <si>
    <t xml:space="preserve">Review any change requests with Existing Standards </t>
  </si>
  <si>
    <t>Review any change requests for the Operations Manual</t>
  </si>
  <si>
    <t xml:space="preserve">AoB: </t>
  </si>
  <si>
    <t>Nov Virtual Plenary plans for IEEE 802.15 WG</t>
  </si>
  <si>
    <t>Formation of TG and construct plan on moving forward</t>
  </si>
  <si>
    <t>802.15 CAC for this plenary will be held on Wed Nov 2 from 10am - Noon Eastern time</t>
  </si>
  <si>
    <t>For the Nov 2021 plenary session, the opening IEEE 802 LMSC meeting shall be held on 05 Nov 2021 from 1900 to 2100 UTC (3:00 pm -5:00 pm ET) and the closing IEEE 802 LMSC meeting shall be held on 19 Nov 2021 from 1800 to 2200 UTC (1:00 pm to 5:00 pm ET).</t>
  </si>
  <si>
    <t>TREASURER'S REPORT (ec-21-0186-00-WCSG-wireless-treasurer-report-sept-2021.pptx)</t>
  </si>
  <si>
    <t>OPENING REPORT: SC THz</t>
  </si>
  <si>
    <t>SUB-GROUPS AND COMMITTEES OPENING REPORTS</t>
  </si>
  <si>
    <t>ANY OTHER BUSINESS (AoB)</t>
  </si>
  <si>
    <t>802 NOVEMBER PLENARY REGISTRATION FEES &amp; DEADLINES
Early Registration:  Until Thursday 11:59 PM UTC October 21, 2021 
* $US 50.00 for all attendees
Standard Registration:  Until Friday 11:59 PM UTC November 5, 2021 
* $US 75.00 for all attendees 
Late Registration:  After 11:59 PM UTC Friday 11:59 PM UTC November 5, 2021 
* $US 125.00 for all attendees 
Registration Fees are Non-Transferable and Non-Refundable
REGISTRATION WEBSITE:        https://cvent.me/4xn8Ql</t>
  </si>
  <si>
    <t>January 2022 interim will be electronic as per the vote in the Wireless Chairs Committee</t>
  </si>
  <si>
    <t>REVIEW NOVEMBER MEETING PLANS</t>
  </si>
  <si>
    <t>CLOSING REPORT: TG16t MG 802.16 Amendment</t>
  </si>
  <si>
    <t>CLOSING REPORT: SG15.3ma Revision</t>
  </si>
  <si>
    <t>CLOSING REPORT: TG4aa JRE (Japanese Rate Extension) Amendment</t>
  </si>
  <si>
    <t>CLOSING REPORT: TG7a OCC (Optical Camera Communication) Amendment</t>
  </si>
  <si>
    <t>CLOSING REPORT: TG13 MG-OWC (Multi-Gigabit Optical Wireless Communication) New Standard</t>
  </si>
  <si>
    <t>OPENING REPORT: TG4aa (Japanese Rate Extension) Amendment</t>
  </si>
  <si>
    <t>OPENING REPORT:TG 7a (Optical Camera Communication) Amendment</t>
  </si>
  <si>
    <t>OPENING REPORT: TG13 MG-OWC (Multi-Gigabit Optical Wireless Communication) New Standard</t>
  </si>
  <si>
    <t>OPENING REPORT: TG16t Amendment</t>
  </si>
  <si>
    <t>OPENING REPORT: SG15.3ma Revision</t>
  </si>
  <si>
    <t>OPENING REPORT: SG 15.15 NB-AHN New Standard</t>
  </si>
  <si>
    <t>CLOSING REPORT: TG4 Cor1 (Corrigendum of 802.15.4-2020)</t>
  </si>
  <si>
    <r>
      <t xml:space="preserve">PARs to be considered for approval by the IEEE 802 LMSC during the closing IEEE 802 LMSC meeting 19 Nov 2021 electronic meeting shall pass through the following process:
The proposed PAR shall be available at a publicly accessible URL and an email sent to the IEEE 802 LMSC reflector that contains the URL required for viewing the PAR and associated documentation no later than </t>
    </r>
    <r>
      <rPr>
        <b/>
        <sz val="11"/>
        <color rgb="FFFF0000"/>
        <rFont val="Times New Roman"/>
        <family val="1"/>
      </rPr>
      <t>05 Oct 2021, AoE</t>
    </r>
    <r>
      <rPr>
        <b/>
        <sz val="11"/>
        <color indexed="8"/>
        <rFont val="Times New Roman"/>
        <family val="1"/>
      </rPr>
      <t xml:space="preserve">.
Working Groups, other than the proposing Working Group, shall express concerns to the proposing Working Group as soon as possible and shall submit comments to the proposing Working Group and the IEEE 802 LMSC by e-mail not later than </t>
    </r>
    <r>
      <rPr>
        <b/>
        <sz val="11"/>
        <color rgb="FFFF0000"/>
        <rFont val="Times New Roman"/>
        <family val="1"/>
      </rPr>
      <t>10 Nov 2021, AoE</t>
    </r>
    <r>
      <rPr>
        <b/>
        <sz val="11"/>
        <color indexed="8"/>
        <rFont val="Times New Roman"/>
        <family val="1"/>
      </rPr>
      <t xml:space="preserve">.
The proposing Working Group shall post a response to commenting Working Group and to the IEEE 802 LMSC together with a Final PAR on a public website and circulate the relevant URL on the IEEE 802 LMSC reflector not later than </t>
    </r>
    <r>
      <rPr>
        <b/>
        <sz val="11"/>
        <color rgb="FFFF0000"/>
        <rFont val="Times New Roman"/>
        <family val="1"/>
      </rPr>
      <t xml:space="preserve">17 Nov 2021, AoE.         </t>
    </r>
    <r>
      <rPr>
        <b/>
        <sz val="11"/>
        <color indexed="8"/>
        <rFont val="Times New Roman"/>
        <family val="1"/>
      </rPr>
      <t xml:space="preserve">For a PAR to be considered at the December 7 NesCom meeting it must be submitted by </t>
    </r>
    <r>
      <rPr>
        <b/>
        <sz val="11"/>
        <color rgb="FFFF0000"/>
        <rFont val="Times New Roman"/>
        <family val="1"/>
      </rPr>
      <t>18 October</t>
    </r>
    <r>
      <rPr>
        <b/>
        <sz val="11"/>
        <color indexed="8"/>
        <rFont val="Times New Roman"/>
        <family val="1"/>
      </rPr>
      <t>.</t>
    </r>
  </si>
  <si>
    <t>LIAISON REPORT: 802.24</t>
  </si>
  <si>
    <t>Tuesday, Nov 9, 2021</t>
  </si>
  <si>
    <t>Tentative Agenda for Opening Meeting  - 134th IEEE 802.15 WSN Session</t>
  </si>
  <si>
    <t>APPROVE THE MINUTES FROM SEPTEMBER INTERIM  SESSION (15-21-0351-04)</t>
  </si>
  <si>
    <t>OPENING REPORT: TG 15.4ab UWB-NG Amendment</t>
  </si>
  <si>
    <t>OPENING REPORT: TG 15.6a ED-BAN Amendment</t>
  </si>
  <si>
    <t>OPENING REPORT: TG 15.14 UWB-AHN New Standard</t>
  </si>
  <si>
    <t>Registration for the November Interim Session is required - see https://cvent.me/4xn8Ql</t>
  </si>
  <si>
    <t>APPROVE NOVEMBER AGENDA (15-21-0541-00)</t>
  </si>
  <si>
    <t>134th IEEE 802.15 WSN SESSION</t>
  </si>
  <si>
    <t>Tentative Agenda for Closing Meeting - 134th IEEE 802.15 WSN SESSION</t>
  </si>
  <si>
    <t>Wednesday, Nov 17, 2021</t>
  </si>
  <si>
    <t>ADVISORY COMMITTEE (AC) (minutes: 15-21-0???-00)</t>
  </si>
  <si>
    <t>WIRELESS CHAIRS STEERING COMMITTEE (WCSC) (minutes: ec-21-0???-00)</t>
  </si>
  <si>
    <t>AM0</t>
  </si>
  <si>
    <t>TG6a</t>
  </si>
  <si>
    <t>TG4ab</t>
  </si>
  <si>
    <t>TG15</t>
  </si>
  <si>
    <t>TG14</t>
  </si>
  <si>
    <t>.</t>
  </si>
  <si>
    <t>First official meeting as a TG</t>
  </si>
  <si>
    <t>Continue with next steps</t>
  </si>
  <si>
    <t>5 slots needed</t>
  </si>
  <si>
    <t>Affirm TG chair</t>
  </si>
  <si>
    <t>TG14 (UWB-NS)</t>
  </si>
  <si>
    <t>Refining technical requirements</t>
  </si>
  <si>
    <t xml:space="preserve">Continue Technical discussion </t>
  </si>
  <si>
    <t>finish comment resolution</t>
  </si>
  <si>
    <t>prepare package for RevCom submission</t>
  </si>
  <si>
    <t>Review PICS template and work on content</t>
  </si>
  <si>
    <t>Commence task group review and comment resolution.</t>
  </si>
  <si>
    <t>Update draft for recirculation</t>
  </si>
  <si>
    <t>TG6a (dep)</t>
  </si>
  <si>
    <t>TG4ab (NG-UWB)</t>
  </si>
  <si>
    <t>TG15 (NB-NS)</t>
  </si>
  <si>
    <t>Plans for SG15.3ma PAR/CSD, P802.15.4aa RevCom submission and P802.15.13 RevCom submission</t>
  </si>
  <si>
    <t xml:space="preserve">Discuss what's going on in the IETF </t>
  </si>
  <si>
    <t>SG15.3ma PAR/CSD comment review and comment resolution</t>
  </si>
  <si>
    <t>Proposal mergers</t>
  </si>
  <si>
    <t>Plans for January Interim session</t>
  </si>
  <si>
    <t>Subgroup Status and Objectives for November Plenary</t>
  </si>
  <si>
    <t>TG4ab NG-UWB</t>
  </si>
  <si>
    <t>TG6a dep</t>
  </si>
  <si>
    <t>TG14 NS-UWB</t>
  </si>
  <si>
    <t>TG15 NS-NB</t>
  </si>
  <si>
    <t>Attendance requirements for Nov Interim</t>
  </si>
  <si>
    <t>Update on NesCom and RevCom dates</t>
  </si>
  <si>
    <t>Chairs for TG4 Corr, TG4ab, TG6a, TG14, TG15</t>
  </si>
  <si>
    <t>802.15 WG will hold its virtual plenary session from Tue Nov 9 to Wed Nov 17</t>
  </si>
  <si>
    <t>802 LMSC Opening meeting will be held 19:00 to 21:00 UTC (3-5 pm EDT) Friday 5 Nov 2021</t>
  </si>
  <si>
    <t>Opening 802.15 WG meeting will be held 13:00 to 14:00 UTC (9 - 11 am EST) Tuesday 9 Nov 2021</t>
  </si>
  <si>
    <t>Closing 802.15 WG meeting will be held 13:00-14:00 UTC (9-11am EST) Wednesday 17 Nov 2021</t>
  </si>
  <si>
    <t xml:space="preserve">802 LMSC Closing meeting will be held 18:00 to 22:00 UTC (1-5 pm EST) Friday 19 Nov 2021 </t>
  </si>
  <si>
    <t>Nov Plenary  Session Update (Note that US changes back to EST on 7Nov)</t>
  </si>
  <si>
    <r>
      <t xml:space="preserve">PARs to be considered for approval by the IEEE 802 LMSC during the closing IEEE 802 LMSC meeting </t>
    </r>
    <r>
      <rPr>
        <sz val="14"/>
        <color rgb="FFFF0000"/>
        <rFont val="Arial"/>
        <family val="2"/>
      </rPr>
      <t>19 Nov 2021</t>
    </r>
    <r>
      <rPr>
        <sz val="14"/>
        <rFont val="Arial"/>
        <family val="2"/>
      </rPr>
      <t xml:space="preserve"> electronic meeting shall pass through the following process:
The proposed PAR shall be available at a publicly accessible URL and an email sent to the IEEE 802 LMSC reflector that contains the URL required for viewing the PAR and associated documentation no later than </t>
    </r>
    <r>
      <rPr>
        <sz val="14"/>
        <color rgb="FFFF0000"/>
        <rFont val="Arial"/>
        <family val="2"/>
      </rPr>
      <t>05 Oct 2021, AoE</t>
    </r>
    <r>
      <rPr>
        <sz val="14"/>
        <rFont val="Arial"/>
        <family val="2"/>
      </rPr>
      <t xml:space="preserve">.
Working Groups, other than the proposing Working Group, shall express concerns to the proposing Working Group as soon as possible and shall submit comments to the proposing Working Group and the IEEE 802 LMSC by e-mail not later than </t>
    </r>
    <r>
      <rPr>
        <sz val="14"/>
        <color rgb="FFFF0000"/>
        <rFont val="Arial"/>
        <family val="2"/>
      </rPr>
      <t>10 Nov 2021, AoE</t>
    </r>
    <r>
      <rPr>
        <sz val="14"/>
        <rFont val="Arial"/>
        <family val="2"/>
      </rPr>
      <t xml:space="preserve">.
The proposing Working Group shall post a response to commenting Working Group and to the IEEE 802 LMSC together with a Final PAR on a public website and circulate the relevant URL on the IEEE 802 LMSC reflector not later than </t>
    </r>
    <r>
      <rPr>
        <sz val="14"/>
        <color rgb="FFFF0000"/>
        <rFont val="Arial"/>
        <family val="2"/>
      </rPr>
      <t>17 Nov 2021, AoE</t>
    </r>
    <r>
      <rPr>
        <sz val="14"/>
        <rFont val="Arial"/>
        <family val="2"/>
      </rPr>
      <t xml:space="preserve">.         For a PAR to be considered at the   </t>
    </r>
    <r>
      <rPr>
        <sz val="14"/>
        <color rgb="FFFF0000"/>
        <rFont val="Arial"/>
        <family val="2"/>
      </rPr>
      <t>December 7</t>
    </r>
    <r>
      <rPr>
        <sz val="14"/>
        <rFont val="Arial"/>
        <family val="2"/>
      </rPr>
      <t xml:space="preserve"> NesCom meeting it must be submitted by </t>
    </r>
    <r>
      <rPr>
        <sz val="14"/>
        <color rgb="FFFF0000"/>
        <rFont val="Arial"/>
        <family val="2"/>
      </rPr>
      <t>18 October</t>
    </r>
    <r>
      <rPr>
        <sz val="14"/>
        <rFont val="Arial"/>
        <family val="2"/>
      </rPr>
      <t>.</t>
    </r>
  </si>
  <si>
    <t>TBD</t>
  </si>
  <si>
    <t>November Agenda</t>
  </si>
  <si>
    <t>CLOSING REPORT: TG6a ED-BAN Amendment</t>
  </si>
  <si>
    <t>CLOSING REPORT: TG4ab UWB-NG Amendment</t>
  </si>
  <si>
    <t>CLOSING REPORT: TG14 UWB-AHN New Standard</t>
  </si>
  <si>
    <t>CLOSING REPORT: TG15 NB-AHN New Standard</t>
  </si>
  <si>
    <t>EST</t>
  </si>
  <si>
    <t>PST</t>
  </si>
  <si>
    <t>Joint
3ma/THz</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</si>
  <si>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Nov. plenary session consists of 37 scheduled meetings over 29 timeslots.  Of those 29 timeslots, 16 timeslots are designated as required with the other 13 timeslots designated as extra credit.  To achieve participation credit for the Nov. plenary session, a participant needs to attend meetings in any 12 of the 29 (required or extra credit) time slots.         </t>
  </si>
  <si>
    <t>Next day w.r.t. Eastern time zone</t>
  </si>
  <si>
    <t>802 LMSC Opening</t>
  </si>
  <si>
    <t>Wireless Chairs Webex meeting will be held 18:00 to 20:00 UTC (3-5 pm EDT) Wednesday 3 Nov 2021</t>
  </si>
  <si>
    <t>802 Wireless Chairs</t>
  </si>
  <si>
    <t>doc: 15-21-0541-01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</si>
</sst>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5" x14ac:knownFonts="1">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b/>
      <sz val="10"/>
      <color rgb="FF000000"/>
      <name val="Times New Roman"/>
      <family val="1"/>
    </font>
    <font>
      <sz val="10"/>
      <name val="Times New Roman"/>
      <family val="1"/>
    </font>
    <font>
      <sz val="10"/>
      <name val="Arial Narrow"/>
      <family val="2"/>
    </font>
    <font>
      <sz val="28"/>
      <name val="Wingdings"/>
      <charset val="2"/>
    </font>
    <font>
      <sz val="20"/>
      <name val="Wingdings"/>
      <charset val="2"/>
    </font>
    <font>
      <sz val="12"/>
      <color rgb="FF000000"/>
      <name val="Arial"/>
      <family val="2"/>
    </font>
    <font>
      <b/>
      <sz val="12"/>
      <name val="Arial"/>
      <family val="2"/>
    </font>
    <font>
      <b/>
      <u/>
      <sz val="12"/>
      <color theme="1"/>
      <name val="Arial"/>
      <family val="2"/>
    </font>
    <font>
      <b/>
      <u/>
      <sz val="12"/>
      <color rgb="FF0000FF"/>
      <name val="Arial"/>
      <family val="2"/>
    </font>
    <font>
      <b/>
      <sz val="12"/>
      <color theme="1"/>
      <name val="Arial"/>
      <family val="2"/>
    </font>
    <font>
      <b/>
      <sz val="11"/>
      <color rgb="FFFF0000"/>
      <name val="Times New Roman"/>
      <family val="1"/>
    </font>
    <font>
      <b/>
      <sz val="10"/>
      <color theme="1"/>
      <name val="Times New Roman"/>
      <family val="1"/>
    </font>
    <font>
      <b/>
      <sz val="11"/>
      <color rgb="FF0000FF"/>
      <name val="Calibri"/>
      <family val="2"/>
      <scheme val="minor"/>
    </font>
    <font>
      <sz val="14"/>
      <color rgb="FFFF0000"/>
      <name val="Arial"/>
      <family val="2"/>
    </font>
    <font>
      <b/>
      <sz val="11"/>
      <color theme="1"/>
      <name val="Calibri (Body)"/>
    </font>
  </fonts>
  <fills count="14">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00B050"/>
        <bgColor indexed="64"/>
      </patternFill>
    </fill>
    <fill>
      <patternFill patternType="solid">
        <fgColor rgb="FFFFFF00"/>
        <bgColor indexed="64"/>
      </patternFill>
    </fill>
    <fill>
      <patternFill patternType="solid">
        <fgColor rgb="FFFFFF00"/>
        <bgColor rgb="FF000000"/>
      </patternFill>
    </fill>
    <fill>
      <patternFill patternType="solid">
        <fgColor rgb="FF00B050"/>
        <bgColor rgb="FF000000"/>
      </patternFill>
    </fill>
    <fill>
      <patternFill patternType="solid">
        <fgColor rgb="FF92D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59999389629810485"/>
        <bgColor indexed="64"/>
      </patternFill>
    </fill>
  </fills>
  <borders count="38">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7" fillId="0" borderId="0" applyNumberFormat="0" applyFill="0" applyBorder="0" applyAlignment="0" applyProtection="0"/>
    <xf numFmtId="43" fontId="25" fillId="0" borderId="0" applyFont="0" applyFill="0" applyBorder="0" applyAlignment="0" applyProtection="0"/>
  </cellStyleXfs>
  <cellXfs count="333">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11" fillId="0" borderId="9"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Font="1"/>
    <xf numFmtId="164" fontId="3" fillId="0" borderId="0" xfId="0" applyNumberFormat="1" applyFont="1" applyFill="1" applyAlignment="1" applyProtection="1">
      <alignment horizontal="left" wrapText="1" indent="1"/>
    </xf>
    <xf numFmtId="164" fontId="26" fillId="0" borderId="0" xfId="0" applyFont="1"/>
    <xf numFmtId="164" fontId="26" fillId="0" borderId="0" xfId="0" applyFont="1" applyAlignment="1">
      <alignment wrapText="1"/>
    </xf>
    <xf numFmtId="164" fontId="21" fillId="0" borderId="0" xfId="2" applyFont="1" applyFill="1" applyBorder="1" applyAlignment="1">
      <alignment vertical="center"/>
    </xf>
    <xf numFmtId="164" fontId="28" fillId="0" borderId="0" xfId="0" applyFont="1"/>
    <xf numFmtId="164" fontId="29" fillId="0" borderId="0" xfId="0" applyFont="1"/>
    <xf numFmtId="164" fontId="22" fillId="0" borderId="0" xfId="0" applyFont="1"/>
    <xf numFmtId="164" fontId="30" fillId="0" borderId="0" xfId="0" applyNumberFormat="1" applyFont="1" applyFill="1" applyAlignment="1" applyProtection="1">
      <alignment horizontal="left"/>
    </xf>
    <xf numFmtId="164" fontId="22" fillId="0" borderId="0" xfId="0" applyFont="1" applyFill="1"/>
    <xf numFmtId="164" fontId="31" fillId="0" borderId="0" xfId="0" applyFont="1"/>
    <xf numFmtId="164" fontId="32" fillId="0" borderId="0" xfId="0" applyFont="1"/>
    <xf numFmtId="164" fontId="33" fillId="0" borderId="0" xfId="0" applyFont="1"/>
    <xf numFmtId="164" fontId="34" fillId="0" borderId="0" xfId="0" applyFont="1" applyFill="1"/>
    <xf numFmtId="164" fontId="35" fillId="0" borderId="0" xfId="0" applyFont="1" applyFill="1" applyAlignment="1">
      <alignment horizontal="left" wrapText="1" indent="1"/>
    </xf>
    <xf numFmtId="164" fontId="24" fillId="0" borderId="0" xfId="0" applyFont="1" applyAlignment="1">
      <alignment horizontal="left"/>
    </xf>
    <xf numFmtId="164" fontId="38" fillId="0" borderId="0" xfId="0" applyFont="1"/>
    <xf numFmtId="164" fontId="39" fillId="0" borderId="0" xfId="0" applyFont="1"/>
    <xf numFmtId="164" fontId="37" fillId="0" borderId="0" xfId="4"/>
    <xf numFmtId="164" fontId="40" fillId="0" borderId="0" xfId="0" applyFont="1" applyAlignment="1">
      <alignment horizontal="left"/>
    </xf>
    <xf numFmtId="164" fontId="26" fillId="0" borderId="0" xfId="0" applyFont="1" applyFill="1"/>
    <xf numFmtId="164" fontId="43" fillId="0" borderId="0" xfId="0" applyFont="1"/>
    <xf numFmtId="164" fontId="44" fillId="0" borderId="0" xfId="0" applyFont="1" applyAlignment="1">
      <alignment horizontal="left" vertical="center" indent="1" readingOrder="1"/>
    </xf>
    <xf numFmtId="164" fontId="45" fillId="0" borderId="0" xfId="0" applyFont="1" applyAlignment="1">
      <alignment horizontal="left" vertical="center" indent="1" readingOrder="1"/>
    </xf>
    <xf numFmtId="164" fontId="45" fillId="0" borderId="0" xfId="0" applyFont="1" applyAlignment="1">
      <alignment horizontal="left" vertical="center" indent="3" readingOrder="1"/>
    </xf>
    <xf numFmtId="164" fontId="24" fillId="0" borderId="0" xfId="0" applyFont="1" applyAlignment="1">
      <alignment vertical="center"/>
    </xf>
    <xf numFmtId="164" fontId="23" fillId="0" borderId="11" xfId="0" applyFont="1" applyBorder="1"/>
    <xf numFmtId="164" fontId="46" fillId="0" borderId="18" xfId="0" applyFont="1" applyBorder="1" applyAlignment="1">
      <alignment horizontal="center"/>
    </xf>
    <xf numFmtId="164" fontId="46" fillId="0" borderId="1" xfId="0" applyFont="1" applyBorder="1" applyAlignment="1">
      <alignment horizontal="center"/>
    </xf>
    <xf numFmtId="164" fontId="23" fillId="0" borderId="2" xfId="0" applyFont="1" applyBorder="1"/>
    <xf numFmtId="164" fontId="46" fillId="0" borderId="10" xfId="0" applyFont="1" applyBorder="1" applyAlignment="1">
      <alignment horizontal="right"/>
    </xf>
    <xf numFmtId="167" fontId="46" fillId="0" borderId="21" xfId="0" applyNumberFormat="1" applyFont="1" applyBorder="1" applyAlignment="1">
      <alignment horizontal="center"/>
    </xf>
    <xf numFmtId="167" fontId="46" fillId="0" borderId="4" xfId="0" applyNumberFormat="1" applyFont="1" applyBorder="1" applyAlignment="1">
      <alignment horizontal="center"/>
    </xf>
    <xf numFmtId="164" fontId="46" fillId="0" borderId="5" xfId="0" applyFont="1" applyBorder="1" applyAlignment="1">
      <alignment horizontal="center"/>
    </xf>
    <xf numFmtId="168" fontId="46" fillId="0" borderId="0" xfId="0" applyNumberFormat="1" applyFont="1"/>
    <xf numFmtId="164" fontId="0" fillId="5" borderId="24" xfId="0" applyFill="1" applyBorder="1"/>
    <xf numFmtId="164" fontId="0" fillId="5" borderId="8" xfId="0" applyFill="1" applyBorder="1"/>
    <xf numFmtId="164" fontId="0" fillId="5" borderId="15" xfId="0" applyFill="1" applyBorder="1"/>
    <xf numFmtId="164" fontId="0" fillId="5" borderId="0" xfId="0" applyFill="1"/>
    <xf numFmtId="167" fontId="46" fillId="5" borderId="15" xfId="0" applyNumberFormat="1" applyFont="1" applyFill="1" applyBorder="1" applyAlignment="1">
      <alignment horizontal="center"/>
    </xf>
    <xf numFmtId="167" fontId="46" fillId="5" borderId="0" xfId="0" applyNumberFormat="1" applyFont="1" applyFill="1" applyAlignment="1">
      <alignment horizontal="center"/>
    </xf>
    <xf numFmtId="168" fontId="46" fillId="0" borderId="3" xfId="0" applyNumberFormat="1" applyFont="1" applyBorder="1"/>
    <xf numFmtId="167" fontId="46" fillId="5" borderId="15" xfId="0" applyNumberFormat="1" applyFont="1" applyFill="1" applyBorder="1"/>
    <xf numFmtId="167" fontId="46" fillId="5" borderId="0" xfId="0" applyNumberFormat="1" applyFont="1" applyFill="1"/>
    <xf numFmtId="164" fontId="23" fillId="5" borderId="15" xfId="0" applyFont="1" applyFill="1" applyBorder="1"/>
    <xf numFmtId="164" fontId="23" fillId="5" borderId="8" xfId="0" applyFont="1" applyFill="1" applyBorder="1"/>
    <xf numFmtId="164" fontId="23" fillId="5" borderId="0" xfId="0" applyFont="1" applyFill="1"/>
    <xf numFmtId="168" fontId="46" fillId="5" borderId="24" xfId="0" applyNumberFormat="1" applyFont="1" applyFill="1" applyBorder="1"/>
    <xf numFmtId="168" fontId="48" fillId="4" borderId="30" xfId="4" applyNumberFormat="1" applyFont="1" applyFill="1" applyBorder="1" applyAlignment="1">
      <alignment horizontal="center" vertical="center"/>
    </xf>
    <xf numFmtId="164" fontId="0" fillId="5" borderId="33" xfId="0" applyFill="1" applyBorder="1"/>
    <xf numFmtId="164" fontId="23" fillId="5" borderId="0" xfId="0" applyFont="1" applyFill="1" applyAlignment="1">
      <alignment wrapText="1"/>
    </xf>
    <xf numFmtId="164" fontId="23" fillId="5" borderId="15" xfId="0" applyFont="1" applyFill="1" applyBorder="1" applyAlignment="1">
      <alignment wrapText="1"/>
    </xf>
    <xf numFmtId="164" fontId="23" fillId="5" borderId="8" xfId="0" applyFont="1" applyFill="1" applyBorder="1" applyAlignment="1">
      <alignment wrapText="1"/>
    </xf>
    <xf numFmtId="168" fontId="46" fillId="0" borderId="14" xfId="0" applyNumberFormat="1" applyFont="1" applyBorder="1"/>
    <xf numFmtId="168" fontId="46" fillId="0" borderId="17" xfId="0" applyNumberFormat="1" applyFont="1" applyBorder="1"/>
    <xf numFmtId="168" fontId="46" fillId="5" borderId="36" xfId="0" applyNumberFormat="1" applyFont="1" applyFill="1" applyBorder="1"/>
    <xf numFmtId="164" fontId="23" fillId="5" borderId="16" xfId="0" applyFont="1" applyFill="1" applyBorder="1" applyAlignment="1">
      <alignment wrapText="1"/>
    </xf>
    <xf numFmtId="164" fontId="23" fillId="5" borderId="17" xfId="0" applyFont="1" applyFill="1" applyBorder="1" applyAlignment="1">
      <alignment wrapText="1"/>
    </xf>
    <xf numFmtId="164" fontId="23" fillId="5" borderId="14" xfId="0" applyFont="1" applyFill="1" applyBorder="1"/>
    <xf numFmtId="164" fontId="23" fillId="5" borderId="17" xfId="0" applyFont="1" applyFill="1" applyBorder="1"/>
    <xf numFmtId="164" fontId="23" fillId="5" borderId="14" xfId="0" applyFont="1" applyFill="1" applyBorder="1" applyAlignment="1">
      <alignment wrapText="1"/>
    </xf>
    <xf numFmtId="164" fontId="23" fillId="5" borderId="16" xfId="0" applyFont="1" applyFill="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41" fillId="0" borderId="0" xfId="0" applyFont="1" applyAlignment="1">
      <alignment vertical="center" wrapText="1"/>
    </xf>
    <xf numFmtId="164" fontId="23" fillId="0" borderId="6" xfId="0" applyFont="1" applyBorder="1"/>
    <xf numFmtId="164" fontId="23" fillId="0" borderId="19" xfId="0" applyFont="1" applyBorder="1"/>
    <xf numFmtId="164" fontId="46" fillId="0" borderId="22" xfId="0" applyFont="1" applyBorder="1" applyAlignment="1">
      <alignment horizontal="right"/>
    </xf>
    <xf numFmtId="164" fontId="46" fillId="0" borderId="31" xfId="0" applyFont="1" applyBorder="1" applyAlignment="1">
      <alignment horizontal="right"/>
    </xf>
    <xf numFmtId="164" fontId="46" fillId="0" borderId="21" xfId="0" applyFont="1" applyBorder="1" applyAlignment="1">
      <alignment horizontal="center"/>
    </xf>
    <xf numFmtId="168" fontId="46" fillId="0" borderId="8" xfId="0" applyNumberFormat="1" applyFont="1" applyBorder="1"/>
    <xf numFmtId="168" fontId="46" fillId="0" borderId="15" xfId="0" applyNumberFormat="1" applyFont="1" applyBorder="1"/>
    <xf numFmtId="168" fontId="46" fillId="0" borderId="16" xfId="0" applyNumberFormat="1" applyFont="1" applyBorder="1"/>
    <xf numFmtId="168" fontId="23" fillId="0" borderId="0" xfId="0" applyNumberFormat="1" applyFont="1"/>
    <xf numFmtId="164" fontId="23" fillId="0" borderId="0" xfId="0" applyFont="1" applyAlignment="1">
      <alignment wrapText="1"/>
    </xf>
    <xf numFmtId="164" fontId="28" fillId="0" borderId="0" xfId="0" applyFont="1" applyAlignment="1">
      <alignment horizontal="left" indent="1"/>
    </xf>
    <xf numFmtId="164" fontId="39" fillId="0" borderId="0" xfId="0" applyFont="1" applyAlignment="1">
      <alignment horizontal="left" indent="1"/>
    </xf>
    <xf numFmtId="164" fontId="36" fillId="0" borderId="0" xfId="0" applyNumberFormat="1" applyFont="1" applyFill="1" applyAlignment="1" applyProtection="1">
      <alignment horizontal="left" vertical="center" wrapText="1" indent="1"/>
    </xf>
    <xf numFmtId="2" fontId="2" fillId="0" borderId="0" xfId="2" applyNumberFormat="1" applyFont="1" applyFill="1" applyBorder="1" applyAlignment="1">
      <alignment horizontal="left" vertical="center"/>
    </xf>
    <xf numFmtId="164" fontId="3" fillId="0" borderId="0" xfId="0" applyFont="1" applyBorder="1" applyAlignment="1">
      <alignment horizontal="left" indent="1"/>
    </xf>
    <xf numFmtId="167" fontId="46" fillId="0" borderId="4" xfId="0" applyNumberFormat="1" applyFont="1" applyBorder="1" applyAlignment="1">
      <alignment horizontal="center"/>
    </xf>
    <xf numFmtId="164" fontId="46" fillId="0" borderId="20" xfId="0" applyFont="1" applyBorder="1" applyAlignment="1">
      <alignment horizontal="center"/>
    </xf>
    <xf numFmtId="164" fontId="51" fillId="0" borderId="0" xfId="4" applyFont="1" applyAlignment="1">
      <alignment horizontal="left" wrapText="1" indent="2"/>
    </xf>
    <xf numFmtId="164" fontId="3" fillId="0" borderId="0" xfId="0" applyFont="1" applyFill="1" applyAlignment="1">
      <alignment horizontal="left" wrapText="1" indent="2"/>
    </xf>
    <xf numFmtId="164" fontId="25" fillId="0" borderId="0" xfId="0" applyFont="1" applyFill="1"/>
    <xf numFmtId="164" fontId="21"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4" fontId="23" fillId="0" borderId="0" xfId="0" applyFont="1" applyAlignment="1">
      <alignment horizontal="left" wrapText="1"/>
    </xf>
    <xf numFmtId="164" fontId="23" fillId="0" borderId="3" xfId="0" applyFont="1" applyBorder="1" applyAlignment="1">
      <alignment horizontal="left" wrapText="1"/>
    </xf>
    <xf numFmtId="164" fontId="23" fillId="0" borderId="1" xfId="0" applyFont="1" applyBorder="1" applyAlignment="1">
      <alignment horizontal="left" vertical="top" wrapText="1"/>
    </xf>
    <xf numFmtId="164" fontId="23" fillId="0" borderId="0" xfId="0" applyFont="1" applyAlignment="1">
      <alignment horizontal="left"/>
    </xf>
    <xf numFmtId="164" fontId="23" fillId="0" borderId="32" xfId="0" applyFont="1" applyBorder="1" applyAlignment="1">
      <alignment horizontal="center" vertical="center"/>
    </xf>
    <xf numFmtId="164" fontId="23" fillId="0" borderId="27" xfId="0" applyFont="1" applyBorder="1" applyAlignment="1">
      <alignment horizontal="center" vertical="center"/>
    </xf>
    <xf numFmtId="164" fontId="23" fillId="0" borderId="31" xfId="0" applyFont="1" applyBorder="1" applyAlignment="1">
      <alignment horizontal="center" vertical="center"/>
    </xf>
    <xf numFmtId="164" fontId="46" fillId="0" borderId="6" xfId="0" applyFont="1" applyBorder="1" applyAlignment="1">
      <alignment horizontal="center"/>
    </xf>
    <xf numFmtId="167" fontId="46" fillId="0" borderId="22" xfId="0" applyNumberFormat="1" applyFont="1" applyBorder="1" applyAlignment="1">
      <alignment horizontal="center"/>
    </xf>
    <xf numFmtId="167" fontId="46" fillId="0" borderId="23" xfId="0" applyNumberFormat="1" applyFont="1" applyBorder="1" applyAlignment="1">
      <alignment horizontal="center"/>
    </xf>
    <xf numFmtId="164" fontId="46" fillId="0" borderId="19" xfId="0" applyFont="1" applyBorder="1" applyAlignment="1">
      <alignment horizontal="center"/>
    </xf>
    <xf numFmtId="164" fontId="23" fillId="7" borderId="13" xfId="0" applyFont="1" applyFill="1" applyBorder="1" applyAlignment="1">
      <alignment horizontal="center" vertical="center"/>
    </xf>
    <xf numFmtId="164" fontId="23" fillId="7" borderId="34" xfId="0" applyFont="1" applyFill="1" applyBorder="1" applyAlignment="1">
      <alignment horizontal="center" vertical="center"/>
    </xf>
    <xf numFmtId="164" fontId="23" fillId="7" borderId="28" xfId="0" applyFont="1" applyFill="1" applyBorder="1" applyAlignment="1">
      <alignment horizontal="center" vertical="center"/>
    </xf>
    <xf numFmtId="164" fontId="23" fillId="7" borderId="32" xfId="0" applyFont="1" applyFill="1" applyBorder="1" applyAlignment="1">
      <alignment horizontal="center" vertical="center"/>
    </xf>
    <xf numFmtId="164" fontId="23" fillId="7" borderId="11" xfId="0" applyFont="1" applyFill="1" applyBorder="1" applyAlignment="1">
      <alignment horizontal="center" vertical="center"/>
    </xf>
    <xf numFmtId="164" fontId="23" fillId="7" borderId="10" xfId="0" applyFont="1" applyFill="1" applyBorder="1" applyAlignment="1">
      <alignment horizontal="center" vertical="center"/>
    </xf>
    <xf numFmtId="164" fontId="23" fillId="7" borderId="27" xfId="0" applyFont="1" applyFill="1" applyBorder="1" applyAlignment="1">
      <alignment horizontal="center" vertical="center"/>
    </xf>
    <xf numFmtId="164" fontId="23" fillId="7" borderId="31" xfId="0" applyFont="1" applyFill="1" applyBorder="1" applyAlignment="1">
      <alignment horizontal="center" vertical="center"/>
    </xf>
    <xf numFmtId="164" fontId="46" fillId="7" borderId="28" xfId="0" applyFont="1" applyFill="1" applyBorder="1" applyAlignment="1">
      <alignment horizontal="center" vertical="center"/>
    </xf>
    <xf numFmtId="164" fontId="46" fillId="7" borderId="11" xfId="0" applyFont="1" applyFill="1" applyBorder="1" applyAlignment="1">
      <alignment horizontal="center" vertical="center"/>
    </xf>
    <xf numFmtId="164" fontId="46" fillId="7" borderId="10" xfId="0" applyFont="1" applyFill="1" applyBorder="1" applyAlignment="1">
      <alignment horizontal="center" vertical="center"/>
    </xf>
    <xf numFmtId="164" fontId="23" fillId="7" borderId="2" xfId="0" applyFont="1" applyFill="1" applyBorder="1" applyAlignment="1">
      <alignment horizontal="center" vertical="center"/>
    </xf>
    <xf numFmtId="164" fontId="23" fillId="7" borderId="5" xfId="0" applyFont="1" applyFill="1" applyBorder="1" applyAlignment="1">
      <alignment horizontal="center" vertical="center"/>
    </xf>
    <xf numFmtId="164" fontId="46" fillId="6" borderId="27" xfId="0" applyFont="1" applyFill="1" applyBorder="1" applyAlignment="1">
      <alignment horizontal="center" vertical="center" wrapText="1"/>
    </xf>
    <xf numFmtId="164" fontId="23" fillId="6" borderId="31" xfId="0" applyFont="1" applyFill="1" applyBorder="1" applyAlignment="1">
      <alignment horizontal="center" vertical="center" wrapText="1"/>
    </xf>
    <xf numFmtId="164" fontId="49" fillId="7" borderId="25" xfId="4" applyFont="1" applyFill="1" applyBorder="1" applyAlignment="1">
      <alignment horizontal="center" vertical="center" wrapText="1"/>
    </xf>
    <xf numFmtId="164" fontId="49" fillId="7" borderId="26" xfId="4" applyFont="1" applyFill="1" applyBorder="1" applyAlignment="1">
      <alignment horizontal="center" vertical="center" wrapText="1"/>
    </xf>
    <xf numFmtId="164" fontId="49" fillId="7" borderId="22" xfId="4" applyFont="1" applyFill="1" applyBorder="1" applyAlignment="1">
      <alignment horizontal="center" vertical="center" wrapText="1"/>
    </xf>
    <xf numFmtId="164" fontId="49" fillId="7" borderId="23" xfId="4" applyFont="1" applyFill="1" applyBorder="1" applyAlignment="1">
      <alignment horizontal="center" vertical="center" wrapText="1"/>
    </xf>
    <xf numFmtId="164" fontId="46" fillId="7" borderId="2" xfId="0" applyFont="1" applyFill="1" applyBorder="1" applyAlignment="1">
      <alignment horizontal="center" vertical="center"/>
    </xf>
    <xf numFmtId="164" fontId="23" fillId="7" borderId="29" xfId="0" applyFont="1" applyFill="1" applyBorder="1" applyAlignment="1">
      <alignment horizontal="center" vertical="center"/>
    </xf>
    <xf numFmtId="168" fontId="37" fillId="4" borderId="33" xfId="4" applyNumberFormat="1" applyFill="1" applyBorder="1" applyAlignment="1">
      <alignment horizontal="center" vertical="top" wrapText="1"/>
    </xf>
    <xf numFmtId="168" fontId="37" fillId="4" borderId="21" xfId="4" applyNumberFormat="1" applyFill="1" applyBorder="1" applyAlignment="1">
      <alignment horizontal="center" vertical="top" wrapText="1"/>
    </xf>
    <xf numFmtId="164" fontId="46" fillId="7" borderId="28" xfId="0" applyFont="1" applyFill="1" applyBorder="1" applyAlignment="1">
      <alignment horizontal="center" vertical="center" wrapText="1"/>
    </xf>
    <xf numFmtId="164" fontId="23" fillId="7" borderId="32" xfId="0" applyFont="1" applyFill="1" applyBorder="1" applyAlignment="1">
      <alignment horizontal="center" vertical="center" wrapText="1"/>
    </xf>
    <xf numFmtId="164" fontId="46" fillId="8" borderId="28" xfId="0" applyFont="1" applyFill="1" applyBorder="1" applyAlignment="1">
      <alignment horizontal="center" vertical="center" wrapText="1"/>
    </xf>
    <xf numFmtId="164" fontId="46" fillId="8" borderId="32" xfId="0" applyFont="1" applyFill="1" applyBorder="1" applyAlignment="1">
      <alignment horizontal="center" vertical="center" wrapText="1"/>
    </xf>
    <xf numFmtId="164" fontId="46" fillId="8" borderId="2" xfId="0" applyFont="1" applyFill="1" applyBorder="1" applyAlignment="1">
      <alignment horizontal="center" vertical="center" wrapText="1"/>
    </xf>
    <xf numFmtId="164" fontId="46" fillId="8" borderId="5" xfId="0" applyFont="1" applyFill="1" applyBorder="1" applyAlignment="1">
      <alignment horizontal="center" vertical="center" wrapText="1"/>
    </xf>
    <xf numFmtId="164" fontId="46" fillId="6" borderId="28" xfId="0" applyFont="1" applyFill="1" applyBorder="1" applyAlignment="1">
      <alignment horizontal="center" vertical="center"/>
    </xf>
    <xf numFmtId="164" fontId="23" fillId="6" borderId="32" xfId="0" applyFont="1" applyFill="1" applyBorder="1" applyAlignment="1">
      <alignment horizontal="center" vertical="center"/>
    </xf>
    <xf numFmtId="164" fontId="46" fillId="6" borderId="0" xfId="0" applyFont="1" applyFill="1" applyAlignment="1">
      <alignment horizontal="center" vertical="center"/>
    </xf>
    <xf numFmtId="164" fontId="46" fillId="6" borderId="4" xfId="0" applyFont="1" applyFill="1" applyBorder="1" applyAlignment="1">
      <alignment horizontal="center" vertical="center"/>
    </xf>
    <xf numFmtId="164" fontId="46" fillId="9" borderId="27" xfId="0" applyFont="1" applyFill="1" applyBorder="1" applyAlignment="1">
      <alignment horizontal="center" vertical="center" wrapText="1"/>
    </xf>
    <xf numFmtId="164" fontId="46" fillId="9" borderId="31" xfId="0" applyFont="1" applyFill="1" applyBorder="1" applyAlignment="1">
      <alignment horizontal="center" vertical="center" wrapText="1"/>
    </xf>
    <xf numFmtId="164" fontId="46" fillId="6" borderId="26" xfId="0" applyFont="1" applyFill="1" applyBorder="1" applyAlignment="1">
      <alignment horizontal="center" vertical="center"/>
    </xf>
    <xf numFmtId="164" fontId="46" fillId="6" borderId="15" xfId="0" applyFont="1" applyFill="1" applyBorder="1" applyAlignment="1">
      <alignment horizontal="center" vertical="center"/>
    </xf>
    <xf numFmtId="164" fontId="23" fillId="7" borderId="26" xfId="0" applyFont="1" applyFill="1" applyBorder="1" applyAlignment="1">
      <alignment horizontal="center" vertical="center"/>
    </xf>
    <xf numFmtId="164" fontId="23" fillId="7" borderId="15" xfId="0" applyFont="1" applyFill="1" applyBorder="1" applyAlignment="1">
      <alignment horizontal="center" vertical="center"/>
    </xf>
    <xf numFmtId="164" fontId="46" fillId="6" borderId="28" xfId="0" applyFont="1" applyFill="1" applyBorder="1" applyAlignment="1">
      <alignment horizontal="center" vertical="center" wrapText="1"/>
    </xf>
    <xf numFmtId="164" fontId="23" fillId="6" borderId="32" xfId="0" applyFont="1" applyFill="1" applyBorder="1" applyAlignment="1">
      <alignment horizontal="center" vertical="center" wrapText="1"/>
    </xf>
    <xf numFmtId="164" fontId="46" fillId="7" borderId="8" xfId="0" applyFont="1" applyFill="1" applyBorder="1" applyAlignment="1">
      <alignment horizontal="center" vertical="center" wrapText="1"/>
    </xf>
    <xf numFmtId="164" fontId="23" fillId="7" borderId="22" xfId="0" applyFont="1" applyFill="1" applyBorder="1" applyAlignment="1">
      <alignment horizontal="center" vertical="center" wrapText="1"/>
    </xf>
    <xf numFmtId="164" fontId="46" fillId="6" borderId="27" xfId="0" applyFont="1" applyFill="1" applyBorder="1" applyAlignment="1">
      <alignment horizontal="center" vertical="center"/>
    </xf>
    <xf numFmtId="164" fontId="23" fillId="6" borderId="31" xfId="0" applyFont="1" applyFill="1" applyBorder="1" applyAlignment="1">
      <alignment horizontal="center" vertical="center"/>
    </xf>
    <xf numFmtId="164" fontId="47" fillId="6" borderId="1" xfId="4" applyFont="1" applyFill="1" applyBorder="1" applyAlignment="1">
      <alignment horizontal="center" vertical="center" wrapText="1"/>
    </xf>
    <xf numFmtId="164" fontId="47" fillId="6" borderId="26" xfId="4" applyFont="1" applyFill="1" applyBorder="1" applyAlignment="1">
      <alignment horizontal="center" vertical="center" wrapText="1"/>
    </xf>
    <xf numFmtId="164" fontId="47" fillId="6" borderId="4" xfId="4" applyFont="1" applyFill="1" applyBorder="1" applyAlignment="1">
      <alignment horizontal="center" vertical="center" wrapText="1"/>
    </xf>
    <xf numFmtId="164" fontId="47" fillId="6" borderId="23" xfId="4" applyFont="1" applyFill="1" applyBorder="1" applyAlignment="1">
      <alignment horizontal="center" vertical="center" wrapText="1"/>
    </xf>
    <xf numFmtId="164" fontId="46" fillId="6" borderId="32" xfId="0" applyFont="1" applyFill="1" applyBorder="1" applyAlignment="1">
      <alignment horizontal="center" vertical="center"/>
    </xf>
    <xf numFmtId="164" fontId="46" fillId="6" borderId="25" xfId="0" applyFont="1" applyFill="1" applyBorder="1" applyAlignment="1">
      <alignment horizontal="center" vertical="center" wrapText="1"/>
    </xf>
    <xf numFmtId="164" fontId="46" fillId="6" borderId="26" xfId="0" applyFont="1" applyFill="1" applyBorder="1" applyAlignment="1">
      <alignment horizontal="center" vertical="center" wrapText="1"/>
    </xf>
    <xf numFmtId="164" fontId="46" fillId="6" borderId="22" xfId="0" applyFont="1" applyFill="1" applyBorder="1" applyAlignment="1">
      <alignment horizontal="center" vertical="center" wrapText="1"/>
    </xf>
    <xf numFmtId="164" fontId="46" fillId="6" borderId="23" xfId="0" applyFont="1" applyFill="1" applyBorder="1" applyAlignment="1">
      <alignment horizontal="center" vertical="center" wrapText="1"/>
    </xf>
    <xf numFmtId="164" fontId="46" fillId="7" borderId="13" xfId="0" applyFont="1" applyFill="1" applyBorder="1" applyAlignment="1">
      <alignment horizontal="center" vertical="center"/>
    </xf>
    <xf numFmtId="164" fontId="23" fillId="7" borderId="34" xfId="0" applyFont="1" applyFill="1" applyBorder="1" applyAlignment="1">
      <alignment horizontal="center" vertical="center" wrapText="1"/>
    </xf>
    <xf numFmtId="164" fontId="23" fillId="6" borderId="23" xfId="0" applyFont="1" applyFill="1" applyBorder="1" applyAlignment="1">
      <alignment horizontal="center" vertical="center"/>
    </xf>
    <xf numFmtId="164" fontId="46" fillId="6" borderId="25" xfId="0" applyFont="1" applyFill="1" applyBorder="1" applyAlignment="1">
      <alignment horizontal="center" vertical="center"/>
    </xf>
    <xf numFmtId="164" fontId="46" fillId="6" borderId="22" xfId="0" applyFont="1" applyFill="1" applyBorder="1" applyAlignment="1">
      <alignment horizontal="center" vertical="center"/>
    </xf>
    <xf numFmtId="164" fontId="46" fillId="6" borderId="23" xfId="0" applyFont="1" applyFill="1" applyBorder="1" applyAlignment="1">
      <alignment horizontal="center" vertical="center"/>
    </xf>
    <xf numFmtId="164" fontId="46" fillId="7" borderId="27" xfId="0" applyFont="1" applyFill="1" applyBorder="1" applyAlignment="1">
      <alignment horizontal="center" vertical="center"/>
    </xf>
    <xf numFmtId="164" fontId="23" fillId="6" borderId="37" xfId="0" applyFont="1" applyFill="1" applyBorder="1" applyAlignment="1">
      <alignment horizontal="center" vertical="center"/>
    </xf>
    <xf numFmtId="164" fontId="23" fillId="6" borderId="35" xfId="0" applyFont="1" applyFill="1" applyBorder="1" applyAlignment="1">
      <alignment horizontal="center" vertical="center"/>
    </xf>
    <xf numFmtId="164" fontId="46" fillId="0" borderId="20" xfId="0" applyFont="1" applyBorder="1" applyAlignment="1">
      <alignment horizontal="center"/>
    </xf>
    <xf numFmtId="164" fontId="47" fillId="6" borderId="25" xfId="4" applyFont="1" applyFill="1" applyBorder="1" applyAlignment="1">
      <alignment horizontal="center" vertical="center" wrapText="1"/>
    </xf>
    <xf numFmtId="164" fontId="47" fillId="6" borderId="22" xfId="4" applyFont="1" applyFill="1" applyBorder="1" applyAlignment="1">
      <alignment horizontal="center" vertical="center" wrapText="1"/>
    </xf>
    <xf numFmtId="164" fontId="46" fillId="6" borderId="2" xfId="0" applyFont="1" applyFill="1" applyBorder="1" applyAlignment="1">
      <alignment horizontal="center" vertical="center"/>
    </xf>
    <xf numFmtId="164" fontId="23" fillId="6" borderId="3" xfId="0" applyFont="1" applyFill="1" applyBorder="1" applyAlignment="1">
      <alignment horizontal="center" vertical="center"/>
    </xf>
    <xf numFmtId="164" fontId="23" fillId="7" borderId="35" xfId="0" applyFont="1" applyFill="1" applyBorder="1" applyAlignment="1">
      <alignment horizontal="center" vertical="center"/>
    </xf>
    <xf numFmtId="43" fontId="46" fillId="0" borderId="20" xfId="5" applyFont="1" applyBorder="1" applyAlignment="1">
      <alignment horizontal="center"/>
    </xf>
    <xf numFmtId="43" fontId="46" fillId="0" borderId="19" xfId="5" applyFont="1" applyBorder="1" applyAlignment="1">
      <alignment horizontal="center"/>
    </xf>
    <xf numFmtId="167" fontId="46" fillId="0" borderId="4" xfId="0" applyNumberFormat="1" applyFont="1" applyBorder="1" applyAlignment="1">
      <alignment horizontal="center"/>
    </xf>
    <xf numFmtId="164" fontId="23" fillId="0" borderId="18" xfId="0" applyFont="1" applyBorder="1"/>
    <xf numFmtId="168" fontId="46" fillId="0" borderId="24" xfId="0" applyNumberFormat="1" applyFont="1" applyBorder="1"/>
    <xf numFmtId="164" fontId="23" fillId="0" borderId="28" xfId="0" applyFont="1" applyBorder="1" applyAlignment="1">
      <alignment horizontal="center" vertical="center"/>
    </xf>
    <xf numFmtId="164" fontId="47" fillId="10" borderId="1" xfId="4" applyFont="1" applyFill="1" applyBorder="1" applyAlignment="1">
      <alignment horizontal="center" vertical="center" wrapText="1"/>
    </xf>
    <xf numFmtId="164" fontId="47" fillId="10" borderId="26" xfId="4" applyFont="1" applyFill="1" applyBorder="1" applyAlignment="1">
      <alignment horizontal="center" vertical="center" wrapText="1"/>
    </xf>
    <xf numFmtId="164" fontId="46" fillId="10" borderId="28" xfId="0" applyFont="1" applyFill="1" applyBorder="1" applyAlignment="1">
      <alignment horizontal="center" vertical="center"/>
    </xf>
    <xf numFmtId="164" fontId="46" fillId="10" borderId="27" xfId="0" applyFont="1" applyFill="1" applyBorder="1" applyAlignment="1">
      <alignment horizontal="center" vertical="center"/>
    </xf>
    <xf numFmtId="164" fontId="46" fillId="3" borderId="28" xfId="0" applyFont="1" applyFill="1" applyBorder="1" applyAlignment="1">
      <alignment horizontal="center" vertical="center" wrapText="1"/>
    </xf>
    <xf numFmtId="164" fontId="46" fillId="3" borderId="27" xfId="0" applyFont="1" applyFill="1" applyBorder="1" applyAlignment="1">
      <alignment horizontal="center" vertical="center" wrapText="1"/>
    </xf>
    <xf numFmtId="164" fontId="46" fillId="10" borderId="2" xfId="0" applyFont="1" applyFill="1" applyBorder="1" applyAlignment="1">
      <alignment horizontal="center" vertical="center" wrapText="1"/>
    </xf>
    <xf numFmtId="164" fontId="52" fillId="11" borderId="33" xfId="0" applyFont="1" applyFill="1" applyBorder="1" applyAlignment="1">
      <alignment horizontal="center" vertical="center"/>
    </xf>
    <xf numFmtId="164" fontId="47" fillId="10" borderId="4" xfId="4" applyFont="1" applyFill="1" applyBorder="1" applyAlignment="1">
      <alignment horizontal="center" vertical="center" wrapText="1"/>
    </xf>
    <xf numFmtId="164" fontId="47" fillId="10" borderId="23" xfId="4" applyFont="1" applyFill="1" applyBorder="1" applyAlignment="1">
      <alignment horizontal="center" vertical="center" wrapText="1"/>
    </xf>
    <xf numFmtId="164" fontId="23" fillId="10" borderId="32" xfId="0" applyFont="1" applyFill="1" applyBorder="1" applyAlignment="1">
      <alignment horizontal="center" vertical="center"/>
    </xf>
    <xf numFmtId="164" fontId="23" fillId="10" borderId="31" xfId="0" applyFont="1" applyFill="1" applyBorder="1" applyAlignment="1">
      <alignment horizontal="center" vertical="center"/>
    </xf>
    <xf numFmtId="164" fontId="46" fillId="10" borderId="32" xfId="0" applyFont="1" applyFill="1" applyBorder="1" applyAlignment="1">
      <alignment horizontal="center" vertical="center"/>
    </xf>
    <xf numFmtId="164" fontId="46" fillId="3" borderId="32" xfId="0" applyFont="1" applyFill="1" applyBorder="1" applyAlignment="1">
      <alignment horizontal="center" vertical="center" wrapText="1"/>
    </xf>
    <xf numFmtId="164" fontId="23" fillId="3" borderId="31" xfId="0" applyFont="1" applyFill="1" applyBorder="1" applyAlignment="1">
      <alignment horizontal="center" vertical="center"/>
    </xf>
    <xf numFmtId="164" fontId="23" fillId="10" borderId="3" xfId="0" applyFont="1" applyFill="1" applyBorder="1" applyAlignment="1">
      <alignment horizontal="center" vertical="center"/>
    </xf>
    <xf numFmtId="164" fontId="52" fillId="11" borderId="21" xfId="0" applyFont="1" applyFill="1" applyBorder="1" applyAlignment="1">
      <alignment horizontal="center" vertical="center"/>
    </xf>
    <xf numFmtId="164" fontId="46" fillId="10" borderId="25" xfId="0" applyFont="1" applyFill="1" applyBorder="1" applyAlignment="1">
      <alignment horizontal="center" vertical="center"/>
    </xf>
    <xf numFmtId="164" fontId="46" fillId="10" borderId="26" xfId="0" applyFont="1" applyFill="1" applyBorder="1" applyAlignment="1">
      <alignment horizontal="center" vertical="center"/>
    </xf>
    <xf numFmtId="164" fontId="46" fillId="10" borderId="25" xfId="0" applyFont="1" applyFill="1" applyBorder="1" applyAlignment="1">
      <alignment horizontal="center" vertical="center" wrapText="1"/>
    </xf>
    <xf numFmtId="164" fontId="46" fillId="10" borderId="26" xfId="0" applyFont="1" applyFill="1" applyBorder="1" applyAlignment="1">
      <alignment horizontal="center" vertical="center" wrapText="1"/>
    </xf>
    <xf numFmtId="164" fontId="46" fillId="10" borderId="13" xfId="0" applyFont="1" applyFill="1" applyBorder="1" applyAlignment="1">
      <alignment horizontal="center" vertical="center"/>
    </xf>
    <xf numFmtId="164" fontId="46" fillId="10" borderId="22" xfId="0" applyFont="1" applyFill="1" applyBorder="1" applyAlignment="1">
      <alignment horizontal="center" vertical="center"/>
    </xf>
    <xf numFmtId="164" fontId="46" fillId="10" borderId="23" xfId="0" applyFont="1" applyFill="1" applyBorder="1" applyAlignment="1">
      <alignment horizontal="center" vertical="center"/>
    </xf>
    <xf numFmtId="164" fontId="46" fillId="10" borderId="22" xfId="0" applyFont="1" applyFill="1" applyBorder="1" applyAlignment="1">
      <alignment horizontal="center" vertical="center" wrapText="1"/>
    </xf>
    <xf numFmtId="164" fontId="46" fillId="10" borderId="23" xfId="0" applyFont="1" applyFill="1" applyBorder="1" applyAlignment="1">
      <alignment horizontal="center" vertical="center" wrapText="1"/>
    </xf>
    <xf numFmtId="164" fontId="46" fillId="10" borderId="28" xfId="0" applyFont="1" applyFill="1" applyBorder="1" applyAlignment="1">
      <alignment horizontal="center" vertical="center" wrapText="1"/>
    </xf>
    <xf numFmtId="164" fontId="23" fillId="0" borderId="27" xfId="0" applyFont="1" applyBorder="1" applyAlignment="1">
      <alignment horizontal="center" vertical="center" wrapText="1"/>
    </xf>
    <xf numFmtId="164" fontId="46" fillId="10" borderId="0" xfId="0" applyFont="1" applyFill="1" applyAlignment="1">
      <alignment horizontal="center" vertical="center"/>
    </xf>
    <xf numFmtId="164" fontId="23" fillId="0" borderId="26" xfId="0" applyFont="1" applyBorder="1" applyAlignment="1">
      <alignment horizontal="center" vertical="center"/>
    </xf>
    <xf numFmtId="164" fontId="23" fillId="10" borderId="32" xfId="0" applyFont="1" applyFill="1" applyBorder="1" applyAlignment="1">
      <alignment horizontal="center" vertical="center" wrapText="1"/>
    </xf>
    <xf numFmtId="164" fontId="23" fillId="0" borderId="31" xfId="0" applyFont="1" applyBorder="1" applyAlignment="1">
      <alignment horizontal="center" vertical="center" wrapText="1"/>
    </xf>
    <xf numFmtId="164" fontId="46" fillId="10" borderId="4" xfId="0" applyFont="1" applyFill="1" applyBorder="1" applyAlignment="1">
      <alignment horizontal="center" vertical="center"/>
    </xf>
    <xf numFmtId="164" fontId="23" fillId="0" borderId="15" xfId="0" applyFont="1" applyBorder="1" applyAlignment="1">
      <alignment horizontal="center" vertical="center"/>
    </xf>
    <xf numFmtId="164" fontId="23" fillId="0" borderId="28" xfId="0" applyFont="1" applyBorder="1" applyAlignment="1">
      <alignment horizontal="center" vertical="center" wrapText="1"/>
    </xf>
    <xf numFmtId="164" fontId="23" fillId="0" borderId="34" xfId="0" applyFont="1" applyBorder="1" applyAlignment="1">
      <alignment horizontal="center" vertical="center"/>
    </xf>
    <xf numFmtId="164" fontId="23" fillId="3" borderId="32" xfId="0" applyFont="1" applyFill="1" applyBorder="1" applyAlignment="1">
      <alignment horizontal="center" vertical="center" wrapText="1"/>
    </xf>
    <xf numFmtId="164" fontId="23" fillId="0" borderId="32" xfId="0" applyFont="1" applyBorder="1" applyAlignment="1">
      <alignment horizontal="center" vertical="center" wrapText="1"/>
    </xf>
    <xf numFmtId="164" fontId="46" fillId="3" borderId="28" xfId="0" applyFont="1" applyFill="1" applyBorder="1" applyAlignment="1">
      <alignment horizontal="center" vertical="center"/>
    </xf>
    <xf numFmtId="164" fontId="23" fillId="0" borderId="29" xfId="0" applyFont="1" applyBorder="1" applyAlignment="1">
      <alignment horizontal="center" vertical="center"/>
    </xf>
    <xf numFmtId="164" fontId="46" fillId="3" borderId="11" xfId="0" applyFont="1" applyFill="1" applyBorder="1" applyAlignment="1">
      <alignment horizontal="center" vertical="center"/>
    </xf>
    <xf numFmtId="164" fontId="23" fillId="3" borderId="32" xfId="0" applyFont="1" applyFill="1" applyBorder="1" applyAlignment="1">
      <alignment horizontal="center" vertical="center"/>
    </xf>
    <xf numFmtId="164" fontId="46" fillId="3" borderId="32" xfId="0" applyFont="1" applyFill="1" applyBorder="1" applyAlignment="1">
      <alignment horizontal="center" vertical="center"/>
    </xf>
    <xf numFmtId="164" fontId="46" fillId="3" borderId="10" xfId="0" applyFont="1" applyFill="1" applyBorder="1" applyAlignment="1">
      <alignment horizontal="center" vertical="center"/>
    </xf>
    <xf numFmtId="164" fontId="23" fillId="3" borderId="31" xfId="0" applyFont="1" applyFill="1" applyBorder="1" applyAlignment="1">
      <alignment horizontal="center" vertical="center" wrapText="1"/>
    </xf>
    <xf numFmtId="164" fontId="23" fillId="0" borderId="13" xfId="0" applyFont="1" applyBorder="1" applyAlignment="1">
      <alignment horizontal="center" vertical="center"/>
    </xf>
    <xf numFmtId="164" fontId="23" fillId="0" borderId="11" xfId="0" applyFont="1" applyBorder="1" applyAlignment="1">
      <alignment horizontal="center" vertical="center"/>
    </xf>
    <xf numFmtId="164" fontId="23" fillId="5" borderId="24" xfId="0" applyFont="1" applyFill="1" applyBorder="1" applyAlignment="1">
      <alignment wrapText="1"/>
    </xf>
    <xf numFmtId="164" fontId="23" fillId="0" borderId="10" xfId="0" applyFont="1" applyBorder="1" applyAlignment="1">
      <alignment horizontal="center" vertical="center"/>
    </xf>
    <xf numFmtId="164" fontId="23" fillId="5" borderId="36" xfId="0" applyFont="1" applyFill="1" applyBorder="1" applyAlignment="1">
      <alignment wrapText="1"/>
    </xf>
    <xf numFmtId="168" fontId="23" fillId="10" borderId="12" xfId="0" applyNumberFormat="1" applyFont="1" applyFill="1" applyBorder="1"/>
    <xf numFmtId="164" fontId="23" fillId="0" borderId="11" xfId="0" applyFont="1" applyBorder="1" applyAlignment="1">
      <alignment horizontal="left" vertical="top" wrapText="1"/>
    </xf>
    <xf numFmtId="164" fontId="23" fillId="0" borderId="2" xfId="0" applyFont="1" applyBorder="1" applyAlignment="1">
      <alignment horizontal="left" vertical="top" wrapText="1"/>
    </xf>
    <xf numFmtId="168" fontId="23" fillId="3" borderId="12" xfId="0" applyNumberFormat="1" applyFont="1" applyFill="1" applyBorder="1"/>
    <xf numFmtId="164" fontId="23" fillId="0" borderId="7" xfId="0" applyFont="1" applyBorder="1" applyAlignment="1">
      <alignment horizontal="left" vertical="top" wrapText="1"/>
    </xf>
    <xf numFmtId="164" fontId="23" fillId="0" borderId="0" xfId="0" applyFont="1" applyAlignment="1">
      <alignment horizontal="left" vertical="top" wrapText="1"/>
    </xf>
    <xf numFmtId="164" fontId="23" fillId="0" borderId="3" xfId="0" applyFont="1" applyBorder="1" applyAlignment="1">
      <alignment horizontal="left" vertical="top" wrapText="1"/>
    </xf>
    <xf numFmtId="164" fontId="23" fillId="12" borderId="12" xfId="0" applyFont="1" applyFill="1" applyBorder="1"/>
    <xf numFmtId="164" fontId="23" fillId="0" borderId="3" xfId="0" applyFont="1" applyBorder="1" applyAlignment="1">
      <alignment horizontal="left"/>
    </xf>
    <xf numFmtId="164" fontId="23" fillId="0" borderId="10" xfId="0" applyFont="1" applyBorder="1" applyAlignment="1">
      <alignment horizontal="left" vertical="top" wrapText="1"/>
    </xf>
    <xf numFmtId="164" fontId="23" fillId="0" borderId="4" xfId="0" applyFont="1" applyBorder="1" applyAlignment="1">
      <alignment horizontal="left" vertical="top" wrapText="1"/>
    </xf>
    <xf numFmtId="164" fontId="23" fillId="0" borderId="5" xfId="0" applyFont="1" applyBorder="1" applyAlignment="1">
      <alignment horizontal="left" vertical="top" wrapText="1"/>
    </xf>
    <xf numFmtId="164" fontId="28" fillId="0" borderId="0" xfId="0" applyFont="1" applyAlignment="1">
      <alignment horizontal="left"/>
    </xf>
    <xf numFmtId="164" fontId="24" fillId="0" borderId="0" xfId="0" applyFont="1" applyAlignment="1">
      <alignment horizontal="left" wrapText="1" indent="1"/>
    </xf>
    <xf numFmtId="164" fontId="24" fillId="0" borderId="0" xfId="0" applyFont="1" applyAlignment="1">
      <alignment horizontal="left" indent="1"/>
    </xf>
    <xf numFmtId="168" fontId="46" fillId="13" borderId="24" xfId="0" applyNumberFormat="1" applyFont="1" applyFill="1" applyBorder="1"/>
    <xf numFmtId="168" fontId="46" fillId="13" borderId="0" xfId="0" applyNumberFormat="1" applyFont="1" applyFill="1"/>
    <xf numFmtId="168" fontId="46" fillId="13" borderId="36" xfId="0" applyNumberFormat="1" applyFont="1" applyFill="1" applyBorder="1"/>
    <xf numFmtId="168" fontId="23" fillId="13" borderId="12" xfId="0" applyNumberFormat="1" applyFont="1" applyFill="1" applyBorder="1"/>
    <xf numFmtId="164" fontId="54" fillId="12" borderId="33" xfId="0" applyFont="1" applyFill="1" applyBorder="1" applyAlignment="1">
      <alignment horizontal="center" vertical="center"/>
    </xf>
    <xf numFmtId="164" fontId="54" fillId="12" borderId="21" xfId="0" applyFont="1" applyFill="1" applyBorder="1" applyAlignment="1">
      <alignment horizontal="center" vertical="center"/>
    </xf>
    <xf numFmtId="164" fontId="0" fillId="5" borderId="24" xfId="0" applyFill="1" applyBorder="1" applyAlignment="1">
      <alignment horizontal="center"/>
    </xf>
    <xf numFmtId="164" fontId="0" fillId="5" borderId="33" xfId="0" applyFill="1" applyBorder="1" applyAlignment="1">
      <alignment horizontal="center"/>
    </xf>
    <xf numFmtId="164" fontId="0" fillId="5" borderId="21" xfId="0" applyFill="1" applyBorder="1" applyAlignment="1">
      <alignment horizontal="center"/>
    </xf>
    <xf numFmtId="164" fontId="0" fillId="5" borderId="36" xfId="0" applyFill="1" applyBorder="1" applyAlignment="1">
      <alignment horizontal="center"/>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3.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42</xdr:row>
      <xdr:rowOff>223580</xdr:rowOff>
    </xdr:from>
    <xdr:to>
      <xdr:col>2</xdr:col>
      <xdr:colOff>1153600</xdr:colOff>
      <xdr:row>42</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18</xdr:row>
      <xdr:rowOff>223580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fef1edec03d1b89f3cae37b46364b65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F1" zoomScale="190" zoomScaleNormal="190" workbookViewId="0">
      <selection activeCell="J68" sqref="J68"/>
    </sheetView>
  </sheetViews>
  <sheetFormatPr baseColWidth="10" defaultColWidth="8.7109375" defaultRowHeight="16" x14ac:dyDescent="0.2"/>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10D9-D064-0845-B58C-4FD0C86764DC}">
  <dimension ref="A1"/>
  <sheetViews>
    <sheetView workbookViewId="0"/>
  </sheetViews>
  <sheetFormatPr baseColWidth="10" defaultRowHeight="16" x14ac:dyDescent="0.2"/>
  <sheetData/>
  <pageMargins left="0.7" right="0.7" top="0.75" bottom="0.75" header="0.3" footer="0.3"/>
  <pageSetup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J57"/>
  <sheetViews>
    <sheetView workbookViewId="0">
      <selection activeCell="G14" sqref="G14"/>
    </sheetView>
  </sheetViews>
  <sheetFormatPr baseColWidth="10" defaultRowHeight="16" x14ac:dyDescent="0.2"/>
  <cols>
    <col min="2" max="2" width="21.42578125" customWidth="1"/>
    <col min="3" max="3" width="12" customWidth="1"/>
  </cols>
  <sheetData>
    <row r="2" spans="1:10" ht="20" x14ac:dyDescent="0.2">
      <c r="B2" s="90" t="s">
        <v>108</v>
      </c>
    </row>
    <row r="3" spans="1:10" ht="20" x14ac:dyDescent="0.2">
      <c r="A3" s="87">
        <v>1</v>
      </c>
      <c r="B3" s="87" t="s">
        <v>250</v>
      </c>
    </row>
    <row r="4" spans="1:10" ht="20" x14ac:dyDescent="0.2">
      <c r="A4" s="87">
        <v>2</v>
      </c>
      <c r="B4" s="87" t="s">
        <v>252</v>
      </c>
    </row>
    <row r="5" spans="1:10" ht="20" x14ac:dyDescent="0.2">
      <c r="A5" s="87">
        <v>3</v>
      </c>
      <c r="B5" s="87" t="s">
        <v>251</v>
      </c>
    </row>
    <row r="6" spans="1:10" ht="217" customHeight="1" x14ac:dyDescent="0.2">
      <c r="A6" s="87"/>
      <c r="B6" s="321" t="s">
        <v>259</v>
      </c>
      <c r="C6" s="322"/>
      <c r="D6" s="322"/>
      <c r="E6" s="322"/>
      <c r="F6" s="322"/>
      <c r="G6" s="322"/>
      <c r="H6" s="322"/>
      <c r="I6" s="322"/>
      <c r="J6" s="322"/>
    </row>
    <row r="7" spans="1:10" ht="20" x14ac:dyDescent="0.2">
      <c r="A7" s="87">
        <v>4</v>
      </c>
      <c r="B7" s="87" t="s">
        <v>258</v>
      </c>
    </row>
    <row r="8" spans="1:10" ht="20" x14ac:dyDescent="0.2">
      <c r="A8" s="87"/>
      <c r="B8" s="158" t="s">
        <v>254</v>
      </c>
    </row>
    <row r="9" spans="1:10" ht="20" x14ac:dyDescent="0.2">
      <c r="A9" s="87"/>
      <c r="B9" s="159" t="s">
        <v>255</v>
      </c>
    </row>
    <row r="10" spans="1:10" ht="18" x14ac:dyDescent="0.2">
      <c r="B10" s="159" t="s">
        <v>256</v>
      </c>
    </row>
    <row r="11" spans="1:10" ht="18" x14ac:dyDescent="0.2">
      <c r="B11" s="159" t="s">
        <v>257</v>
      </c>
    </row>
    <row r="12" spans="1:10" ht="20" x14ac:dyDescent="0.2">
      <c r="A12" s="87">
        <v>5</v>
      </c>
      <c r="B12" s="89" t="s">
        <v>272</v>
      </c>
    </row>
    <row r="13" spans="1:10" ht="20" customHeight="1" x14ac:dyDescent="0.2">
      <c r="A13" s="87">
        <v>6</v>
      </c>
      <c r="B13" s="87" t="s">
        <v>245</v>
      </c>
    </row>
    <row r="14" spans="1:10" ht="17" customHeight="1" x14ac:dyDescent="0.2">
      <c r="A14" s="87"/>
      <c r="B14" s="87" t="s">
        <v>118</v>
      </c>
      <c r="C14" s="87" t="s">
        <v>260</v>
      </c>
    </row>
    <row r="15" spans="1:10" ht="20" x14ac:dyDescent="0.2">
      <c r="B15" s="87" t="s">
        <v>88</v>
      </c>
      <c r="C15" s="88" t="s">
        <v>115</v>
      </c>
    </row>
    <row r="16" spans="1:10" ht="20" x14ac:dyDescent="0.2">
      <c r="B16" s="87" t="s">
        <v>246</v>
      </c>
      <c r="C16" s="87" t="s">
        <v>107</v>
      </c>
    </row>
    <row r="17" spans="1:3" ht="20" x14ac:dyDescent="0.2">
      <c r="B17" s="87" t="s">
        <v>247</v>
      </c>
      <c r="C17" s="87" t="s">
        <v>111</v>
      </c>
    </row>
    <row r="18" spans="1:3" ht="20" x14ac:dyDescent="0.2">
      <c r="B18" s="87" t="s">
        <v>89</v>
      </c>
      <c r="C18" s="87" t="s">
        <v>114</v>
      </c>
    </row>
    <row r="19" spans="1:3" ht="20" x14ac:dyDescent="0.2">
      <c r="B19" s="87" t="s">
        <v>90</v>
      </c>
      <c r="C19" s="89" t="s">
        <v>116</v>
      </c>
    </row>
    <row r="20" spans="1:3" ht="20" x14ac:dyDescent="0.2">
      <c r="B20" s="87" t="s">
        <v>248</v>
      </c>
      <c r="C20" s="87" t="s">
        <v>125</v>
      </c>
    </row>
    <row r="21" spans="1:3" ht="20" x14ac:dyDescent="0.2">
      <c r="B21" s="87" t="s">
        <v>249</v>
      </c>
      <c r="C21" s="87" t="s">
        <v>158</v>
      </c>
    </row>
    <row r="22" spans="1:3" ht="20" x14ac:dyDescent="0.2">
      <c r="B22" s="87" t="s">
        <v>91</v>
      </c>
      <c r="C22" s="87" t="s">
        <v>110</v>
      </c>
    </row>
    <row r="23" spans="1:3" ht="20" x14ac:dyDescent="0.2">
      <c r="B23" s="87" t="s">
        <v>177</v>
      </c>
      <c r="C23" s="87" t="s">
        <v>112</v>
      </c>
    </row>
    <row r="24" spans="1:3" ht="20" x14ac:dyDescent="0.2">
      <c r="B24" s="87" t="s">
        <v>92</v>
      </c>
      <c r="C24" s="87" t="s">
        <v>112</v>
      </c>
    </row>
    <row r="25" spans="1:3" ht="20" x14ac:dyDescent="0.2">
      <c r="B25" s="87" t="s">
        <v>93</v>
      </c>
      <c r="C25" s="87" t="s">
        <v>107</v>
      </c>
    </row>
    <row r="26" spans="1:3" ht="20" x14ac:dyDescent="0.2">
      <c r="B26" s="87" t="s">
        <v>94</v>
      </c>
      <c r="C26" s="87" t="s">
        <v>109</v>
      </c>
    </row>
    <row r="27" spans="1:3" ht="20" x14ac:dyDescent="0.2">
      <c r="A27" s="87"/>
      <c r="B27" s="87" t="s">
        <v>95</v>
      </c>
      <c r="C27" s="87" t="s">
        <v>158</v>
      </c>
    </row>
    <row r="28" spans="1:3" ht="20" x14ac:dyDescent="0.2">
      <c r="A28" s="87">
        <v>7</v>
      </c>
      <c r="B28" s="87" t="s">
        <v>244</v>
      </c>
    </row>
    <row r="29" spans="1:3" ht="20" x14ac:dyDescent="0.2">
      <c r="A29" s="87">
        <v>8</v>
      </c>
      <c r="B29" s="87" t="s">
        <v>180</v>
      </c>
    </row>
    <row r="30" spans="1:3" ht="20" x14ac:dyDescent="0.2">
      <c r="A30" s="87">
        <v>9</v>
      </c>
      <c r="B30" s="87" t="s">
        <v>159</v>
      </c>
    </row>
    <row r="31" spans="1:3" ht="18" x14ac:dyDescent="0.2">
      <c r="B31" s="82"/>
    </row>
    <row r="32" spans="1:3" ht="20" x14ac:dyDescent="0.2">
      <c r="A32" s="87"/>
      <c r="C32" s="98"/>
    </row>
    <row r="33" spans="2:3" ht="18" x14ac:dyDescent="0.2">
      <c r="B33" s="82"/>
    </row>
    <row r="34" spans="2:3" ht="18" x14ac:dyDescent="0.2">
      <c r="B34" s="82"/>
      <c r="C34" s="97"/>
    </row>
    <row r="35" spans="2:3" ht="18" x14ac:dyDescent="0.2">
      <c r="B35" s="82"/>
      <c r="C35" s="97"/>
    </row>
    <row r="36" spans="2:3" ht="18" x14ac:dyDescent="0.2">
      <c r="B36" s="82"/>
      <c r="C36" s="97"/>
    </row>
    <row r="37" spans="2:3" ht="18" x14ac:dyDescent="0.2">
      <c r="B37" s="82"/>
      <c r="C37" s="97"/>
    </row>
    <row r="38" spans="2:3" ht="18" x14ac:dyDescent="0.2">
      <c r="C38" s="97"/>
    </row>
    <row r="39" spans="2:3" ht="18" x14ac:dyDescent="0.2">
      <c r="B39" s="82"/>
      <c r="C39" s="97"/>
    </row>
    <row r="40" spans="2:3" ht="18" x14ac:dyDescent="0.2">
      <c r="B40" s="82"/>
      <c r="C40" s="97"/>
    </row>
    <row r="41" spans="2:3" ht="18" x14ac:dyDescent="0.2">
      <c r="C41" s="97"/>
    </row>
    <row r="42" spans="2:3" ht="18" x14ac:dyDescent="0.2">
      <c r="B42" s="82"/>
      <c r="C42" s="98"/>
    </row>
    <row r="43" spans="2:3" ht="18" x14ac:dyDescent="0.2">
      <c r="B43" s="82"/>
      <c r="C43" s="97"/>
    </row>
    <row r="44" spans="2:3" ht="18" x14ac:dyDescent="0.2">
      <c r="C44" s="97"/>
    </row>
    <row r="45" spans="2:3" ht="18" x14ac:dyDescent="0.2">
      <c r="B45" s="82"/>
      <c r="C45" s="97"/>
    </row>
    <row r="46" spans="2:3" ht="18" x14ac:dyDescent="0.2">
      <c r="C46" s="97"/>
    </row>
    <row r="47" spans="2:3" ht="18" x14ac:dyDescent="0.2">
      <c r="B47" s="82"/>
      <c r="C47" s="97"/>
    </row>
    <row r="48" spans="2:3" ht="18" x14ac:dyDescent="0.2">
      <c r="C48" s="97"/>
    </row>
    <row r="49" spans="2:3" ht="18" x14ac:dyDescent="0.2">
      <c r="B49" s="82"/>
      <c r="C49" s="97"/>
    </row>
    <row r="50" spans="2:3" ht="18" x14ac:dyDescent="0.2">
      <c r="B50" s="82"/>
      <c r="C50" s="97"/>
    </row>
    <row r="51" spans="2:3" ht="18" x14ac:dyDescent="0.2">
      <c r="C51" s="97"/>
    </row>
    <row r="52" spans="2:3" ht="18" x14ac:dyDescent="0.2">
      <c r="B52" s="82"/>
      <c r="C52" s="97"/>
    </row>
    <row r="53" spans="2:3" ht="18" x14ac:dyDescent="0.2">
      <c r="C53" s="97"/>
    </row>
    <row r="54" spans="2:3" ht="18" x14ac:dyDescent="0.2">
      <c r="B54" s="82"/>
      <c r="C54" s="97"/>
    </row>
    <row r="55" spans="2:3" ht="18" x14ac:dyDescent="0.2">
      <c r="C55" s="97"/>
    </row>
    <row r="56" spans="2:3" ht="18" x14ac:dyDescent="0.2">
      <c r="C56" s="97"/>
    </row>
    <row r="57" spans="2:3" ht="18" x14ac:dyDescent="0.2">
      <c r="C57" s="97"/>
    </row>
  </sheetData>
  <mergeCells count="1">
    <mergeCell ref="B6:J6"/>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87"/>
  <sheetViews>
    <sheetView tabSelected="1" showRuler="0" view="pageLayout" zoomScale="169" zoomScaleNormal="140" zoomScalePageLayoutView="169" workbookViewId="0">
      <selection activeCell="C7" sqref="C7"/>
    </sheetView>
  </sheetViews>
  <sheetFormatPr baseColWidth="10" defaultColWidth="9.42578125" defaultRowHeight="13" x14ac:dyDescent="0.2"/>
  <cols>
    <col min="1" max="1" width="4.140625" style="29" customWidth="1"/>
    <col min="2" max="2" width="3.7109375" style="24" customWidth="1"/>
    <col min="3" max="3" width="60.8554687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x14ac:dyDescent="0.2">
      <c r="A1" s="68"/>
      <c r="B1" s="169" t="s">
        <v>207</v>
      </c>
      <c r="C1" s="169"/>
      <c r="D1" s="169"/>
      <c r="E1" s="11"/>
      <c r="F1" s="11"/>
      <c r="G1" s="11"/>
      <c r="I1" s="12"/>
    </row>
    <row r="2" spans="1:9" s="9" customFormat="1" ht="15" customHeight="1" x14ac:dyDescent="0.2">
      <c r="A2" s="69"/>
      <c r="B2" s="11"/>
      <c r="C2" s="73" t="s">
        <v>206</v>
      </c>
      <c r="F2" s="11"/>
      <c r="G2" s="11"/>
      <c r="I2" s="14"/>
    </row>
    <row r="3" spans="1:9" ht="21" customHeight="1" x14ac:dyDescent="0.2">
      <c r="A3" s="21"/>
      <c r="B3" s="22"/>
      <c r="C3" s="23"/>
      <c r="D3" s="22"/>
      <c r="E3" s="22"/>
      <c r="F3" s="168" t="s">
        <v>74</v>
      </c>
      <c r="G3" s="168"/>
      <c r="H3" s="84"/>
    </row>
    <row r="4" spans="1:9" s="8" customFormat="1" ht="16" x14ac:dyDescent="0.2">
      <c r="A4" s="70">
        <v>1</v>
      </c>
      <c r="B4" s="11" t="s">
        <v>31</v>
      </c>
      <c r="C4" s="36" t="s">
        <v>14</v>
      </c>
      <c r="D4" s="2" t="s">
        <v>15</v>
      </c>
      <c r="E4" s="37" t="s">
        <v>40</v>
      </c>
      <c r="F4" s="38">
        <v>1</v>
      </c>
      <c r="G4" s="16">
        <f>TIME(9,0,0)</f>
        <v>0.375</v>
      </c>
    </row>
    <row r="5" spans="1:9" s="8" customFormat="1" ht="16" x14ac:dyDescent="0.2">
      <c r="A5" s="33">
        <v>1.1000000000000001</v>
      </c>
      <c r="B5" s="11" t="s">
        <v>31</v>
      </c>
      <c r="C5" s="37" t="s">
        <v>77</v>
      </c>
      <c r="D5" s="2" t="s">
        <v>15</v>
      </c>
      <c r="E5" s="37" t="s">
        <v>40</v>
      </c>
      <c r="F5" s="38"/>
      <c r="G5" s="16">
        <f t="shared" ref="G5:G35" si="0">G4+TIME(0,F4,0)</f>
        <v>0.37569444444444444</v>
      </c>
    </row>
    <row r="6" spans="1:9" s="8" customFormat="1" ht="12.75" customHeight="1" x14ac:dyDescent="0.2">
      <c r="A6" s="33" t="s">
        <v>70</v>
      </c>
      <c r="B6" s="11" t="s">
        <v>21</v>
      </c>
      <c r="C6" s="77" t="s">
        <v>76</v>
      </c>
      <c r="D6" s="2" t="s">
        <v>15</v>
      </c>
      <c r="E6" s="37" t="s">
        <v>40</v>
      </c>
      <c r="F6" s="38">
        <v>2</v>
      </c>
      <c r="G6" s="16">
        <f t="shared" si="0"/>
        <v>0.37569444444444444</v>
      </c>
    </row>
    <row r="7" spans="1:9" s="8" customFormat="1" ht="12.75" customHeight="1" x14ac:dyDescent="0.2">
      <c r="A7" s="33" t="s">
        <v>71</v>
      </c>
      <c r="B7" s="11" t="s">
        <v>21</v>
      </c>
      <c r="C7" s="41" t="s">
        <v>212</v>
      </c>
      <c r="D7" s="2" t="s">
        <v>15</v>
      </c>
      <c r="E7" s="37" t="s">
        <v>40</v>
      </c>
      <c r="F7" s="38">
        <v>2</v>
      </c>
      <c r="G7" s="16">
        <f t="shared" si="0"/>
        <v>0.37708333333333333</v>
      </c>
    </row>
    <row r="8" spans="1:9" s="8" customFormat="1" ht="12.75" customHeight="1" x14ac:dyDescent="0.2">
      <c r="A8" s="33" t="s">
        <v>72</v>
      </c>
      <c r="B8" s="11" t="s">
        <v>21</v>
      </c>
      <c r="C8" s="162" t="s">
        <v>190</v>
      </c>
      <c r="D8" s="2" t="s">
        <v>15</v>
      </c>
      <c r="E8" s="37" t="s">
        <v>40</v>
      </c>
      <c r="F8" s="38">
        <v>3</v>
      </c>
      <c r="G8" s="16">
        <f t="shared" si="0"/>
        <v>0.37847222222222221</v>
      </c>
    </row>
    <row r="9" spans="1:9" s="8" customFormat="1" ht="12.75" customHeight="1" x14ac:dyDescent="0.2">
      <c r="A9" s="33" t="s">
        <v>73</v>
      </c>
      <c r="B9" s="11" t="s">
        <v>21</v>
      </c>
      <c r="C9" s="77" t="s">
        <v>130</v>
      </c>
      <c r="D9" s="2" t="s">
        <v>15</v>
      </c>
      <c r="E9" s="37" t="s">
        <v>57</v>
      </c>
      <c r="F9" s="38">
        <v>2</v>
      </c>
      <c r="G9" s="16">
        <f t="shared" si="0"/>
        <v>0.38055555555555554</v>
      </c>
    </row>
    <row r="10" spans="1:9" s="8" customFormat="1" ht="12.75" customHeight="1" x14ac:dyDescent="0.2">
      <c r="A10" s="33"/>
      <c r="B10" s="11"/>
      <c r="D10" s="37"/>
      <c r="E10" s="37"/>
      <c r="F10" s="38"/>
      <c r="G10" s="16">
        <f t="shared" si="0"/>
        <v>0.38194444444444442</v>
      </c>
    </row>
    <row r="11" spans="1:9" s="8" customFormat="1" ht="12.75" customHeight="1" x14ac:dyDescent="0.2">
      <c r="A11" s="33">
        <v>1.2</v>
      </c>
      <c r="B11" s="11" t="s">
        <v>20</v>
      </c>
      <c r="C11" s="74" t="s">
        <v>75</v>
      </c>
      <c r="D11" s="2" t="s">
        <v>15</v>
      </c>
      <c r="E11" s="37" t="s">
        <v>40</v>
      </c>
      <c r="F11" s="38">
        <v>1</v>
      </c>
      <c r="G11" s="16">
        <f t="shared" si="0"/>
        <v>0.38194444444444442</v>
      </c>
    </row>
    <row r="12" spans="1:9" s="8" customFormat="1" ht="24" customHeight="1" x14ac:dyDescent="0.2">
      <c r="A12" s="33">
        <v>1.3</v>
      </c>
      <c r="B12" s="11" t="s">
        <v>21</v>
      </c>
      <c r="C12" s="147" t="s">
        <v>131</v>
      </c>
      <c r="D12" s="2" t="s">
        <v>15</v>
      </c>
      <c r="E12" s="37" t="s">
        <v>40</v>
      </c>
      <c r="F12" s="38">
        <v>4</v>
      </c>
      <c r="G12" s="16">
        <f t="shared" si="0"/>
        <v>0.38263888888888886</v>
      </c>
    </row>
    <row r="13" spans="1:9" s="8" customFormat="1" ht="24" customHeight="1" x14ac:dyDescent="0.2">
      <c r="A13" s="33">
        <v>1.4</v>
      </c>
      <c r="B13" s="11" t="s">
        <v>21</v>
      </c>
      <c r="C13" s="146" t="s">
        <v>132</v>
      </c>
      <c r="D13" s="37"/>
      <c r="E13" s="37"/>
      <c r="F13" s="38"/>
      <c r="G13" s="16">
        <f t="shared" si="0"/>
        <v>0.38541666666666663</v>
      </c>
    </row>
    <row r="14" spans="1:9" s="8" customFormat="1" ht="12.75" customHeight="1" x14ac:dyDescent="0.2">
      <c r="A14" s="33">
        <v>1.5</v>
      </c>
      <c r="B14" s="11" t="s">
        <v>19</v>
      </c>
      <c r="C14" s="74" t="s">
        <v>213</v>
      </c>
      <c r="D14" s="2" t="s">
        <v>15</v>
      </c>
      <c r="E14" s="37" t="s">
        <v>40</v>
      </c>
      <c r="F14" s="38">
        <v>2</v>
      </c>
      <c r="G14" s="16">
        <f t="shared" si="0"/>
        <v>0.38541666666666663</v>
      </c>
    </row>
    <row r="15" spans="1:9" s="8" customFormat="1" ht="12.75" customHeight="1" x14ac:dyDescent="0.2">
      <c r="A15" s="33">
        <v>1.6</v>
      </c>
      <c r="B15" s="11" t="s">
        <v>19</v>
      </c>
      <c r="C15" s="45" t="s">
        <v>208</v>
      </c>
      <c r="D15" s="2" t="s">
        <v>15</v>
      </c>
      <c r="E15" s="37" t="s">
        <v>40</v>
      </c>
      <c r="F15" s="38">
        <v>1</v>
      </c>
      <c r="G15" s="16">
        <f t="shared" si="0"/>
        <v>0.38680555555555551</v>
      </c>
    </row>
    <row r="16" spans="1:9" s="8" customFormat="1" ht="13.5" customHeight="1" x14ac:dyDescent="0.2">
      <c r="A16" s="33"/>
      <c r="B16" s="11"/>
      <c r="D16" s="37"/>
      <c r="E16" s="37"/>
      <c r="F16" s="38"/>
      <c r="G16" s="16">
        <f t="shared" si="0"/>
        <v>0.38749999999999996</v>
      </c>
    </row>
    <row r="17" spans="1:256" s="8" customFormat="1" ht="13.5" customHeight="1" x14ac:dyDescent="0.2">
      <c r="A17" s="33">
        <v>2</v>
      </c>
      <c r="B17" s="11" t="s">
        <v>31</v>
      </c>
      <c r="C17" s="74" t="s">
        <v>53</v>
      </c>
      <c r="D17" s="37"/>
      <c r="E17" s="37"/>
      <c r="F17" s="38"/>
      <c r="G17" s="16">
        <f t="shared" si="0"/>
        <v>0.38749999999999996</v>
      </c>
    </row>
    <row r="18" spans="1:256" s="11" customFormat="1" ht="13.5" customHeight="1" x14ac:dyDescent="0.2">
      <c r="A18" s="33">
        <v>2.1</v>
      </c>
      <c r="B18" s="11" t="s">
        <v>21</v>
      </c>
      <c r="C18" s="75" t="s">
        <v>169</v>
      </c>
      <c r="D18" s="2" t="s">
        <v>15</v>
      </c>
      <c r="E18" s="37" t="s">
        <v>57</v>
      </c>
      <c r="F18" s="38">
        <v>5</v>
      </c>
      <c r="G18" s="16">
        <f t="shared" si="0"/>
        <v>0.38749999999999996</v>
      </c>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8" customFormat="1" ht="13.5" customHeight="1" x14ac:dyDescent="0.2">
      <c r="A19" s="33">
        <v>2.2000000000000002</v>
      </c>
      <c r="B19" s="1" t="s">
        <v>21</v>
      </c>
      <c r="C19" s="76" t="s">
        <v>185</v>
      </c>
      <c r="D19" s="2" t="s">
        <v>15</v>
      </c>
      <c r="E19" s="2" t="s">
        <v>54</v>
      </c>
      <c r="F19" s="15">
        <v>5</v>
      </c>
      <c r="G19" s="16">
        <f t="shared" si="0"/>
        <v>0.39097222222222217</v>
      </c>
    </row>
    <row r="20" spans="1:256" s="27" customFormat="1" ht="13.5" customHeight="1" x14ac:dyDescent="0.15">
      <c r="A20" s="71">
        <v>2.2999999999999998</v>
      </c>
      <c r="B20" s="1" t="s">
        <v>21</v>
      </c>
      <c r="C20" s="76" t="s">
        <v>217</v>
      </c>
      <c r="D20" s="2" t="s">
        <v>15</v>
      </c>
      <c r="E20" s="34" t="s">
        <v>40</v>
      </c>
      <c r="F20" s="15">
        <v>3</v>
      </c>
      <c r="G20" s="16">
        <f t="shared" si="0"/>
        <v>0.39444444444444438</v>
      </c>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row>
    <row r="21" spans="1:256" ht="16" x14ac:dyDescent="0.2">
      <c r="A21" s="71">
        <v>2.4</v>
      </c>
      <c r="B21" s="1" t="s">
        <v>21</v>
      </c>
      <c r="C21" s="41" t="s">
        <v>218</v>
      </c>
      <c r="D21" s="2" t="s">
        <v>15</v>
      </c>
      <c r="E21" s="34" t="s">
        <v>40</v>
      </c>
      <c r="F21" s="15">
        <v>4</v>
      </c>
      <c r="G21" s="16">
        <f t="shared" si="0"/>
        <v>0.3965277777777777</v>
      </c>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16" x14ac:dyDescent="0.2">
      <c r="A22" s="71">
        <v>2.5</v>
      </c>
      <c r="B22" s="1" t="s">
        <v>21</v>
      </c>
      <c r="C22" s="18"/>
      <c r="D22" s="2" t="s">
        <v>15</v>
      </c>
      <c r="E22" s="34"/>
      <c r="F22" s="15"/>
      <c r="G22" s="16">
        <f t="shared" si="0"/>
        <v>0.39930555555555547</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16" x14ac:dyDescent="0.2">
      <c r="A23" s="71">
        <v>2.6</v>
      </c>
      <c r="B23" s="2"/>
      <c r="C23" s="165"/>
      <c r="D23" s="2"/>
      <c r="E23" s="2"/>
      <c r="F23" s="47"/>
      <c r="G23" s="16">
        <f t="shared" si="0"/>
        <v>0.39930555555555547</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 x14ac:dyDescent="0.2">
      <c r="A24" s="71"/>
      <c r="B24" s="2"/>
      <c r="C24" s="165"/>
      <c r="D24" s="99"/>
      <c r="E24" s="99"/>
      <c r="F24" s="1"/>
      <c r="G24" s="16">
        <f t="shared" si="0"/>
        <v>0.39930555555555547</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x14ac:dyDescent="0.2">
      <c r="A25" s="33">
        <f>A17+1</f>
        <v>3</v>
      </c>
      <c r="B25" s="37" t="s">
        <v>31</v>
      </c>
      <c r="C25" s="2" t="s">
        <v>187</v>
      </c>
      <c r="D25" s="40"/>
      <c r="E25" s="2" t="s">
        <v>40</v>
      </c>
      <c r="F25" s="15"/>
      <c r="G25" s="16">
        <f t="shared" si="0"/>
        <v>0.39930555555555547</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x14ac:dyDescent="0.2">
      <c r="A26" s="33">
        <f t="shared" ref="A26:A30" si="1">A25+0.1</f>
        <v>3.1</v>
      </c>
      <c r="B26" s="37" t="s">
        <v>20</v>
      </c>
      <c r="C26" s="18" t="s">
        <v>119</v>
      </c>
      <c r="D26" s="45" t="s">
        <v>35</v>
      </c>
      <c r="E26" s="45"/>
      <c r="F26" s="15">
        <v>3</v>
      </c>
      <c r="G26" s="16">
        <f t="shared" si="0"/>
        <v>0.39930555555555547</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x14ac:dyDescent="0.2">
      <c r="A27" s="33">
        <f t="shared" si="1"/>
        <v>3.2</v>
      </c>
      <c r="B27" s="37" t="s">
        <v>20</v>
      </c>
      <c r="C27" s="18" t="s">
        <v>197</v>
      </c>
      <c r="D27" s="2" t="s">
        <v>35</v>
      </c>
      <c r="E27" s="2" t="s">
        <v>63</v>
      </c>
      <c r="F27" s="15">
        <v>3</v>
      </c>
      <c r="G27" s="16">
        <f t="shared" si="0"/>
        <v>0.4013888888888888</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x14ac:dyDescent="0.2">
      <c r="A28" s="33">
        <f t="shared" si="1"/>
        <v>3.3000000000000003</v>
      </c>
      <c r="B28" s="37" t="s">
        <v>20</v>
      </c>
      <c r="C28" s="18" t="s">
        <v>198</v>
      </c>
      <c r="D28" s="2" t="s">
        <v>35</v>
      </c>
      <c r="E28" s="2" t="s">
        <v>56</v>
      </c>
      <c r="F28" s="15">
        <v>3</v>
      </c>
      <c r="G28" s="16">
        <f t="shared" si="0"/>
        <v>0.40347222222222212</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x14ac:dyDescent="0.2">
      <c r="A29" s="33">
        <f t="shared" si="1"/>
        <v>3.4000000000000004</v>
      </c>
      <c r="B29" s="37" t="s">
        <v>20</v>
      </c>
      <c r="C29" s="18" t="s">
        <v>199</v>
      </c>
      <c r="D29" s="45" t="s">
        <v>35</v>
      </c>
      <c r="E29" s="45" t="s">
        <v>55</v>
      </c>
      <c r="F29" s="15">
        <v>3</v>
      </c>
      <c r="G29" s="16">
        <f t="shared" si="0"/>
        <v>0.40555555555555545</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x14ac:dyDescent="0.2">
      <c r="A30" s="33">
        <f t="shared" si="1"/>
        <v>3.5000000000000004</v>
      </c>
      <c r="B30" s="37" t="s">
        <v>20</v>
      </c>
      <c r="C30" s="18" t="s">
        <v>200</v>
      </c>
      <c r="D30" s="45" t="s">
        <v>35</v>
      </c>
      <c r="E30" s="45" t="s">
        <v>61</v>
      </c>
      <c r="F30" s="15">
        <v>3</v>
      </c>
      <c r="G30" s="16">
        <f t="shared" si="0"/>
        <v>0.40763888888888877</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x14ac:dyDescent="0.2">
      <c r="A31" s="33">
        <f>A30+0.1</f>
        <v>3.6000000000000005</v>
      </c>
      <c r="B31" s="37" t="s">
        <v>20</v>
      </c>
      <c r="C31" s="18" t="s">
        <v>201</v>
      </c>
      <c r="D31" s="45" t="s">
        <v>35</v>
      </c>
      <c r="E31" s="2" t="s">
        <v>69</v>
      </c>
      <c r="F31" s="15">
        <v>3</v>
      </c>
      <c r="G31" s="16">
        <f t="shared" si="0"/>
        <v>0.4097222222222221</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x14ac:dyDescent="0.2">
      <c r="A32" s="33">
        <f>A31+0.1</f>
        <v>3.7000000000000006</v>
      </c>
      <c r="B32" s="37" t="s">
        <v>20</v>
      </c>
      <c r="C32" s="18" t="s">
        <v>209</v>
      </c>
      <c r="D32" s="45" t="s">
        <v>35</v>
      </c>
      <c r="E32" s="45" t="s">
        <v>54</v>
      </c>
      <c r="F32" s="15">
        <v>4</v>
      </c>
      <c r="G32" s="16">
        <f t="shared" si="0"/>
        <v>0.41180555555555542</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x14ac:dyDescent="0.2">
      <c r="A33" s="33">
        <f>A32+0.1</f>
        <v>3.8000000000000007</v>
      </c>
      <c r="B33" s="37" t="s">
        <v>20</v>
      </c>
      <c r="C33" s="18" t="s">
        <v>210</v>
      </c>
      <c r="D33" s="45" t="s">
        <v>35</v>
      </c>
      <c r="E33" s="45" t="s">
        <v>68</v>
      </c>
      <c r="F33" s="15">
        <v>3</v>
      </c>
      <c r="G33" s="16">
        <f t="shared" si="0"/>
        <v>0.41458333333333319</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x14ac:dyDescent="0.2">
      <c r="A34" s="33">
        <f>A33+0.1</f>
        <v>3.9000000000000008</v>
      </c>
      <c r="B34" s="37" t="s">
        <v>20</v>
      </c>
      <c r="C34" s="18" t="s">
        <v>211</v>
      </c>
      <c r="D34" s="45" t="s">
        <v>35</v>
      </c>
      <c r="E34" s="142" t="s">
        <v>157</v>
      </c>
      <c r="F34" s="15">
        <v>3</v>
      </c>
      <c r="G34" s="16">
        <f t="shared" si="0"/>
        <v>0.41666666666666652</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x14ac:dyDescent="0.2">
      <c r="A35" s="161">
        <v>3.1</v>
      </c>
      <c r="B35" s="37" t="s">
        <v>20</v>
      </c>
      <c r="C35" s="18" t="s">
        <v>202</v>
      </c>
      <c r="D35" s="45" t="s">
        <v>35</v>
      </c>
      <c r="E35" s="2" t="s">
        <v>154</v>
      </c>
      <c r="F35" s="15">
        <v>3</v>
      </c>
      <c r="G35" s="16">
        <f t="shared" si="0"/>
        <v>0.41874999999999984</v>
      </c>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x14ac:dyDescent="0.2">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x14ac:dyDescent="0.2">
      <c r="G37" s="16">
        <f>G35+TIME(0,F35,0)</f>
        <v>0.42083333333333317</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x14ac:dyDescent="0.2">
      <c r="A38" s="33">
        <v>3.11</v>
      </c>
      <c r="B38" s="37" t="s">
        <v>20</v>
      </c>
      <c r="C38" s="18" t="s">
        <v>186</v>
      </c>
      <c r="D38" s="45" t="s">
        <v>35</v>
      </c>
      <c r="E38" s="2" t="s">
        <v>69</v>
      </c>
      <c r="F38" s="15">
        <v>3</v>
      </c>
      <c r="G38" s="16">
        <f>G37+TIME(0,F37,0)</f>
        <v>0.42083333333333317</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x14ac:dyDescent="0.2">
      <c r="A39" s="33">
        <f>A38+0.01</f>
        <v>3.1199999999999997</v>
      </c>
      <c r="B39" s="37" t="s">
        <v>20</v>
      </c>
      <c r="C39" s="18" t="s">
        <v>84</v>
      </c>
      <c r="D39" s="45" t="s">
        <v>35</v>
      </c>
      <c r="E39" s="2" t="s">
        <v>58</v>
      </c>
      <c r="F39" s="15">
        <v>3</v>
      </c>
      <c r="G39" s="16">
        <f t="shared" ref="G39:G51" si="2">G38+TIME(0,F38,0)</f>
        <v>0.4229166666666665</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x14ac:dyDescent="0.2">
      <c r="A40" s="4">
        <f>A39+0.01</f>
        <v>3.1299999999999994</v>
      </c>
      <c r="B40" s="37" t="s">
        <v>20</v>
      </c>
      <c r="C40" s="18" t="s">
        <v>64</v>
      </c>
      <c r="D40" s="2" t="s">
        <v>35</v>
      </c>
      <c r="E40" s="2" t="s">
        <v>154</v>
      </c>
      <c r="F40" s="15">
        <v>3</v>
      </c>
      <c r="G40" s="16">
        <f t="shared" si="2"/>
        <v>0.42499999999999982</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x14ac:dyDescent="0.2">
      <c r="A41" s="33">
        <f>A40+0.01</f>
        <v>3.1399999999999992</v>
      </c>
      <c r="B41" s="37" t="s">
        <v>20</v>
      </c>
      <c r="C41" s="18" t="s">
        <v>80</v>
      </c>
      <c r="D41" s="45" t="s">
        <v>35</v>
      </c>
      <c r="E41" s="2" t="s">
        <v>54</v>
      </c>
      <c r="F41" s="15">
        <v>3</v>
      </c>
      <c r="G41" s="16">
        <f t="shared" si="2"/>
        <v>0.42708333333333315</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x14ac:dyDescent="0.2">
      <c r="B42" s="37"/>
      <c r="C42" s="18"/>
      <c r="D42" s="45" t="s">
        <v>35</v>
      </c>
      <c r="E42" s="2"/>
      <c r="F42" s="15"/>
      <c r="G42" s="16">
        <f t="shared" si="2"/>
        <v>0.42916666666666647</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x14ac:dyDescent="0.2">
      <c r="A43" s="33">
        <f>A41+0.01</f>
        <v>3.149999999999999</v>
      </c>
      <c r="B43" s="37" t="s">
        <v>20</v>
      </c>
      <c r="C43" s="18" t="s">
        <v>155</v>
      </c>
      <c r="D43" s="2" t="s">
        <v>35</v>
      </c>
      <c r="E43" s="2" t="s">
        <v>59</v>
      </c>
      <c r="F43" s="15">
        <v>1</v>
      </c>
      <c r="G43" s="16">
        <f t="shared" si="2"/>
        <v>0.42916666666666647</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x14ac:dyDescent="0.2">
      <c r="A44" s="33">
        <f>A43+0.01</f>
        <v>3.1599999999999988</v>
      </c>
      <c r="B44" s="37"/>
      <c r="C44" s="24"/>
      <c r="F44" s="15">
        <v>0</v>
      </c>
      <c r="G44" s="16">
        <f t="shared" si="2"/>
        <v>0.42986111111111092</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x14ac:dyDescent="0.2">
      <c r="G45" s="16">
        <f t="shared" si="2"/>
        <v>0.42986111111111092</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x14ac:dyDescent="0.2">
      <c r="A46" s="33"/>
      <c r="B46" s="37"/>
      <c r="C46" s="18"/>
      <c r="D46" s="45"/>
      <c r="E46" s="45"/>
      <c r="F46" s="15"/>
      <c r="G46" s="16">
        <f t="shared" si="2"/>
        <v>0.42986111111111092</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x14ac:dyDescent="0.15">
      <c r="A47" s="33" t="s">
        <v>29</v>
      </c>
      <c r="B47" s="37" t="s">
        <v>31</v>
      </c>
      <c r="C47" s="34" t="s">
        <v>188</v>
      </c>
      <c r="D47" s="35" t="s">
        <v>15</v>
      </c>
      <c r="E47" s="37"/>
      <c r="F47" s="38"/>
      <c r="G47" s="16">
        <f t="shared" si="2"/>
        <v>0.42986111111111092</v>
      </c>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row>
    <row r="48" spans="1:256" ht="16" x14ac:dyDescent="0.15">
      <c r="A48" s="33">
        <f>A47+0.1</f>
        <v>4.0999999999999996</v>
      </c>
      <c r="B48" s="37" t="s">
        <v>21</v>
      </c>
      <c r="D48" s="35" t="s">
        <v>15</v>
      </c>
      <c r="E48" s="37" t="s">
        <v>113</v>
      </c>
      <c r="F48" s="38">
        <v>0</v>
      </c>
      <c r="G48" s="16">
        <f t="shared" si="2"/>
        <v>0.42986111111111092</v>
      </c>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row>
    <row r="49" spans="1:256" ht="16" x14ac:dyDescent="0.2">
      <c r="A49" s="33"/>
      <c r="B49" s="37"/>
      <c r="C49" s="34"/>
      <c r="D49" s="35"/>
      <c r="E49" s="37"/>
      <c r="F49" s="38"/>
      <c r="G49" s="16">
        <f t="shared" si="2"/>
        <v>0.42986111111111092</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6" x14ac:dyDescent="0.2">
      <c r="A50" s="33">
        <f>A47+1</f>
        <v>5</v>
      </c>
      <c r="B50" s="37" t="s">
        <v>19</v>
      </c>
      <c r="C50" s="37" t="s">
        <v>65</v>
      </c>
      <c r="D50" s="35" t="s">
        <v>15</v>
      </c>
      <c r="E50" s="37" t="s">
        <v>40</v>
      </c>
      <c r="F50" s="38">
        <v>1</v>
      </c>
      <c r="G50" s="16">
        <f t="shared" si="2"/>
        <v>0.42986111111111092</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6" x14ac:dyDescent="0.2">
      <c r="A51" s="33"/>
      <c r="B51" s="37"/>
      <c r="C51" s="37"/>
      <c r="D51" s="35"/>
      <c r="E51" s="37"/>
      <c r="F51" s="38"/>
      <c r="G51" s="16">
        <f t="shared" si="2"/>
        <v>0.43055555555555536</v>
      </c>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row>
    <row r="52" spans="1:256" ht="16" x14ac:dyDescent="0.2">
      <c r="A52" s="33"/>
      <c r="B52" s="37"/>
      <c r="C52" s="39"/>
      <c r="D52" s="35"/>
      <c r="E52" s="37"/>
      <c r="F52" s="38"/>
      <c r="G52" s="3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row>
    <row r="53" spans="1:256" x14ac:dyDescent="0.15">
      <c r="A53" s="33"/>
      <c r="B53" s="37"/>
      <c r="C53" s="39"/>
      <c r="D53" s="35"/>
      <c r="E53" s="37"/>
      <c r="F53" s="38"/>
      <c r="G53" s="38"/>
    </row>
    <row r="54" spans="1:256" ht="16" x14ac:dyDescent="0.15">
      <c r="A54" s="33"/>
      <c r="B54" s="37" t="s">
        <v>22</v>
      </c>
      <c r="C54" s="39" t="s">
        <v>23</v>
      </c>
      <c r="D54" s="35" t="s">
        <v>22</v>
      </c>
      <c r="E54" s="37"/>
      <c r="F54" s="38" t="s">
        <v>22</v>
      </c>
      <c r="G54" s="16" t="s">
        <v>22</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row>
    <row r="55" spans="1:256" ht="16" x14ac:dyDescent="0.15">
      <c r="A55" s="33" t="s">
        <v>22</v>
      </c>
      <c r="B55" s="37"/>
      <c r="C55" s="7" t="s">
        <v>44</v>
      </c>
      <c r="D55" s="35"/>
      <c r="E55" s="37"/>
      <c r="F55" s="38"/>
      <c r="G55" s="38"/>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row>
    <row r="56" spans="1:256" ht="16" x14ac:dyDescent="0.15">
      <c r="A56" s="33"/>
      <c r="B56" s="2"/>
      <c r="C56" s="19"/>
      <c r="D56" s="3"/>
      <c r="E56" s="2"/>
      <c r="F56" s="15"/>
      <c r="G56" s="16"/>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row>
    <row r="57" spans="1:256" ht="16" x14ac:dyDescent="0.2">
      <c r="A57" s="67"/>
      <c r="B57" s="2"/>
      <c r="C57" s="19"/>
      <c r="D57" s="3"/>
      <c r="E57" s="2"/>
      <c r="F57" s="15"/>
      <c r="G57" s="16"/>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row>
    <row r="58" spans="1:256" x14ac:dyDescent="0.2">
      <c r="C58" s="24"/>
      <c r="F58" s="24"/>
      <c r="G58" s="24"/>
    </row>
    <row r="59" spans="1:256" x14ac:dyDescent="0.2">
      <c r="C59" s="24"/>
      <c r="F59" s="24"/>
      <c r="G59" s="24"/>
    </row>
    <row r="60" spans="1:256" x14ac:dyDescent="0.2">
      <c r="C60" s="24"/>
      <c r="F60" s="24"/>
      <c r="G60" s="24"/>
    </row>
    <row r="61" spans="1:256" x14ac:dyDescent="0.2">
      <c r="C61" s="24"/>
      <c r="F61" s="24"/>
      <c r="G61" s="24"/>
    </row>
    <row r="62" spans="1:256" x14ac:dyDescent="0.2">
      <c r="C62" s="24"/>
      <c r="F62" s="24"/>
      <c r="G62" s="24"/>
    </row>
    <row r="63" spans="1:256" x14ac:dyDescent="0.2">
      <c r="C63" s="24"/>
      <c r="F63" s="24"/>
      <c r="G63" s="24"/>
    </row>
    <row r="64" spans="1:256" x14ac:dyDescent="0.2">
      <c r="C64" s="24"/>
      <c r="F64" s="24"/>
      <c r="G64" s="24"/>
    </row>
    <row r="65" spans="1:7" x14ac:dyDescent="0.2">
      <c r="C65" s="24"/>
      <c r="F65" s="24"/>
      <c r="G65" s="24"/>
    </row>
    <row r="66" spans="1:7" x14ac:dyDescent="0.2">
      <c r="A66" s="24"/>
      <c r="C66" s="24"/>
      <c r="F66" s="24"/>
      <c r="G66" s="24"/>
    </row>
    <row r="67" spans="1:7" x14ac:dyDescent="0.2">
      <c r="A67" s="24"/>
      <c r="C67" s="24"/>
      <c r="F67" s="24"/>
      <c r="G67" s="24"/>
    </row>
    <row r="68" spans="1:7" x14ac:dyDescent="0.2">
      <c r="A68" s="24"/>
    </row>
    <row r="69" spans="1:7" x14ac:dyDescent="0.2">
      <c r="A69" s="24"/>
    </row>
    <row r="70" spans="1:7" x14ac:dyDescent="0.2">
      <c r="A70" s="24"/>
    </row>
    <row r="81" spans="1:7" x14ac:dyDescent="0.2">
      <c r="A81" s="24"/>
    </row>
    <row r="82" spans="1:7" ht="16.5" customHeight="1" x14ac:dyDescent="0.2">
      <c r="A82" s="24"/>
    </row>
    <row r="83" spans="1:7" ht="16.5" customHeight="1" x14ac:dyDescent="0.2">
      <c r="A83" s="24"/>
      <c r="C83" s="24"/>
      <c r="F83" s="24"/>
      <c r="G83" s="24"/>
    </row>
    <row r="84" spans="1:7" ht="16.5" customHeight="1" x14ac:dyDescent="0.2">
      <c r="A84" s="24"/>
      <c r="C84" s="24"/>
      <c r="F84" s="24"/>
      <c r="G84" s="24"/>
    </row>
    <row r="85" spans="1:7" ht="16.5" customHeight="1" x14ac:dyDescent="0.2">
      <c r="A85" s="24"/>
      <c r="C85" s="24"/>
      <c r="F85" s="24"/>
      <c r="G85" s="24"/>
    </row>
    <row r="86" spans="1:7" ht="16.5" customHeight="1" x14ac:dyDescent="0.2">
      <c r="A86" s="24"/>
      <c r="C86" s="24"/>
      <c r="F86" s="24"/>
      <c r="G86" s="24"/>
    </row>
    <row r="87" spans="1:7" x14ac:dyDescent="0.2">
      <c r="A87" s="24"/>
      <c r="C87" s="24"/>
      <c r="F87" s="24"/>
      <c r="G87" s="24"/>
    </row>
  </sheetData>
  <mergeCells count="2">
    <mergeCell ref="F3:G3"/>
    <mergeCell ref="B1:D1"/>
  </mergeCells>
  <phoneticPr fontId="27" type="noConversion"/>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&amp;L&amp;"Arial,Bold"&amp;18 134th IEEE 802.15 WSN SESSION VIA WEBEX&amp;R&amp;"Arial,Bold"&amp;18doc: 15-21-0541-01
</oddHeader>
    <oddFooter>&amp;LPage &amp;P&amp;R&amp;"Arial,Bold"&amp;16IEEE 802.15 Plenary Meeting Information - Nov 2021</oddFooter>
  </headerFooter>
  <ignoredErrors>
    <ignoredError sqref="A4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D9" transitionEvaluation="1">
    <pageSetUpPr fitToPage="1"/>
  </sheetPr>
  <dimension ref="A1:K61"/>
  <sheetViews>
    <sheetView view="pageLayout" zoomScale="132" zoomScaleNormal="142" zoomScalePageLayoutView="132" workbookViewId="0">
      <selection activeCell="C49" sqref="C49"/>
    </sheetView>
  </sheetViews>
  <sheetFormatPr baseColWidth="10" defaultColWidth="9.7109375" defaultRowHeight="16" x14ac:dyDescent="0.2"/>
  <cols>
    <col min="1" max="1" width="6.140625" style="46" customWidth="1"/>
    <col min="2" max="2" width="3.7109375" style="46" customWidth="1"/>
    <col min="3" max="3" width="66.5703125" style="46" customWidth="1"/>
    <col min="4" max="4" width="2.140625" style="46" customWidth="1"/>
    <col min="5" max="5" width="14" style="46" customWidth="1"/>
    <col min="6" max="6" width="3.7109375" style="46" customWidth="1"/>
    <col min="7" max="7" width="8.7109375" style="46" customWidth="1"/>
    <col min="8" max="8" width="3.7109375" style="46" customWidth="1"/>
    <col min="9" max="16384" width="9.7109375" style="46"/>
  </cols>
  <sheetData>
    <row r="1" spans="1:9" s="42" customFormat="1" ht="23" x14ac:dyDescent="0.25">
      <c r="A1" s="30" t="s">
        <v>214</v>
      </c>
      <c r="B1" s="63"/>
      <c r="C1" s="53"/>
      <c r="D1" s="54"/>
      <c r="E1" s="54" t="s">
        <v>274</v>
      </c>
      <c r="F1" s="54"/>
      <c r="G1" s="55"/>
    </row>
    <row r="2" spans="1:9" s="42" customFormat="1" ht="21.75" customHeight="1" x14ac:dyDescent="0.25">
      <c r="A2" s="31" t="s">
        <v>62</v>
      </c>
      <c r="B2" s="56"/>
      <c r="C2" s="57"/>
      <c r="D2" s="58"/>
      <c r="E2" s="58"/>
      <c r="F2" s="58"/>
      <c r="G2" s="59"/>
    </row>
    <row r="3" spans="1:9" s="42" customFormat="1" ht="18.5" customHeight="1" x14ac:dyDescent="0.25">
      <c r="A3" s="32"/>
      <c r="B3" s="64"/>
      <c r="C3" s="60"/>
      <c r="D3" s="61"/>
      <c r="E3" s="61"/>
      <c r="F3" s="61"/>
      <c r="G3" s="62"/>
    </row>
    <row r="4" spans="1:9" s="42" customFormat="1" ht="18.5" customHeight="1" x14ac:dyDescent="0.25">
      <c r="A4" s="20"/>
      <c r="B4" s="43"/>
      <c r="C4" s="44"/>
      <c r="D4" s="43"/>
      <c r="E4" s="43"/>
      <c r="F4" s="43"/>
      <c r="G4" s="43"/>
    </row>
    <row r="5" spans="1:9" s="9" customFormat="1" ht="15.75" customHeight="1" x14ac:dyDescent="0.2">
      <c r="A5" s="10"/>
      <c r="C5" s="6" t="s">
        <v>215</v>
      </c>
      <c r="D5" s="11"/>
      <c r="E5" s="11"/>
      <c r="F5" s="11"/>
      <c r="G5" s="11"/>
      <c r="I5" s="12"/>
    </row>
    <row r="6" spans="1:9" s="9" customFormat="1" ht="18" x14ac:dyDescent="0.15">
      <c r="A6" s="11"/>
      <c r="B6" s="11"/>
      <c r="C6" s="13" t="s">
        <v>216</v>
      </c>
      <c r="F6" s="11"/>
      <c r="G6" s="11"/>
      <c r="I6" s="14"/>
    </row>
    <row r="7" spans="1:9" ht="13.5" customHeight="1" x14ac:dyDescent="0.2">
      <c r="A7" s="45"/>
      <c r="B7" s="45"/>
      <c r="D7" s="45"/>
      <c r="E7" s="45"/>
      <c r="F7" s="170" t="s">
        <v>74</v>
      </c>
      <c r="G7" s="170"/>
      <c r="H7" s="171"/>
    </row>
    <row r="8" spans="1:9" x14ac:dyDescent="0.2">
      <c r="A8" s="2" t="s">
        <v>13</v>
      </c>
      <c r="B8" s="45" t="s">
        <v>31</v>
      </c>
      <c r="C8" s="2" t="s">
        <v>14</v>
      </c>
      <c r="D8" s="2" t="s">
        <v>15</v>
      </c>
      <c r="E8" s="2" t="s">
        <v>40</v>
      </c>
      <c r="F8" s="47">
        <v>1</v>
      </c>
      <c r="G8" s="48">
        <f>TIME(9,0,0)</f>
        <v>0.375</v>
      </c>
    </row>
    <row r="9" spans="1:9" x14ac:dyDescent="0.2">
      <c r="A9" s="2" t="s">
        <v>16</v>
      </c>
      <c r="B9" s="45"/>
      <c r="C9" s="2"/>
      <c r="D9" s="2"/>
      <c r="E9" s="2"/>
      <c r="F9" s="47"/>
      <c r="G9" s="48">
        <f>G8+TIME(0,F8,0)</f>
        <v>0.37569444444444444</v>
      </c>
    </row>
    <row r="10" spans="1:9" x14ac:dyDescent="0.2">
      <c r="A10" s="2" t="s">
        <v>17</v>
      </c>
      <c r="B10" s="2" t="s">
        <v>31</v>
      </c>
      <c r="C10" s="2" t="s">
        <v>36</v>
      </c>
      <c r="D10" s="2" t="s">
        <v>15</v>
      </c>
      <c r="E10" s="2" t="s">
        <v>40</v>
      </c>
      <c r="F10" s="47">
        <v>1</v>
      </c>
      <c r="G10" s="48">
        <f>G9+TIME(0,F9,0)</f>
        <v>0.37569444444444444</v>
      </c>
    </row>
    <row r="11" spans="1:9" ht="12.75" customHeight="1" x14ac:dyDescent="0.2">
      <c r="A11" s="2"/>
      <c r="B11" s="2" t="s">
        <v>20</v>
      </c>
      <c r="C11" s="76" t="s">
        <v>79</v>
      </c>
      <c r="D11" s="2" t="s">
        <v>15</v>
      </c>
      <c r="E11" s="2" t="s">
        <v>57</v>
      </c>
      <c r="F11" s="47">
        <v>2</v>
      </c>
      <c r="G11" s="48">
        <f t="shared" ref="G11:G24" si="0">G10+TIME(0,F10,0)</f>
        <v>0.37638888888888888</v>
      </c>
    </row>
    <row r="12" spans="1:9" ht="12.75" customHeight="1" x14ac:dyDescent="0.2">
      <c r="A12" s="2"/>
      <c r="B12" s="2" t="s">
        <v>20</v>
      </c>
      <c r="C12" s="41"/>
      <c r="D12" s="2" t="s">
        <v>15</v>
      </c>
      <c r="E12" s="2" t="s">
        <v>40</v>
      </c>
      <c r="F12" s="47">
        <v>5</v>
      </c>
      <c r="G12" s="48">
        <f t="shared" si="0"/>
        <v>0.37777777777777777</v>
      </c>
    </row>
    <row r="13" spans="1:9" ht="28" customHeight="1" x14ac:dyDescent="0.2">
      <c r="A13" s="2"/>
      <c r="B13" s="2"/>
      <c r="C13" s="166"/>
      <c r="D13" s="2"/>
      <c r="E13" s="2"/>
      <c r="F13" s="47"/>
      <c r="G13" s="48">
        <f t="shared" si="0"/>
        <v>0.38124999999999998</v>
      </c>
    </row>
    <row r="14" spans="1:9" x14ac:dyDescent="0.2">
      <c r="A14" s="2"/>
      <c r="B14" s="2"/>
      <c r="C14" s="76"/>
      <c r="D14" s="2"/>
      <c r="E14" s="2"/>
      <c r="F14" s="47"/>
      <c r="G14" s="48">
        <f t="shared" si="0"/>
        <v>0.38124999999999998</v>
      </c>
    </row>
    <row r="15" spans="1:9" ht="12.75" customHeight="1" x14ac:dyDescent="0.2">
      <c r="A15" s="2"/>
      <c r="B15" s="2" t="s">
        <v>18</v>
      </c>
      <c r="D15" s="2"/>
      <c r="E15" s="2"/>
      <c r="F15" s="47"/>
      <c r="G15" s="48">
        <f t="shared" si="0"/>
        <v>0.38124999999999998</v>
      </c>
    </row>
    <row r="16" spans="1:9" ht="13.5" customHeight="1" x14ac:dyDescent="0.2">
      <c r="A16" s="5" t="s">
        <v>78</v>
      </c>
      <c r="B16" s="2" t="s">
        <v>20</v>
      </c>
      <c r="C16" s="45" t="s">
        <v>34</v>
      </c>
      <c r="D16" s="2"/>
      <c r="E16" s="49"/>
      <c r="F16" s="47"/>
      <c r="G16" s="48">
        <f t="shared" si="0"/>
        <v>0.38124999999999998</v>
      </c>
    </row>
    <row r="17" spans="1:11" ht="13.5" customHeight="1" x14ac:dyDescent="0.2">
      <c r="A17" s="4" t="s">
        <v>0</v>
      </c>
      <c r="B17" s="143" t="s">
        <v>129</v>
      </c>
      <c r="C17" s="144" t="s">
        <v>203</v>
      </c>
      <c r="D17" s="1" t="s">
        <v>35</v>
      </c>
      <c r="E17" s="1" t="s">
        <v>66</v>
      </c>
      <c r="F17" s="145">
        <v>4</v>
      </c>
      <c r="G17" s="48">
        <f t="shared" si="0"/>
        <v>0.38124999999999998</v>
      </c>
      <c r="I17" s="167"/>
      <c r="K17" s="167"/>
    </row>
    <row r="18" spans="1:11" ht="12.75" customHeight="1" x14ac:dyDescent="0.2">
      <c r="A18" s="4" t="s">
        <v>1</v>
      </c>
      <c r="B18" s="143" t="s">
        <v>129</v>
      </c>
      <c r="C18" s="144" t="s">
        <v>194</v>
      </c>
      <c r="D18" s="143" t="s">
        <v>35</v>
      </c>
      <c r="E18" s="143" t="s">
        <v>63</v>
      </c>
      <c r="F18" s="145">
        <v>4</v>
      </c>
      <c r="G18" s="48">
        <f t="shared" si="0"/>
        <v>0.38402777777777775</v>
      </c>
      <c r="I18" s="167"/>
      <c r="K18" s="167"/>
    </row>
    <row r="19" spans="1:11" ht="13.5" customHeight="1" x14ac:dyDescent="0.2">
      <c r="A19" s="4" t="s">
        <v>39</v>
      </c>
      <c r="B19" s="143" t="s">
        <v>20</v>
      </c>
      <c r="C19" s="144" t="s">
        <v>263</v>
      </c>
      <c r="D19" s="143" t="s">
        <v>35</v>
      </c>
      <c r="E19" s="1" t="s">
        <v>54</v>
      </c>
      <c r="F19" s="145">
        <v>5</v>
      </c>
      <c r="G19" s="48">
        <f t="shared" si="0"/>
        <v>0.38680555555555551</v>
      </c>
    </row>
    <row r="20" spans="1:11" ht="12.75" customHeight="1" x14ac:dyDescent="0.2">
      <c r="A20" s="4" t="s">
        <v>11</v>
      </c>
      <c r="B20" s="143" t="s">
        <v>129</v>
      </c>
      <c r="C20" s="144" t="s">
        <v>262</v>
      </c>
      <c r="D20" s="143" t="s">
        <v>35</v>
      </c>
      <c r="E20" s="1" t="s">
        <v>68</v>
      </c>
      <c r="F20" s="145">
        <v>4</v>
      </c>
      <c r="G20" s="48">
        <f t="shared" si="0"/>
        <v>0.39027777777777772</v>
      </c>
      <c r="I20" s="167"/>
      <c r="K20" s="167"/>
    </row>
    <row r="21" spans="1:11" ht="13.5" customHeight="1" x14ac:dyDescent="0.2">
      <c r="A21" s="4" t="s">
        <v>12</v>
      </c>
      <c r="B21" s="143" t="s">
        <v>20</v>
      </c>
      <c r="C21" s="144" t="s">
        <v>195</v>
      </c>
      <c r="D21" s="1" t="s">
        <v>35</v>
      </c>
      <c r="E21" s="143" t="s">
        <v>56</v>
      </c>
      <c r="F21" s="145">
        <v>4</v>
      </c>
      <c r="G21" s="48">
        <f t="shared" si="0"/>
        <v>0.39305555555555549</v>
      </c>
    </row>
    <row r="22" spans="1:11" ht="13.5" customHeight="1" x14ac:dyDescent="0.2">
      <c r="A22" s="4" t="s">
        <v>2</v>
      </c>
      <c r="B22" s="143" t="s">
        <v>20</v>
      </c>
      <c r="C22" s="144" t="s">
        <v>196</v>
      </c>
      <c r="D22" s="1" t="s">
        <v>35</v>
      </c>
      <c r="E22" s="1" t="s">
        <v>55</v>
      </c>
      <c r="F22" s="145">
        <v>5</v>
      </c>
      <c r="G22" s="48">
        <f t="shared" si="0"/>
        <v>0.39583333333333326</v>
      </c>
    </row>
    <row r="23" spans="1:11" ht="13.5" customHeight="1" x14ac:dyDescent="0.2">
      <c r="A23" s="4" t="s">
        <v>3</v>
      </c>
      <c r="B23" s="143" t="s">
        <v>20</v>
      </c>
      <c r="C23" s="144" t="s">
        <v>264</v>
      </c>
      <c r="D23" s="143" t="s">
        <v>35</v>
      </c>
      <c r="E23" s="1" t="s">
        <v>157</v>
      </c>
      <c r="F23" s="145">
        <v>6</v>
      </c>
      <c r="G23" s="48">
        <f t="shared" si="0"/>
        <v>0.39930555555555547</v>
      </c>
    </row>
    <row r="24" spans="1:11" ht="13.5" customHeight="1" x14ac:dyDescent="0.2">
      <c r="A24" s="4" t="s">
        <v>4</v>
      </c>
      <c r="B24" s="143" t="s">
        <v>20</v>
      </c>
      <c r="C24" s="144" t="s">
        <v>265</v>
      </c>
      <c r="D24" s="143" t="s">
        <v>35</v>
      </c>
      <c r="E24" s="1" t="s">
        <v>154</v>
      </c>
      <c r="F24" s="145">
        <v>7</v>
      </c>
      <c r="G24" s="48">
        <f t="shared" si="0"/>
        <v>0.40347222222222212</v>
      </c>
    </row>
    <row r="25" spans="1:11" ht="13.5" customHeight="1" x14ac:dyDescent="0.2">
      <c r="A25" s="4" t="s">
        <v>41</v>
      </c>
      <c r="B25" s="143" t="s">
        <v>20</v>
      </c>
      <c r="C25" s="144" t="s">
        <v>192</v>
      </c>
      <c r="D25" s="1" t="s">
        <v>35</v>
      </c>
      <c r="E25" s="1" t="s">
        <v>61</v>
      </c>
      <c r="F25" s="145">
        <v>7</v>
      </c>
      <c r="G25" s="48">
        <f t="shared" ref="G25:G54" si="1">G24+TIME(0,F24,0)</f>
        <v>0.40833333333333321</v>
      </c>
    </row>
    <row r="26" spans="1:11" ht="12.75" customHeight="1" x14ac:dyDescent="0.2">
      <c r="A26" s="4" t="s">
        <v>5</v>
      </c>
      <c r="B26" s="143" t="s">
        <v>129</v>
      </c>
      <c r="C26" s="144" t="s">
        <v>193</v>
      </c>
      <c r="D26" s="143" t="s">
        <v>35</v>
      </c>
      <c r="E26" s="143" t="s">
        <v>69</v>
      </c>
      <c r="F26" s="11">
        <v>4</v>
      </c>
      <c r="G26" s="48">
        <f t="shared" si="1"/>
        <v>0.41319444444444431</v>
      </c>
      <c r="I26" s="167"/>
    </row>
    <row r="27" spans="1:11" ht="12.75" customHeight="1" x14ac:dyDescent="0.2">
      <c r="A27" s="4" t="s">
        <v>6</v>
      </c>
      <c r="B27" s="143" t="s">
        <v>20</v>
      </c>
      <c r="C27" s="144" t="s">
        <v>82</v>
      </c>
      <c r="D27" s="143" t="s">
        <v>35</v>
      </c>
      <c r="E27" s="143" t="s">
        <v>69</v>
      </c>
      <c r="F27" s="145">
        <v>4</v>
      </c>
      <c r="G27" s="48">
        <f>G26+TIME(0,F27,0)</f>
        <v>0.41597222222222208</v>
      </c>
    </row>
    <row r="28" spans="1:11" ht="13.5" customHeight="1" x14ac:dyDescent="0.2">
      <c r="A28" s="4" t="s">
        <v>7</v>
      </c>
      <c r="B28" s="143" t="s">
        <v>20</v>
      </c>
      <c r="C28" s="144" t="s">
        <v>85</v>
      </c>
      <c r="D28" s="143" t="s">
        <v>35</v>
      </c>
      <c r="E28" s="143" t="s">
        <v>58</v>
      </c>
      <c r="F28" s="145">
        <v>5</v>
      </c>
      <c r="G28" s="48">
        <f>G27+TIME(0,F28,0)</f>
        <v>0.41944444444444429</v>
      </c>
    </row>
    <row r="29" spans="1:11" s="41" customFormat="1" ht="13.5" customHeight="1" x14ac:dyDescent="0.15">
      <c r="A29" s="4" t="s">
        <v>8</v>
      </c>
      <c r="B29" s="143" t="s">
        <v>20</v>
      </c>
      <c r="C29" s="144" t="s">
        <v>81</v>
      </c>
      <c r="D29" s="1" t="s">
        <v>35</v>
      </c>
      <c r="E29" s="143" t="s">
        <v>54</v>
      </c>
      <c r="F29" s="145">
        <v>5</v>
      </c>
      <c r="G29" s="48">
        <f>G28+TIME(0,F29,0)</f>
        <v>0.4229166666666665</v>
      </c>
    </row>
    <row r="30" spans="1:11" ht="12.75" customHeight="1" x14ac:dyDescent="0.2">
      <c r="A30" s="4" t="s">
        <v>9</v>
      </c>
      <c r="B30" s="143" t="s">
        <v>19</v>
      </c>
      <c r="C30" s="144" t="s">
        <v>67</v>
      </c>
      <c r="D30" s="143" t="s">
        <v>35</v>
      </c>
      <c r="E30" s="143" t="s">
        <v>154</v>
      </c>
      <c r="F30" s="145">
        <v>5</v>
      </c>
      <c r="G30" s="48">
        <f>G29+TIME(0,F30,0)</f>
        <v>0.42638888888888871</v>
      </c>
    </row>
    <row r="31" spans="1:11" ht="12.75" customHeight="1" x14ac:dyDescent="0.2">
      <c r="A31" s="4" t="s">
        <v>10</v>
      </c>
      <c r="B31" s="4"/>
      <c r="C31" s="18"/>
      <c r="D31" s="2" t="s">
        <v>35</v>
      </c>
      <c r="E31" s="2"/>
      <c r="F31" s="15"/>
      <c r="G31" s="48">
        <f>G30+TIME(0,F31,0)</f>
        <v>0.42638888888888871</v>
      </c>
    </row>
    <row r="32" spans="1:11" ht="13.5" customHeight="1" x14ac:dyDescent="0.2">
      <c r="A32" s="4" t="s">
        <v>45</v>
      </c>
      <c r="B32" s="2"/>
      <c r="C32" s="18"/>
      <c r="D32" s="2"/>
      <c r="E32" s="45"/>
      <c r="F32" s="15"/>
      <c r="G32" s="48">
        <f t="shared" ref="G32:G35" si="2">G31+TIME(0,F32,0)</f>
        <v>0.42638888888888871</v>
      </c>
    </row>
    <row r="33" spans="1:7" ht="13.5" customHeight="1" x14ac:dyDescent="0.2">
      <c r="A33" s="4" t="s">
        <v>46</v>
      </c>
      <c r="B33" s="2"/>
      <c r="C33" s="18"/>
      <c r="D33" s="2"/>
      <c r="E33" s="45"/>
      <c r="F33" s="15"/>
      <c r="G33" s="48">
        <f t="shared" si="2"/>
        <v>0.42638888888888871</v>
      </c>
    </row>
    <row r="34" spans="1:7" ht="13.5" customHeight="1" x14ac:dyDescent="0.2">
      <c r="A34" s="4" t="s">
        <v>47</v>
      </c>
      <c r="B34" s="45" t="s">
        <v>21</v>
      </c>
      <c r="C34" s="72" t="s">
        <v>205</v>
      </c>
      <c r="D34" s="66" t="s">
        <v>15</v>
      </c>
      <c r="E34" s="65" t="s">
        <v>50</v>
      </c>
      <c r="F34" s="65">
        <v>3</v>
      </c>
      <c r="G34" s="48">
        <f t="shared" si="2"/>
        <v>0.42847222222222203</v>
      </c>
    </row>
    <row r="35" spans="1:7" ht="13.5" customHeight="1" x14ac:dyDescent="0.2">
      <c r="A35" s="4" t="s">
        <v>48</v>
      </c>
      <c r="B35" s="45" t="s">
        <v>21</v>
      </c>
      <c r="C35" s="72" t="s">
        <v>126</v>
      </c>
      <c r="D35" s="66" t="s">
        <v>15</v>
      </c>
      <c r="E35" s="65" t="s">
        <v>49</v>
      </c>
      <c r="F35" s="65">
        <v>3</v>
      </c>
      <c r="G35" s="48">
        <f t="shared" si="2"/>
        <v>0.43055555555555536</v>
      </c>
    </row>
    <row r="36" spans="1:7" ht="13.5" customHeight="1" x14ac:dyDescent="0.2">
      <c r="A36" s="4" t="s">
        <v>51</v>
      </c>
      <c r="B36" s="45" t="s">
        <v>21</v>
      </c>
      <c r="C36" s="72" t="s">
        <v>127</v>
      </c>
      <c r="D36" s="66" t="s">
        <v>15</v>
      </c>
      <c r="E36" s="65" t="s">
        <v>54</v>
      </c>
      <c r="F36" s="65">
        <v>3</v>
      </c>
      <c r="G36" s="48">
        <f t="shared" si="1"/>
        <v>0.43263888888888868</v>
      </c>
    </row>
    <row r="37" spans="1:7" ht="13.5" customHeight="1" x14ac:dyDescent="0.2">
      <c r="A37" s="4" t="s">
        <v>52</v>
      </c>
      <c r="B37" s="11" t="s">
        <v>21</v>
      </c>
      <c r="C37" s="72" t="s">
        <v>128</v>
      </c>
      <c r="D37" s="66" t="s">
        <v>15</v>
      </c>
      <c r="E37" s="65" t="s">
        <v>83</v>
      </c>
      <c r="F37" s="65">
        <v>3</v>
      </c>
      <c r="G37" s="48">
        <f t="shared" si="1"/>
        <v>0.43472222222222201</v>
      </c>
    </row>
    <row r="38" spans="1:7" x14ac:dyDescent="0.2">
      <c r="A38" s="4" t="s">
        <v>60</v>
      </c>
      <c r="B38" s="11"/>
      <c r="D38" s="2"/>
      <c r="E38" s="45"/>
      <c r="F38" s="45"/>
      <c r="G38" s="48">
        <f t="shared" si="1"/>
        <v>0.43680555555555534</v>
      </c>
    </row>
    <row r="39" spans="1:7" x14ac:dyDescent="0.2">
      <c r="B39" s="2"/>
      <c r="C39" s="41"/>
      <c r="D39" s="50"/>
      <c r="E39" s="49"/>
      <c r="F39" s="47"/>
      <c r="G39" s="48">
        <f t="shared" si="1"/>
        <v>0.43680555555555534</v>
      </c>
    </row>
    <row r="40" spans="1:7" x14ac:dyDescent="0.2">
      <c r="A40" s="5" t="s">
        <v>30</v>
      </c>
      <c r="B40" s="2"/>
      <c r="C40" s="45" t="s">
        <v>33</v>
      </c>
      <c r="D40" s="2"/>
      <c r="E40" s="49"/>
      <c r="F40" s="47"/>
      <c r="G40" s="48">
        <f t="shared" si="1"/>
        <v>0.43680555555555534</v>
      </c>
    </row>
    <row r="41" spans="1:7" x14ac:dyDescent="0.2">
      <c r="A41" s="5" t="s">
        <v>42</v>
      </c>
      <c r="B41" s="2"/>
      <c r="C41" s="18"/>
      <c r="D41" s="2"/>
      <c r="E41" s="49"/>
      <c r="F41" s="47"/>
      <c r="G41" s="48">
        <f t="shared" si="1"/>
        <v>0.43680555555555534</v>
      </c>
    </row>
    <row r="42" spans="1:7" x14ac:dyDescent="0.2">
      <c r="A42" s="5" t="s">
        <v>43</v>
      </c>
      <c r="B42" s="2" t="s">
        <v>20</v>
      </c>
      <c r="C42" s="51" t="s">
        <v>191</v>
      </c>
      <c r="D42" s="2" t="s">
        <v>15</v>
      </c>
      <c r="E42" s="2" t="s">
        <v>40</v>
      </c>
      <c r="F42" s="47">
        <v>1</v>
      </c>
      <c r="G42" s="48">
        <f t="shared" si="1"/>
        <v>0.43680555555555534</v>
      </c>
    </row>
    <row r="43" spans="1:7" x14ac:dyDescent="0.2">
      <c r="A43" s="5"/>
      <c r="B43" s="2"/>
      <c r="C43" s="93" t="s">
        <v>181</v>
      </c>
      <c r="D43" s="2" t="s">
        <v>15</v>
      </c>
      <c r="E43" s="2" t="s">
        <v>40</v>
      </c>
      <c r="F43" s="45">
        <v>1</v>
      </c>
      <c r="G43" s="48">
        <f t="shared" si="1"/>
        <v>0.43749999999999978</v>
      </c>
    </row>
    <row r="44" spans="1:7" ht="59" customHeight="1" x14ac:dyDescent="0.2">
      <c r="A44" s="5"/>
      <c r="B44" s="2" t="s">
        <v>21</v>
      </c>
      <c r="C44" s="94" t="s">
        <v>184</v>
      </c>
      <c r="D44" s="2" t="s">
        <v>15</v>
      </c>
      <c r="E44" s="2" t="s">
        <v>40</v>
      </c>
      <c r="F44" s="47">
        <v>2</v>
      </c>
      <c r="G44" s="48">
        <f t="shared" si="1"/>
        <v>0.43819444444444422</v>
      </c>
    </row>
    <row r="45" spans="1:7" ht="126" customHeight="1" x14ac:dyDescent="0.2">
      <c r="A45" s="5"/>
      <c r="B45" s="2" t="s">
        <v>21</v>
      </c>
      <c r="C45" s="94" t="s">
        <v>189</v>
      </c>
      <c r="D45" s="2" t="s">
        <v>15</v>
      </c>
      <c r="E45" s="2" t="s">
        <v>40</v>
      </c>
      <c r="F45" s="47">
        <v>1</v>
      </c>
      <c r="G45" s="48">
        <f t="shared" si="1"/>
        <v>0.4395833333333331</v>
      </c>
    </row>
    <row r="46" spans="1:7" x14ac:dyDescent="0.2">
      <c r="A46" s="5"/>
      <c r="B46" s="2" t="s">
        <v>20</v>
      </c>
      <c r="C46" s="160" t="s">
        <v>253</v>
      </c>
      <c r="D46" s="2" t="s">
        <v>15</v>
      </c>
      <c r="E46" s="2" t="s">
        <v>40</v>
      </c>
      <c r="F46" s="47">
        <v>2</v>
      </c>
      <c r="G46" s="48">
        <f t="shared" si="1"/>
        <v>0.44027777777777755</v>
      </c>
    </row>
    <row r="47" spans="1:7" x14ac:dyDescent="0.2">
      <c r="A47" s="5"/>
      <c r="B47" s="2" t="s">
        <v>20</v>
      </c>
      <c r="C47" s="160" t="s">
        <v>183</v>
      </c>
      <c r="D47" s="2" t="s">
        <v>15</v>
      </c>
      <c r="E47" s="2" t="s">
        <v>40</v>
      </c>
      <c r="F47" s="47">
        <v>2</v>
      </c>
      <c r="G47" s="48">
        <f t="shared" si="1"/>
        <v>0.44166666666666643</v>
      </c>
    </row>
    <row r="48" spans="1:7" ht="195" customHeight="1" x14ac:dyDescent="0.2">
      <c r="A48" s="5"/>
      <c r="B48" s="2" t="s">
        <v>21</v>
      </c>
      <c r="C48" s="160" t="s">
        <v>204</v>
      </c>
      <c r="D48" s="2" t="s">
        <v>15</v>
      </c>
      <c r="E48" s="2" t="s">
        <v>40</v>
      </c>
      <c r="F48" s="47">
        <v>3</v>
      </c>
      <c r="G48" s="48">
        <f t="shared" si="1"/>
        <v>0.44305555555555531</v>
      </c>
    </row>
    <row r="49" spans="1:7" x14ac:dyDescent="0.2">
      <c r="A49" s="5"/>
      <c r="B49" s="2"/>
      <c r="C49" s="79"/>
      <c r="D49" s="2"/>
      <c r="E49" s="2"/>
      <c r="F49" s="47"/>
      <c r="G49" s="48">
        <f t="shared" si="1"/>
        <v>0.44513888888888864</v>
      </c>
    </row>
    <row r="50" spans="1:7" x14ac:dyDescent="0.2">
      <c r="A50" s="5" t="s">
        <v>37</v>
      </c>
      <c r="B50" s="2" t="s">
        <v>20</v>
      </c>
      <c r="C50" s="49" t="s">
        <v>22</v>
      </c>
      <c r="D50" s="2" t="s">
        <v>15</v>
      </c>
      <c r="E50" s="2" t="s">
        <v>40</v>
      </c>
      <c r="F50" s="47">
        <v>2</v>
      </c>
      <c r="G50" s="48">
        <f t="shared" si="1"/>
        <v>0.44513888888888864</v>
      </c>
    </row>
    <row r="51" spans="1:7" x14ac:dyDescent="0.2">
      <c r="A51" s="5"/>
      <c r="B51" s="2" t="s">
        <v>22</v>
      </c>
      <c r="C51" s="52"/>
      <c r="D51" s="2" t="s">
        <v>15</v>
      </c>
      <c r="E51" s="2" t="s">
        <v>40</v>
      </c>
      <c r="F51" s="47">
        <v>0</v>
      </c>
      <c r="G51" s="48">
        <f t="shared" si="1"/>
        <v>0.44652777777777752</v>
      </c>
    </row>
    <row r="52" spans="1:7" x14ac:dyDescent="0.2">
      <c r="A52" s="5"/>
      <c r="B52" s="2"/>
      <c r="C52" s="81"/>
      <c r="D52" s="2" t="s">
        <v>15</v>
      </c>
      <c r="E52" s="2" t="s">
        <v>40</v>
      </c>
      <c r="F52" s="47">
        <v>0</v>
      </c>
      <c r="G52" s="48">
        <f t="shared" si="1"/>
        <v>0.44652777777777752</v>
      </c>
    </row>
    <row r="53" spans="1:7" x14ac:dyDescent="0.2">
      <c r="A53" s="5" t="s">
        <v>38</v>
      </c>
      <c r="B53" s="2" t="s">
        <v>19</v>
      </c>
      <c r="C53" s="49" t="s">
        <v>32</v>
      </c>
      <c r="D53" s="2" t="s">
        <v>15</v>
      </c>
      <c r="E53" s="2" t="s">
        <v>40</v>
      </c>
      <c r="F53" s="47">
        <v>0</v>
      </c>
      <c r="G53" s="48">
        <f t="shared" si="1"/>
        <v>0.44652777777777752</v>
      </c>
    </row>
    <row r="54" spans="1:7" x14ac:dyDescent="0.2">
      <c r="A54" s="4"/>
      <c r="B54" s="2"/>
      <c r="C54" s="49"/>
      <c r="D54" s="2"/>
      <c r="E54" s="49"/>
      <c r="F54" s="47"/>
      <c r="G54" s="48">
        <f t="shared" si="1"/>
        <v>0.44652777777777752</v>
      </c>
    </row>
    <row r="55" spans="1:7" x14ac:dyDescent="0.2">
      <c r="A55" s="4" t="s">
        <v>22</v>
      </c>
      <c r="B55" s="2"/>
      <c r="C55" s="45"/>
      <c r="D55" s="2"/>
      <c r="E55" s="45"/>
      <c r="F55" s="47"/>
      <c r="G55" s="48"/>
    </row>
    <row r="56" spans="1:7" x14ac:dyDescent="0.2">
      <c r="A56" s="2"/>
      <c r="B56" s="2" t="s">
        <v>22</v>
      </c>
      <c r="C56" s="45" t="s">
        <v>23</v>
      </c>
      <c r="D56" s="2" t="s">
        <v>22</v>
      </c>
      <c r="E56" s="45"/>
      <c r="F56" s="47" t="s">
        <v>22</v>
      </c>
      <c r="G56" s="48" t="s">
        <v>22</v>
      </c>
    </row>
    <row r="57" spans="1:7" x14ac:dyDescent="0.2">
      <c r="A57" s="2" t="s">
        <v>25</v>
      </c>
      <c r="B57" s="45"/>
      <c r="C57" s="45" t="s">
        <v>24</v>
      </c>
      <c r="D57" s="45"/>
    </row>
    <row r="58" spans="1:7" x14ac:dyDescent="0.2">
      <c r="A58" s="2" t="s">
        <v>26</v>
      </c>
      <c r="B58" s="45"/>
      <c r="C58" s="45"/>
      <c r="D58" s="45"/>
    </row>
    <row r="59" spans="1:7" x14ac:dyDescent="0.2">
      <c r="A59" s="2" t="s">
        <v>27</v>
      </c>
      <c r="B59" s="45"/>
      <c r="C59" s="45"/>
    </row>
    <row r="60" spans="1:7" x14ac:dyDescent="0.2">
      <c r="A60" s="2" t="s">
        <v>28</v>
      </c>
      <c r="B60" s="45"/>
      <c r="C60" s="45"/>
    </row>
    <row r="61" spans="1:7" x14ac:dyDescent="0.2">
      <c r="B61" s="45"/>
      <c r="C61" s="45"/>
    </row>
  </sheetData>
  <mergeCells count="1">
    <mergeCell ref="F7:H7"/>
  </mergeCells>
  <phoneticPr fontId="0" type="noConversion"/>
  <printOptions gridLines="1" gridLinesSet="0"/>
  <pageMargins left="1.0069444444444445E-2" right="0.25" top="0.81460437710437705" bottom="1.25" header="0.5" footer="0.5"/>
  <pageSetup scale="55" orientation="portrait" horizontalDpi="4294967292" verticalDpi="300" r:id="rId1"/>
  <headerFooter alignWithMargins="0">
    <oddHeader xml:space="preserve">&amp;L&amp;"Times New Roman,Regular"Nov 2021&amp;R&amp;"Times New Roman,Regular"IEEE P802.15 15-21-0541-01
</oddHeader>
    <oddFooter>&amp;L&amp;"Times New Roman,Regular"Submission&amp;C&amp;"Times New Roman,Regular"Page &amp;P&amp;R&amp;"Times New Roman,Regular"Pat Kinney, Kinney Consulting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21"/>
  <sheetViews>
    <sheetView topLeftCell="A11" workbookViewId="0">
      <selection activeCell="C39" sqref="C37:C39"/>
    </sheetView>
  </sheetViews>
  <sheetFormatPr baseColWidth="10" defaultRowHeight="16" x14ac:dyDescent="0.2"/>
  <cols>
    <col min="1" max="1" width="20.42578125" customWidth="1"/>
    <col min="2" max="2" width="6" customWidth="1"/>
    <col min="3" max="3" width="101.42578125" customWidth="1"/>
  </cols>
  <sheetData>
    <row r="1" spans="1:7" ht="38" x14ac:dyDescent="0.2">
      <c r="A1" s="82" t="s">
        <v>86</v>
      </c>
      <c r="B1" s="83" t="s">
        <v>87</v>
      </c>
      <c r="C1" s="82" t="s">
        <v>261</v>
      </c>
      <c r="D1" s="82"/>
      <c r="E1" s="82"/>
      <c r="F1" s="82"/>
      <c r="G1" s="82"/>
    </row>
    <row r="2" spans="1:7" ht="18" x14ac:dyDescent="0.2">
      <c r="A2" s="82"/>
      <c r="B2" s="82"/>
      <c r="C2" s="82"/>
      <c r="D2" s="82"/>
      <c r="E2" s="82"/>
      <c r="F2" s="82"/>
      <c r="G2" s="82"/>
    </row>
    <row r="3" spans="1:7" ht="18" x14ac:dyDescent="0.2">
      <c r="A3" s="91" t="s">
        <v>103</v>
      </c>
      <c r="B3" s="100">
        <v>1</v>
      </c>
      <c r="C3" s="105" t="s">
        <v>104</v>
      </c>
      <c r="D3" s="82"/>
      <c r="E3" s="82"/>
      <c r="F3" s="82"/>
      <c r="G3" s="82"/>
    </row>
    <row r="4" spans="1:7" ht="18" x14ac:dyDescent="0.2">
      <c r="A4" s="82"/>
      <c r="B4" s="82"/>
      <c r="C4" s="105" t="s">
        <v>171</v>
      </c>
      <c r="D4" s="82"/>
      <c r="E4" s="82"/>
      <c r="F4" s="82"/>
      <c r="G4" s="82"/>
    </row>
    <row r="5" spans="1:7" ht="18" x14ac:dyDescent="0.2">
      <c r="A5" s="82"/>
      <c r="B5" s="82"/>
      <c r="C5" s="105" t="s">
        <v>240</v>
      </c>
      <c r="D5" s="82"/>
      <c r="E5" s="82"/>
      <c r="G5" s="82"/>
    </row>
    <row r="6" spans="1:7" ht="19" customHeight="1" x14ac:dyDescent="0.35">
      <c r="A6" s="82"/>
      <c r="B6" s="82"/>
      <c r="C6" s="105" t="s">
        <v>105</v>
      </c>
      <c r="D6" s="82"/>
      <c r="E6" s="82"/>
      <c r="F6" s="101"/>
      <c r="G6" s="82"/>
    </row>
    <row r="7" spans="1:7" ht="18" customHeight="1" x14ac:dyDescent="0.2">
      <c r="A7" s="82"/>
      <c r="B7" s="100"/>
      <c r="C7" s="105" t="s">
        <v>170</v>
      </c>
      <c r="D7" s="82"/>
      <c r="E7" s="82"/>
      <c r="F7" s="102"/>
      <c r="G7" s="82"/>
    </row>
    <row r="8" spans="1:7" ht="20" customHeight="1" x14ac:dyDescent="0.2">
      <c r="A8" s="82"/>
      <c r="B8" s="100"/>
      <c r="C8" s="80"/>
      <c r="D8" s="82"/>
      <c r="E8" s="82"/>
      <c r="F8" s="102"/>
      <c r="G8" s="82"/>
    </row>
    <row r="9" spans="1:7" ht="25" x14ac:dyDescent="0.2">
      <c r="A9" s="91" t="s">
        <v>118</v>
      </c>
      <c r="B9" s="100">
        <v>3</v>
      </c>
      <c r="C9" s="80" t="s">
        <v>172</v>
      </c>
      <c r="D9" s="82"/>
      <c r="E9" s="82"/>
      <c r="F9" s="102"/>
      <c r="G9" s="82"/>
    </row>
    <row r="10" spans="1:7" ht="18" x14ac:dyDescent="0.2">
      <c r="A10" s="82"/>
      <c r="B10" s="100"/>
      <c r="C10" s="80" t="s">
        <v>173</v>
      </c>
      <c r="D10" s="82"/>
      <c r="E10" s="82"/>
      <c r="F10" s="82"/>
      <c r="G10" s="82"/>
    </row>
    <row r="11" spans="1:7" ht="18" x14ac:dyDescent="0.2">
      <c r="A11" s="82"/>
      <c r="B11" s="100"/>
      <c r="C11" s="80" t="s">
        <v>136</v>
      </c>
      <c r="D11" s="82"/>
      <c r="E11" s="82"/>
      <c r="F11" s="82"/>
      <c r="G11" s="82"/>
    </row>
    <row r="12" spans="1:7" ht="18" x14ac:dyDescent="0.2">
      <c r="A12" s="82"/>
      <c r="B12" s="100"/>
      <c r="C12" s="80"/>
      <c r="D12" s="82"/>
      <c r="E12" s="82"/>
      <c r="F12" s="82"/>
      <c r="G12" s="82"/>
    </row>
    <row r="13" spans="1:7" ht="18" x14ac:dyDescent="0.2">
      <c r="A13" s="91" t="s">
        <v>88</v>
      </c>
      <c r="B13" s="100">
        <v>3</v>
      </c>
      <c r="C13" s="80" t="s">
        <v>232</v>
      </c>
      <c r="D13" s="82"/>
      <c r="E13" s="82"/>
      <c r="F13" s="82"/>
      <c r="G13" s="82"/>
    </row>
    <row r="14" spans="1:7" ht="18" x14ac:dyDescent="0.2">
      <c r="A14" s="82"/>
      <c r="B14" s="100"/>
      <c r="C14" s="80" t="s">
        <v>233</v>
      </c>
      <c r="D14" s="82"/>
      <c r="E14" s="82"/>
      <c r="F14" s="82"/>
      <c r="G14" s="82"/>
    </row>
    <row r="15" spans="1:7" ht="18" x14ac:dyDescent="0.2">
      <c r="A15" s="82"/>
      <c r="B15" s="100"/>
      <c r="C15" s="80"/>
      <c r="D15" s="82"/>
      <c r="E15" s="103"/>
      <c r="F15" s="82"/>
      <c r="G15" s="82"/>
    </row>
    <row r="16" spans="1:7" ht="18" x14ac:dyDescent="0.2">
      <c r="A16" s="91" t="s">
        <v>238</v>
      </c>
      <c r="B16" s="100">
        <v>5</v>
      </c>
      <c r="C16" s="85" t="s">
        <v>225</v>
      </c>
      <c r="D16" s="82"/>
      <c r="E16" s="103"/>
      <c r="F16" s="82"/>
      <c r="G16" s="82"/>
    </row>
    <row r="17" spans="1:7" ht="18" x14ac:dyDescent="0.2">
      <c r="A17" s="91"/>
      <c r="B17" s="100"/>
      <c r="C17" s="158" t="s">
        <v>228</v>
      </c>
      <c r="D17" s="82"/>
      <c r="E17" s="104"/>
      <c r="F17" s="82"/>
      <c r="G17" s="82"/>
    </row>
    <row r="18" spans="1:7" ht="18" x14ac:dyDescent="0.2">
      <c r="A18" s="91"/>
      <c r="B18" s="100"/>
      <c r="C18" s="85" t="s">
        <v>230</v>
      </c>
      <c r="D18" s="82"/>
      <c r="E18" s="104"/>
      <c r="F18" s="82"/>
      <c r="G18" s="82"/>
    </row>
    <row r="19" spans="1:7" ht="18" x14ac:dyDescent="0.2">
      <c r="A19" s="82"/>
      <c r="B19" s="100"/>
      <c r="C19" s="85" t="s">
        <v>231</v>
      </c>
      <c r="D19" s="82"/>
      <c r="E19" s="104"/>
      <c r="F19" s="82"/>
      <c r="G19" s="82"/>
    </row>
    <row r="20" spans="1:7" ht="18" x14ac:dyDescent="0.2">
      <c r="A20" s="82"/>
      <c r="B20" s="100"/>
      <c r="C20" s="86"/>
      <c r="D20" s="82"/>
      <c r="E20" s="82"/>
      <c r="F20" s="82"/>
      <c r="G20" s="82"/>
    </row>
    <row r="21" spans="1:7" ht="18" x14ac:dyDescent="0.2">
      <c r="A21" s="91" t="s">
        <v>237</v>
      </c>
      <c r="B21" s="100">
        <v>3</v>
      </c>
      <c r="C21" s="85" t="s">
        <v>225</v>
      </c>
      <c r="D21" s="82"/>
      <c r="E21" s="82"/>
      <c r="F21" s="82"/>
      <c r="G21" s="82"/>
    </row>
    <row r="22" spans="1:7" ht="18" x14ac:dyDescent="0.2">
      <c r="A22" s="82"/>
      <c r="B22" s="100"/>
      <c r="C22" s="158" t="s">
        <v>228</v>
      </c>
      <c r="D22" s="82"/>
      <c r="E22" s="82"/>
      <c r="F22" s="82"/>
      <c r="G22" s="82"/>
    </row>
    <row r="23" spans="1:7" ht="18" x14ac:dyDescent="0.2">
      <c r="A23" s="82"/>
      <c r="B23" s="100"/>
      <c r="C23" s="96" t="s">
        <v>182</v>
      </c>
      <c r="D23" s="82"/>
      <c r="E23" s="82"/>
      <c r="F23" s="82"/>
      <c r="G23" s="82"/>
    </row>
    <row r="24" spans="1:7" ht="18" x14ac:dyDescent="0.2">
      <c r="A24" s="82"/>
      <c r="B24" s="100"/>
      <c r="C24" s="96" t="s">
        <v>137</v>
      </c>
      <c r="D24" s="82"/>
      <c r="E24" s="82"/>
      <c r="F24" s="82"/>
      <c r="G24" s="82"/>
    </row>
    <row r="25" spans="1:7" ht="18" x14ac:dyDescent="0.2">
      <c r="A25" s="82"/>
      <c r="B25" s="100"/>
      <c r="C25" s="80"/>
      <c r="D25" s="82"/>
      <c r="E25" s="82"/>
      <c r="F25" s="82"/>
      <c r="G25" s="82"/>
    </row>
    <row r="26" spans="1:7" ht="18" x14ac:dyDescent="0.2">
      <c r="A26" s="91" t="s">
        <v>89</v>
      </c>
      <c r="B26" s="100">
        <v>4</v>
      </c>
      <c r="C26" s="95" t="s">
        <v>243</v>
      </c>
      <c r="D26" s="82"/>
      <c r="E26" s="82"/>
      <c r="F26" s="82"/>
      <c r="G26" s="82"/>
    </row>
    <row r="27" spans="1:7" ht="18" x14ac:dyDescent="0.2">
      <c r="A27" s="82"/>
      <c r="B27" s="100"/>
      <c r="C27" s="95" t="s">
        <v>235</v>
      </c>
      <c r="D27" s="82"/>
      <c r="E27" s="82"/>
      <c r="F27" s="82"/>
      <c r="G27" s="82"/>
    </row>
    <row r="28" spans="1:7" ht="18" x14ac:dyDescent="0.2">
      <c r="A28" s="82"/>
      <c r="B28" s="100"/>
      <c r="D28" s="82"/>
      <c r="E28" s="82"/>
      <c r="F28" s="82"/>
      <c r="G28" s="82"/>
    </row>
    <row r="29" spans="1:7" ht="18" x14ac:dyDescent="0.2">
      <c r="A29" s="91" t="s">
        <v>90</v>
      </c>
      <c r="B29" s="100">
        <v>3</v>
      </c>
      <c r="C29" s="80" t="s">
        <v>117</v>
      </c>
      <c r="D29" s="82"/>
      <c r="E29" s="82"/>
      <c r="F29" s="82"/>
      <c r="G29" s="82"/>
    </row>
    <row r="30" spans="1:7" ht="18" x14ac:dyDescent="0.2">
      <c r="A30" s="82"/>
      <c r="B30" s="100"/>
      <c r="C30" s="86" t="s">
        <v>236</v>
      </c>
      <c r="D30" s="82"/>
      <c r="E30" s="82"/>
      <c r="F30" s="82"/>
      <c r="G30" s="82"/>
    </row>
    <row r="31" spans="1:7" ht="18" x14ac:dyDescent="0.2">
      <c r="D31" s="82"/>
      <c r="E31" s="82"/>
      <c r="F31" s="82"/>
      <c r="G31" s="82"/>
    </row>
    <row r="32" spans="1:7" ht="18" x14ac:dyDescent="0.2">
      <c r="A32" s="91" t="s">
        <v>229</v>
      </c>
      <c r="B32" s="100">
        <v>5</v>
      </c>
      <c r="C32" s="85" t="s">
        <v>225</v>
      </c>
      <c r="D32" s="82"/>
      <c r="E32" s="82"/>
      <c r="F32" s="82"/>
      <c r="G32" s="82"/>
    </row>
    <row r="33" spans="1:7" ht="18" x14ac:dyDescent="0.2">
      <c r="A33" s="91"/>
      <c r="B33" s="100"/>
      <c r="C33" s="158" t="s">
        <v>228</v>
      </c>
      <c r="D33" s="82"/>
      <c r="E33" s="82"/>
      <c r="F33" s="82"/>
      <c r="G33" s="82"/>
    </row>
    <row r="34" spans="1:7" ht="18" x14ac:dyDescent="0.2">
      <c r="A34" s="91"/>
      <c r="B34" s="100"/>
      <c r="C34" s="320" t="s">
        <v>226</v>
      </c>
      <c r="D34" s="82"/>
      <c r="E34" s="82"/>
      <c r="F34" s="82"/>
      <c r="G34" s="82"/>
    </row>
    <row r="35" spans="1:7" ht="18" x14ac:dyDescent="0.2">
      <c r="A35" s="91"/>
      <c r="B35" s="100"/>
      <c r="C35" s="320" t="s">
        <v>227</v>
      </c>
      <c r="D35" s="82"/>
      <c r="E35" s="82"/>
      <c r="F35" s="82"/>
      <c r="G35" s="82"/>
    </row>
    <row r="36" spans="1:7" ht="18" x14ac:dyDescent="0.2">
      <c r="A36" s="82"/>
      <c r="B36" s="100"/>
      <c r="C36" s="85"/>
      <c r="D36" s="82"/>
      <c r="E36" s="82"/>
      <c r="F36" s="82"/>
      <c r="G36" s="82"/>
    </row>
    <row r="37" spans="1:7" ht="18" x14ac:dyDescent="0.2">
      <c r="A37" s="82" t="s">
        <v>239</v>
      </c>
      <c r="B37" s="100">
        <v>3</v>
      </c>
      <c r="C37" s="85" t="s">
        <v>225</v>
      </c>
      <c r="D37" s="82"/>
      <c r="E37" s="82"/>
      <c r="F37" s="82"/>
      <c r="G37" s="82"/>
    </row>
    <row r="38" spans="1:7" ht="18" x14ac:dyDescent="0.2">
      <c r="A38" s="82"/>
      <c r="B38" s="100"/>
      <c r="C38" s="158" t="s">
        <v>228</v>
      </c>
      <c r="D38" s="82"/>
      <c r="E38" s="82"/>
      <c r="F38" s="82"/>
      <c r="G38" s="82"/>
    </row>
    <row r="39" spans="1:7" ht="18" x14ac:dyDescent="0.2">
      <c r="A39" s="82"/>
      <c r="B39" s="100"/>
      <c r="C39" s="320" t="s">
        <v>234</v>
      </c>
      <c r="D39" s="82"/>
      <c r="E39" s="82"/>
      <c r="F39" s="82"/>
      <c r="G39" s="82"/>
    </row>
    <row r="40" spans="1:7" ht="18" x14ac:dyDescent="0.2">
      <c r="D40" s="82"/>
      <c r="E40" s="82"/>
      <c r="F40" s="82"/>
      <c r="G40" s="82"/>
    </row>
    <row r="41" spans="1:7" ht="18" x14ac:dyDescent="0.2">
      <c r="A41" s="91" t="s">
        <v>91</v>
      </c>
      <c r="B41" s="100">
        <v>2</v>
      </c>
      <c r="C41" s="80" t="s">
        <v>174</v>
      </c>
      <c r="D41" s="82"/>
      <c r="E41" s="82"/>
      <c r="F41" s="82"/>
      <c r="G41" s="82"/>
    </row>
    <row r="42" spans="1:7" ht="18" x14ac:dyDescent="0.2">
      <c r="A42" s="82"/>
      <c r="B42" s="100"/>
      <c r="C42" s="80" t="s">
        <v>175</v>
      </c>
      <c r="D42" s="82"/>
      <c r="E42" s="82"/>
      <c r="F42" s="82"/>
      <c r="G42" s="82"/>
    </row>
    <row r="43" spans="1:7" ht="18" x14ac:dyDescent="0.2">
      <c r="A43" s="82"/>
      <c r="B43" s="100"/>
      <c r="C43" s="80" t="s">
        <v>176</v>
      </c>
      <c r="D43" s="82"/>
      <c r="E43" s="82"/>
      <c r="F43" s="82"/>
      <c r="G43" s="82"/>
    </row>
    <row r="44" spans="1:7" ht="18" x14ac:dyDescent="0.2">
      <c r="A44" s="82"/>
      <c r="B44" s="100"/>
      <c r="C44" s="85"/>
      <c r="D44" s="82"/>
      <c r="E44" s="82"/>
      <c r="F44" s="82"/>
      <c r="G44" s="82"/>
    </row>
    <row r="45" spans="1:7" ht="18" x14ac:dyDescent="0.2">
      <c r="A45" s="82" t="s">
        <v>177</v>
      </c>
      <c r="B45" s="82">
        <v>2</v>
      </c>
      <c r="C45" s="80" t="s">
        <v>242</v>
      </c>
      <c r="D45" s="82"/>
      <c r="E45" s="82"/>
      <c r="F45" s="82"/>
      <c r="G45" s="82"/>
    </row>
    <row r="46" spans="1:7" ht="18" x14ac:dyDescent="0.2">
      <c r="D46" s="82"/>
      <c r="E46" s="82"/>
      <c r="F46" s="82"/>
      <c r="G46" s="82"/>
    </row>
    <row r="47" spans="1:7" ht="18" x14ac:dyDescent="0.2">
      <c r="A47" s="91" t="s">
        <v>102</v>
      </c>
      <c r="B47" s="100">
        <v>1</v>
      </c>
      <c r="C47" s="80" t="s">
        <v>120</v>
      </c>
      <c r="D47" s="82"/>
      <c r="E47" s="82"/>
      <c r="F47" s="82"/>
      <c r="G47" s="82"/>
    </row>
    <row r="48" spans="1:7" ht="18" x14ac:dyDescent="0.2">
      <c r="A48" s="82"/>
      <c r="B48" s="100"/>
      <c r="D48" s="82"/>
      <c r="E48" s="82"/>
      <c r="F48" s="82"/>
      <c r="G48" s="82"/>
    </row>
    <row r="49" spans="1:7" ht="18" x14ac:dyDescent="0.2">
      <c r="A49" s="91" t="s">
        <v>93</v>
      </c>
      <c r="B49" s="100">
        <v>1</v>
      </c>
      <c r="C49" s="80" t="s">
        <v>106</v>
      </c>
      <c r="D49" s="82"/>
      <c r="E49" s="82"/>
      <c r="F49" s="82"/>
      <c r="G49" s="82"/>
    </row>
    <row r="50" spans="1:7" ht="18" x14ac:dyDescent="0.2">
      <c r="A50" s="82"/>
      <c r="B50" s="100"/>
      <c r="C50" s="80"/>
      <c r="D50" s="82"/>
      <c r="E50" s="82"/>
      <c r="F50" s="82"/>
      <c r="G50" s="82"/>
    </row>
    <row r="51" spans="1:7" ht="18" x14ac:dyDescent="0.2">
      <c r="A51" s="91" t="s">
        <v>94</v>
      </c>
      <c r="B51" s="100">
        <v>1</v>
      </c>
      <c r="C51" s="92" t="s">
        <v>241</v>
      </c>
      <c r="D51" s="82"/>
      <c r="E51" s="82"/>
      <c r="F51" s="82"/>
      <c r="G51" s="82"/>
    </row>
    <row r="52" spans="1:7" ht="18" x14ac:dyDescent="0.2">
      <c r="A52" s="82"/>
      <c r="B52" s="100"/>
      <c r="C52" s="82"/>
      <c r="D52" s="82"/>
      <c r="E52" s="82"/>
      <c r="F52" s="82"/>
      <c r="G52" s="82"/>
    </row>
    <row r="53" spans="1:7" ht="18" x14ac:dyDescent="0.2">
      <c r="A53" s="91" t="s">
        <v>95</v>
      </c>
      <c r="B53" s="100">
        <v>1</v>
      </c>
      <c r="C53" s="80" t="s">
        <v>178</v>
      </c>
      <c r="D53" s="82"/>
      <c r="E53" s="82"/>
      <c r="F53" s="82"/>
      <c r="G53" s="82"/>
    </row>
    <row r="54" spans="1:7" ht="18" x14ac:dyDescent="0.2">
      <c r="A54" s="82"/>
      <c r="B54" s="100"/>
      <c r="C54" s="80" t="s">
        <v>179</v>
      </c>
      <c r="D54" s="82"/>
      <c r="E54" s="82"/>
      <c r="F54" s="82"/>
      <c r="G54" s="82"/>
    </row>
    <row r="55" spans="1:7" ht="18" x14ac:dyDescent="0.2">
      <c r="A55" s="82"/>
      <c r="B55" s="100"/>
      <c r="D55" s="82"/>
      <c r="E55" s="82"/>
      <c r="F55" s="82"/>
      <c r="G55" s="82"/>
    </row>
    <row r="56" spans="1:7" ht="18" x14ac:dyDescent="0.2">
      <c r="D56" s="82"/>
      <c r="E56" s="82"/>
      <c r="F56" s="82"/>
      <c r="G56" s="82"/>
    </row>
    <row r="57" spans="1:7" ht="18" x14ac:dyDescent="0.2">
      <c r="D57" s="82"/>
      <c r="E57" s="82"/>
      <c r="F57" s="82"/>
      <c r="G57" s="82"/>
    </row>
    <row r="58" spans="1:7" ht="18" x14ac:dyDescent="0.2">
      <c r="D58" s="82"/>
      <c r="E58" s="82"/>
      <c r="F58" s="82"/>
      <c r="G58" s="82"/>
    </row>
    <row r="59" spans="1:7" ht="18" x14ac:dyDescent="0.2">
      <c r="D59" s="82"/>
      <c r="E59" s="82"/>
      <c r="F59" s="82"/>
      <c r="G59" s="82"/>
    </row>
    <row r="60" spans="1:7" ht="18" x14ac:dyDescent="0.2">
      <c r="D60" s="82"/>
      <c r="E60" s="82"/>
      <c r="F60" s="82"/>
      <c r="G60" s="82"/>
    </row>
    <row r="61" spans="1:7" ht="18" x14ac:dyDescent="0.2">
      <c r="A61" s="82"/>
      <c r="B61" s="82"/>
      <c r="C61" s="82"/>
      <c r="D61" s="82"/>
      <c r="E61" s="82"/>
      <c r="F61" s="82"/>
      <c r="G61" s="82"/>
    </row>
    <row r="62" spans="1:7" ht="18" x14ac:dyDescent="0.2">
      <c r="A62" s="82"/>
      <c r="B62" s="82"/>
      <c r="C62" s="82"/>
      <c r="D62" s="82"/>
      <c r="E62" s="82"/>
      <c r="F62" s="82"/>
      <c r="G62" s="82"/>
    </row>
    <row r="63" spans="1:7" ht="18" x14ac:dyDescent="0.2">
      <c r="A63" s="82"/>
      <c r="B63" s="82"/>
      <c r="C63" s="82"/>
      <c r="D63" s="82"/>
      <c r="E63" s="82"/>
      <c r="F63" s="82"/>
      <c r="G63" s="82"/>
    </row>
    <row r="64" spans="1:7" ht="18" x14ac:dyDescent="0.2">
      <c r="A64" s="82"/>
      <c r="B64" s="82"/>
      <c r="C64" s="82"/>
      <c r="D64" s="82"/>
      <c r="E64" s="82"/>
      <c r="F64" s="82"/>
      <c r="G64" s="82"/>
    </row>
    <row r="65" spans="1:7" ht="18" x14ac:dyDescent="0.2">
      <c r="A65" s="82"/>
      <c r="B65" s="82"/>
      <c r="C65" s="82"/>
      <c r="D65" s="82"/>
      <c r="E65" s="82"/>
      <c r="F65" s="82"/>
      <c r="G65" s="82"/>
    </row>
    <row r="66" spans="1:7" ht="18" x14ac:dyDescent="0.2">
      <c r="A66" s="82"/>
      <c r="B66" s="82"/>
      <c r="C66" s="82"/>
      <c r="D66" s="82"/>
      <c r="E66" s="82"/>
      <c r="F66" s="82"/>
      <c r="G66" s="82"/>
    </row>
    <row r="67" spans="1:7" ht="18" x14ac:dyDescent="0.2">
      <c r="A67" s="82"/>
      <c r="B67" s="82"/>
      <c r="C67" s="82"/>
      <c r="D67" s="82"/>
      <c r="E67" s="82"/>
      <c r="F67" s="82"/>
      <c r="G67" s="82"/>
    </row>
    <row r="68" spans="1:7" ht="18" x14ac:dyDescent="0.2">
      <c r="A68" s="82"/>
      <c r="B68" s="82"/>
      <c r="C68" s="82"/>
      <c r="D68" s="82"/>
      <c r="E68" s="82"/>
      <c r="F68" s="82"/>
      <c r="G68" s="82"/>
    </row>
    <row r="69" spans="1:7" ht="18" x14ac:dyDescent="0.2">
      <c r="A69" s="82"/>
      <c r="B69" s="82"/>
      <c r="C69" s="82"/>
      <c r="D69" s="82"/>
      <c r="E69" s="82"/>
      <c r="F69" s="82"/>
      <c r="G69" s="82"/>
    </row>
    <row r="70" spans="1:7" ht="18" x14ac:dyDescent="0.2">
      <c r="A70" s="82"/>
      <c r="B70" s="82"/>
      <c r="C70" s="82"/>
      <c r="D70" s="82"/>
      <c r="E70" s="82"/>
      <c r="F70" s="82"/>
      <c r="G70" s="82"/>
    </row>
    <row r="71" spans="1:7" ht="18" x14ac:dyDescent="0.2">
      <c r="A71" s="82"/>
      <c r="B71" s="82"/>
      <c r="C71" s="82"/>
      <c r="D71" s="82"/>
      <c r="E71" s="82"/>
      <c r="F71" s="82"/>
      <c r="G71" s="82"/>
    </row>
    <row r="72" spans="1:7" ht="18" x14ac:dyDescent="0.2">
      <c r="A72" s="82"/>
      <c r="B72" s="82"/>
      <c r="C72" s="82"/>
      <c r="D72" s="82"/>
      <c r="E72" s="82"/>
      <c r="F72" s="82"/>
      <c r="G72" s="82"/>
    </row>
    <row r="73" spans="1:7" ht="18" x14ac:dyDescent="0.2">
      <c r="A73" s="82"/>
      <c r="B73" s="82"/>
      <c r="C73" s="82"/>
      <c r="D73" s="82"/>
      <c r="E73" s="82"/>
      <c r="F73" s="82"/>
      <c r="G73" s="82"/>
    </row>
    <row r="74" spans="1:7" ht="18" x14ac:dyDescent="0.2">
      <c r="A74" s="82"/>
      <c r="B74" s="82"/>
      <c r="C74" s="82"/>
      <c r="D74" s="82"/>
      <c r="E74" s="82"/>
      <c r="F74" s="82"/>
      <c r="G74" s="82"/>
    </row>
    <row r="75" spans="1:7" ht="18" x14ac:dyDescent="0.2">
      <c r="A75" s="82"/>
      <c r="B75" s="82"/>
      <c r="C75" s="82"/>
      <c r="D75" s="82"/>
      <c r="E75" s="82"/>
      <c r="F75" s="82"/>
      <c r="G75" s="82"/>
    </row>
    <row r="76" spans="1:7" ht="18" x14ac:dyDescent="0.2">
      <c r="A76" s="82"/>
      <c r="B76" s="82"/>
      <c r="C76" s="82"/>
      <c r="D76" s="82"/>
      <c r="E76" s="82"/>
      <c r="F76" s="82"/>
      <c r="G76" s="82"/>
    </row>
    <row r="77" spans="1:7" ht="18" x14ac:dyDescent="0.2">
      <c r="A77" s="82"/>
      <c r="B77" s="82"/>
      <c r="C77" s="82"/>
      <c r="D77" s="82"/>
      <c r="E77" s="82"/>
      <c r="F77" s="82"/>
      <c r="G77" s="82"/>
    </row>
    <row r="78" spans="1:7" ht="18" x14ac:dyDescent="0.2">
      <c r="A78" s="82"/>
      <c r="B78" s="82"/>
      <c r="C78" s="82"/>
      <c r="D78" s="82"/>
      <c r="E78" s="82"/>
      <c r="F78" s="82"/>
      <c r="G78" s="82"/>
    </row>
    <row r="79" spans="1:7" ht="18" x14ac:dyDescent="0.2">
      <c r="A79" s="82"/>
      <c r="B79" s="82"/>
      <c r="C79" s="82"/>
      <c r="D79" s="82"/>
      <c r="E79" s="82"/>
      <c r="F79" s="82"/>
      <c r="G79" s="82"/>
    </row>
    <row r="80" spans="1:7" ht="18" x14ac:dyDescent="0.2">
      <c r="A80" s="82"/>
      <c r="B80" s="82"/>
      <c r="C80" s="82"/>
      <c r="D80" s="82"/>
      <c r="E80" s="82"/>
      <c r="F80" s="82"/>
      <c r="G80" s="82"/>
    </row>
    <row r="81" spans="1:7" ht="18" x14ac:dyDescent="0.2">
      <c r="A81" s="82"/>
      <c r="B81" s="82"/>
      <c r="C81" s="82"/>
      <c r="D81" s="82"/>
      <c r="E81" s="82"/>
      <c r="F81" s="82"/>
      <c r="G81" s="82"/>
    </row>
    <row r="82" spans="1:7" ht="18" x14ac:dyDescent="0.2">
      <c r="A82" s="82"/>
      <c r="B82" s="82"/>
      <c r="C82" s="82"/>
      <c r="D82" s="82"/>
      <c r="E82" s="82"/>
      <c r="F82" s="82"/>
      <c r="G82" s="82"/>
    </row>
    <row r="83" spans="1:7" ht="18" x14ac:dyDescent="0.2">
      <c r="A83" s="82"/>
      <c r="B83" s="82"/>
      <c r="C83" s="82"/>
      <c r="D83" s="82"/>
      <c r="E83" s="82"/>
      <c r="F83" s="82"/>
      <c r="G83" s="82"/>
    </row>
    <row r="84" spans="1:7" ht="18" x14ac:dyDescent="0.2">
      <c r="A84" s="82"/>
      <c r="B84" s="82"/>
      <c r="C84" s="82"/>
      <c r="D84" s="82"/>
      <c r="E84" s="82"/>
      <c r="F84" s="82"/>
      <c r="G84" s="82"/>
    </row>
    <row r="85" spans="1:7" ht="18" x14ac:dyDescent="0.2">
      <c r="A85" s="82"/>
      <c r="B85" s="82"/>
      <c r="C85" s="82"/>
      <c r="D85" s="82"/>
      <c r="E85" s="82"/>
      <c r="F85" s="82"/>
      <c r="G85" s="82"/>
    </row>
    <row r="86" spans="1:7" ht="18" x14ac:dyDescent="0.2">
      <c r="A86" s="82"/>
      <c r="B86" s="82"/>
      <c r="C86" s="82"/>
      <c r="D86" s="82"/>
      <c r="E86" s="82"/>
      <c r="F86" s="82"/>
      <c r="G86" s="82"/>
    </row>
    <row r="87" spans="1:7" ht="18" x14ac:dyDescent="0.2">
      <c r="A87" s="82"/>
      <c r="B87" s="82"/>
      <c r="C87" s="82"/>
      <c r="D87" s="82"/>
      <c r="E87" s="82"/>
      <c r="F87" s="82"/>
      <c r="G87" s="82"/>
    </row>
    <row r="88" spans="1:7" ht="18" x14ac:dyDescent="0.2">
      <c r="A88" s="82"/>
      <c r="B88" s="82"/>
      <c r="C88" s="82"/>
      <c r="D88" s="82"/>
      <c r="E88" s="82"/>
      <c r="F88" s="82"/>
      <c r="G88" s="82"/>
    </row>
    <row r="89" spans="1:7" ht="18" x14ac:dyDescent="0.2">
      <c r="A89" s="82"/>
      <c r="B89" s="82"/>
      <c r="C89" s="82"/>
      <c r="D89" s="82"/>
      <c r="E89" s="82"/>
      <c r="F89" s="82"/>
      <c r="G89" s="82"/>
    </row>
    <row r="90" spans="1:7" ht="18" x14ac:dyDescent="0.2">
      <c r="A90" s="82"/>
      <c r="B90" s="82"/>
      <c r="C90" s="82"/>
      <c r="D90" s="82"/>
      <c r="E90" s="82"/>
      <c r="F90" s="82"/>
      <c r="G90" s="82"/>
    </row>
    <row r="91" spans="1:7" ht="18" x14ac:dyDescent="0.2">
      <c r="A91" s="82"/>
      <c r="B91" s="82"/>
      <c r="C91" s="82"/>
      <c r="D91" s="82"/>
      <c r="E91" s="82"/>
      <c r="F91" s="82"/>
      <c r="G91" s="82"/>
    </row>
    <row r="92" spans="1:7" ht="18" x14ac:dyDescent="0.2">
      <c r="A92" s="82"/>
      <c r="B92" s="82"/>
      <c r="C92" s="82"/>
      <c r="D92" s="82"/>
      <c r="E92" s="82"/>
      <c r="F92" s="82"/>
      <c r="G92" s="82"/>
    </row>
    <row r="93" spans="1:7" ht="18" x14ac:dyDescent="0.2">
      <c r="A93" s="82"/>
      <c r="B93" s="82"/>
      <c r="C93" s="82"/>
      <c r="D93" s="82"/>
      <c r="E93" s="82"/>
      <c r="F93" s="82"/>
      <c r="G93" s="82"/>
    </row>
    <row r="94" spans="1:7" ht="18" x14ac:dyDescent="0.2">
      <c r="A94" s="82"/>
      <c r="B94" s="82"/>
      <c r="C94" s="82"/>
      <c r="D94" s="82"/>
      <c r="E94" s="82"/>
      <c r="F94" s="82"/>
      <c r="G94" s="82"/>
    </row>
    <row r="95" spans="1:7" ht="18" x14ac:dyDescent="0.2">
      <c r="A95" s="82"/>
      <c r="B95" s="82"/>
      <c r="C95" s="82"/>
      <c r="D95" s="82"/>
      <c r="E95" s="82"/>
      <c r="F95" s="82"/>
      <c r="G95" s="82"/>
    </row>
    <row r="96" spans="1:7" ht="18" x14ac:dyDescent="0.2">
      <c r="A96" s="82"/>
      <c r="B96" s="82"/>
      <c r="C96" s="82"/>
      <c r="D96" s="82"/>
      <c r="E96" s="82"/>
      <c r="F96" s="82"/>
      <c r="G96" s="82"/>
    </row>
    <row r="97" spans="1:7" ht="18" x14ac:dyDescent="0.2">
      <c r="A97" s="82"/>
      <c r="B97" s="82"/>
      <c r="C97" s="82"/>
      <c r="D97" s="82"/>
      <c r="E97" s="82"/>
      <c r="F97" s="82"/>
      <c r="G97" s="82"/>
    </row>
    <row r="98" spans="1:7" ht="18" x14ac:dyDescent="0.2">
      <c r="A98" s="82"/>
      <c r="B98" s="82"/>
      <c r="C98" s="82"/>
      <c r="D98" s="82"/>
      <c r="E98" s="82"/>
      <c r="F98" s="82"/>
      <c r="G98" s="82"/>
    </row>
    <row r="99" spans="1:7" ht="18" x14ac:dyDescent="0.2">
      <c r="A99" s="82"/>
      <c r="B99" s="82"/>
      <c r="C99" s="82"/>
      <c r="D99" s="82"/>
      <c r="E99" s="82"/>
      <c r="F99" s="82"/>
      <c r="G99" s="82"/>
    </row>
    <row r="100" spans="1:7" ht="18" x14ac:dyDescent="0.2">
      <c r="A100" s="82"/>
      <c r="B100" s="82"/>
      <c r="C100" s="82"/>
      <c r="D100" s="82"/>
      <c r="E100" s="82"/>
      <c r="F100" s="82"/>
      <c r="G100" s="82"/>
    </row>
    <row r="101" spans="1:7" ht="18" x14ac:dyDescent="0.2">
      <c r="A101" s="82"/>
      <c r="B101" s="82"/>
      <c r="C101" s="82"/>
      <c r="D101" s="82"/>
      <c r="E101" s="82"/>
      <c r="F101" s="82"/>
      <c r="G101" s="82"/>
    </row>
    <row r="102" spans="1:7" ht="18" x14ac:dyDescent="0.2">
      <c r="A102" s="82"/>
      <c r="B102" s="82"/>
      <c r="C102" s="82"/>
      <c r="D102" s="82"/>
      <c r="E102" s="82"/>
      <c r="F102" s="82"/>
      <c r="G102" s="82"/>
    </row>
    <row r="103" spans="1:7" ht="18" x14ac:dyDescent="0.2">
      <c r="A103" s="82"/>
      <c r="B103" s="82"/>
      <c r="C103" s="82"/>
      <c r="D103" s="82"/>
      <c r="E103" s="82"/>
      <c r="F103" s="82"/>
      <c r="G103" s="82"/>
    </row>
    <row r="104" spans="1:7" ht="18" x14ac:dyDescent="0.2">
      <c r="A104" s="82"/>
      <c r="B104" s="82"/>
      <c r="C104" s="82"/>
      <c r="D104" s="82"/>
      <c r="E104" s="82"/>
      <c r="F104" s="82"/>
      <c r="G104" s="82"/>
    </row>
    <row r="105" spans="1:7" ht="18" x14ac:dyDescent="0.2">
      <c r="A105" s="82"/>
      <c r="B105" s="82"/>
      <c r="C105" s="82"/>
      <c r="D105" s="82"/>
      <c r="E105" s="82"/>
      <c r="F105" s="82"/>
      <c r="G105" s="82"/>
    </row>
    <row r="106" spans="1:7" ht="18" x14ac:dyDescent="0.2">
      <c r="A106" s="82"/>
      <c r="B106" s="82"/>
      <c r="C106" s="82"/>
      <c r="D106" s="82"/>
      <c r="E106" s="82"/>
      <c r="F106" s="82"/>
      <c r="G106" s="82"/>
    </row>
    <row r="107" spans="1:7" ht="18" x14ac:dyDescent="0.2">
      <c r="A107" s="82"/>
      <c r="B107" s="82"/>
      <c r="C107" s="82"/>
      <c r="D107" s="82"/>
      <c r="E107" s="82"/>
      <c r="F107" s="82"/>
      <c r="G107" s="82"/>
    </row>
    <row r="108" spans="1:7" ht="18" x14ac:dyDescent="0.2">
      <c r="A108" s="82"/>
      <c r="B108" s="82"/>
      <c r="C108" s="82"/>
      <c r="D108" s="82"/>
      <c r="E108" s="82"/>
      <c r="F108" s="82"/>
      <c r="G108" s="82"/>
    </row>
    <row r="109" spans="1:7" ht="18" x14ac:dyDescent="0.2">
      <c r="A109" s="82"/>
      <c r="B109" s="82"/>
      <c r="C109" s="82"/>
      <c r="D109" s="82"/>
      <c r="E109" s="82"/>
      <c r="F109" s="82"/>
      <c r="G109" s="82"/>
    </row>
    <row r="110" spans="1:7" ht="18" x14ac:dyDescent="0.2">
      <c r="A110" s="82"/>
      <c r="B110" s="82"/>
      <c r="C110" s="82"/>
      <c r="D110" s="82"/>
      <c r="E110" s="82"/>
      <c r="F110" s="82"/>
      <c r="G110" s="82"/>
    </row>
    <row r="111" spans="1:7" ht="18" x14ac:dyDescent="0.2">
      <c r="A111" s="82"/>
      <c r="B111" s="82"/>
      <c r="C111" s="82"/>
      <c r="D111" s="82"/>
      <c r="E111" s="82"/>
      <c r="F111" s="82"/>
      <c r="G111" s="82"/>
    </row>
    <row r="112" spans="1:7" ht="18" x14ac:dyDescent="0.2">
      <c r="A112" s="82"/>
      <c r="B112" s="82"/>
      <c r="C112" s="82"/>
      <c r="D112" s="82"/>
      <c r="E112" s="82"/>
      <c r="F112" s="82"/>
      <c r="G112" s="82"/>
    </row>
    <row r="113" spans="1:7" ht="18" x14ac:dyDescent="0.2">
      <c r="A113" s="82"/>
      <c r="B113" s="82"/>
      <c r="C113" s="82"/>
      <c r="D113" s="82"/>
      <c r="E113" s="82"/>
      <c r="F113" s="82"/>
      <c r="G113" s="82"/>
    </row>
    <row r="114" spans="1:7" ht="18" x14ac:dyDescent="0.2">
      <c r="A114" s="82"/>
      <c r="B114" s="82"/>
      <c r="C114" s="82"/>
      <c r="D114" s="82"/>
      <c r="E114" s="82"/>
      <c r="F114" s="82"/>
      <c r="G114" s="82"/>
    </row>
    <row r="115" spans="1:7" ht="18" x14ac:dyDescent="0.2">
      <c r="A115" s="82"/>
      <c r="B115" s="82"/>
      <c r="C115" s="82"/>
      <c r="D115" s="82"/>
      <c r="E115" s="82"/>
      <c r="F115" s="82"/>
      <c r="G115" s="82"/>
    </row>
    <row r="116" spans="1:7" ht="18" x14ac:dyDescent="0.2">
      <c r="A116" s="82"/>
      <c r="B116" s="82"/>
      <c r="C116" s="82"/>
      <c r="D116" s="82"/>
      <c r="E116" s="82"/>
      <c r="F116" s="82"/>
      <c r="G116" s="82"/>
    </row>
    <row r="117" spans="1:7" ht="18" x14ac:dyDescent="0.2">
      <c r="A117" s="82"/>
      <c r="B117" s="82"/>
      <c r="C117" s="82"/>
      <c r="D117" s="82"/>
      <c r="E117" s="82"/>
      <c r="F117" s="82"/>
      <c r="G117" s="82"/>
    </row>
    <row r="118" spans="1:7" ht="18" x14ac:dyDescent="0.2">
      <c r="A118" s="82"/>
      <c r="B118" s="82"/>
      <c r="C118" s="82"/>
      <c r="D118" s="82"/>
      <c r="E118" s="82"/>
      <c r="F118" s="82"/>
      <c r="G118" s="82"/>
    </row>
    <row r="119" spans="1:7" ht="18" x14ac:dyDescent="0.2">
      <c r="A119" s="82"/>
      <c r="B119" s="82"/>
      <c r="C119" s="82"/>
      <c r="D119" s="82"/>
      <c r="E119" s="82"/>
      <c r="F119" s="82"/>
      <c r="G119" s="82"/>
    </row>
    <row r="120" spans="1:7" ht="18" x14ac:dyDescent="0.2">
      <c r="A120" s="82"/>
      <c r="B120" s="82"/>
      <c r="C120" s="82"/>
      <c r="D120" s="82"/>
      <c r="E120" s="82"/>
      <c r="F120" s="82"/>
      <c r="G120" s="82"/>
    </row>
    <row r="121" spans="1:7" ht="18" x14ac:dyDescent="0.2">
      <c r="A121" s="82"/>
      <c r="B121" s="82"/>
      <c r="C121" s="82"/>
    </row>
  </sheetData>
  <pageMargins left="0.7" right="0.7" top="0.75" bottom="0.75" header="0.3" footer="0.3"/>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V44"/>
  <sheetViews>
    <sheetView zoomScale="110" zoomScaleNormal="110" workbookViewId="0">
      <selection activeCell="C28" sqref="C28"/>
    </sheetView>
  </sheetViews>
  <sheetFormatPr baseColWidth="10" defaultColWidth="10.7109375" defaultRowHeight="16" x14ac:dyDescent="0.2"/>
  <cols>
    <col min="1" max="2" width="6.28515625" style="78" customWidth="1"/>
    <col min="3" max="4" width="12.5703125" style="78" customWidth="1"/>
    <col min="5" max="12" width="10.5703125" style="78" customWidth="1"/>
    <col min="13" max="13" width="6.28515625" style="78" customWidth="1"/>
    <col min="14" max="14" width="9.28515625" style="78" customWidth="1"/>
    <col min="15" max="18" width="10.5703125" style="78" customWidth="1"/>
    <col min="19" max="20" width="9.5703125" style="78" customWidth="1"/>
    <col min="21" max="21" width="6.5703125" style="78" customWidth="1"/>
    <col min="22" max="16384" width="10.7109375" style="78"/>
  </cols>
  <sheetData>
    <row r="1" spans="1:21" x14ac:dyDescent="0.2">
      <c r="A1" s="148"/>
      <c r="B1" s="149"/>
      <c r="C1" s="107" t="s">
        <v>98</v>
      </c>
      <c r="D1" s="107" t="s">
        <v>100</v>
      </c>
      <c r="E1" s="179" t="s">
        <v>97</v>
      </c>
      <c r="F1" s="182"/>
      <c r="G1" s="179" t="s">
        <v>98</v>
      </c>
      <c r="H1" s="182"/>
      <c r="I1" s="246" t="s">
        <v>99</v>
      </c>
      <c r="J1" s="182"/>
      <c r="K1" s="246" t="s">
        <v>100</v>
      </c>
      <c r="L1" s="182"/>
      <c r="M1" s="164"/>
      <c r="N1" s="107" t="s">
        <v>160</v>
      </c>
      <c r="O1" s="179" t="s">
        <v>96</v>
      </c>
      <c r="P1" s="246"/>
      <c r="Q1" s="179" t="s">
        <v>97</v>
      </c>
      <c r="R1" s="182"/>
      <c r="S1" s="252" t="s">
        <v>98</v>
      </c>
      <c r="T1" s="253"/>
      <c r="U1" s="255"/>
    </row>
    <row r="2" spans="1:21" x14ac:dyDescent="0.2">
      <c r="A2" s="150" t="s">
        <v>266</v>
      </c>
      <c r="B2" s="151" t="s">
        <v>267</v>
      </c>
      <c r="C2" s="111">
        <f>E2-6</f>
        <v>44503</v>
      </c>
      <c r="D2" s="111">
        <f>E2-4</f>
        <v>44505</v>
      </c>
      <c r="E2" s="180">
        <v>44509</v>
      </c>
      <c r="F2" s="181"/>
      <c r="G2" s="180">
        <f>E2+1</f>
        <v>44510</v>
      </c>
      <c r="H2" s="181"/>
      <c r="I2" s="180">
        <f>G2+1</f>
        <v>44511</v>
      </c>
      <c r="J2" s="181"/>
      <c r="K2" s="180">
        <f>I2+1</f>
        <v>44512</v>
      </c>
      <c r="L2" s="181"/>
      <c r="M2" s="163" t="s">
        <v>139</v>
      </c>
      <c r="N2" s="111">
        <f>K2+2</f>
        <v>44514</v>
      </c>
      <c r="O2" s="180">
        <f>N2+1</f>
        <v>44515</v>
      </c>
      <c r="P2" s="254"/>
      <c r="Q2" s="180">
        <f>O2+1</f>
        <v>44516</v>
      </c>
      <c r="R2" s="254"/>
      <c r="S2" s="180">
        <f>Q2+1</f>
        <v>44517</v>
      </c>
      <c r="T2" s="254"/>
      <c r="U2" s="152" t="s">
        <v>101</v>
      </c>
    </row>
    <row r="3" spans="1:21" x14ac:dyDescent="0.2">
      <c r="A3" s="153">
        <v>0.20833333333333401</v>
      </c>
      <c r="B3" s="154">
        <f>A3-3/24</f>
        <v>8.3333333333334009E-2</v>
      </c>
      <c r="C3" s="115"/>
      <c r="D3" s="330"/>
      <c r="E3" s="116"/>
      <c r="F3" s="117"/>
      <c r="G3" s="116"/>
      <c r="H3" s="117"/>
      <c r="I3" s="118"/>
      <c r="J3" s="119"/>
      <c r="K3" s="120"/>
      <c r="L3" s="119"/>
      <c r="M3" s="114">
        <f>A3+5/24</f>
        <v>0.41666666666666735</v>
      </c>
      <c r="N3" s="115"/>
      <c r="O3" s="116"/>
      <c r="P3" s="118"/>
      <c r="Q3" s="116"/>
      <c r="R3" s="117"/>
      <c r="S3" s="118"/>
      <c r="T3" s="119"/>
      <c r="U3" s="256">
        <f>A3+14/24</f>
        <v>0.79166666666666741</v>
      </c>
    </row>
    <row r="4" spans="1:21" x14ac:dyDescent="0.2">
      <c r="A4" s="153">
        <f>A3+1/24</f>
        <v>0.25000000000000067</v>
      </c>
      <c r="B4" s="154">
        <f t="shared" ref="B4:B21" si="0">A4-3/24</f>
        <v>0.12500000000000067</v>
      </c>
      <c r="C4" s="115"/>
      <c r="D4" s="329"/>
      <c r="E4" s="116"/>
      <c r="F4" s="117"/>
      <c r="G4" s="118"/>
      <c r="H4" s="119"/>
      <c r="I4" s="118"/>
      <c r="J4" s="119"/>
      <c r="K4" s="120"/>
      <c r="L4" s="119"/>
      <c r="M4" s="114">
        <f>M3+1/24</f>
        <v>0.45833333333333404</v>
      </c>
      <c r="N4" s="115"/>
      <c r="O4" s="116"/>
      <c r="P4" s="118"/>
      <c r="Q4" s="116"/>
      <c r="R4" s="117"/>
      <c r="S4" s="118"/>
      <c r="T4" s="119"/>
      <c r="U4" s="256">
        <f>U3+1/24</f>
        <v>0.83333333333333404</v>
      </c>
    </row>
    <row r="5" spans="1:21" x14ac:dyDescent="0.2">
      <c r="A5" s="153">
        <f t="shared" ref="A5:A21" si="1">A4+1/24</f>
        <v>0.29166666666666735</v>
      </c>
      <c r="B5" s="154">
        <f t="shared" si="0"/>
        <v>0.16666666666666735</v>
      </c>
      <c r="C5" s="115"/>
      <c r="D5" s="329"/>
      <c r="E5" s="116"/>
      <c r="F5" s="117"/>
      <c r="G5" s="257" t="s">
        <v>219</v>
      </c>
      <c r="H5" s="177" t="s">
        <v>219</v>
      </c>
      <c r="I5" s="257" t="s">
        <v>219</v>
      </c>
      <c r="J5" s="177" t="s">
        <v>219</v>
      </c>
      <c r="K5" s="257" t="s">
        <v>219</v>
      </c>
      <c r="L5" s="177" t="s">
        <v>219</v>
      </c>
      <c r="M5" s="114">
        <f t="shared" ref="M5:M21" si="2">M4+1/24</f>
        <v>0.50000000000000067</v>
      </c>
      <c r="N5" s="115"/>
      <c r="O5" s="257" t="s">
        <v>219</v>
      </c>
      <c r="P5" s="177" t="s">
        <v>219</v>
      </c>
      <c r="Q5" s="257" t="s">
        <v>219</v>
      </c>
      <c r="R5" s="177" t="s">
        <v>219</v>
      </c>
      <c r="S5" s="118"/>
      <c r="T5" s="124"/>
      <c r="U5" s="256">
        <f t="shared" ref="U5:U21" si="3">U4+1/24</f>
        <v>0.87500000000000067</v>
      </c>
    </row>
    <row r="6" spans="1:21" ht="16.25" customHeight="1" x14ac:dyDescent="0.2">
      <c r="A6" s="153">
        <f t="shared" si="1"/>
        <v>0.33333333333333404</v>
      </c>
      <c r="B6" s="154">
        <f t="shared" si="0"/>
        <v>0.20833333333333404</v>
      </c>
      <c r="C6" s="115"/>
      <c r="D6" s="329"/>
      <c r="E6" s="116"/>
      <c r="F6" s="117"/>
      <c r="G6" s="176"/>
      <c r="H6" s="178"/>
      <c r="I6" s="176"/>
      <c r="J6" s="178"/>
      <c r="K6" s="176"/>
      <c r="L6" s="178"/>
      <c r="M6" s="114">
        <f t="shared" si="2"/>
        <v>0.5416666666666673</v>
      </c>
      <c r="N6" s="115"/>
      <c r="O6" s="176"/>
      <c r="P6" s="178"/>
      <c r="Q6" s="176"/>
      <c r="R6" s="178"/>
      <c r="S6" s="126"/>
      <c r="T6" s="124"/>
      <c r="U6" s="256">
        <f t="shared" si="3"/>
        <v>0.9166666666666673</v>
      </c>
    </row>
    <row r="7" spans="1:21" ht="16.25" customHeight="1" x14ac:dyDescent="0.2">
      <c r="A7" s="153">
        <f t="shared" si="1"/>
        <v>0.37500000000000072</v>
      </c>
      <c r="B7" s="154">
        <f t="shared" si="0"/>
        <v>0.25000000000000072</v>
      </c>
      <c r="C7" s="127"/>
      <c r="D7" s="329"/>
      <c r="E7" s="258" t="s">
        <v>161</v>
      </c>
      <c r="F7" s="259"/>
      <c r="G7" s="260" t="s">
        <v>89</v>
      </c>
      <c r="H7" s="261" t="s">
        <v>220</v>
      </c>
      <c r="I7" s="260" t="s">
        <v>90</v>
      </c>
      <c r="J7" s="261" t="s">
        <v>220</v>
      </c>
      <c r="K7" s="262" t="s">
        <v>221</v>
      </c>
      <c r="L7" s="263" t="s">
        <v>268</v>
      </c>
      <c r="M7" s="114">
        <f t="shared" si="2"/>
        <v>0.58333333333333393</v>
      </c>
      <c r="N7" s="115"/>
      <c r="O7" s="264" t="s">
        <v>89</v>
      </c>
      <c r="P7" s="261" t="s">
        <v>162</v>
      </c>
      <c r="Q7" s="260" t="s">
        <v>90</v>
      </c>
      <c r="R7" s="261" t="s">
        <v>220</v>
      </c>
      <c r="S7" s="258" t="s">
        <v>163</v>
      </c>
      <c r="T7" s="259"/>
      <c r="U7" s="256">
        <f t="shared" si="3"/>
        <v>0.95833333333333393</v>
      </c>
    </row>
    <row r="8" spans="1:21" ht="16.25" customHeight="1" x14ac:dyDescent="0.2">
      <c r="A8" s="153">
        <f t="shared" si="1"/>
        <v>0.41666666666666741</v>
      </c>
      <c r="B8" s="154">
        <f t="shared" si="0"/>
        <v>0.29166666666666741</v>
      </c>
      <c r="C8" s="265" t="s">
        <v>124</v>
      </c>
      <c r="D8" s="329"/>
      <c r="E8" s="266"/>
      <c r="F8" s="267"/>
      <c r="G8" s="268"/>
      <c r="H8" s="269"/>
      <c r="I8" s="270"/>
      <c r="J8" s="269"/>
      <c r="K8" s="271"/>
      <c r="L8" s="272"/>
      <c r="M8" s="114">
        <f t="shared" si="2"/>
        <v>0.62500000000000056</v>
      </c>
      <c r="N8" s="115"/>
      <c r="O8" s="273"/>
      <c r="P8" s="269"/>
      <c r="Q8" s="270"/>
      <c r="R8" s="269"/>
      <c r="S8" s="266"/>
      <c r="T8" s="267"/>
      <c r="U8" s="323">
        <f t="shared" si="3"/>
        <v>1.0000000000000007</v>
      </c>
    </row>
    <row r="9" spans="1:21" ht="16.25" customHeight="1" x14ac:dyDescent="0.2">
      <c r="A9" s="153">
        <f t="shared" si="1"/>
        <v>0.45833333333333409</v>
      </c>
      <c r="B9" s="154">
        <f t="shared" si="0"/>
        <v>0.33333333333333409</v>
      </c>
      <c r="C9" s="274"/>
      <c r="D9" s="329"/>
      <c r="E9" s="277" t="s">
        <v>164</v>
      </c>
      <c r="F9" s="278"/>
      <c r="G9" s="277" t="s">
        <v>93</v>
      </c>
      <c r="H9" s="278"/>
      <c r="I9" s="279" t="s">
        <v>222</v>
      </c>
      <c r="J9" s="177" t="s">
        <v>133</v>
      </c>
      <c r="K9" s="262" t="s">
        <v>222</v>
      </c>
      <c r="L9" s="285" t="s">
        <v>133</v>
      </c>
      <c r="M9" s="114">
        <f t="shared" si="2"/>
        <v>0.66666666666666718</v>
      </c>
      <c r="N9" s="115"/>
      <c r="O9" s="264" t="s">
        <v>156</v>
      </c>
      <c r="P9" s="276" t="s">
        <v>90</v>
      </c>
      <c r="Q9" s="275" t="s">
        <v>94</v>
      </c>
      <c r="R9" s="276"/>
      <c r="S9" s="118"/>
      <c r="T9" s="117"/>
      <c r="U9" s="323">
        <f t="shared" si="3"/>
        <v>1.0416666666666674</v>
      </c>
    </row>
    <row r="10" spans="1:21" x14ac:dyDescent="0.2">
      <c r="A10" s="153">
        <f t="shared" si="1"/>
        <v>0.50000000000000078</v>
      </c>
      <c r="B10" s="154">
        <f t="shared" si="0"/>
        <v>0.37500000000000078</v>
      </c>
      <c r="C10" s="127"/>
      <c r="D10" s="329"/>
      <c r="E10" s="282"/>
      <c r="F10" s="283"/>
      <c r="G10" s="282"/>
      <c r="H10" s="283"/>
      <c r="I10" s="279"/>
      <c r="J10" s="178"/>
      <c r="K10" s="294"/>
      <c r="L10" s="289"/>
      <c r="M10" s="114">
        <f t="shared" si="2"/>
        <v>0.70833333333333381</v>
      </c>
      <c r="N10" s="115"/>
      <c r="O10" s="273"/>
      <c r="P10" s="281"/>
      <c r="Q10" s="280"/>
      <c r="R10" s="281"/>
      <c r="S10" s="118"/>
      <c r="T10" s="117"/>
      <c r="U10" s="323">
        <f t="shared" si="3"/>
        <v>1.0833333333333341</v>
      </c>
    </row>
    <row r="11" spans="1:21" ht="16.25" customHeight="1" x14ac:dyDescent="0.2">
      <c r="A11" s="153">
        <f t="shared" si="1"/>
        <v>0.54166666666666741</v>
      </c>
      <c r="B11" s="154">
        <f t="shared" si="0"/>
        <v>0.41666666666666741</v>
      </c>
      <c r="C11" s="127"/>
      <c r="D11" s="329"/>
      <c r="E11" s="284" t="s">
        <v>222</v>
      </c>
      <c r="F11" s="285" t="s">
        <v>134</v>
      </c>
      <c r="G11" s="286" t="s">
        <v>90</v>
      </c>
      <c r="H11" s="285" t="s">
        <v>134</v>
      </c>
      <c r="I11" s="284" t="s">
        <v>143</v>
      </c>
      <c r="J11" s="287" t="s">
        <v>134</v>
      </c>
      <c r="K11" s="262" t="s">
        <v>221</v>
      </c>
      <c r="L11" s="287" t="s">
        <v>134</v>
      </c>
      <c r="M11" s="114">
        <f t="shared" si="2"/>
        <v>0.75000000000000044</v>
      </c>
      <c r="N11" s="115"/>
      <c r="O11" s="260" t="s">
        <v>165</v>
      </c>
      <c r="P11" s="287" t="s">
        <v>134</v>
      </c>
      <c r="Q11" s="260" t="s">
        <v>91</v>
      </c>
      <c r="R11" s="287" t="s">
        <v>134</v>
      </c>
      <c r="S11" s="118"/>
      <c r="T11" s="117"/>
      <c r="U11" s="323">
        <f t="shared" si="3"/>
        <v>1.1250000000000009</v>
      </c>
    </row>
    <row r="12" spans="1:21" x14ac:dyDescent="0.2">
      <c r="A12" s="153">
        <f t="shared" si="1"/>
        <v>0.58333333333333404</v>
      </c>
      <c r="B12" s="154">
        <f t="shared" si="0"/>
        <v>0.45833333333333404</v>
      </c>
      <c r="C12" s="127"/>
      <c r="D12" s="331"/>
      <c r="E12" s="288"/>
      <c r="F12" s="289"/>
      <c r="G12" s="290"/>
      <c r="H12" s="289"/>
      <c r="I12" s="270"/>
      <c r="J12" s="291"/>
      <c r="K12" s="271"/>
      <c r="L12" s="291"/>
      <c r="M12" s="114">
        <f t="shared" si="2"/>
        <v>0.79166666666666707</v>
      </c>
      <c r="N12" s="115"/>
      <c r="O12" s="268"/>
      <c r="P12" s="291"/>
      <c r="Q12" s="270"/>
      <c r="R12" s="291"/>
      <c r="S12" s="118"/>
      <c r="T12" s="117"/>
      <c r="U12" s="323">
        <f t="shared" si="3"/>
        <v>1.1666666666666676</v>
      </c>
    </row>
    <row r="13" spans="1:21" ht="15.5" customHeight="1" x14ac:dyDescent="0.2">
      <c r="A13" s="153">
        <f t="shared" si="1"/>
        <v>0.62500000000000067</v>
      </c>
      <c r="B13" s="154">
        <f t="shared" si="0"/>
        <v>0.50000000000000067</v>
      </c>
      <c r="C13" s="327" t="s">
        <v>273</v>
      </c>
      <c r="D13" s="327" t="s">
        <v>271</v>
      </c>
      <c r="E13" s="262" t="s">
        <v>91</v>
      </c>
      <c r="F13" s="177" t="s">
        <v>135</v>
      </c>
      <c r="G13" s="292" t="s">
        <v>135</v>
      </c>
      <c r="H13" s="177" t="s">
        <v>135</v>
      </c>
      <c r="I13" s="262" t="s">
        <v>223</v>
      </c>
      <c r="J13" s="177" t="s">
        <v>135</v>
      </c>
      <c r="K13" s="292" t="s">
        <v>135</v>
      </c>
      <c r="L13" s="293" t="s">
        <v>135</v>
      </c>
      <c r="M13" s="114">
        <f t="shared" si="2"/>
        <v>0.8333333333333337</v>
      </c>
      <c r="N13" s="115"/>
      <c r="O13" s="262" t="s">
        <v>223</v>
      </c>
      <c r="P13" s="177" t="s">
        <v>135</v>
      </c>
      <c r="Q13" s="292" t="s">
        <v>135</v>
      </c>
      <c r="R13" s="177" t="s">
        <v>135</v>
      </c>
      <c r="S13" s="118"/>
      <c r="T13" s="117"/>
      <c r="U13" s="323">
        <f t="shared" si="3"/>
        <v>1.2083333333333344</v>
      </c>
    </row>
    <row r="14" spans="1:21" ht="17" customHeight="1" x14ac:dyDescent="0.2">
      <c r="A14" s="153">
        <f t="shared" si="1"/>
        <v>0.6666666666666673</v>
      </c>
      <c r="B14" s="154">
        <f t="shared" si="0"/>
        <v>0.5416666666666673</v>
      </c>
      <c r="C14" s="328"/>
      <c r="D14" s="328"/>
      <c r="E14" s="294"/>
      <c r="F14" s="178"/>
      <c r="G14" s="295"/>
      <c r="H14" s="178"/>
      <c r="I14" s="294"/>
      <c r="J14" s="178"/>
      <c r="K14" s="295"/>
      <c r="L14" s="293"/>
      <c r="M14" s="114">
        <f t="shared" si="2"/>
        <v>0.87500000000000033</v>
      </c>
      <c r="N14" s="115"/>
      <c r="O14" s="294"/>
      <c r="P14" s="178"/>
      <c r="Q14" s="295"/>
      <c r="R14" s="178"/>
      <c r="S14" s="118"/>
      <c r="T14" s="117"/>
      <c r="U14" s="323">
        <f t="shared" si="3"/>
        <v>1.2500000000000011</v>
      </c>
    </row>
    <row r="15" spans="1:21" ht="17" customHeight="1" x14ac:dyDescent="0.2">
      <c r="A15" s="153">
        <f t="shared" si="1"/>
        <v>0.70833333333333393</v>
      </c>
      <c r="B15" s="154">
        <f t="shared" si="0"/>
        <v>0.58333333333333393</v>
      </c>
      <c r="C15" s="127"/>
      <c r="D15" s="330"/>
      <c r="E15" s="296" t="s">
        <v>88</v>
      </c>
      <c r="F15" s="177" t="s">
        <v>148</v>
      </c>
      <c r="G15" s="296" t="s">
        <v>165</v>
      </c>
      <c r="H15" s="177" t="s">
        <v>148</v>
      </c>
      <c r="I15" s="296" t="s">
        <v>221</v>
      </c>
      <c r="J15" s="177" t="s">
        <v>148</v>
      </c>
      <c r="K15" s="257" t="s">
        <v>148</v>
      </c>
      <c r="L15" s="297" t="s">
        <v>148</v>
      </c>
      <c r="M15" s="114">
        <f t="shared" si="2"/>
        <v>0.91666666666666696</v>
      </c>
      <c r="N15" s="115"/>
      <c r="O15" s="296" t="s">
        <v>88</v>
      </c>
      <c r="P15" s="298" t="s">
        <v>221</v>
      </c>
      <c r="Q15" s="296" t="s">
        <v>165</v>
      </c>
      <c r="R15" s="263" t="s">
        <v>221</v>
      </c>
      <c r="S15" s="118"/>
      <c r="T15" s="117"/>
      <c r="U15" s="323">
        <f t="shared" si="3"/>
        <v>1.2916666666666679</v>
      </c>
    </row>
    <row r="16" spans="1:21" ht="17" customHeight="1" x14ac:dyDescent="0.2">
      <c r="A16" s="153">
        <f t="shared" si="1"/>
        <v>0.75000000000000056</v>
      </c>
      <c r="B16" s="154">
        <f t="shared" si="0"/>
        <v>0.62500000000000056</v>
      </c>
      <c r="C16" s="127"/>
      <c r="D16" s="329"/>
      <c r="E16" s="299"/>
      <c r="F16" s="178"/>
      <c r="G16" s="299"/>
      <c r="H16" s="178"/>
      <c r="I16" s="300"/>
      <c r="J16" s="178"/>
      <c r="K16" s="176"/>
      <c r="L16" s="297"/>
      <c r="M16" s="114">
        <f t="shared" si="2"/>
        <v>0.95833333333333359</v>
      </c>
      <c r="N16" s="115"/>
      <c r="O16" s="299"/>
      <c r="P16" s="301"/>
      <c r="Q16" s="299"/>
      <c r="R16" s="302"/>
      <c r="S16" s="118"/>
      <c r="T16" s="117"/>
      <c r="U16" s="323">
        <f t="shared" si="3"/>
        <v>1.3333333333333346</v>
      </c>
    </row>
    <row r="17" spans="1:22" ht="17" customHeight="1" x14ac:dyDescent="0.2">
      <c r="A17" s="153">
        <f t="shared" si="1"/>
        <v>0.79166666666666718</v>
      </c>
      <c r="B17" s="154">
        <f t="shared" si="0"/>
        <v>0.66666666666666718</v>
      </c>
      <c r="C17" s="127"/>
      <c r="D17" s="329"/>
      <c r="E17" s="257" t="s">
        <v>149</v>
      </c>
      <c r="F17" s="177" t="s">
        <v>149</v>
      </c>
      <c r="G17" s="257" t="s">
        <v>149</v>
      </c>
      <c r="H17" s="177" t="s">
        <v>149</v>
      </c>
      <c r="I17" s="296" t="s">
        <v>89</v>
      </c>
      <c r="J17" s="177" t="s">
        <v>149</v>
      </c>
      <c r="K17" s="303" t="s">
        <v>149</v>
      </c>
      <c r="L17" s="293" t="s">
        <v>149</v>
      </c>
      <c r="M17" s="324">
        <f t="shared" si="2"/>
        <v>1.0000000000000002</v>
      </c>
      <c r="N17" s="115"/>
      <c r="O17" s="303" t="s">
        <v>149</v>
      </c>
      <c r="P17" s="304" t="s">
        <v>149</v>
      </c>
      <c r="Q17" s="296" t="s">
        <v>89</v>
      </c>
      <c r="R17" s="177" t="s">
        <v>149</v>
      </c>
      <c r="S17" s="118"/>
      <c r="T17" s="117"/>
      <c r="U17" s="323">
        <f t="shared" si="3"/>
        <v>1.3750000000000013</v>
      </c>
      <c r="V17"/>
    </row>
    <row r="18" spans="1:22" ht="17" customHeight="1" x14ac:dyDescent="0.2">
      <c r="A18" s="153">
        <f t="shared" si="1"/>
        <v>0.83333333333333381</v>
      </c>
      <c r="B18" s="154">
        <f t="shared" si="0"/>
        <v>0.70833333333333381</v>
      </c>
      <c r="C18" s="127"/>
      <c r="D18" s="329"/>
      <c r="E18" s="176"/>
      <c r="F18" s="178"/>
      <c r="G18" s="176"/>
      <c r="H18" s="178"/>
      <c r="I18" s="299"/>
      <c r="J18" s="178"/>
      <c r="K18" s="303"/>
      <c r="L18" s="293"/>
      <c r="M18" s="324">
        <f t="shared" si="2"/>
        <v>1.041666666666667</v>
      </c>
      <c r="N18" s="305"/>
      <c r="O18" s="303"/>
      <c r="P18" s="306"/>
      <c r="Q18" s="299"/>
      <c r="R18" s="178"/>
      <c r="S18" s="130"/>
      <c r="T18" s="131"/>
      <c r="U18" s="323">
        <f t="shared" si="3"/>
        <v>1.4166666666666681</v>
      </c>
    </row>
    <row r="19" spans="1:22" x14ac:dyDescent="0.2">
      <c r="A19" s="153">
        <f t="shared" si="1"/>
        <v>0.87500000000000044</v>
      </c>
      <c r="B19" s="154">
        <f t="shared" si="0"/>
        <v>0.75000000000000044</v>
      </c>
      <c r="C19" s="127"/>
      <c r="D19" s="329"/>
      <c r="E19" s="132"/>
      <c r="F19" s="131"/>
      <c r="G19" s="132"/>
      <c r="H19" s="131"/>
      <c r="I19" s="132"/>
      <c r="J19" s="124"/>
      <c r="K19" s="130"/>
      <c r="L19" s="131"/>
      <c r="M19" s="324">
        <f t="shared" si="2"/>
        <v>1.0833333333333337</v>
      </c>
      <c r="N19" s="305"/>
      <c r="O19" s="125"/>
      <c r="P19" s="126"/>
      <c r="Q19" s="132"/>
      <c r="R19" s="131"/>
      <c r="S19" s="130"/>
      <c r="T19" s="131"/>
      <c r="U19" s="323">
        <f t="shared" si="3"/>
        <v>1.4583333333333348</v>
      </c>
    </row>
    <row r="20" spans="1:22" ht="15.5" customHeight="1" x14ac:dyDescent="0.2">
      <c r="A20" s="153">
        <f t="shared" si="1"/>
        <v>0.91666666666666707</v>
      </c>
      <c r="B20" s="154">
        <f t="shared" si="0"/>
        <v>0.79166666666666707</v>
      </c>
      <c r="C20" s="127"/>
      <c r="D20" s="329"/>
      <c r="E20" s="132"/>
      <c r="F20" s="131"/>
      <c r="G20" s="132"/>
      <c r="H20" s="131"/>
      <c r="I20" s="132"/>
      <c r="J20" s="124"/>
      <c r="K20" s="130"/>
      <c r="L20" s="131"/>
      <c r="M20" s="324">
        <f t="shared" si="2"/>
        <v>1.1250000000000004</v>
      </c>
      <c r="N20" s="305"/>
      <c r="O20" s="125"/>
      <c r="P20" s="126"/>
      <c r="Q20" s="132"/>
      <c r="R20" s="131"/>
      <c r="S20" s="130"/>
      <c r="T20" s="131"/>
      <c r="U20" s="323">
        <f t="shared" si="3"/>
        <v>1.5000000000000016</v>
      </c>
    </row>
    <row r="21" spans="1:22" ht="17" thickBot="1" x14ac:dyDescent="0.25">
      <c r="A21" s="155">
        <f t="shared" si="1"/>
        <v>0.9583333333333337</v>
      </c>
      <c r="B21" s="134">
        <f t="shared" si="0"/>
        <v>0.8333333333333337</v>
      </c>
      <c r="C21" s="135"/>
      <c r="D21" s="332"/>
      <c r="E21" s="136"/>
      <c r="F21" s="137"/>
      <c r="G21" s="136"/>
      <c r="H21" s="137"/>
      <c r="I21" s="138"/>
      <c r="J21" s="139"/>
      <c r="K21" s="140"/>
      <c r="L21" s="137"/>
      <c r="M21" s="325">
        <f t="shared" si="2"/>
        <v>1.1666666666666672</v>
      </c>
      <c r="N21" s="307"/>
      <c r="O21" s="141"/>
      <c r="P21" s="138"/>
      <c r="Q21" s="136"/>
      <c r="R21" s="137"/>
      <c r="S21" s="140"/>
      <c r="T21" s="137"/>
      <c r="U21" s="325">
        <f t="shared" si="3"/>
        <v>1.5416666666666683</v>
      </c>
    </row>
    <row r="22" spans="1:22" ht="40.25" customHeight="1" x14ac:dyDescent="0.2">
      <c r="A22"/>
      <c r="B22"/>
      <c r="C22"/>
      <c r="D22"/>
      <c r="E22"/>
      <c r="F22"/>
      <c r="G22"/>
      <c r="H22"/>
      <c r="I22"/>
      <c r="J22"/>
      <c r="K22"/>
      <c r="L22"/>
      <c r="M22"/>
      <c r="N22"/>
      <c r="O22"/>
      <c r="P22"/>
      <c r="Q22"/>
      <c r="R22"/>
      <c r="S22"/>
      <c r="T22"/>
      <c r="U22"/>
    </row>
    <row r="23" spans="1:22" ht="16.25" customHeight="1" x14ac:dyDescent="0.2">
      <c r="A23" s="308"/>
      <c r="B23"/>
      <c r="C23" s="172" t="s">
        <v>166</v>
      </c>
      <c r="D23" s="172"/>
      <c r="E23" s="172"/>
      <c r="F23" s="173"/>
      <c r="G23" s="309" t="s">
        <v>269</v>
      </c>
      <c r="H23" s="174"/>
      <c r="I23" s="174"/>
      <c r="J23" s="174"/>
      <c r="K23" s="174"/>
      <c r="L23" s="174"/>
      <c r="M23" s="174"/>
      <c r="N23" s="174"/>
      <c r="O23" s="174"/>
      <c r="P23" s="174"/>
      <c r="Q23" s="174"/>
      <c r="R23" s="174"/>
      <c r="S23" s="174"/>
      <c r="T23" s="310"/>
    </row>
    <row r="24" spans="1:22" ht="21" customHeight="1" x14ac:dyDescent="0.2">
      <c r="A24" s="311"/>
      <c r="B24"/>
      <c r="C24" s="172" t="s">
        <v>167</v>
      </c>
      <c r="D24" s="172"/>
      <c r="E24" s="172"/>
      <c r="F24" s="173"/>
      <c r="G24" s="312"/>
      <c r="H24" s="313"/>
      <c r="I24" s="313"/>
      <c r="J24" s="313"/>
      <c r="K24" s="313"/>
      <c r="L24" s="313"/>
      <c r="M24" s="313"/>
      <c r="N24" s="313"/>
      <c r="O24" s="313"/>
      <c r="P24" s="313"/>
      <c r="Q24" s="313"/>
      <c r="R24" s="313"/>
      <c r="S24" s="313"/>
      <c r="T24" s="314"/>
      <c r="U24"/>
    </row>
    <row r="25" spans="1:22" ht="20" customHeight="1" x14ac:dyDescent="0.2">
      <c r="A25" s="315"/>
      <c r="C25" s="175" t="s">
        <v>168</v>
      </c>
      <c r="D25" s="175"/>
      <c r="E25" s="175"/>
      <c r="F25" s="316"/>
      <c r="G25" s="312"/>
      <c r="H25" s="313"/>
      <c r="I25" s="313"/>
      <c r="J25" s="313"/>
      <c r="K25" s="313"/>
      <c r="L25" s="313"/>
      <c r="M25" s="313"/>
      <c r="N25" s="313"/>
      <c r="O25" s="313"/>
      <c r="P25" s="313"/>
      <c r="Q25" s="313"/>
      <c r="R25" s="313"/>
      <c r="S25" s="313"/>
      <c r="T25" s="314"/>
    </row>
    <row r="26" spans="1:22" x14ac:dyDescent="0.2">
      <c r="A26" s="326"/>
      <c r="B26" s="156"/>
      <c r="C26" s="175" t="s">
        <v>270</v>
      </c>
      <c r="D26" s="175"/>
      <c r="E26" s="175"/>
      <c r="F26" s="316"/>
      <c r="G26" s="312"/>
      <c r="H26" s="313"/>
      <c r="I26" s="313"/>
      <c r="J26" s="313"/>
      <c r="K26" s="313"/>
      <c r="L26" s="313"/>
      <c r="M26" s="313"/>
      <c r="N26" s="313"/>
      <c r="O26" s="313"/>
      <c r="P26" s="313"/>
      <c r="Q26" s="313"/>
      <c r="R26" s="313"/>
      <c r="S26" s="313"/>
      <c r="T26" s="314"/>
    </row>
    <row r="27" spans="1:22" x14ac:dyDescent="0.2">
      <c r="A27" s="156"/>
      <c r="B27" s="156"/>
      <c r="G27" s="312"/>
      <c r="H27" s="313"/>
      <c r="I27" s="313"/>
      <c r="J27" s="313"/>
      <c r="K27" s="313"/>
      <c r="L27" s="313"/>
      <c r="M27" s="313"/>
      <c r="N27" s="313"/>
      <c r="O27" s="313"/>
      <c r="P27" s="313"/>
      <c r="Q27" s="313"/>
      <c r="R27" s="313"/>
      <c r="S27" s="313"/>
      <c r="T27" s="314"/>
    </row>
    <row r="28" spans="1:22" x14ac:dyDescent="0.2">
      <c r="A28" s="156"/>
      <c r="B28" s="156"/>
      <c r="C28" s="156"/>
      <c r="D28" s="156"/>
      <c r="E28" s="157"/>
      <c r="F28" s="157"/>
      <c r="G28" s="312"/>
      <c r="H28" s="313"/>
      <c r="I28" s="313"/>
      <c r="J28" s="313"/>
      <c r="K28" s="313"/>
      <c r="L28" s="313"/>
      <c r="M28" s="313"/>
      <c r="N28" s="313"/>
      <c r="O28" s="313"/>
      <c r="P28" s="313"/>
      <c r="Q28" s="313"/>
      <c r="R28" s="313"/>
      <c r="S28" s="313"/>
      <c r="T28" s="314"/>
    </row>
    <row r="29" spans="1:22" x14ac:dyDescent="0.2">
      <c r="A29" s="156"/>
      <c r="B29" s="156"/>
      <c r="C29" s="156"/>
      <c r="D29" s="156"/>
      <c r="E29" s="157"/>
      <c r="F29" s="157"/>
      <c r="G29" s="312"/>
      <c r="H29" s="313"/>
      <c r="I29" s="313"/>
      <c r="J29" s="313"/>
      <c r="K29" s="313"/>
      <c r="L29" s="313"/>
      <c r="M29" s="313"/>
      <c r="N29" s="313"/>
      <c r="O29" s="313"/>
      <c r="P29" s="313"/>
      <c r="Q29" s="313"/>
      <c r="R29" s="313"/>
      <c r="S29" s="313"/>
      <c r="T29" s="314"/>
    </row>
    <row r="30" spans="1:22" x14ac:dyDescent="0.2">
      <c r="A30" s="156"/>
      <c r="B30" s="156"/>
      <c r="C30" s="156"/>
      <c r="D30" s="156"/>
      <c r="E30" s="157"/>
      <c r="F30" s="157"/>
      <c r="G30" s="312"/>
      <c r="H30" s="313"/>
      <c r="I30" s="313"/>
      <c r="J30" s="313"/>
      <c r="K30" s="313"/>
      <c r="L30" s="313"/>
      <c r="M30" s="313"/>
      <c r="N30" s="313"/>
      <c r="O30" s="313"/>
      <c r="P30" s="313"/>
      <c r="Q30" s="313"/>
      <c r="R30" s="313"/>
      <c r="S30" s="313"/>
      <c r="T30" s="314"/>
    </row>
    <row r="31" spans="1:22" x14ac:dyDescent="0.2">
      <c r="A31" s="156"/>
      <c r="B31" s="156"/>
      <c r="C31" s="156"/>
      <c r="D31" s="156"/>
      <c r="E31" s="157"/>
      <c r="F31" s="157"/>
      <c r="G31" s="312"/>
      <c r="H31" s="313"/>
      <c r="I31" s="313"/>
      <c r="J31" s="313"/>
      <c r="K31" s="313"/>
      <c r="L31" s="313"/>
      <c r="M31" s="313"/>
      <c r="N31" s="313"/>
      <c r="O31" s="313"/>
      <c r="P31" s="313"/>
      <c r="Q31" s="313"/>
      <c r="R31" s="313"/>
      <c r="S31" s="313"/>
      <c r="T31" s="314"/>
    </row>
    <row r="32" spans="1:22" x14ac:dyDescent="0.2">
      <c r="E32" s="157"/>
      <c r="F32" s="157"/>
      <c r="G32" s="312"/>
      <c r="H32" s="313"/>
      <c r="I32" s="313"/>
      <c r="J32" s="313"/>
      <c r="K32" s="313"/>
      <c r="L32" s="313"/>
      <c r="M32" s="313"/>
      <c r="N32" s="313"/>
      <c r="O32" s="313"/>
      <c r="P32" s="313"/>
      <c r="Q32" s="313"/>
      <c r="R32" s="313"/>
      <c r="S32" s="313"/>
      <c r="T32" s="314"/>
    </row>
    <row r="33" spans="5:20" x14ac:dyDescent="0.2">
      <c r="E33" s="157"/>
      <c r="F33" s="157"/>
      <c r="G33" s="312"/>
      <c r="H33" s="313"/>
      <c r="I33" s="313"/>
      <c r="J33" s="313"/>
      <c r="K33" s="313"/>
      <c r="L33" s="313"/>
      <c r="M33" s="313"/>
      <c r="N33" s="313"/>
      <c r="O33" s="313"/>
      <c r="P33" s="313"/>
      <c r="Q33" s="313"/>
      <c r="R33" s="313"/>
      <c r="S33" s="313"/>
      <c r="T33" s="314"/>
    </row>
    <row r="34" spans="5:20" x14ac:dyDescent="0.2">
      <c r="E34" s="157"/>
      <c r="F34" s="157"/>
      <c r="G34" s="312"/>
      <c r="H34" s="313"/>
      <c r="I34" s="313"/>
      <c r="J34" s="313"/>
      <c r="K34" s="313"/>
      <c r="L34" s="313"/>
      <c r="M34" s="313"/>
      <c r="N34" s="313"/>
      <c r="O34" s="313"/>
      <c r="P34" s="313"/>
      <c r="Q34" s="313"/>
      <c r="R34" s="313"/>
      <c r="S34" s="313"/>
      <c r="T34" s="314"/>
    </row>
    <row r="35" spans="5:20" x14ac:dyDescent="0.2">
      <c r="E35" s="157"/>
      <c r="F35" s="157"/>
      <c r="G35" s="312"/>
      <c r="H35" s="313"/>
      <c r="I35" s="313"/>
      <c r="J35" s="313"/>
      <c r="K35" s="313"/>
      <c r="L35" s="313"/>
      <c r="M35" s="313"/>
      <c r="N35" s="313"/>
      <c r="O35" s="313"/>
      <c r="P35" s="313"/>
      <c r="Q35" s="313"/>
      <c r="R35" s="313"/>
      <c r="S35" s="313"/>
      <c r="T35" s="314"/>
    </row>
    <row r="36" spans="5:20" x14ac:dyDescent="0.2">
      <c r="E36" s="157"/>
      <c r="F36" s="157"/>
      <c r="G36" s="312"/>
      <c r="H36" s="313"/>
      <c r="I36" s="313"/>
      <c r="J36" s="313"/>
      <c r="K36" s="313"/>
      <c r="L36" s="313"/>
      <c r="M36" s="313"/>
      <c r="N36" s="313"/>
      <c r="O36" s="313"/>
      <c r="P36" s="313"/>
      <c r="Q36" s="313"/>
      <c r="R36" s="313"/>
      <c r="S36" s="313"/>
      <c r="T36" s="314"/>
    </row>
    <row r="37" spans="5:20" x14ac:dyDescent="0.2">
      <c r="E37" s="157"/>
      <c r="F37" s="157"/>
      <c r="G37" s="312"/>
      <c r="H37" s="313"/>
      <c r="I37" s="313"/>
      <c r="J37" s="313"/>
      <c r="K37" s="313"/>
      <c r="L37" s="313"/>
      <c r="M37" s="313"/>
      <c r="N37" s="313"/>
      <c r="O37" s="313"/>
      <c r="P37" s="313"/>
      <c r="Q37" s="313"/>
      <c r="R37" s="313"/>
      <c r="S37" s="313"/>
      <c r="T37" s="314"/>
    </row>
    <row r="38" spans="5:20" x14ac:dyDescent="0.2">
      <c r="E38" s="157"/>
      <c r="F38" s="157"/>
      <c r="G38" s="312"/>
      <c r="H38" s="313"/>
      <c r="I38" s="313"/>
      <c r="J38" s="313"/>
      <c r="K38" s="313"/>
      <c r="L38" s="313"/>
      <c r="M38" s="313"/>
      <c r="N38" s="313"/>
      <c r="O38" s="313"/>
      <c r="P38" s="313"/>
      <c r="Q38" s="313"/>
      <c r="R38" s="313"/>
      <c r="S38" s="313"/>
      <c r="T38" s="314"/>
    </row>
    <row r="39" spans="5:20" x14ac:dyDescent="0.2">
      <c r="G39" s="312"/>
      <c r="H39" s="313"/>
      <c r="I39" s="313"/>
      <c r="J39" s="313"/>
      <c r="K39" s="313"/>
      <c r="L39" s="313"/>
      <c r="M39" s="313"/>
      <c r="N39" s="313"/>
      <c r="O39" s="313"/>
      <c r="P39" s="313"/>
      <c r="Q39" s="313"/>
      <c r="R39" s="313"/>
      <c r="S39" s="313"/>
      <c r="T39" s="314"/>
    </row>
    <row r="40" spans="5:20" x14ac:dyDescent="0.2">
      <c r="G40" s="312"/>
      <c r="H40" s="313"/>
      <c r="I40" s="313"/>
      <c r="J40" s="313"/>
      <c r="K40" s="313"/>
      <c r="L40" s="313"/>
      <c r="M40" s="313"/>
      <c r="N40" s="313"/>
      <c r="O40" s="313"/>
      <c r="P40" s="313"/>
      <c r="Q40" s="313"/>
      <c r="R40" s="313"/>
      <c r="S40" s="313"/>
      <c r="T40" s="314"/>
    </row>
    <row r="41" spans="5:20" x14ac:dyDescent="0.2">
      <c r="G41" s="312"/>
      <c r="H41" s="313"/>
      <c r="I41" s="313"/>
      <c r="J41" s="313"/>
      <c r="K41" s="313"/>
      <c r="L41" s="313"/>
      <c r="M41" s="313"/>
      <c r="N41" s="313"/>
      <c r="O41" s="313"/>
      <c r="P41" s="313"/>
      <c r="Q41" s="313"/>
      <c r="R41" s="313"/>
      <c r="S41" s="313"/>
      <c r="T41" s="314"/>
    </row>
    <row r="42" spans="5:20" x14ac:dyDescent="0.2">
      <c r="G42" s="312"/>
      <c r="H42" s="313"/>
      <c r="I42" s="313"/>
      <c r="J42" s="313"/>
      <c r="K42" s="313"/>
      <c r="L42" s="313"/>
      <c r="M42" s="313"/>
      <c r="N42" s="313"/>
      <c r="O42" s="313"/>
      <c r="P42" s="313"/>
      <c r="Q42" s="313"/>
      <c r="R42" s="313"/>
      <c r="S42" s="313"/>
      <c r="T42" s="314"/>
    </row>
    <row r="43" spans="5:20" x14ac:dyDescent="0.2">
      <c r="G43" s="317"/>
      <c r="H43" s="318"/>
      <c r="I43" s="318"/>
      <c r="J43" s="318"/>
      <c r="K43" s="318"/>
      <c r="L43" s="318"/>
      <c r="M43" s="318"/>
      <c r="N43" s="318"/>
      <c r="O43" s="318"/>
      <c r="P43" s="318"/>
      <c r="Q43" s="318"/>
      <c r="R43" s="318"/>
      <c r="S43" s="318"/>
      <c r="T43" s="319"/>
    </row>
    <row r="44" spans="5:20" x14ac:dyDescent="0.2">
      <c r="G44" s="78" t="s">
        <v>224</v>
      </c>
    </row>
  </sheetData>
  <mergeCells count="103">
    <mergeCell ref="D13:D14"/>
    <mergeCell ref="D3:D12"/>
    <mergeCell ref="D15:D21"/>
    <mergeCell ref="C13:C14"/>
    <mergeCell ref="C8:C9"/>
    <mergeCell ref="E9:F10"/>
    <mergeCell ref="O1:P1"/>
    <mergeCell ref="Q1:R1"/>
    <mergeCell ref="S1:T1"/>
    <mergeCell ref="O2:P2"/>
    <mergeCell ref="K1:L1"/>
    <mergeCell ref="K2:L2"/>
    <mergeCell ref="L7:L8"/>
    <mergeCell ref="K7:K8"/>
    <mergeCell ref="G5:G6"/>
    <mergeCell ref="H5:H6"/>
    <mergeCell ref="I5:I6"/>
    <mergeCell ref="J5:J6"/>
    <mergeCell ref="K5:K6"/>
    <mergeCell ref="L5:L6"/>
    <mergeCell ref="S2:T2"/>
    <mergeCell ref="O7:O8"/>
    <mergeCell ref="P7:P8"/>
    <mergeCell ref="S7:T8"/>
    <mergeCell ref="R7:R8"/>
    <mergeCell ref="O5:O6"/>
    <mergeCell ref="P5:P6"/>
    <mergeCell ref="Q5:Q6"/>
    <mergeCell ref="R5:R6"/>
    <mergeCell ref="K13:K14"/>
    <mergeCell ref="O13:O14"/>
    <mergeCell ref="P13:P14"/>
    <mergeCell ref="Q7:Q8"/>
    <mergeCell ref="G11:G12"/>
    <mergeCell ref="O11:O12"/>
    <mergeCell ref="P11:P12"/>
    <mergeCell ref="I9:I10"/>
    <mergeCell ref="J9:J10"/>
    <mergeCell ref="Q9:R10"/>
    <mergeCell ref="Q2:R2"/>
    <mergeCell ref="K9:K10"/>
    <mergeCell ref="I11:I12"/>
    <mergeCell ref="J11:J12"/>
    <mergeCell ref="K11:K12"/>
    <mergeCell ref="E11:E12"/>
    <mergeCell ref="F11:F12"/>
    <mergeCell ref="K15:K16"/>
    <mergeCell ref="O15:O16"/>
    <mergeCell ref="P15:P16"/>
    <mergeCell ref="L15:L16"/>
    <mergeCell ref="L17:L18"/>
    <mergeCell ref="K17:K18"/>
    <mergeCell ref="E15:E16"/>
    <mergeCell ref="H13:H14"/>
    <mergeCell ref="I13:I14"/>
    <mergeCell ref="J13:J14"/>
    <mergeCell ref="F15:F16"/>
    <mergeCell ref="G15:G16"/>
    <mergeCell ref="H15:H16"/>
    <mergeCell ref="I15:I16"/>
    <mergeCell ref="J15:J16"/>
    <mergeCell ref="E13:E14"/>
    <mergeCell ref="F13:F14"/>
    <mergeCell ref="G13:G14"/>
    <mergeCell ref="H11:H12"/>
    <mergeCell ref="G9:H10"/>
    <mergeCell ref="E1:F1"/>
    <mergeCell ref="G1:H1"/>
    <mergeCell ref="I1:J1"/>
    <mergeCell ref="E2:F2"/>
    <mergeCell ref="G2:H2"/>
    <mergeCell ref="I2:J2"/>
    <mergeCell ref="E7:F8"/>
    <mergeCell ref="G7:G8"/>
    <mergeCell ref="H7:H8"/>
    <mergeCell ref="I7:I8"/>
    <mergeCell ref="J7:J8"/>
    <mergeCell ref="L11:L12"/>
    <mergeCell ref="Q11:Q12"/>
    <mergeCell ref="R11:R12"/>
    <mergeCell ref="L9:L10"/>
    <mergeCell ref="O9:O10"/>
    <mergeCell ref="P9:P10"/>
    <mergeCell ref="L13:L14"/>
    <mergeCell ref="Q13:Q14"/>
    <mergeCell ref="R13:R14"/>
    <mergeCell ref="Q15:Q16"/>
    <mergeCell ref="R15:R16"/>
    <mergeCell ref="Q17:Q18"/>
    <mergeCell ref="R17:R18"/>
    <mergeCell ref="C23:F23"/>
    <mergeCell ref="G23:T43"/>
    <mergeCell ref="C24:F24"/>
    <mergeCell ref="C25:F25"/>
    <mergeCell ref="C26:F26"/>
    <mergeCell ref="O17:O18"/>
    <mergeCell ref="P17:P18"/>
    <mergeCell ref="I17:I18"/>
    <mergeCell ref="J17:J18"/>
    <mergeCell ref="E17:E18"/>
    <mergeCell ref="F17:F18"/>
    <mergeCell ref="G17:G18"/>
    <mergeCell ref="H17:H18"/>
  </mergeCells>
  <phoneticPr fontId="27" type="noConversion"/>
  <pageMargins left="0.7" right="0.7" top="0.75" bottom="0.75" header="0.3" footer="0.3"/>
  <pageSetup scale="55"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baseColWidth="10" defaultColWidth="8.7109375" defaultRowHeight="16" x14ac:dyDescent="0.2"/>
  <sheetData/>
  <pageMargins left="0.7" right="0.7" top="0.75" bottom="0.75" header="0.3" footer="0.3"/>
  <pageSetup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0EF1-C8F1-3B4B-BF68-E05C06BD8BA8}">
  <dimension ref="C3:W24"/>
  <sheetViews>
    <sheetView topLeftCell="A2" workbookViewId="0">
      <selection activeCell="C4" sqref="C4:W24"/>
    </sheetView>
  </sheetViews>
  <sheetFormatPr baseColWidth="10" defaultRowHeight="16" x14ac:dyDescent="0.2"/>
  <sheetData>
    <row r="3" spans="3:23" ht="17" thickBot="1" x14ac:dyDescent="0.25"/>
    <row r="4" spans="3:23" x14ac:dyDescent="0.2">
      <c r="C4" s="106"/>
      <c r="D4" s="78"/>
      <c r="E4" s="107" t="s">
        <v>98</v>
      </c>
      <c r="F4" s="179" t="s">
        <v>97</v>
      </c>
      <c r="G4" s="182"/>
      <c r="H4" s="179" t="s">
        <v>98</v>
      </c>
      <c r="I4" s="182"/>
      <c r="J4" s="246" t="s">
        <v>99</v>
      </c>
      <c r="K4" s="182"/>
      <c r="L4" s="246" t="s">
        <v>100</v>
      </c>
      <c r="M4" s="182"/>
      <c r="N4" s="108"/>
      <c r="O4" s="179" t="s">
        <v>96</v>
      </c>
      <c r="P4" s="246"/>
      <c r="Q4" s="179" t="s">
        <v>97</v>
      </c>
      <c r="R4" s="182"/>
      <c r="S4" s="252" t="s">
        <v>98</v>
      </c>
      <c r="T4" s="253"/>
      <c r="U4" s="252" t="s">
        <v>99</v>
      </c>
      <c r="V4" s="253"/>
      <c r="W4" s="109"/>
    </row>
    <row r="5" spans="3:23" x14ac:dyDescent="0.2">
      <c r="C5" s="110" t="s">
        <v>123</v>
      </c>
      <c r="D5" s="110" t="s">
        <v>138</v>
      </c>
      <c r="E5" s="111">
        <v>44384</v>
      </c>
      <c r="F5" s="180">
        <v>44390</v>
      </c>
      <c r="G5" s="181"/>
      <c r="H5" s="180">
        <v>44391</v>
      </c>
      <c r="I5" s="181"/>
      <c r="J5" s="254">
        <v>44392</v>
      </c>
      <c r="K5" s="181"/>
      <c r="L5" s="254">
        <v>44393</v>
      </c>
      <c r="M5" s="181"/>
      <c r="N5" s="112" t="s">
        <v>139</v>
      </c>
      <c r="O5" s="180">
        <v>44396</v>
      </c>
      <c r="P5" s="254"/>
      <c r="Q5" s="180">
        <v>44397</v>
      </c>
      <c r="R5" s="181"/>
      <c r="S5" s="254">
        <v>44398</v>
      </c>
      <c r="T5" s="181"/>
      <c r="U5" s="254">
        <v>44399</v>
      </c>
      <c r="V5" s="181"/>
      <c r="W5" s="113" t="s">
        <v>101</v>
      </c>
    </row>
    <row r="6" spans="3:23" x14ac:dyDescent="0.2">
      <c r="C6" s="114">
        <v>0.20833333333333401</v>
      </c>
      <c r="D6" s="114">
        <f>C6-3/24</f>
        <v>8.3333333333334009E-2</v>
      </c>
      <c r="E6" s="115"/>
      <c r="F6" s="116"/>
      <c r="G6" s="117"/>
      <c r="H6" s="116"/>
      <c r="I6" s="117"/>
      <c r="J6" s="118"/>
      <c r="K6" s="119"/>
      <c r="L6" s="120"/>
      <c r="M6" s="119"/>
      <c r="N6" s="114">
        <v>0.375</v>
      </c>
      <c r="O6" s="116"/>
      <c r="P6" s="118"/>
      <c r="Q6" s="116"/>
      <c r="R6" s="117"/>
      <c r="S6" s="118"/>
      <c r="T6" s="119"/>
      <c r="U6" s="118"/>
      <c r="V6" s="119"/>
      <c r="W6" s="121">
        <v>0.75</v>
      </c>
    </row>
    <row r="7" spans="3:23" x14ac:dyDescent="0.2">
      <c r="C7" s="114">
        <v>0.25</v>
      </c>
      <c r="D7" s="114">
        <f t="shared" ref="D7:D24" si="0">C7-3/24</f>
        <v>0.125</v>
      </c>
      <c r="E7" s="115"/>
      <c r="F7" s="116"/>
      <c r="G7" s="117"/>
      <c r="H7" s="118"/>
      <c r="I7" s="119"/>
      <c r="J7" s="118"/>
      <c r="K7" s="119"/>
      <c r="L7" s="120"/>
      <c r="M7" s="119"/>
      <c r="N7" s="114">
        <v>0.41666666666666702</v>
      </c>
      <c r="O7" s="116"/>
      <c r="P7" s="118"/>
      <c r="Q7" s="116"/>
      <c r="R7" s="117"/>
      <c r="S7" s="118"/>
      <c r="T7" s="119"/>
      <c r="U7" s="118"/>
      <c r="V7" s="119"/>
      <c r="W7" s="121">
        <v>0.79166666666666696</v>
      </c>
    </row>
    <row r="8" spans="3:23" x14ac:dyDescent="0.2">
      <c r="C8" s="114">
        <v>0.29166666666666702</v>
      </c>
      <c r="D8" s="114">
        <f t="shared" si="0"/>
        <v>0.16666666666666702</v>
      </c>
      <c r="E8" s="115"/>
      <c r="F8" s="116"/>
      <c r="G8" s="117"/>
      <c r="H8" s="118"/>
      <c r="I8" s="122"/>
      <c r="J8" s="118"/>
      <c r="K8" s="122"/>
      <c r="L8" s="123"/>
      <c r="M8" s="122"/>
      <c r="N8" s="114">
        <v>0.45833333333333298</v>
      </c>
      <c r="O8" s="116"/>
      <c r="P8" s="118"/>
      <c r="Q8" s="116"/>
      <c r="R8" s="117"/>
      <c r="S8" s="118"/>
      <c r="T8" s="124"/>
      <c r="U8" s="118"/>
      <c r="V8" s="124"/>
      <c r="W8" s="121">
        <v>0.83333333333333304</v>
      </c>
    </row>
    <row r="9" spans="3:23" x14ac:dyDescent="0.2">
      <c r="C9" s="114">
        <v>0.33333333333333331</v>
      </c>
      <c r="D9" s="114">
        <f t="shared" si="0"/>
        <v>0.20833333333333331</v>
      </c>
      <c r="E9" s="115"/>
      <c r="F9" s="116"/>
      <c r="G9" s="117"/>
      <c r="H9" s="116"/>
      <c r="I9" s="117"/>
      <c r="J9" s="118"/>
      <c r="K9" s="117"/>
      <c r="L9" s="118"/>
      <c r="M9" s="117"/>
      <c r="N9" s="114">
        <v>0.5</v>
      </c>
      <c r="O9" s="116"/>
      <c r="P9" s="118"/>
      <c r="Q9" s="125"/>
      <c r="R9" s="124"/>
      <c r="S9" s="126"/>
      <c r="T9" s="124"/>
      <c r="U9" s="126"/>
      <c r="V9" s="124"/>
      <c r="W9" s="121">
        <v>0.875</v>
      </c>
    </row>
    <row r="10" spans="3:23" x14ac:dyDescent="0.2">
      <c r="C10" s="114">
        <v>0.375</v>
      </c>
      <c r="D10" s="114">
        <f t="shared" si="0"/>
        <v>0.25</v>
      </c>
      <c r="E10" s="127"/>
      <c r="F10" s="247" t="s">
        <v>121</v>
      </c>
      <c r="G10" s="229"/>
      <c r="H10" s="212" t="s">
        <v>140</v>
      </c>
      <c r="I10" s="226" t="s">
        <v>89</v>
      </c>
      <c r="J10" s="249" t="s">
        <v>140</v>
      </c>
      <c r="K10" s="226" t="s">
        <v>89</v>
      </c>
      <c r="L10" s="191" t="s">
        <v>102</v>
      </c>
      <c r="M10" s="243" t="s">
        <v>89</v>
      </c>
      <c r="N10" s="114">
        <v>0.54166666666666696</v>
      </c>
      <c r="O10" s="212" t="s">
        <v>90</v>
      </c>
      <c r="P10" s="226" t="s">
        <v>89</v>
      </c>
      <c r="Q10" s="212" t="s">
        <v>102</v>
      </c>
      <c r="R10" s="226" t="s">
        <v>89</v>
      </c>
      <c r="S10" s="198" t="s">
        <v>150</v>
      </c>
      <c r="T10" s="199"/>
      <c r="U10" s="228" t="s">
        <v>122</v>
      </c>
      <c r="V10" s="229"/>
      <c r="W10" s="121">
        <v>0.91666666666666696</v>
      </c>
    </row>
    <row r="11" spans="3:23" x14ac:dyDescent="0.2">
      <c r="C11" s="114">
        <v>0.41666666666666702</v>
      </c>
      <c r="D11" s="114">
        <f t="shared" si="0"/>
        <v>0.29166666666666702</v>
      </c>
      <c r="E11" s="128" t="s">
        <v>124</v>
      </c>
      <c r="F11" s="248"/>
      <c r="G11" s="231"/>
      <c r="H11" s="213"/>
      <c r="I11" s="227"/>
      <c r="J11" s="250"/>
      <c r="K11" s="244"/>
      <c r="L11" s="251"/>
      <c r="M11" s="190"/>
      <c r="N11" s="114">
        <v>0.58333333333333304</v>
      </c>
      <c r="O11" s="232"/>
      <c r="P11" s="244"/>
      <c r="Q11" s="245"/>
      <c r="R11" s="227"/>
      <c r="S11" s="200"/>
      <c r="T11" s="201"/>
      <c r="U11" s="230"/>
      <c r="V11" s="231"/>
      <c r="W11" s="121">
        <v>0.95833333333333304</v>
      </c>
    </row>
    <row r="12" spans="3:23" x14ac:dyDescent="0.2">
      <c r="C12" s="114">
        <v>0.45833333333333298</v>
      </c>
      <c r="D12" s="114">
        <f t="shared" si="0"/>
        <v>0.33333333333333298</v>
      </c>
      <c r="E12" s="129"/>
      <c r="F12" s="212" t="s">
        <v>94</v>
      </c>
      <c r="G12" s="226" t="s">
        <v>89</v>
      </c>
      <c r="H12" s="233" t="s">
        <v>93</v>
      </c>
      <c r="I12" s="234"/>
      <c r="J12" s="233" t="s">
        <v>141</v>
      </c>
      <c r="K12" s="234"/>
      <c r="L12" s="237" t="s">
        <v>142</v>
      </c>
      <c r="M12" s="238" t="s">
        <v>133</v>
      </c>
      <c r="N12" s="114">
        <v>0.625</v>
      </c>
      <c r="O12" s="222" t="s">
        <v>143</v>
      </c>
      <c r="P12" s="218" t="s">
        <v>140</v>
      </c>
      <c r="Q12" s="240" t="s">
        <v>141</v>
      </c>
      <c r="R12" s="218"/>
      <c r="S12" s="198" t="s">
        <v>151</v>
      </c>
      <c r="T12" s="199"/>
      <c r="U12" s="118"/>
      <c r="V12" s="117"/>
      <c r="W12" s="121">
        <v>1</v>
      </c>
    </row>
    <row r="13" spans="3:23" x14ac:dyDescent="0.2">
      <c r="C13" s="114">
        <v>0.5</v>
      </c>
      <c r="D13" s="114">
        <f t="shared" si="0"/>
        <v>0.375</v>
      </c>
      <c r="E13" s="127"/>
      <c r="F13" s="232"/>
      <c r="G13" s="227"/>
      <c r="H13" s="235"/>
      <c r="I13" s="236"/>
      <c r="J13" s="235"/>
      <c r="K13" s="236"/>
      <c r="L13" s="237"/>
      <c r="M13" s="238"/>
      <c r="N13" s="114">
        <v>0.66666666666666696</v>
      </c>
      <c r="O13" s="223"/>
      <c r="P13" s="239"/>
      <c r="Q13" s="241"/>
      <c r="R13" s="242"/>
      <c r="S13" s="200"/>
      <c r="T13" s="201"/>
      <c r="U13" s="118"/>
      <c r="V13" s="117"/>
      <c r="W13" s="121">
        <v>1.0416666666666701</v>
      </c>
    </row>
    <row r="14" spans="3:23" x14ac:dyDescent="0.2">
      <c r="C14" s="114">
        <v>0.54166666666666663</v>
      </c>
      <c r="D14" s="114">
        <f t="shared" si="0"/>
        <v>0.41666666666666663</v>
      </c>
      <c r="E14" s="127"/>
      <c r="F14" s="212" t="s">
        <v>140</v>
      </c>
      <c r="G14" s="196" t="s">
        <v>91</v>
      </c>
      <c r="H14" s="214" t="s">
        <v>90</v>
      </c>
      <c r="I14" s="216" t="s">
        <v>144</v>
      </c>
      <c r="J14" s="212" t="s">
        <v>147</v>
      </c>
      <c r="K14" s="218" t="s">
        <v>90</v>
      </c>
      <c r="L14" s="206" t="s">
        <v>145</v>
      </c>
      <c r="M14" s="220" t="s">
        <v>134</v>
      </c>
      <c r="N14" s="114">
        <v>0.70833333333333304</v>
      </c>
      <c r="O14" s="222" t="s">
        <v>145</v>
      </c>
      <c r="P14" s="220" t="s">
        <v>134</v>
      </c>
      <c r="Q14" s="214" t="s">
        <v>90</v>
      </c>
      <c r="R14" s="226" t="s">
        <v>140</v>
      </c>
      <c r="S14" s="198" t="s">
        <v>152</v>
      </c>
      <c r="T14" s="199"/>
      <c r="U14" s="118"/>
      <c r="V14" s="117"/>
      <c r="W14" s="121">
        <v>1.0833333333333299</v>
      </c>
    </row>
    <row r="15" spans="3:23" x14ac:dyDescent="0.2">
      <c r="C15" s="114">
        <v>0.58333333333333304</v>
      </c>
      <c r="D15" s="114">
        <f t="shared" si="0"/>
        <v>0.45833333333333304</v>
      </c>
      <c r="E15" s="127"/>
      <c r="F15" s="213"/>
      <c r="G15" s="197"/>
      <c r="H15" s="215"/>
      <c r="I15" s="217"/>
      <c r="J15" s="213"/>
      <c r="K15" s="219"/>
      <c r="L15" s="207"/>
      <c r="M15" s="221"/>
      <c r="N15" s="114">
        <v>0.75</v>
      </c>
      <c r="O15" s="223"/>
      <c r="P15" s="221"/>
      <c r="Q15" s="215"/>
      <c r="R15" s="227"/>
      <c r="S15" s="200"/>
      <c r="T15" s="201"/>
      <c r="U15" s="118"/>
      <c r="V15" s="117"/>
      <c r="W15" s="121">
        <v>1.125</v>
      </c>
    </row>
    <row r="16" spans="3:23" x14ac:dyDescent="0.2">
      <c r="C16" s="114">
        <v>0.625</v>
      </c>
      <c r="D16" s="114">
        <f t="shared" si="0"/>
        <v>0.5</v>
      </c>
      <c r="E16" s="204" t="s">
        <v>146</v>
      </c>
      <c r="F16" s="206" t="s">
        <v>142</v>
      </c>
      <c r="G16" s="189" t="s">
        <v>135</v>
      </c>
      <c r="H16" s="208" t="s">
        <v>144</v>
      </c>
      <c r="I16" s="189" t="s">
        <v>135</v>
      </c>
      <c r="J16" s="210" t="s">
        <v>145</v>
      </c>
      <c r="K16" s="189" t="s">
        <v>135</v>
      </c>
      <c r="L16" s="183" t="s">
        <v>135</v>
      </c>
      <c r="M16" s="184" t="s">
        <v>135</v>
      </c>
      <c r="N16" s="114">
        <v>0.79166666666666696</v>
      </c>
      <c r="O16" s="191" t="s">
        <v>147</v>
      </c>
      <c r="P16" s="189" t="s">
        <v>135</v>
      </c>
      <c r="Q16" s="224" t="s">
        <v>142</v>
      </c>
      <c r="R16" s="196" t="s">
        <v>91</v>
      </c>
      <c r="S16" s="198" t="s">
        <v>153</v>
      </c>
      <c r="T16" s="199"/>
      <c r="U16" s="118"/>
      <c r="V16" s="117"/>
      <c r="W16" s="121">
        <v>1.1666666666666701</v>
      </c>
    </row>
    <row r="17" spans="3:23" x14ac:dyDescent="0.2">
      <c r="C17" s="114">
        <v>0.66666666666666696</v>
      </c>
      <c r="D17" s="114">
        <f t="shared" si="0"/>
        <v>0.54166666666666696</v>
      </c>
      <c r="E17" s="205"/>
      <c r="F17" s="207"/>
      <c r="G17" s="190"/>
      <c r="H17" s="209"/>
      <c r="I17" s="190"/>
      <c r="J17" s="211"/>
      <c r="K17" s="190"/>
      <c r="L17" s="183"/>
      <c r="M17" s="184"/>
      <c r="N17" s="114">
        <v>0.83333333333333304</v>
      </c>
      <c r="O17" s="186"/>
      <c r="P17" s="190"/>
      <c r="Q17" s="225"/>
      <c r="R17" s="197"/>
      <c r="S17" s="200"/>
      <c r="T17" s="201"/>
      <c r="U17" s="118"/>
      <c r="V17" s="117"/>
      <c r="W17" s="121">
        <v>1.2083333333333299</v>
      </c>
    </row>
    <row r="18" spans="3:23" x14ac:dyDescent="0.2">
      <c r="C18" s="114">
        <v>0.70833333333333304</v>
      </c>
      <c r="D18" s="114">
        <f t="shared" si="0"/>
        <v>0.58333333333333304</v>
      </c>
      <c r="E18" s="127"/>
      <c r="F18" s="191" t="s">
        <v>88</v>
      </c>
      <c r="G18" s="189" t="s">
        <v>148</v>
      </c>
      <c r="H18" s="191" t="s">
        <v>88</v>
      </c>
      <c r="I18" s="189" t="s">
        <v>148</v>
      </c>
      <c r="J18" s="202" t="s">
        <v>88</v>
      </c>
      <c r="K18" s="189" t="s">
        <v>148</v>
      </c>
      <c r="L18" s="191" t="s">
        <v>147</v>
      </c>
      <c r="M18" s="203" t="s">
        <v>148</v>
      </c>
      <c r="N18" s="114">
        <v>0.875</v>
      </c>
      <c r="O18" s="191" t="s">
        <v>88</v>
      </c>
      <c r="P18" s="192" t="s">
        <v>144</v>
      </c>
      <c r="Q18" s="191" t="s">
        <v>147</v>
      </c>
      <c r="R18" s="189" t="s">
        <v>148</v>
      </c>
      <c r="S18" s="130"/>
      <c r="T18" s="131"/>
      <c r="U18" s="118"/>
      <c r="V18" s="117"/>
      <c r="W18" s="121">
        <v>1.25</v>
      </c>
    </row>
    <row r="19" spans="3:23" x14ac:dyDescent="0.2">
      <c r="C19" s="114">
        <v>0.75</v>
      </c>
      <c r="D19" s="114">
        <f t="shared" si="0"/>
        <v>0.625</v>
      </c>
      <c r="E19" s="127"/>
      <c r="F19" s="186"/>
      <c r="G19" s="190"/>
      <c r="H19" s="186"/>
      <c r="I19" s="190"/>
      <c r="J19" s="195"/>
      <c r="K19" s="190"/>
      <c r="L19" s="186"/>
      <c r="M19" s="203"/>
      <c r="N19" s="114">
        <v>0.91666666666666696</v>
      </c>
      <c r="O19" s="186"/>
      <c r="P19" s="193"/>
      <c r="Q19" s="186"/>
      <c r="R19" s="190"/>
      <c r="S19" s="130"/>
      <c r="T19" s="131"/>
      <c r="U19" s="118"/>
      <c r="V19" s="117"/>
      <c r="W19" s="121">
        <v>1.2916666666666701</v>
      </c>
    </row>
    <row r="20" spans="3:23" x14ac:dyDescent="0.2">
      <c r="C20" s="114">
        <v>0.79166666666666696</v>
      </c>
      <c r="D20" s="114">
        <f t="shared" si="0"/>
        <v>0.66666666666666696</v>
      </c>
      <c r="E20" s="127"/>
      <c r="F20" s="185" t="s">
        <v>149</v>
      </c>
      <c r="G20" s="189" t="s">
        <v>149</v>
      </c>
      <c r="H20" s="185" t="s">
        <v>149</v>
      </c>
      <c r="I20" s="189" t="s">
        <v>149</v>
      </c>
      <c r="J20" s="194" t="s">
        <v>149</v>
      </c>
      <c r="K20" s="189" t="s">
        <v>149</v>
      </c>
      <c r="L20" s="183" t="s">
        <v>149</v>
      </c>
      <c r="M20" s="184" t="s">
        <v>149</v>
      </c>
      <c r="N20" s="114">
        <v>0.95833333333333304</v>
      </c>
      <c r="O20" s="185" t="s">
        <v>149</v>
      </c>
      <c r="P20" s="187" t="s">
        <v>149</v>
      </c>
      <c r="Q20" s="185" t="s">
        <v>149</v>
      </c>
      <c r="R20" s="189" t="s">
        <v>149</v>
      </c>
      <c r="S20" s="130"/>
      <c r="T20" s="131"/>
      <c r="U20" s="118"/>
      <c r="V20" s="117"/>
      <c r="W20" s="121">
        <v>1.3333333333333299</v>
      </c>
    </row>
    <row r="21" spans="3:23" x14ac:dyDescent="0.2">
      <c r="C21" s="114">
        <v>0.83333333333333404</v>
      </c>
      <c r="D21" s="114">
        <f t="shared" si="0"/>
        <v>0.70833333333333404</v>
      </c>
      <c r="E21" s="127"/>
      <c r="F21" s="186"/>
      <c r="G21" s="190"/>
      <c r="H21" s="186"/>
      <c r="I21" s="190"/>
      <c r="J21" s="195"/>
      <c r="K21" s="190"/>
      <c r="L21" s="183"/>
      <c r="M21" s="184"/>
      <c r="N21" s="114">
        <v>1</v>
      </c>
      <c r="O21" s="186"/>
      <c r="P21" s="188"/>
      <c r="Q21" s="186"/>
      <c r="R21" s="190"/>
      <c r="S21" s="130"/>
      <c r="T21" s="131"/>
      <c r="U21" s="130"/>
      <c r="V21" s="131"/>
      <c r="W21" s="121">
        <v>1.375</v>
      </c>
    </row>
    <row r="22" spans="3:23" x14ac:dyDescent="0.2">
      <c r="C22" s="114">
        <v>0.875</v>
      </c>
      <c r="D22" s="114">
        <f t="shared" si="0"/>
        <v>0.75</v>
      </c>
      <c r="E22" s="127"/>
      <c r="F22" s="132"/>
      <c r="G22" s="131"/>
      <c r="H22" s="132"/>
      <c r="I22" s="131"/>
      <c r="J22" s="132"/>
      <c r="K22" s="124"/>
      <c r="L22" s="130"/>
      <c r="M22" s="131"/>
      <c r="N22" s="114">
        <v>1.0416666666666701</v>
      </c>
      <c r="O22" s="125"/>
      <c r="P22" s="126"/>
      <c r="Q22" s="132"/>
      <c r="R22" s="131"/>
      <c r="S22" s="130"/>
      <c r="T22" s="131"/>
      <c r="U22" s="130"/>
      <c r="V22" s="131"/>
      <c r="W22" s="121">
        <v>1.4166666666666701</v>
      </c>
    </row>
    <row r="23" spans="3:23" x14ac:dyDescent="0.2">
      <c r="C23" s="114">
        <v>0.91666666666666696</v>
      </c>
      <c r="D23" s="114">
        <f t="shared" si="0"/>
        <v>0.79166666666666696</v>
      </c>
      <c r="E23" s="127"/>
      <c r="F23" s="132"/>
      <c r="G23" s="131"/>
      <c r="H23" s="132"/>
      <c r="I23" s="131"/>
      <c r="J23" s="132"/>
      <c r="K23" s="124"/>
      <c r="L23" s="130"/>
      <c r="M23" s="131"/>
      <c r="N23" s="114">
        <v>1.0833333333333299</v>
      </c>
      <c r="O23" s="125"/>
      <c r="P23" s="126"/>
      <c r="Q23" s="132"/>
      <c r="R23" s="131"/>
      <c r="S23" s="130"/>
      <c r="T23" s="131"/>
      <c r="U23" s="130"/>
      <c r="V23" s="131"/>
      <c r="W23" s="121">
        <v>1.4583333333333299</v>
      </c>
    </row>
    <row r="24" spans="3:23" ht="17" thickBot="1" x14ac:dyDescent="0.25">
      <c r="C24" s="133">
        <v>0.95833333333333304</v>
      </c>
      <c r="D24" s="134">
        <f t="shared" si="0"/>
        <v>0.83333333333333304</v>
      </c>
      <c r="E24" s="135"/>
      <c r="F24" s="136"/>
      <c r="G24" s="137"/>
      <c r="H24" s="136"/>
      <c r="I24" s="137"/>
      <c r="J24" s="138"/>
      <c r="K24" s="139"/>
      <c r="L24" s="140"/>
      <c r="M24" s="137"/>
      <c r="N24" s="114">
        <v>1.125</v>
      </c>
      <c r="O24" s="141"/>
      <c r="P24" s="138"/>
      <c r="Q24" s="136"/>
      <c r="R24" s="137"/>
      <c r="S24" s="140"/>
      <c r="T24" s="137"/>
      <c r="U24" s="140"/>
      <c r="V24" s="137"/>
      <c r="W24" s="121">
        <v>1.5</v>
      </c>
    </row>
  </sheetData>
  <mergeCells count="90">
    <mergeCell ref="Q4:R4"/>
    <mergeCell ref="L10:L11"/>
    <mergeCell ref="S4:T4"/>
    <mergeCell ref="U4:V4"/>
    <mergeCell ref="F5:G5"/>
    <mergeCell ref="H5:I5"/>
    <mergeCell ref="J5:K5"/>
    <mergeCell ref="L5:M5"/>
    <mergeCell ref="O5:P5"/>
    <mergeCell ref="Q5:R5"/>
    <mergeCell ref="S5:T5"/>
    <mergeCell ref="U5:V5"/>
    <mergeCell ref="F4:G4"/>
    <mergeCell ref="H4:I4"/>
    <mergeCell ref="J4:K4"/>
    <mergeCell ref="L4:M4"/>
    <mergeCell ref="O4:P4"/>
    <mergeCell ref="F10:G11"/>
    <mergeCell ref="H10:H11"/>
    <mergeCell ref="I10:I11"/>
    <mergeCell ref="J10:J11"/>
    <mergeCell ref="K10:K11"/>
    <mergeCell ref="U10:V11"/>
    <mergeCell ref="F12:F13"/>
    <mergeCell ref="G12:G13"/>
    <mergeCell ref="H12:I13"/>
    <mergeCell ref="J12:K13"/>
    <mergeCell ref="L12:L13"/>
    <mergeCell ref="M12:M13"/>
    <mergeCell ref="O12:O13"/>
    <mergeCell ref="P12:P13"/>
    <mergeCell ref="Q12:R13"/>
    <mergeCell ref="M10:M11"/>
    <mergeCell ref="O10:O11"/>
    <mergeCell ref="P10:P11"/>
    <mergeCell ref="Q10:Q11"/>
    <mergeCell ref="R10:R11"/>
    <mergeCell ref="S10:T11"/>
    <mergeCell ref="J16:J17"/>
    <mergeCell ref="S12:T13"/>
    <mergeCell ref="F14:F15"/>
    <mergeCell ref="G14:G15"/>
    <mergeCell ref="H14:H15"/>
    <mergeCell ref="I14:I15"/>
    <mergeCell ref="J14:J15"/>
    <mergeCell ref="K14:K15"/>
    <mergeCell ref="L14:L15"/>
    <mergeCell ref="M14:M15"/>
    <mergeCell ref="O14:O15"/>
    <mergeCell ref="Q16:Q17"/>
    <mergeCell ref="P14:P15"/>
    <mergeCell ref="Q14:Q15"/>
    <mergeCell ref="R14:R15"/>
    <mergeCell ref="S14:T15"/>
    <mergeCell ref="E16:E17"/>
    <mergeCell ref="F16:F17"/>
    <mergeCell ref="G16:G17"/>
    <mergeCell ref="H16:H17"/>
    <mergeCell ref="I16:I17"/>
    <mergeCell ref="K20:K21"/>
    <mergeCell ref="R16:R17"/>
    <mergeCell ref="S16:T17"/>
    <mergeCell ref="F18:F19"/>
    <mergeCell ref="G18:G19"/>
    <mergeCell ref="H18:H19"/>
    <mergeCell ref="I18:I19"/>
    <mergeCell ref="J18:J19"/>
    <mergeCell ref="K18:K19"/>
    <mergeCell ref="L18:L19"/>
    <mergeCell ref="M18:M19"/>
    <mergeCell ref="K16:K17"/>
    <mergeCell ref="L16:L17"/>
    <mergeCell ref="M16:M17"/>
    <mergeCell ref="O16:O17"/>
    <mergeCell ref="P16:P17"/>
    <mergeCell ref="F20:F21"/>
    <mergeCell ref="G20:G21"/>
    <mergeCell ref="H20:H21"/>
    <mergeCell ref="I20:I21"/>
    <mergeCell ref="J20:J21"/>
    <mergeCell ref="R20:R21"/>
    <mergeCell ref="O18:O19"/>
    <mergeCell ref="P18:P19"/>
    <mergeCell ref="Q18:Q19"/>
    <mergeCell ref="R18:R19"/>
    <mergeCell ref="L20:L21"/>
    <mergeCell ref="M20:M21"/>
    <mergeCell ref="O20:O21"/>
    <mergeCell ref="P20:P21"/>
    <mergeCell ref="Q20:Q21"/>
  </mergeCells>
  <hyperlinks>
    <hyperlink ref="E11" r:id="rId1" xr:uid="{9657B0E0-0082-0144-98C0-57F2429F8525}"/>
    <hyperlink ref="E16:E17" r:id="rId2" display="802 Wirless Chairs mtg" xr:uid="{64E7A63E-9308-4541-9FBC-93EA4E21F5D9}"/>
  </hyperlinks>
  <pageMargins left="0.7" right="0.7" top="0.75" bottom="0.75" header="0.3" footer="0.3"/>
  <pageSetup orientation="landscape"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
  <sheetViews>
    <sheetView workbookViewId="0"/>
  </sheetViews>
  <sheetFormatPr baseColWidth="10" defaultRowHeight="16" x14ac:dyDescent="0.2"/>
  <sheetData/>
  <pageMargins left="0.7" right="0.7" top="0.75" bottom="0.75" header="0.3" footer="0.3"/>
  <pageSetup orientation="landscape" horizontalDpi="0" verticalDpi="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Patent Policy-AntiTrust</vt:lpstr>
      <vt:lpstr>CAC</vt:lpstr>
      <vt:lpstr>WG Opening</vt:lpstr>
      <vt:lpstr>WG Closing</vt:lpstr>
      <vt:lpstr>SubGroup Agendas</vt:lpstr>
      <vt:lpstr>SubGroup mtgs</vt:lpstr>
      <vt:lpstr>Squirrel</vt:lpstr>
      <vt:lpstr>Sheet2</vt:lpstr>
      <vt:lpstr>Sheet3</vt:lpstr>
      <vt:lpstr>Sheet1</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Nov 2021</dc:title>
  <dc:subject/>
  <dc:creator>Patrick Kinney</dc:creator>
  <cp:keywords/>
  <dc:description/>
  <cp:lastModifiedBy>pat@kinneys.us</cp:lastModifiedBy>
  <cp:lastPrinted>2021-03-12T16:54:04Z</cp:lastPrinted>
  <dcterms:created xsi:type="dcterms:W3CDTF">1999-06-01T20:16:59Z</dcterms:created>
  <dcterms:modified xsi:type="dcterms:W3CDTF">2021-11-02T22:47:14Z</dcterms:modified>
  <cp:category/>
</cp:coreProperties>
</file>