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E1B1637A-4253-4D74-8A72-353CD91A8947}" xr6:coauthVersionLast="47" xr6:coauthVersionMax="47" xr10:uidLastSave="{00000000-0000-0000-0000-000000000000}"/>
  <bookViews>
    <workbookView xWindow="-28920" yWindow="0" windowWidth="29040" windowHeight="15840" tabRatio="703" activeTab="5" xr2:uid="{00000000-000D-0000-FFFF-FFFF00000000}"/>
  </bookViews>
  <sheets>
    <sheet name="Big Picture" sheetId="18" r:id="rId1"/>
    <sheet name="Summary" sheetId="2" r:id="rId2"/>
    <sheet name="Thursday" sheetId="13" r:id="rId3"/>
    <sheet name="Friday" sheetId="16" r:id="rId4"/>
    <sheet name="Monday" sheetId="17" r:id="rId5"/>
    <sheet name="Tuesday" sheetId="11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6" l="1"/>
  <c r="B1" i="13"/>
  <c r="E29" i="13"/>
  <c r="E25" i="13"/>
  <c r="E26" i="13"/>
  <c r="E27" i="13" s="1"/>
  <c r="E28" i="13" s="1"/>
  <c r="E24" i="13"/>
  <c r="E7" i="13"/>
  <c r="A6" i="13"/>
  <c r="A18" i="13"/>
  <c r="A23" i="13"/>
  <c r="A4" i="16"/>
  <c r="A14" i="16"/>
  <c r="A4" i="17"/>
  <c r="A9" i="17"/>
  <c r="A5" i="11"/>
  <c r="E9" i="17"/>
  <c r="E10" i="17" s="1"/>
  <c r="E11" i="17" s="1"/>
  <c r="E12" i="17" s="1"/>
  <c r="E13" i="17" s="1"/>
  <c r="E14" i="17" s="1"/>
  <c r="E15" i="17" s="1"/>
  <c r="E14" i="16"/>
  <c r="E4" i="16"/>
  <c r="E23" i="13"/>
  <c r="E18" i="13"/>
  <c r="E6" i="13"/>
  <c r="E8" i="13" s="1"/>
  <c r="E9" i="13" s="1"/>
  <c r="E10" i="13" s="1"/>
  <c r="E11" i="13" s="1"/>
  <c r="E12" i="13" s="1"/>
  <c r="E13" i="13" s="1"/>
  <c r="E14" i="13" s="1"/>
  <c r="E15" i="13" s="1"/>
  <c r="A24" i="13"/>
  <c r="A25" i="13" s="1"/>
  <c r="A26" i="13" s="1"/>
  <c r="A27" i="13" s="1"/>
  <c r="A28" i="13" s="1"/>
  <c r="A29" i="13" s="1"/>
  <c r="A7" i="2"/>
  <c r="B6" i="13"/>
  <c r="B23" i="13"/>
  <c r="A6" i="2"/>
  <c r="A4" i="18"/>
  <c r="A5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B9" i="17"/>
  <c r="A10" i="17"/>
  <c r="A11" i="17" s="1"/>
  <c r="A12" i="17" s="1"/>
  <c r="A13" i="17" s="1"/>
  <c r="A14" i="17" s="1"/>
  <c r="A15" i="17" s="1"/>
  <c r="A7" i="13" l="1"/>
  <c r="A8" i="13" s="1"/>
  <c r="A9" i="13" s="1"/>
  <c r="A10" i="13" s="1"/>
  <c r="A11" i="13" s="1"/>
  <c r="A12" i="13" s="1"/>
  <c r="A13" i="13" s="1"/>
  <c r="A14" i="13" s="1"/>
  <c r="A15" i="13" s="1"/>
  <c r="B5" i="18"/>
  <c r="A6" i="18"/>
  <c r="B4" i="18"/>
  <c r="B18" i="13"/>
  <c r="A15" i="16"/>
  <c r="A16" i="16" s="1"/>
  <c r="A17" i="16" s="1"/>
  <c r="A18" i="16" s="1"/>
  <c r="A19" i="16" s="1"/>
  <c r="A20" i="16" s="1"/>
  <c r="A5" i="16"/>
  <c r="A6" i="16" s="1"/>
  <c r="A7" i="16" s="1"/>
  <c r="A8" i="16" s="1"/>
  <c r="A9" i="16" s="1"/>
  <c r="A10" i="16" s="1"/>
  <c r="B4" i="16"/>
  <c r="E5" i="16"/>
  <c r="E6" i="16" s="1"/>
  <c r="E7" i="16" s="1"/>
  <c r="E8" i="16" s="1"/>
  <c r="E9" i="16" s="1"/>
  <c r="E10" i="16" s="1"/>
  <c r="A19" i="13"/>
  <c r="A8" i="2"/>
  <c r="A9" i="2" s="1"/>
  <c r="A10" i="2" s="1"/>
  <c r="E4" i="17"/>
  <c r="B4" i="17"/>
  <c r="B14" i="16"/>
  <c r="E15" i="16"/>
  <c r="E16" i="16" s="1"/>
  <c r="E17" i="16" s="1"/>
  <c r="E18" i="16" s="1"/>
  <c r="B6" i="18" l="1"/>
  <c r="A7" i="18"/>
  <c r="A11" i="2"/>
  <c r="A12" i="2"/>
  <c r="E19" i="16"/>
  <c r="E20" i="16" s="1"/>
  <c r="A8" i="18" l="1"/>
  <c r="B7" i="18"/>
  <c r="B1" i="17"/>
  <c r="A13" i="2"/>
  <c r="B5" i="11"/>
  <c r="A9" i="18" l="1"/>
  <c r="B8" i="18"/>
  <c r="A6" i="11"/>
  <c r="A7" i="11" s="1"/>
  <c r="E5" i="11"/>
  <c r="E6" i="11" s="1"/>
  <c r="E7" i="11" s="1"/>
  <c r="B9" i="18" l="1"/>
  <c r="A10" i="18"/>
  <c r="E8" i="11"/>
  <c r="E9" i="11" s="1"/>
  <c r="E10" i="11" s="1"/>
  <c r="E11" i="11" s="1"/>
  <c r="E12" i="11" s="1"/>
  <c r="A8" i="11"/>
  <c r="A9" i="11" s="1"/>
  <c r="A10" i="11" s="1"/>
  <c r="A11" i="11" s="1"/>
  <c r="A12" i="11" s="1"/>
  <c r="B1" i="11"/>
  <c r="A11" i="18" l="1"/>
  <c r="B10" i="18"/>
  <c r="A12" i="18" l="1"/>
  <c r="B11" i="18"/>
  <c r="B12" i="18" l="1"/>
  <c r="A13" i="18"/>
  <c r="A14" i="18" l="1"/>
  <c r="B13" i="18"/>
  <c r="A15" i="18" l="1"/>
  <c r="B14" i="18"/>
  <c r="B15" i="18" l="1"/>
  <c r="A16" i="18"/>
  <c r="A17" i="18" l="1"/>
  <c r="B16" i="18"/>
  <c r="A18" i="18" l="1"/>
  <c r="B17" i="18"/>
  <c r="B18" i="18" l="1"/>
  <c r="A19" i="18"/>
  <c r="A20" i="18" l="1"/>
  <c r="B19" i="18"/>
  <c r="A21" i="18" l="1"/>
  <c r="B21" i="18" s="1"/>
  <c r="B20" i="18"/>
</calcChain>
</file>

<file path=xl/sharedStrings.xml><?xml version="1.0" encoding="utf-8"?>
<sst xmlns="http://schemas.openxmlformats.org/spreadsheetml/2006/main" count="209" uniqueCount="103">
  <si>
    <t>OPEN</t>
  </si>
  <si>
    <t>All</t>
  </si>
  <si>
    <t>Recess</t>
  </si>
  <si>
    <t>IEEE-SA Stds. Board Bylaws on Patents in Std's. &amp; Guidelines</t>
  </si>
  <si>
    <t>Chair</t>
  </si>
  <si>
    <t>Adjourn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</si>
  <si>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</si>
  <si>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</si>
  <si>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</si>
  <si>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</si>
  <si>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</si>
  <si>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</si>
  <si>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</si>
  <si>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</si>
  <si>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</si>
  <si>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</si>
  <si>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</si>
  <si>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</si>
  <si>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</si>
  <si>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</si>
  <si>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</si>
  <si>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</si>
  <si>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</si>
  <si>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</si>
  <si>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</si>
  <si>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</si>
  <si>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</si>
  <si>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</si>
  <si>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</si>
  <si>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</si>
  <si>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</si>
  <si>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Opening Report and Agenda</t>
  </si>
  <si>
    <t>TBD</t>
  </si>
  <si>
    <t>See</t>
  </si>
  <si>
    <t>Reminders</t>
  </si>
  <si>
    <t>Study Group 15.4ab - Next Generation UWB</t>
  </si>
  <si>
    <t>Joint Session</t>
  </si>
  <si>
    <t>[joint agenda TBD]</t>
  </si>
  <si>
    <t>Any other business</t>
  </si>
  <si>
    <t>Chair/All</t>
  </si>
  <si>
    <t>WG Opening
Meeting</t>
  </si>
  <si>
    <t>SG3ma</t>
  </si>
  <si>
    <t>WG Closing
Meeting</t>
  </si>
  <si>
    <t>SC Maint</t>
  </si>
  <si>
    <t>Joint
6a/4ab/14</t>
  </si>
  <si>
    <t>TG4cor1</t>
  </si>
  <si>
    <t>Do not count for attendance</t>
  </si>
  <si>
    <t>15.4ab</t>
  </si>
  <si>
    <t>Technical Contribution :  TBD</t>
  </si>
  <si>
    <t>Summary of Schedule  - SG15.4ab (NG-UWB)</t>
  </si>
  <si>
    <t xml:space="preserve">Joint </t>
  </si>
  <si>
    <t>Links:</t>
  </si>
  <si>
    <t>Technical Contribution :  DL TDOA location service</t>
  </si>
  <si>
    <t>Next Steps (review)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</si>
  <si>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</si>
  <si>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</si>
  <si>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</si>
  <si>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</si>
  <si>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</si>
  <si>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</si>
  <si>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</si>
  <si>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</si>
  <si>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</si>
  <si>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 xml:space="preserve">Thursday 11-Nov PM1:  Joint with SG 15.14/SG 15.15 </t>
  </si>
  <si>
    <t>Friday 12-Nov AM1: Technical Presentations</t>
  </si>
  <si>
    <t>Friday 12-Nov  PM1: Technical Presentations</t>
  </si>
  <si>
    <t>Monday 15-Nov EV1: Technical Presentations</t>
  </si>
  <si>
    <t>Monday 15-Nov AM2: Coordination with SGs  (Joint w/15.14 &amp; 15.6a)</t>
  </si>
  <si>
    <t>Tuesday 16-Nov EV1:  Technical Presentations, next steps, wrap-up</t>
  </si>
  <si>
    <t>NOTE: Document Server Link:</t>
  </si>
  <si>
    <t>[See joint agenda Doc #]</t>
  </si>
  <si>
    <t>Recap and TG operations</t>
  </si>
  <si>
    <t>Discussion on Project Schedule and process</t>
  </si>
  <si>
    <t>Review of TGD and TFD</t>
  </si>
  <si>
    <t>Technical contribution: TBD</t>
  </si>
  <si>
    <t>Project schedule and process</t>
  </si>
  <si>
    <t>Project schedule and process discussion</t>
  </si>
  <si>
    <t>Technical Contribution :  NB assisted UWB ranging MAC considerations</t>
  </si>
  <si>
    <t>Lui</t>
  </si>
  <si>
    <t>McLaughlin</t>
  </si>
  <si>
    <t>Technical Contribution: Topic To Be Announced</t>
  </si>
  <si>
    <t>Technical Contribution : Non-coherent options</t>
  </si>
  <si>
    <t>Soer/Nabki</t>
  </si>
  <si>
    <t>Ma</t>
  </si>
  <si>
    <t>Joint 14/15/4ab</t>
  </si>
  <si>
    <t>Verso/Murray</t>
  </si>
  <si>
    <t>Technical Contribution :   "title to be advised"</t>
  </si>
  <si>
    <t>Technical Contribution :  PHY data rates</t>
  </si>
  <si>
    <t>Aldana</t>
  </si>
  <si>
    <t xml:space="preserve">Technical Contribution : Topic to be announced </t>
  </si>
  <si>
    <t>Huan-Bang Li</t>
  </si>
  <si>
    <t>Technical Contribution :  UWB ranging accuracy limiting factor</t>
  </si>
  <si>
    <t>Keren</t>
  </si>
  <si>
    <t>Technical contribution: CIR feedback for UWB sensing</t>
  </si>
  <si>
    <t>Xiaohui Peng</t>
  </si>
  <si>
    <t>Technical Contribution :  Ranging QoS</t>
  </si>
  <si>
    <t>Leong</t>
  </si>
  <si>
    <t>Thursday 11-Nov AM2:  Opening, Review, Technical Presentations</t>
  </si>
  <si>
    <t>Thursday 11-Nov EV1:   Technical Presentations</t>
  </si>
  <si>
    <t>Approval of Agenda (doc. 15-21-0538-00)</t>
  </si>
  <si>
    <t>Technical Contribution :  More on NBA-MMS</t>
  </si>
  <si>
    <t>Ekrem</t>
  </si>
  <si>
    <t>November 2021Plenary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</si>
</sst>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7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164" fontId="8" fillId="0" borderId="0"/>
    <xf numFmtId="0" fontId="11" fillId="0" borderId="0"/>
    <xf numFmtId="0" fontId="16" fillId="0" borderId="0"/>
    <xf numFmtId="0" fontId="1" fillId="0" borderId="0"/>
    <xf numFmtId="164" fontId="17" fillId="0" borderId="0"/>
    <xf numFmtId="164" fontId="20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9" fillId="0" borderId="0" xfId="0" applyFont="1" applyAlignment="1">
      <alignment horizontal="center"/>
    </xf>
    <xf numFmtId="2" fontId="6" fillId="0" borderId="0" xfId="10" applyNumberFormat="1" applyFont="1"/>
    <xf numFmtId="0" fontId="7" fillId="0" borderId="0" xfId="6" applyFill="1"/>
    <xf numFmtId="0" fontId="5" fillId="0" borderId="0" xfId="10" applyNumberFormat="1" applyFont="1" applyFill="1"/>
    <xf numFmtId="49" fontId="5" fillId="0" borderId="0" xfId="6" applyNumberFormat="1" applyFont="1" applyFill="1" applyAlignment="1">
      <alignment horizontal="left"/>
    </xf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18" fontId="2" fillId="0" borderId="0" xfId="0" applyNumberFormat="1" applyFont="1"/>
    <xf numFmtId="0" fontId="13" fillId="0" borderId="0" xfId="3"/>
    <xf numFmtId="18" fontId="2" fillId="0" borderId="0" xfId="0" applyNumberFormat="1" applyFont="1" applyAlignment="1">
      <alignment horizontal="center"/>
    </xf>
    <xf numFmtId="167" fontId="18" fillId="3" borderId="29" xfId="0" applyNumberFormat="1" applyFont="1" applyFill="1" applyBorder="1"/>
    <xf numFmtId="0" fontId="18" fillId="0" borderId="0" xfId="0" applyFont="1"/>
    <xf numFmtId="0" fontId="18" fillId="0" borderId="0" xfId="0" applyFont="1" applyAlignment="1">
      <alignment wrapText="1"/>
    </xf>
    <xf numFmtId="167" fontId="18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6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3" fillId="0" borderId="0" xfId="3" applyAlignment="1">
      <alignment horizontal="center"/>
    </xf>
    <xf numFmtId="49" fontId="5" fillId="0" borderId="0" xfId="6" applyNumberFormat="1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 applyProtection="1"/>
    <xf numFmtId="0" fontId="22" fillId="0" borderId="0" xfId="6" applyFont="1"/>
    <xf numFmtId="0" fontId="23" fillId="0" borderId="0" xfId="0" applyFont="1"/>
    <xf numFmtId="0" fontId="18" fillId="0" borderId="2" xfId="0" applyFont="1" applyBorder="1"/>
    <xf numFmtId="0" fontId="18" fillId="0" borderId="11" xfId="0" applyFont="1" applyBorder="1"/>
    <xf numFmtId="0" fontId="10" fillId="0" borderId="31" xfId="0" applyFont="1" applyBorder="1" applyAlignment="1">
      <alignment horizontal="center"/>
    </xf>
    <xf numFmtId="0" fontId="18" fillId="0" borderId="31" xfId="0" applyFont="1" applyBorder="1"/>
    <xf numFmtId="0" fontId="10" fillId="0" borderId="9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166" fontId="10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167" fontId="10" fillId="0" borderId="5" xfId="0" applyNumberFormat="1" applyFont="1" applyBorder="1"/>
    <xf numFmtId="167" fontId="10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10" fillId="4" borderId="4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167" fontId="10" fillId="0" borderId="0" xfId="0" applyNumberFormat="1" applyFont="1"/>
    <xf numFmtId="167" fontId="10" fillId="0" borderId="12" xfId="0" applyNumberFormat="1" applyFont="1" applyBorder="1"/>
    <xf numFmtId="0" fontId="18" fillId="4" borderId="4" xfId="0" applyFont="1" applyFill="1" applyBorder="1"/>
    <xf numFmtId="0" fontId="18" fillId="4" borderId="0" xfId="0" applyFont="1" applyFill="1"/>
    <xf numFmtId="167" fontId="10" fillId="4" borderId="12" xfId="0" applyNumberFormat="1" applyFont="1" applyFill="1" applyBorder="1"/>
    <xf numFmtId="0" fontId="18" fillId="4" borderId="12" xfId="0" applyFont="1" applyFill="1" applyBorder="1" applyAlignment="1">
      <alignment wrapText="1"/>
    </xf>
    <xf numFmtId="0" fontId="18" fillId="4" borderId="0" xfId="0" applyFont="1" applyFill="1" applyAlignment="1">
      <alignment wrapText="1"/>
    </xf>
    <xf numFmtId="0" fontId="18" fillId="4" borderId="4" xfId="0" applyFont="1" applyFill="1" applyBorder="1" applyAlignment="1">
      <alignment wrapText="1"/>
    </xf>
    <xf numFmtId="0" fontId="18" fillId="4" borderId="5" xfId="0" applyFont="1" applyFill="1" applyBorder="1" applyAlignment="1">
      <alignment wrapText="1"/>
    </xf>
    <xf numFmtId="0" fontId="18" fillId="4" borderId="5" xfId="0" applyFont="1" applyFill="1" applyBorder="1"/>
    <xf numFmtId="167" fontId="10" fillId="0" borderId="7" xfId="0" applyNumberFormat="1" applyFont="1" applyBorder="1"/>
    <xf numFmtId="167" fontId="10" fillId="0" borderId="14" xfId="0" applyNumberFormat="1" applyFont="1" applyBorder="1"/>
    <xf numFmtId="167" fontId="10" fillId="4" borderId="8" xfId="0" applyNumberFormat="1" applyFont="1" applyFill="1" applyBorder="1"/>
    <xf numFmtId="0" fontId="18" fillId="4" borderId="7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4" borderId="6" xfId="0" applyFont="1" applyFill="1" applyBorder="1"/>
    <xf numFmtId="0" fontId="18" fillId="4" borderId="14" xfId="0" applyFont="1" applyFill="1" applyBorder="1"/>
    <xf numFmtId="0" fontId="18" fillId="4" borderId="6" xfId="0" applyFont="1" applyFill="1" applyBorder="1" applyAlignment="1">
      <alignment wrapText="1"/>
    </xf>
    <xf numFmtId="0" fontId="18" fillId="4" borderId="8" xfId="0" applyFont="1" applyFill="1" applyBorder="1" applyAlignment="1">
      <alignment wrapText="1"/>
    </xf>
    <xf numFmtId="0" fontId="18" fillId="4" borderId="7" xfId="0" applyFont="1" applyFill="1" applyBorder="1"/>
    <xf numFmtId="167" fontId="18" fillId="2" borderId="29" xfId="0" applyNumberFormat="1" applyFont="1" applyFill="1" applyBorder="1"/>
    <xf numFmtId="0" fontId="18" fillId="7" borderId="29" xfId="0" applyFont="1" applyFill="1" applyBorder="1"/>
    <xf numFmtId="0" fontId="13" fillId="0" borderId="0" xfId="3" applyFill="1"/>
    <xf numFmtId="0" fontId="13" fillId="0" borderId="0" xfId="3" applyAlignment="1">
      <alignment vertical="center"/>
    </xf>
    <xf numFmtId="166" fontId="10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10" fillId="9" borderId="12" xfId="0" applyNumberFormat="1" applyFont="1" applyFill="1" applyBorder="1"/>
    <xf numFmtId="167" fontId="10" fillId="9" borderId="0" xfId="0" applyNumberFormat="1" applyFont="1" applyFill="1"/>
    <xf numFmtId="167" fontId="10" fillId="9" borderId="8" xfId="0" applyNumberFormat="1" applyFont="1" applyFill="1" applyBorder="1"/>
    <xf numFmtId="0" fontId="10" fillId="5" borderId="16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0" borderId="32" xfId="0" applyFont="1" applyBorder="1" applyAlignment="1">
      <alignment wrapText="1"/>
    </xf>
    <xf numFmtId="0" fontId="0" fillId="0" borderId="0" xfId="0" applyAlignment="1">
      <alignment wrapText="1"/>
    </xf>
    <xf numFmtId="0" fontId="24" fillId="8" borderId="27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164" fontId="25" fillId="3" borderId="13" xfId="12" applyFont="1" applyFill="1" applyBorder="1" applyAlignment="1">
      <alignment horizontal="center" vertical="center" wrapText="1"/>
    </xf>
    <xf numFmtId="164" fontId="25" fillId="3" borderId="24" xfId="12" applyFont="1" applyFill="1" applyBorder="1" applyAlignment="1">
      <alignment horizontal="center" vertical="center" wrapText="1"/>
    </xf>
    <xf numFmtId="164" fontId="25" fillId="3" borderId="10" xfId="12" applyFont="1" applyFill="1" applyBorder="1" applyAlignment="1">
      <alignment horizontal="center" vertical="center" wrapText="1"/>
    </xf>
    <xf numFmtId="164" fontId="25" fillId="3" borderId="18" xfId="12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43" fontId="10" fillId="0" borderId="1" xfId="13" applyFont="1" applyBorder="1" applyAlignment="1">
      <alignment horizontal="center"/>
    </xf>
    <xf numFmtId="43" fontId="10" fillId="0" borderId="11" xfId="13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0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0" fillId="2" borderId="19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15" xfId="0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workbookViewId="0">
      <selection activeCell="D36" sqref="D36"/>
    </sheetView>
  </sheetViews>
  <sheetFormatPr defaultRowHeight="13.2" x14ac:dyDescent="0.25"/>
  <sheetData>
    <row r="1" spans="1:21" ht="15.6" x14ac:dyDescent="0.3">
      <c r="A1" s="45"/>
      <c r="B1" s="46"/>
      <c r="C1" s="47" t="s">
        <v>7</v>
      </c>
      <c r="D1" s="47" t="s">
        <v>10</v>
      </c>
      <c r="E1" s="132" t="s">
        <v>8</v>
      </c>
      <c r="F1" s="133"/>
      <c r="G1" s="132" t="s">
        <v>7</v>
      </c>
      <c r="H1" s="133"/>
      <c r="I1" s="134" t="s">
        <v>9</v>
      </c>
      <c r="J1" s="133"/>
      <c r="K1" s="134" t="s">
        <v>10</v>
      </c>
      <c r="L1" s="133"/>
      <c r="M1" s="86"/>
      <c r="N1" s="47" t="s">
        <v>11</v>
      </c>
      <c r="O1" s="132" t="s">
        <v>12</v>
      </c>
      <c r="P1" s="134"/>
      <c r="Q1" s="132" t="s">
        <v>8</v>
      </c>
      <c r="R1" s="133"/>
      <c r="S1" s="127" t="s">
        <v>7</v>
      </c>
      <c r="T1" s="128"/>
      <c r="U1" s="48"/>
    </row>
    <row r="2" spans="1:21" ht="15.6" x14ac:dyDescent="0.3">
      <c r="A2" s="49" t="s">
        <v>27</v>
      </c>
      <c r="B2" s="50" t="s">
        <v>54</v>
      </c>
      <c r="C2" s="51">
        <f>E2-6</f>
        <v>44503</v>
      </c>
      <c r="D2" s="51">
        <f>E2-4</f>
        <v>44505</v>
      </c>
      <c r="E2" s="129">
        <v>44509</v>
      </c>
      <c r="F2" s="130"/>
      <c r="G2" s="129">
        <f>E2+1</f>
        <v>44510</v>
      </c>
      <c r="H2" s="130"/>
      <c r="I2" s="129">
        <f>G2+1</f>
        <v>44511</v>
      </c>
      <c r="J2" s="130"/>
      <c r="K2" s="129">
        <f>I2+1</f>
        <v>44512</v>
      </c>
      <c r="L2" s="130"/>
      <c r="M2" s="85" t="s">
        <v>13</v>
      </c>
      <c r="N2" s="51">
        <f>K2+2</f>
        <v>44514</v>
      </c>
      <c r="O2" s="129">
        <f>N2+1</f>
        <v>44515</v>
      </c>
      <c r="P2" s="131"/>
      <c r="Q2" s="129">
        <f>O2+1</f>
        <v>44516</v>
      </c>
      <c r="R2" s="131"/>
      <c r="S2" s="129">
        <f>Q2+1</f>
        <v>44517</v>
      </c>
      <c r="T2" s="131"/>
      <c r="U2" s="52" t="s">
        <v>14</v>
      </c>
    </row>
    <row r="3" spans="1:21" ht="15.6" x14ac:dyDescent="0.3">
      <c r="A3" s="53">
        <v>0.20833333333333401</v>
      </c>
      <c r="B3" s="54">
        <f>A3-3/24</f>
        <v>8.3333333333334009E-2</v>
      </c>
      <c r="C3" s="55"/>
      <c r="D3" s="55"/>
      <c r="E3" s="56"/>
      <c r="F3" s="57"/>
      <c r="G3" s="56"/>
      <c r="H3" s="57"/>
      <c r="I3" s="58"/>
      <c r="J3" s="59"/>
      <c r="K3" s="60"/>
      <c r="L3" s="59"/>
      <c r="M3" s="61">
        <f>A3+5/24</f>
        <v>0.41666666666666735</v>
      </c>
      <c r="N3" s="55"/>
      <c r="O3" s="56"/>
      <c r="P3" s="58"/>
      <c r="Q3" s="56"/>
      <c r="R3" s="57"/>
      <c r="S3" s="58"/>
      <c r="T3" s="59"/>
      <c r="U3" s="62">
        <f>A3+14/24</f>
        <v>0.79166666666666741</v>
      </c>
    </row>
    <row r="4" spans="1:21" ht="15.6" x14ac:dyDescent="0.3">
      <c r="A4" s="53">
        <f>A3+1/24</f>
        <v>0.25000000000000067</v>
      </c>
      <c r="B4" s="54">
        <f t="shared" ref="B4:B21" si="0">A4-3/24</f>
        <v>0.12500000000000067</v>
      </c>
      <c r="C4" s="55"/>
      <c r="D4" s="55"/>
      <c r="E4" s="56"/>
      <c r="F4" s="57"/>
      <c r="G4" s="58"/>
      <c r="H4" s="59"/>
      <c r="I4" s="58"/>
      <c r="J4" s="59"/>
      <c r="K4" s="60"/>
      <c r="L4" s="59"/>
      <c r="M4" s="61">
        <f>M3+1/24</f>
        <v>0.45833333333333404</v>
      </c>
      <c r="N4" s="55"/>
      <c r="O4" s="56"/>
      <c r="P4" s="58"/>
      <c r="Q4" s="56"/>
      <c r="R4" s="57"/>
      <c r="S4" s="58"/>
      <c r="T4" s="59"/>
      <c r="U4" s="62">
        <f>U3+1/24</f>
        <v>0.83333333333333404</v>
      </c>
    </row>
    <row r="5" spans="1:21" ht="15.6" x14ac:dyDescent="0.3">
      <c r="A5" s="53">
        <f t="shared" ref="A5:A21" si="1">A4+1/24</f>
        <v>0.29166666666666735</v>
      </c>
      <c r="B5" s="54">
        <f t="shared" si="0"/>
        <v>0.16666666666666735</v>
      </c>
      <c r="C5" s="55"/>
      <c r="D5" s="55"/>
      <c r="E5" s="56"/>
      <c r="F5" s="57"/>
      <c r="G5" s="125" t="s">
        <v>55</v>
      </c>
      <c r="H5" s="102" t="s">
        <v>55</v>
      </c>
      <c r="I5" s="125" t="s">
        <v>55</v>
      </c>
      <c r="J5" s="102" t="s">
        <v>55</v>
      </c>
      <c r="K5" s="125" t="s">
        <v>55</v>
      </c>
      <c r="L5" s="102" t="s">
        <v>55</v>
      </c>
      <c r="M5" s="61">
        <f t="shared" ref="M5:M21" si="2">M4+1/24</f>
        <v>0.50000000000000067</v>
      </c>
      <c r="N5" s="55"/>
      <c r="O5" s="125" t="s">
        <v>55</v>
      </c>
      <c r="P5" s="102" t="s">
        <v>55</v>
      </c>
      <c r="Q5" s="125" t="s">
        <v>55</v>
      </c>
      <c r="R5" s="102" t="s">
        <v>55</v>
      </c>
      <c r="S5" s="58"/>
      <c r="T5" s="63"/>
      <c r="U5" s="62">
        <f t="shared" ref="U5:U21" si="3">U4+1/24</f>
        <v>0.87500000000000067</v>
      </c>
    </row>
    <row r="6" spans="1:21" ht="15.6" x14ac:dyDescent="0.3">
      <c r="A6" s="53">
        <f t="shared" si="1"/>
        <v>0.33333333333333404</v>
      </c>
      <c r="B6" s="54">
        <f t="shared" si="0"/>
        <v>0.20833333333333404</v>
      </c>
      <c r="C6" s="55"/>
      <c r="D6" s="55"/>
      <c r="E6" s="56"/>
      <c r="F6" s="57"/>
      <c r="G6" s="126"/>
      <c r="H6" s="103"/>
      <c r="I6" s="126"/>
      <c r="J6" s="103"/>
      <c r="K6" s="126"/>
      <c r="L6" s="103"/>
      <c r="M6" s="61">
        <f t="shared" si="2"/>
        <v>0.5416666666666673</v>
      </c>
      <c r="N6" s="55"/>
      <c r="O6" s="126"/>
      <c r="P6" s="103"/>
      <c r="Q6" s="126"/>
      <c r="R6" s="103"/>
      <c r="S6" s="64"/>
      <c r="T6" s="63"/>
      <c r="U6" s="62">
        <f t="shared" si="3"/>
        <v>0.9166666666666673</v>
      </c>
    </row>
    <row r="7" spans="1:21" ht="15.6" customHeight="1" x14ac:dyDescent="0.3">
      <c r="A7" s="53">
        <f t="shared" si="1"/>
        <v>0.37500000000000072</v>
      </c>
      <c r="B7" s="54">
        <f t="shared" si="0"/>
        <v>0.25000000000000072</v>
      </c>
      <c r="C7" s="65"/>
      <c r="D7" s="55"/>
      <c r="E7" s="108" t="s">
        <v>40</v>
      </c>
      <c r="F7" s="109"/>
      <c r="G7" s="112" t="s">
        <v>15</v>
      </c>
      <c r="H7" s="114" t="s">
        <v>56</v>
      </c>
      <c r="I7" s="112" t="s">
        <v>16</v>
      </c>
      <c r="J7" s="114" t="s">
        <v>56</v>
      </c>
      <c r="K7" s="100" t="s">
        <v>57</v>
      </c>
      <c r="L7" s="135" t="s">
        <v>58</v>
      </c>
      <c r="M7" s="61">
        <f t="shared" si="2"/>
        <v>0.58333333333333393</v>
      </c>
      <c r="N7" s="55"/>
      <c r="O7" s="137" t="s">
        <v>15</v>
      </c>
      <c r="P7" s="114" t="s">
        <v>41</v>
      </c>
      <c r="Q7" s="112" t="s">
        <v>16</v>
      </c>
      <c r="R7" s="114" t="s">
        <v>56</v>
      </c>
      <c r="S7" s="108" t="s">
        <v>42</v>
      </c>
      <c r="T7" s="109"/>
      <c r="U7" s="62">
        <f t="shared" si="3"/>
        <v>0.95833333333333393</v>
      </c>
    </row>
    <row r="8" spans="1:21" ht="15.6" x14ac:dyDescent="0.3">
      <c r="A8" s="53">
        <f t="shared" si="1"/>
        <v>0.41666666666666741</v>
      </c>
      <c r="B8" s="54">
        <f t="shared" si="0"/>
        <v>0.29166666666666741</v>
      </c>
      <c r="C8" s="94" t="s">
        <v>17</v>
      </c>
      <c r="D8" s="55"/>
      <c r="E8" s="110"/>
      <c r="F8" s="111"/>
      <c r="G8" s="113"/>
      <c r="H8" s="115"/>
      <c r="I8" s="116"/>
      <c r="J8" s="115"/>
      <c r="K8" s="101"/>
      <c r="L8" s="136"/>
      <c r="M8" s="61">
        <f t="shared" si="2"/>
        <v>0.62500000000000056</v>
      </c>
      <c r="N8" s="55"/>
      <c r="O8" s="138"/>
      <c r="P8" s="115"/>
      <c r="Q8" s="116"/>
      <c r="R8" s="115"/>
      <c r="S8" s="110"/>
      <c r="T8" s="111"/>
      <c r="U8" s="87">
        <f t="shared" si="3"/>
        <v>1.0000000000000007</v>
      </c>
    </row>
    <row r="9" spans="1:21" ht="15.75" customHeight="1" x14ac:dyDescent="0.3">
      <c r="A9" s="53">
        <f t="shared" si="1"/>
        <v>0.45833333333333409</v>
      </c>
      <c r="B9" s="54">
        <f t="shared" si="0"/>
        <v>0.33333333333333409</v>
      </c>
      <c r="C9" s="95"/>
      <c r="D9" s="55"/>
      <c r="E9" s="96" t="s">
        <v>43</v>
      </c>
      <c r="F9" s="97"/>
      <c r="G9" s="96" t="s">
        <v>18</v>
      </c>
      <c r="H9" s="97"/>
      <c r="I9" s="100" t="s">
        <v>57</v>
      </c>
      <c r="J9" s="102" t="s">
        <v>19</v>
      </c>
      <c r="K9" s="119" t="s">
        <v>19</v>
      </c>
      <c r="L9" s="119" t="s">
        <v>19</v>
      </c>
      <c r="M9" s="61">
        <f t="shared" si="2"/>
        <v>0.66666666666666718</v>
      </c>
      <c r="N9" s="55"/>
      <c r="O9" s="90" t="s">
        <v>44</v>
      </c>
      <c r="P9" s="105" t="s">
        <v>16</v>
      </c>
      <c r="Q9" s="104" t="s">
        <v>6</v>
      </c>
      <c r="R9" s="105"/>
      <c r="S9" s="58"/>
      <c r="T9" s="57"/>
      <c r="U9" s="87">
        <f t="shared" si="3"/>
        <v>1.0416666666666674</v>
      </c>
    </row>
    <row r="10" spans="1:21" ht="15.6" x14ac:dyDescent="0.3">
      <c r="A10" s="53">
        <f t="shared" si="1"/>
        <v>0.50000000000000078</v>
      </c>
      <c r="B10" s="54">
        <f t="shared" si="0"/>
        <v>0.37500000000000078</v>
      </c>
      <c r="C10" s="65"/>
      <c r="D10" s="55"/>
      <c r="E10" s="98"/>
      <c r="F10" s="99"/>
      <c r="G10" s="98"/>
      <c r="H10" s="99"/>
      <c r="I10" s="101"/>
      <c r="J10" s="103"/>
      <c r="K10" s="120"/>
      <c r="L10" s="120"/>
      <c r="M10" s="61">
        <f t="shared" si="2"/>
        <v>0.70833333333333381</v>
      </c>
      <c r="N10" s="55"/>
      <c r="O10" s="91"/>
      <c r="P10" s="107"/>
      <c r="Q10" s="106"/>
      <c r="R10" s="107"/>
      <c r="S10" s="58"/>
      <c r="T10" s="57"/>
      <c r="U10" s="87">
        <f t="shared" si="3"/>
        <v>1.0833333333333341</v>
      </c>
    </row>
    <row r="11" spans="1:21" ht="15.6" customHeight="1" x14ac:dyDescent="0.3">
      <c r="A11" s="53">
        <f t="shared" si="1"/>
        <v>0.54166666666666741</v>
      </c>
      <c r="B11" s="54">
        <f t="shared" si="0"/>
        <v>0.41666666666666741</v>
      </c>
      <c r="C11" s="65"/>
      <c r="D11" s="55"/>
      <c r="E11" s="117" t="s">
        <v>59</v>
      </c>
      <c r="F11" s="119" t="s">
        <v>20</v>
      </c>
      <c r="G11" s="121" t="s">
        <v>16</v>
      </c>
      <c r="H11" s="119" t="s">
        <v>20</v>
      </c>
      <c r="I11" s="90" t="s">
        <v>84</v>
      </c>
      <c r="J11" s="123" t="s">
        <v>20</v>
      </c>
      <c r="K11" s="100" t="s">
        <v>57</v>
      </c>
      <c r="L11" s="123" t="s">
        <v>20</v>
      </c>
      <c r="M11" s="61">
        <f t="shared" si="2"/>
        <v>0.75000000000000044</v>
      </c>
      <c r="N11" s="55"/>
      <c r="O11" s="112" t="s">
        <v>45</v>
      </c>
      <c r="P11" s="123" t="s">
        <v>20</v>
      </c>
      <c r="Q11" s="112" t="s">
        <v>21</v>
      </c>
      <c r="R11" s="123" t="s">
        <v>20</v>
      </c>
      <c r="S11" s="58"/>
      <c r="T11" s="57"/>
      <c r="U11" s="87">
        <f t="shared" si="3"/>
        <v>1.1250000000000009</v>
      </c>
    </row>
    <row r="12" spans="1:21" ht="15.6" x14ac:dyDescent="0.3">
      <c r="A12" s="53">
        <f t="shared" si="1"/>
        <v>0.58333333333333404</v>
      </c>
      <c r="B12" s="54">
        <f t="shared" si="0"/>
        <v>0.45833333333333404</v>
      </c>
      <c r="C12" s="65"/>
      <c r="D12" s="55"/>
      <c r="E12" s="118"/>
      <c r="F12" s="120"/>
      <c r="G12" s="122"/>
      <c r="H12" s="120"/>
      <c r="I12" s="91"/>
      <c r="J12" s="124"/>
      <c r="K12" s="101"/>
      <c r="L12" s="124"/>
      <c r="M12" s="61">
        <f t="shared" si="2"/>
        <v>0.79166666666666707</v>
      </c>
      <c r="N12" s="55"/>
      <c r="O12" s="113"/>
      <c r="P12" s="124"/>
      <c r="Q12" s="116"/>
      <c r="R12" s="124"/>
      <c r="S12" s="58"/>
      <c r="T12" s="57"/>
      <c r="U12" s="87">
        <f t="shared" si="3"/>
        <v>1.1666666666666676</v>
      </c>
    </row>
    <row r="13" spans="1:21" ht="15.6" customHeight="1" x14ac:dyDescent="0.3">
      <c r="A13" s="53">
        <f t="shared" si="1"/>
        <v>0.62500000000000067</v>
      </c>
      <c r="B13" s="54">
        <f t="shared" si="0"/>
        <v>0.50000000000000067</v>
      </c>
      <c r="C13" s="55"/>
      <c r="D13" s="55"/>
      <c r="E13" s="143" t="s">
        <v>21</v>
      </c>
      <c r="F13" s="102" t="s">
        <v>22</v>
      </c>
      <c r="G13" s="139" t="s">
        <v>22</v>
      </c>
      <c r="H13" s="102" t="s">
        <v>22</v>
      </c>
      <c r="I13" s="143" t="s">
        <v>60</v>
      </c>
      <c r="J13" s="102" t="s">
        <v>22</v>
      </c>
      <c r="K13" s="139" t="s">
        <v>22</v>
      </c>
      <c r="L13" s="145" t="s">
        <v>22</v>
      </c>
      <c r="M13" s="61">
        <f t="shared" si="2"/>
        <v>0.8333333333333337</v>
      </c>
      <c r="N13" s="55"/>
      <c r="O13" s="143" t="s">
        <v>60</v>
      </c>
      <c r="P13" s="102" t="s">
        <v>22</v>
      </c>
      <c r="Q13" s="102" t="s">
        <v>22</v>
      </c>
      <c r="R13" s="102" t="s">
        <v>22</v>
      </c>
      <c r="S13" s="58"/>
      <c r="T13" s="57"/>
      <c r="U13" s="87">
        <f t="shared" si="3"/>
        <v>1.2083333333333344</v>
      </c>
    </row>
    <row r="14" spans="1:21" ht="15.6" x14ac:dyDescent="0.3">
      <c r="A14" s="53">
        <f t="shared" si="1"/>
        <v>0.6666666666666673</v>
      </c>
      <c r="B14" s="54">
        <f t="shared" si="0"/>
        <v>0.5416666666666673</v>
      </c>
      <c r="C14" s="55"/>
      <c r="D14" s="55"/>
      <c r="E14" s="144"/>
      <c r="F14" s="103"/>
      <c r="G14" s="140"/>
      <c r="H14" s="103"/>
      <c r="I14" s="144"/>
      <c r="J14" s="103"/>
      <c r="K14" s="140"/>
      <c r="L14" s="145"/>
      <c r="M14" s="61">
        <f t="shared" si="2"/>
        <v>0.87500000000000033</v>
      </c>
      <c r="N14" s="55"/>
      <c r="O14" s="144"/>
      <c r="P14" s="103"/>
      <c r="Q14" s="103"/>
      <c r="R14" s="103"/>
      <c r="S14" s="58"/>
      <c r="T14" s="57"/>
      <c r="U14" s="87">
        <f t="shared" si="3"/>
        <v>1.2500000000000011</v>
      </c>
    </row>
    <row r="15" spans="1:21" ht="15.6" x14ac:dyDescent="0.3">
      <c r="A15" s="53">
        <f t="shared" si="1"/>
        <v>0.70833333333333393</v>
      </c>
      <c r="B15" s="54">
        <f t="shared" si="0"/>
        <v>0.58333333333333393</v>
      </c>
      <c r="C15" s="65"/>
      <c r="D15" s="55"/>
      <c r="E15" s="149" t="s">
        <v>23</v>
      </c>
      <c r="F15" s="102" t="s">
        <v>24</v>
      </c>
      <c r="G15" s="149" t="s">
        <v>45</v>
      </c>
      <c r="H15" s="102" t="s">
        <v>24</v>
      </c>
      <c r="I15" s="100" t="s">
        <v>57</v>
      </c>
      <c r="J15" s="102" t="s">
        <v>24</v>
      </c>
      <c r="K15" s="125" t="s">
        <v>24</v>
      </c>
      <c r="L15" s="151" t="s">
        <v>24</v>
      </c>
      <c r="M15" s="61">
        <f t="shared" si="2"/>
        <v>0.91666666666666696</v>
      </c>
      <c r="N15" s="55"/>
      <c r="O15" s="149" t="s">
        <v>23</v>
      </c>
      <c r="P15" s="100" t="s">
        <v>57</v>
      </c>
      <c r="Q15" s="149" t="s">
        <v>45</v>
      </c>
      <c r="R15" s="100" t="s">
        <v>57</v>
      </c>
      <c r="S15" s="58"/>
      <c r="T15" s="57"/>
      <c r="U15" s="87">
        <f t="shared" si="3"/>
        <v>1.2916666666666679</v>
      </c>
    </row>
    <row r="16" spans="1:21" ht="15.6" x14ac:dyDescent="0.3">
      <c r="A16" s="53">
        <f t="shared" si="1"/>
        <v>0.75000000000000056</v>
      </c>
      <c r="B16" s="54">
        <f t="shared" si="0"/>
        <v>0.62500000000000056</v>
      </c>
      <c r="C16" s="65"/>
      <c r="D16" s="65"/>
      <c r="E16" s="150"/>
      <c r="F16" s="103"/>
      <c r="G16" s="150"/>
      <c r="H16" s="103"/>
      <c r="I16" s="101"/>
      <c r="J16" s="103"/>
      <c r="K16" s="126"/>
      <c r="L16" s="151"/>
      <c r="M16" s="61">
        <f t="shared" si="2"/>
        <v>0.95833333333333359</v>
      </c>
      <c r="N16" s="55"/>
      <c r="O16" s="150"/>
      <c r="P16" s="101"/>
      <c r="Q16" s="150"/>
      <c r="R16" s="101"/>
      <c r="S16" s="58"/>
      <c r="T16" s="57"/>
      <c r="U16" s="87">
        <f t="shared" si="3"/>
        <v>1.3333333333333346</v>
      </c>
    </row>
    <row r="17" spans="1:21" ht="15.6" x14ac:dyDescent="0.3">
      <c r="A17" s="53">
        <f t="shared" si="1"/>
        <v>0.79166666666666718</v>
      </c>
      <c r="B17" s="54">
        <f t="shared" si="0"/>
        <v>0.66666666666666718</v>
      </c>
      <c r="C17" s="65"/>
      <c r="D17" s="65"/>
      <c r="E17" s="125" t="s">
        <v>25</v>
      </c>
      <c r="F17" s="102" t="s">
        <v>25</v>
      </c>
      <c r="G17" s="125" t="s">
        <v>25</v>
      </c>
      <c r="H17" s="102" t="s">
        <v>25</v>
      </c>
      <c r="I17" s="149" t="s">
        <v>15</v>
      </c>
      <c r="J17" s="102" t="s">
        <v>25</v>
      </c>
      <c r="K17" s="148" t="s">
        <v>25</v>
      </c>
      <c r="L17" s="145" t="s">
        <v>25</v>
      </c>
      <c r="M17" s="88">
        <f t="shared" si="2"/>
        <v>1.0000000000000002</v>
      </c>
      <c r="N17" s="55"/>
      <c r="O17" s="148" t="s">
        <v>25</v>
      </c>
      <c r="P17" s="152" t="s">
        <v>25</v>
      </c>
      <c r="Q17" s="149" t="s">
        <v>15</v>
      </c>
      <c r="R17" s="102" t="s">
        <v>25</v>
      </c>
      <c r="S17" s="58"/>
      <c r="T17" s="57"/>
      <c r="U17" s="87">
        <f t="shared" si="3"/>
        <v>1.3750000000000013</v>
      </c>
    </row>
    <row r="18" spans="1:21" ht="15.6" x14ac:dyDescent="0.3">
      <c r="A18" s="53">
        <f t="shared" si="1"/>
        <v>0.83333333333333381</v>
      </c>
      <c r="B18" s="54">
        <f t="shared" si="0"/>
        <v>0.70833333333333381</v>
      </c>
      <c r="C18" s="65"/>
      <c r="D18" s="65"/>
      <c r="E18" s="126"/>
      <c r="F18" s="103"/>
      <c r="G18" s="126"/>
      <c r="H18" s="103"/>
      <c r="I18" s="150"/>
      <c r="J18" s="103"/>
      <c r="K18" s="148"/>
      <c r="L18" s="145"/>
      <c r="M18" s="88">
        <f t="shared" si="2"/>
        <v>1.041666666666667</v>
      </c>
      <c r="N18" s="66"/>
      <c r="O18" s="148"/>
      <c r="P18" s="153"/>
      <c r="Q18" s="150"/>
      <c r="R18" s="103"/>
      <c r="S18" s="67"/>
      <c r="T18" s="68"/>
      <c r="U18" s="87">
        <f t="shared" si="3"/>
        <v>1.4166666666666681</v>
      </c>
    </row>
    <row r="19" spans="1:21" ht="15.6" x14ac:dyDescent="0.3">
      <c r="A19" s="53">
        <f t="shared" si="1"/>
        <v>0.87500000000000044</v>
      </c>
      <c r="B19" s="54">
        <f t="shared" si="0"/>
        <v>0.75000000000000044</v>
      </c>
      <c r="C19" s="65"/>
      <c r="D19" s="65"/>
      <c r="E19" s="69"/>
      <c r="F19" s="68"/>
      <c r="G19" s="69"/>
      <c r="H19" s="68"/>
      <c r="I19" s="69"/>
      <c r="J19" s="63"/>
      <c r="K19" s="67"/>
      <c r="L19" s="68"/>
      <c r="M19" s="88">
        <f t="shared" si="2"/>
        <v>1.0833333333333337</v>
      </c>
      <c r="N19" s="66"/>
      <c r="O19" s="70"/>
      <c r="P19" s="64"/>
      <c r="Q19" s="69"/>
      <c r="R19" s="68"/>
      <c r="S19" s="67"/>
      <c r="T19" s="68"/>
      <c r="U19" s="87">
        <f t="shared" si="3"/>
        <v>1.4583333333333348</v>
      </c>
    </row>
    <row r="20" spans="1:21" ht="15.6" x14ac:dyDescent="0.3">
      <c r="A20" s="53">
        <f t="shared" si="1"/>
        <v>0.91666666666666707</v>
      </c>
      <c r="B20" s="54">
        <f t="shared" si="0"/>
        <v>0.79166666666666707</v>
      </c>
      <c r="C20" s="65"/>
      <c r="D20" s="65"/>
      <c r="E20" s="69"/>
      <c r="F20" s="68"/>
      <c r="G20" s="69"/>
      <c r="H20" s="68"/>
      <c r="I20" s="69"/>
      <c r="J20" s="63"/>
      <c r="K20" s="67"/>
      <c r="L20" s="68"/>
      <c r="M20" s="88">
        <f t="shared" si="2"/>
        <v>1.1250000000000004</v>
      </c>
      <c r="N20" s="66"/>
      <c r="O20" s="70"/>
      <c r="P20" s="64"/>
      <c r="Q20" s="69"/>
      <c r="R20" s="68"/>
      <c r="S20" s="67"/>
      <c r="T20" s="68"/>
      <c r="U20" s="87">
        <f t="shared" si="3"/>
        <v>1.5000000000000016</v>
      </c>
    </row>
    <row r="21" spans="1:21" ht="16.2" thickBot="1" x14ac:dyDescent="0.35">
      <c r="A21" s="71">
        <f t="shared" si="1"/>
        <v>0.9583333333333337</v>
      </c>
      <c r="B21" s="72">
        <f t="shared" si="0"/>
        <v>0.8333333333333337</v>
      </c>
      <c r="C21" s="73"/>
      <c r="D21" s="73"/>
      <c r="E21" s="74"/>
      <c r="F21" s="75"/>
      <c r="G21" s="74"/>
      <c r="H21" s="75"/>
      <c r="I21" s="76"/>
      <c r="J21" s="77"/>
      <c r="K21" s="78"/>
      <c r="L21" s="75"/>
      <c r="M21" s="89">
        <f t="shared" si="2"/>
        <v>1.1666666666666672</v>
      </c>
      <c r="N21" s="79"/>
      <c r="O21" s="80"/>
      <c r="P21" s="76"/>
      <c r="Q21" s="74"/>
      <c r="R21" s="75"/>
      <c r="S21" s="78"/>
      <c r="T21" s="75"/>
      <c r="U21" s="89">
        <f t="shared" si="3"/>
        <v>1.5416666666666683</v>
      </c>
    </row>
    <row r="22" spans="1:21" ht="15" x14ac:dyDescent="0.25"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1" ht="15" x14ac:dyDescent="0.25">
      <c r="A23" s="29"/>
      <c r="C23" s="141" t="s">
        <v>29</v>
      </c>
      <c r="D23" s="141"/>
      <c r="E23" s="141"/>
      <c r="F23" s="142"/>
      <c r="G23" s="100" t="s">
        <v>47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0"/>
    </row>
    <row r="24" spans="1:21" ht="15" x14ac:dyDescent="0.25">
      <c r="A24" s="81"/>
      <c r="C24" s="141" t="s">
        <v>28</v>
      </c>
      <c r="D24" s="141"/>
      <c r="E24" s="141"/>
      <c r="F24" s="142"/>
      <c r="G24" s="101"/>
      <c r="H24" s="92" t="s">
        <v>61</v>
      </c>
      <c r="I24" s="93"/>
      <c r="J24" s="93"/>
      <c r="K24" s="93"/>
      <c r="L24" s="31"/>
      <c r="M24" s="31"/>
      <c r="N24" s="31"/>
      <c r="O24" s="31"/>
      <c r="P24" s="31"/>
      <c r="Q24" s="31"/>
      <c r="R24" s="31"/>
      <c r="S24" s="31"/>
      <c r="T24" s="31"/>
    </row>
    <row r="25" spans="1:21" ht="15" x14ac:dyDescent="0.25">
      <c r="A25" s="82"/>
      <c r="B25" s="30"/>
      <c r="C25" s="146" t="s">
        <v>46</v>
      </c>
      <c r="D25" s="146"/>
      <c r="E25" s="146"/>
      <c r="F25" s="147"/>
      <c r="G25" s="90" t="s">
        <v>50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0"/>
    </row>
    <row r="26" spans="1:21" ht="15" x14ac:dyDescent="0.25">
      <c r="A26" s="32"/>
      <c r="B26" s="32"/>
      <c r="C26" s="146"/>
      <c r="D26" s="146"/>
      <c r="E26" s="146"/>
      <c r="F26" s="147"/>
      <c r="G26" s="91"/>
      <c r="H26" s="92" t="s">
        <v>62</v>
      </c>
      <c r="I26" s="93"/>
      <c r="J26" s="93"/>
      <c r="K26" s="93"/>
      <c r="L26" s="31"/>
      <c r="M26" s="31"/>
      <c r="N26" s="31"/>
      <c r="O26" s="31"/>
      <c r="P26" s="31"/>
      <c r="Q26" s="31"/>
      <c r="R26" s="31"/>
      <c r="S26" s="31"/>
      <c r="T26" s="31"/>
      <c r="U26" s="30"/>
    </row>
    <row r="27" spans="1:21" ht="15" customHeight="1" x14ac:dyDescent="0.25">
      <c r="A27" s="32"/>
      <c r="B27" s="32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0"/>
    </row>
    <row r="28" spans="1:21" ht="15" x14ac:dyDescent="0.25">
      <c r="A28" s="32"/>
      <c r="B28" s="32"/>
      <c r="C28" s="30"/>
      <c r="D28" s="3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/>
    </row>
    <row r="29" spans="1:21" ht="15" customHeight="1" x14ac:dyDescent="0.25">
      <c r="A29" s="32"/>
      <c r="B29" s="32"/>
      <c r="C29" s="30"/>
      <c r="D29" s="32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0"/>
    </row>
    <row r="30" spans="1:21" ht="15" x14ac:dyDescent="0.25">
      <c r="A30" s="32"/>
      <c r="B30" s="32"/>
      <c r="C30" s="30"/>
      <c r="D30" s="3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0"/>
    </row>
    <row r="31" spans="1:21" ht="15" customHeight="1" x14ac:dyDescent="0.25">
      <c r="A31" s="32"/>
      <c r="B31" s="32"/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0"/>
    </row>
    <row r="32" spans="1:21" ht="15" customHeight="1" x14ac:dyDescent="0.25">
      <c r="A32" s="32"/>
      <c r="B32" s="32"/>
      <c r="C32" s="32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0"/>
    </row>
    <row r="33" spans="1:21" ht="15" customHeight="1" x14ac:dyDescent="0.25">
      <c r="A33" s="32"/>
      <c r="B33" s="32"/>
      <c r="C33" s="32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0"/>
    </row>
    <row r="34" spans="1:21" ht="15" x14ac:dyDescent="0.25">
      <c r="A34" s="32"/>
      <c r="B34" s="32"/>
      <c r="C34" s="32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0"/>
    </row>
    <row r="35" spans="1:21" ht="15" x14ac:dyDescent="0.25">
      <c r="A35" s="30"/>
      <c r="B35" s="30"/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0"/>
    </row>
    <row r="36" spans="1:21" ht="15" x14ac:dyDescent="0.25">
      <c r="A36" s="30"/>
      <c r="B36" s="30"/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0"/>
    </row>
    <row r="37" spans="1:21" ht="15" x14ac:dyDescent="0.25">
      <c r="A37" s="30"/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0"/>
    </row>
    <row r="38" spans="1:21" ht="15" x14ac:dyDescent="0.25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0"/>
    </row>
    <row r="39" spans="1:21" ht="15" x14ac:dyDescent="0.25">
      <c r="A39" s="30"/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0"/>
    </row>
    <row r="40" spans="1:21" ht="15" x14ac:dyDescent="0.25">
      <c r="A40" s="30"/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0"/>
    </row>
    <row r="41" spans="1:21" ht="15" x14ac:dyDescent="0.25">
      <c r="A41" s="30"/>
      <c r="B41" s="30"/>
      <c r="C41" s="30"/>
      <c r="D41" s="30"/>
      <c r="E41" s="30"/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0"/>
    </row>
    <row r="42" spans="1:21" ht="15" x14ac:dyDescent="0.25">
      <c r="A42" s="30"/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0"/>
    </row>
    <row r="43" spans="1:21" ht="15" x14ac:dyDescent="0.25">
      <c r="A43" s="30"/>
      <c r="B43" s="30"/>
      <c r="C43" s="30"/>
      <c r="D43" s="30"/>
      <c r="E43" s="30"/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0"/>
    </row>
  </sheetData>
  <mergeCells count="102"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  <mergeCell ref="Q15:Q16"/>
    <mergeCell ref="E15:E16"/>
    <mergeCell ref="F15:F16"/>
    <mergeCell ref="G15:G16"/>
    <mergeCell ref="J15:J16"/>
    <mergeCell ref="G13:G14"/>
    <mergeCell ref="C23:F23"/>
    <mergeCell ref="C24:F2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G23:G24"/>
    <mergeCell ref="S7:T8"/>
    <mergeCell ref="G9:H10"/>
    <mergeCell ref="K9:K10"/>
    <mergeCell ref="O9:O10"/>
    <mergeCell ref="P9:P10"/>
    <mergeCell ref="L9:L10"/>
    <mergeCell ref="L7:L8"/>
    <mergeCell ref="O7:O8"/>
    <mergeCell ref="P7:P8"/>
    <mergeCell ref="Q7:Q8"/>
    <mergeCell ref="R7:R8"/>
    <mergeCell ref="J7:J8"/>
    <mergeCell ref="K7:K8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G25:G26"/>
    <mergeCell ref="H24:K24"/>
    <mergeCell ref="H26:K26"/>
    <mergeCell ref="C8:C9"/>
    <mergeCell ref="E9:F10"/>
    <mergeCell ref="I9:I10"/>
    <mergeCell ref="J9:J10"/>
    <mergeCell ref="Q9:R10"/>
    <mergeCell ref="E7:F8"/>
    <mergeCell ref="G7:G8"/>
    <mergeCell ref="H7:H8"/>
    <mergeCell ref="I7:I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I15:I1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7"/>
  <sheetViews>
    <sheetView zoomScale="130" zoomScaleNormal="130" workbookViewId="0">
      <pane ySplit="2" topLeftCell="A3" activePane="bottomLeft" state="frozen"/>
      <selection pane="bottomLeft" activeCell="B1" sqref="B1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A1" s="3"/>
      <c r="B1" s="4" t="s">
        <v>102</v>
      </c>
    </row>
    <row r="2" spans="1:3" ht="15.6" x14ac:dyDescent="0.25">
      <c r="A2" s="3"/>
      <c r="B2" s="4"/>
    </row>
    <row r="3" spans="1:3" x14ac:dyDescent="0.25">
      <c r="B3" s="34" t="s">
        <v>35</v>
      </c>
    </row>
    <row r="4" spans="1:3" ht="13.8" x14ac:dyDescent="0.25">
      <c r="A4" s="1"/>
      <c r="B4" s="17" t="s">
        <v>49</v>
      </c>
    </row>
    <row r="5" spans="1:3" x14ac:dyDescent="0.25">
      <c r="A5" s="1"/>
      <c r="B5" s="33" t="s">
        <v>30</v>
      </c>
      <c r="C5" s="28" t="s">
        <v>27</v>
      </c>
    </row>
    <row r="6" spans="1:3" x14ac:dyDescent="0.25">
      <c r="A6" s="1">
        <f t="shared" ref="A6:A11" si="0">A5+1</f>
        <v>1</v>
      </c>
      <c r="B6" s="1" t="s">
        <v>97</v>
      </c>
      <c r="C6" s="16">
        <v>0.45833333333333331</v>
      </c>
    </row>
    <row r="7" spans="1:3" x14ac:dyDescent="0.25">
      <c r="A7" s="1">
        <f t="shared" si="0"/>
        <v>2</v>
      </c>
      <c r="B7" s="44" t="s">
        <v>63</v>
      </c>
      <c r="C7" s="16">
        <v>0.54166666666666663</v>
      </c>
    </row>
    <row r="8" spans="1:3" x14ac:dyDescent="0.25">
      <c r="A8" s="1">
        <f t="shared" si="0"/>
        <v>3</v>
      </c>
      <c r="B8" s="1" t="s">
        <v>98</v>
      </c>
      <c r="C8" s="16">
        <v>0.70833333333333337</v>
      </c>
    </row>
    <row r="9" spans="1:3" x14ac:dyDescent="0.25">
      <c r="A9" s="1">
        <f t="shared" si="0"/>
        <v>4</v>
      </c>
      <c r="B9" s="1" t="s">
        <v>64</v>
      </c>
      <c r="C9" s="16">
        <v>0.375</v>
      </c>
    </row>
    <row r="10" spans="1:3" x14ac:dyDescent="0.25">
      <c r="A10" s="1">
        <f t="shared" si="0"/>
        <v>5</v>
      </c>
      <c r="B10" s="1" t="s">
        <v>65</v>
      </c>
      <c r="C10" s="16">
        <v>0.54166666666666663</v>
      </c>
    </row>
    <row r="11" spans="1:3" x14ac:dyDescent="0.25">
      <c r="A11" s="1">
        <f t="shared" si="0"/>
        <v>6</v>
      </c>
      <c r="B11" s="44" t="s">
        <v>67</v>
      </c>
      <c r="C11" s="16">
        <v>0.45833333333333331</v>
      </c>
    </row>
    <row r="12" spans="1:3" x14ac:dyDescent="0.25">
      <c r="A12" s="1">
        <f t="shared" ref="A12:A13" si="1">A11+1</f>
        <v>7</v>
      </c>
      <c r="B12" s="1" t="s">
        <v>66</v>
      </c>
      <c r="C12" s="16">
        <v>0.70833333333333337</v>
      </c>
    </row>
    <row r="13" spans="1:3" x14ac:dyDescent="0.25">
      <c r="A13" s="1">
        <f t="shared" si="1"/>
        <v>8</v>
      </c>
      <c r="B13" s="1" t="s">
        <v>68</v>
      </c>
      <c r="C13" s="16">
        <v>0.70833333333333337</v>
      </c>
    </row>
    <row r="14" spans="1:3" x14ac:dyDescent="0.25">
      <c r="A14" s="1"/>
      <c r="B14" s="1"/>
      <c r="C14" s="16"/>
    </row>
    <row r="15" spans="1:3" x14ac:dyDescent="0.25">
      <c r="B15" s="2" t="s">
        <v>69</v>
      </c>
    </row>
    <row r="16" spans="1:3" x14ac:dyDescent="0.25">
      <c r="A16" s="2"/>
      <c r="B16" s="27" t="s">
        <v>26</v>
      </c>
    </row>
    <row r="18" spans="1:5" x14ac:dyDescent="0.25">
      <c r="A18" s="2"/>
    </row>
    <row r="19" spans="1:5" x14ac:dyDescent="0.25">
      <c r="D19" s="6"/>
      <c r="E19" s="6"/>
    </row>
    <row r="20" spans="1:5" x14ac:dyDescent="0.25">
      <c r="D20" s="6"/>
      <c r="E20" s="6"/>
    </row>
    <row r="21" spans="1:5" x14ac:dyDescent="0.25">
      <c r="B21" s="6"/>
      <c r="C21" s="6"/>
      <c r="D21" s="6"/>
      <c r="E21" s="6"/>
    </row>
    <row r="22" spans="1:5" x14ac:dyDescent="0.25">
      <c r="B22" s="6"/>
      <c r="C22" s="6"/>
      <c r="E22" s="6"/>
    </row>
    <row r="23" spans="1:5" x14ac:dyDescent="0.25">
      <c r="B23" s="6"/>
      <c r="C23" s="6"/>
      <c r="E23" s="6"/>
    </row>
    <row r="24" spans="1:5" x14ac:dyDescent="0.25">
      <c r="E24" s="6"/>
    </row>
    <row r="25" spans="1:5" x14ac:dyDescent="0.25">
      <c r="B25" s="6"/>
      <c r="E25" s="6"/>
    </row>
    <row r="26" spans="1:5" x14ac:dyDescent="0.25">
      <c r="B26" s="6"/>
      <c r="C26" s="6"/>
      <c r="E26" s="6"/>
    </row>
    <row r="27" spans="1:5" x14ac:dyDescent="0.25">
      <c r="B27" s="6"/>
      <c r="C27" s="6"/>
      <c r="E27" s="6"/>
    </row>
    <row r="28" spans="1:5" x14ac:dyDescent="0.25">
      <c r="B28" s="6"/>
      <c r="C28" s="6"/>
      <c r="E28" s="6"/>
    </row>
    <row r="29" spans="1:5" x14ac:dyDescent="0.25">
      <c r="B29" s="6"/>
      <c r="C29" s="6"/>
      <c r="D29" s="6"/>
      <c r="E29" s="6"/>
    </row>
    <row r="30" spans="1:5" x14ac:dyDescent="0.25">
      <c r="B30" s="6"/>
      <c r="C30" s="6"/>
      <c r="D30" s="6"/>
      <c r="E30" s="6"/>
    </row>
    <row r="31" spans="1:5" x14ac:dyDescent="0.25">
      <c r="E31" s="6"/>
    </row>
    <row r="32" spans="1:5" x14ac:dyDescent="0.25">
      <c r="E32" s="6"/>
    </row>
    <row r="33" spans="2:5" x14ac:dyDescent="0.25">
      <c r="E33" s="6"/>
    </row>
    <row r="34" spans="2:5" x14ac:dyDescent="0.25">
      <c r="B34" s="6"/>
      <c r="C34" s="6"/>
      <c r="D34" s="6"/>
      <c r="E34" s="6"/>
    </row>
    <row r="35" spans="2:5" x14ac:dyDescent="0.25">
      <c r="B35" s="6"/>
      <c r="C35" s="6"/>
      <c r="D35" s="6"/>
      <c r="E35" s="6"/>
    </row>
    <row r="36" spans="2:5" x14ac:dyDescent="0.25">
      <c r="B36" s="7"/>
      <c r="C36" s="6"/>
      <c r="D36" s="6"/>
      <c r="E36" s="6"/>
    </row>
    <row r="37" spans="2:5" x14ac:dyDescent="0.25">
      <c r="B37" s="6"/>
      <c r="C37" s="6"/>
      <c r="D37" s="6"/>
      <c r="E37" s="6"/>
    </row>
    <row r="38" spans="2:5" x14ac:dyDescent="0.25">
      <c r="B38" s="6"/>
      <c r="C38" s="6"/>
      <c r="D38" s="6"/>
      <c r="E38" s="6"/>
    </row>
    <row r="39" spans="2:5" x14ac:dyDescent="0.25">
      <c r="B39" s="6"/>
      <c r="C39" s="6"/>
      <c r="D39" s="6"/>
      <c r="E39" s="6"/>
    </row>
    <row r="40" spans="2:5" x14ac:dyDescent="0.25">
      <c r="B40" s="6"/>
      <c r="C40" s="6"/>
      <c r="D40" s="6"/>
      <c r="E40" s="6"/>
    </row>
    <row r="41" spans="2:5" x14ac:dyDescent="0.25">
      <c r="B41" s="6"/>
      <c r="C41" s="6"/>
      <c r="D41" s="6"/>
      <c r="E41" s="6"/>
    </row>
    <row r="42" spans="2:5" x14ac:dyDescent="0.25">
      <c r="B42" s="6"/>
      <c r="C42" s="6"/>
      <c r="D42" s="6"/>
      <c r="E42" s="6"/>
    </row>
    <row r="43" spans="2:5" x14ac:dyDescent="0.25">
      <c r="B43" s="6"/>
      <c r="C43" s="6"/>
      <c r="D43" s="6"/>
      <c r="E43" s="6"/>
    </row>
    <row r="44" spans="2:5" x14ac:dyDescent="0.25">
      <c r="B44" s="6"/>
      <c r="C44" s="6"/>
      <c r="D44" s="6"/>
      <c r="E44" s="6"/>
    </row>
    <row r="45" spans="2:5" x14ac:dyDescent="0.25">
      <c r="B45" s="6"/>
      <c r="C45" s="6"/>
      <c r="D45" s="6"/>
      <c r="E45" s="6"/>
    </row>
    <row r="46" spans="2:5" x14ac:dyDescent="0.25">
      <c r="B46" s="6"/>
      <c r="C46" s="6"/>
      <c r="D46" s="6"/>
      <c r="E46" s="6"/>
    </row>
    <row r="47" spans="2:5" x14ac:dyDescent="0.25">
      <c r="E47" s="6"/>
    </row>
  </sheetData>
  <sheetProtection selectLockedCells="1" selectUnlockedCells="1"/>
  <hyperlinks>
    <hyperlink ref="B16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zoomScale="120" zoomScaleNormal="120" workbookViewId="0">
      <pane ySplit="2" topLeftCell="A4" activePane="bottomLeft" state="frozen"/>
      <selection pane="bottomLeft" activeCell="B11" sqref="B11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25">
      <c r="B2" s="4"/>
    </row>
    <row r="3" spans="1:5" ht="15.6" x14ac:dyDescent="0.25">
      <c r="B3" s="4"/>
    </row>
    <row r="4" spans="1:5" ht="15.6" x14ac:dyDescent="0.25">
      <c r="B4" s="4"/>
    </row>
    <row r="5" spans="1:5" x14ac:dyDescent="0.25">
      <c r="B5" s="34" t="s">
        <v>35</v>
      </c>
    </row>
    <row r="6" spans="1:5" x14ac:dyDescent="0.25">
      <c r="A6" s="1">
        <f>Summary!A$7</f>
        <v>2</v>
      </c>
      <c r="B6" s="1" t="str">
        <f>Summary!B$6</f>
        <v>Thursday 11-Nov AM2:  Opening, Review, Technical Presentations</v>
      </c>
      <c r="E6" s="16">
        <f>Summary!$C$6</f>
        <v>0.45833333333333331</v>
      </c>
    </row>
    <row r="7" spans="1:5" x14ac:dyDescent="0.25">
      <c r="A7" s="9">
        <f t="shared" ref="A7:A15" si="0">A6+0.1</f>
        <v>2.1</v>
      </c>
      <c r="B7" s="10" t="s">
        <v>0</v>
      </c>
      <c r="C7" s="15" t="s">
        <v>4</v>
      </c>
      <c r="D7" s="12">
        <v>0</v>
      </c>
      <c r="E7" s="13">
        <f>E6+TIME(0,D7,0)</f>
        <v>0.45833333333333331</v>
      </c>
    </row>
    <row r="8" spans="1:5" x14ac:dyDescent="0.25">
      <c r="A8" s="9">
        <f t="shared" si="0"/>
        <v>2.2000000000000002</v>
      </c>
      <c r="B8" s="14" t="s">
        <v>3</v>
      </c>
      <c r="C8" s="15" t="s">
        <v>4</v>
      </c>
      <c r="D8" s="12">
        <v>10</v>
      </c>
      <c r="E8" s="13">
        <f>E6+TIME(0,D7,0)</f>
        <v>0.45833333333333331</v>
      </c>
    </row>
    <row r="9" spans="1:5" x14ac:dyDescent="0.25">
      <c r="A9" s="9">
        <f t="shared" si="0"/>
        <v>2.3000000000000003</v>
      </c>
      <c r="B9" s="14" t="s">
        <v>31</v>
      </c>
      <c r="C9" s="15" t="s">
        <v>4</v>
      </c>
      <c r="D9" s="12">
        <v>10</v>
      </c>
      <c r="E9" s="13">
        <f t="shared" ref="E9:E15" si="1">E8+TIME(0,D8,0)</f>
        <v>0.46527777777777773</v>
      </c>
    </row>
    <row r="10" spans="1:5" x14ac:dyDescent="0.25">
      <c r="A10" s="9">
        <f t="shared" si="0"/>
        <v>2.4000000000000004</v>
      </c>
      <c r="B10" s="14" t="s">
        <v>99</v>
      </c>
      <c r="C10" s="11" t="s">
        <v>1</v>
      </c>
      <c r="D10" s="12">
        <v>5</v>
      </c>
      <c r="E10" s="13">
        <f t="shared" si="1"/>
        <v>0.47222222222222215</v>
      </c>
    </row>
    <row r="11" spans="1:5" x14ac:dyDescent="0.25">
      <c r="A11" s="9">
        <f t="shared" si="0"/>
        <v>2.5000000000000004</v>
      </c>
      <c r="B11" s="14" t="s">
        <v>71</v>
      </c>
      <c r="C11" s="15" t="s">
        <v>4</v>
      </c>
      <c r="D11" s="12">
        <v>10</v>
      </c>
      <c r="E11" s="13">
        <f t="shared" si="1"/>
        <v>0.47569444444444436</v>
      </c>
    </row>
    <row r="12" spans="1:5" x14ac:dyDescent="0.25">
      <c r="A12" s="9">
        <f t="shared" si="0"/>
        <v>2.6000000000000005</v>
      </c>
      <c r="B12" s="14" t="s">
        <v>72</v>
      </c>
      <c r="C12" s="15" t="s">
        <v>39</v>
      </c>
      <c r="D12" s="12">
        <v>30</v>
      </c>
      <c r="E12" s="13">
        <f t="shared" si="1"/>
        <v>0.48263888888888878</v>
      </c>
    </row>
    <row r="13" spans="1:5" x14ac:dyDescent="0.25">
      <c r="A13" s="9">
        <f t="shared" si="0"/>
        <v>2.7000000000000006</v>
      </c>
      <c r="B13" s="14" t="s">
        <v>73</v>
      </c>
      <c r="C13" s="15" t="s">
        <v>39</v>
      </c>
      <c r="D13" s="12">
        <v>15</v>
      </c>
      <c r="E13" s="13">
        <f t="shared" si="1"/>
        <v>0.5034722222222221</v>
      </c>
    </row>
    <row r="14" spans="1:5" x14ac:dyDescent="0.25">
      <c r="A14" s="9">
        <f t="shared" si="0"/>
        <v>2.8000000000000007</v>
      </c>
      <c r="B14" s="14" t="s">
        <v>81</v>
      </c>
      <c r="C14" s="15" t="s">
        <v>82</v>
      </c>
      <c r="D14" s="12">
        <v>40</v>
      </c>
      <c r="E14" s="13">
        <f t="shared" si="1"/>
        <v>0.51388888888888873</v>
      </c>
    </row>
    <row r="15" spans="1:5" x14ac:dyDescent="0.25">
      <c r="A15" s="9">
        <f t="shared" si="0"/>
        <v>2.9000000000000008</v>
      </c>
      <c r="B15" s="14" t="s">
        <v>2</v>
      </c>
      <c r="C15" s="15" t="s">
        <v>4</v>
      </c>
      <c r="D15" s="12">
        <v>0</v>
      </c>
      <c r="E15" s="13">
        <f t="shared" si="1"/>
        <v>0.54166666666666652</v>
      </c>
    </row>
    <row r="16" spans="1:5" x14ac:dyDescent="0.25">
      <c r="A16" s="9"/>
      <c r="B16" s="14"/>
      <c r="C16" s="15"/>
      <c r="D16" s="12"/>
      <c r="E16" s="13"/>
    </row>
    <row r="17" spans="1:5" x14ac:dyDescent="0.25">
      <c r="D17" s="12"/>
      <c r="E17" s="13"/>
    </row>
    <row r="18" spans="1:5" x14ac:dyDescent="0.25">
      <c r="A18" s="1">
        <f>Summary!A$8</f>
        <v>3</v>
      </c>
      <c r="B18" s="1" t="str">
        <f>Summary!B7</f>
        <v xml:space="preserve">Thursday 11-Nov PM1:  Joint with SG 15.14/SG 15.15 </v>
      </c>
      <c r="E18" s="13">
        <f>Summary!$C$7</f>
        <v>0.54166666666666663</v>
      </c>
    </row>
    <row r="19" spans="1:5" ht="15.6" x14ac:dyDescent="0.3">
      <c r="A19" s="1">
        <f>A18+0.1</f>
        <v>3.1</v>
      </c>
      <c r="B19" s="36" t="s">
        <v>70</v>
      </c>
    </row>
    <row r="22" spans="1:5" customFormat="1" x14ac:dyDescent="0.25">
      <c r="A22" s="8"/>
      <c r="B22" s="34" t="s">
        <v>35</v>
      </c>
      <c r="C22" s="8"/>
      <c r="D22" s="8"/>
      <c r="E22" s="8"/>
    </row>
    <row r="23" spans="1:5" customFormat="1" x14ac:dyDescent="0.25">
      <c r="A23" s="1">
        <f>Summary!A$8</f>
        <v>3</v>
      </c>
      <c r="B23" s="1" t="str">
        <f>Summary!B$8</f>
        <v>Thursday 11-Nov EV1:   Technical Presentations</v>
      </c>
      <c r="C23" s="8"/>
      <c r="D23" s="8"/>
      <c r="E23" s="13">
        <f>Summary!$C$8</f>
        <v>0.70833333333333337</v>
      </c>
    </row>
    <row r="24" spans="1:5" x14ac:dyDescent="0.25">
      <c r="A24" s="1">
        <f t="shared" ref="A24:A29" si="2">A23+0.1</f>
        <v>3.1</v>
      </c>
      <c r="B24" s="10" t="s">
        <v>0</v>
      </c>
      <c r="C24" s="15" t="s">
        <v>4</v>
      </c>
      <c r="D24" s="12">
        <v>0</v>
      </c>
      <c r="E24" s="13">
        <f t="shared" ref="E24:E29" si="3">E23+TIME(0,D23,0)</f>
        <v>0.70833333333333337</v>
      </c>
    </row>
    <row r="25" spans="1:5" x14ac:dyDescent="0.25">
      <c r="A25" s="1">
        <f t="shared" si="2"/>
        <v>3.2</v>
      </c>
      <c r="B25" s="14" t="s">
        <v>34</v>
      </c>
      <c r="C25" s="15" t="s">
        <v>4</v>
      </c>
      <c r="D25" s="12">
        <v>5</v>
      </c>
      <c r="E25" s="13">
        <f t="shared" si="3"/>
        <v>0.70833333333333337</v>
      </c>
    </row>
    <row r="26" spans="1:5" x14ac:dyDescent="0.25">
      <c r="A26" s="1">
        <f t="shared" si="2"/>
        <v>3.3000000000000003</v>
      </c>
      <c r="B26" s="14" t="s">
        <v>93</v>
      </c>
      <c r="C26" s="15" t="s">
        <v>94</v>
      </c>
      <c r="D26" s="12">
        <v>40</v>
      </c>
      <c r="E26" s="13">
        <f t="shared" si="3"/>
        <v>0.71180555555555558</v>
      </c>
    </row>
    <row r="27" spans="1:5" x14ac:dyDescent="0.25">
      <c r="A27" s="1">
        <f t="shared" si="2"/>
        <v>3.4000000000000004</v>
      </c>
      <c r="B27" s="14" t="s">
        <v>74</v>
      </c>
      <c r="C27" s="15" t="s">
        <v>32</v>
      </c>
      <c r="D27" s="12">
        <v>40</v>
      </c>
      <c r="E27" s="13">
        <f t="shared" si="3"/>
        <v>0.73958333333333337</v>
      </c>
    </row>
    <row r="28" spans="1:5" x14ac:dyDescent="0.25">
      <c r="A28" s="1">
        <f t="shared" si="2"/>
        <v>3.5000000000000004</v>
      </c>
      <c r="B28" s="14" t="s">
        <v>48</v>
      </c>
      <c r="C28" s="15" t="s">
        <v>32</v>
      </c>
      <c r="D28" s="12">
        <v>35</v>
      </c>
      <c r="E28" s="13">
        <f t="shared" si="3"/>
        <v>0.76736111111111116</v>
      </c>
    </row>
    <row r="29" spans="1:5" x14ac:dyDescent="0.25">
      <c r="A29" s="1">
        <f t="shared" si="2"/>
        <v>3.6000000000000005</v>
      </c>
      <c r="B29" s="14" t="s">
        <v>2</v>
      </c>
      <c r="C29" s="15" t="s">
        <v>4</v>
      </c>
      <c r="D29" s="12">
        <v>0</v>
      </c>
      <c r="E29" s="13">
        <f t="shared" si="3"/>
        <v>0.79166666666666674</v>
      </c>
    </row>
    <row r="30" spans="1:5" x14ac:dyDescent="0.25">
      <c r="B30" s="14"/>
      <c r="C30" s="15"/>
      <c r="D30" s="12"/>
    </row>
    <row r="31" spans="1:5" x14ac:dyDescent="0.25">
      <c r="B31" s="14"/>
      <c r="C31" s="15"/>
      <c r="D31" s="12"/>
    </row>
    <row r="32" spans="1:5" x14ac:dyDescent="0.25">
      <c r="B32" s="14"/>
      <c r="C32" s="15"/>
      <c r="D32" s="12"/>
    </row>
    <row r="33" spans="2:4" x14ac:dyDescent="0.25">
      <c r="B33" s="14"/>
      <c r="C33" s="15"/>
      <c r="D33" s="12"/>
    </row>
    <row r="34" spans="2:4" x14ac:dyDescent="0.25">
      <c r="B34" s="14"/>
      <c r="C34" s="15"/>
      <c r="D34" s="12"/>
    </row>
    <row r="35" spans="2:4" x14ac:dyDescent="0.25">
      <c r="B35" s="14"/>
      <c r="C35" s="15"/>
      <c r="D35" s="12"/>
    </row>
    <row r="36" spans="2:4" x14ac:dyDescent="0.25">
      <c r="B36" s="14"/>
      <c r="C36" s="15"/>
      <c r="D36" s="12"/>
    </row>
    <row r="37" spans="2:4" x14ac:dyDescent="0.25">
      <c r="B37" s="14"/>
      <c r="D37" s="12"/>
    </row>
    <row r="38" spans="2:4" x14ac:dyDescent="0.25">
      <c r="D38" s="12"/>
    </row>
    <row r="39" spans="2:4" x14ac:dyDescent="0.25">
      <c r="D39" s="12"/>
    </row>
    <row r="40" spans="2:4" x14ac:dyDescent="0.25">
      <c r="D40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30"/>
  <sheetViews>
    <sheetView zoomScale="120" zoomScaleNormal="120" workbookViewId="0">
      <pane ySplit="2" topLeftCell="A3" activePane="bottomLeft" state="frozen"/>
      <selection pane="bottomLeft" activeCell="B1" sqref="B1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B3" s="34" t="s">
        <v>35</v>
      </c>
    </row>
    <row r="4" spans="1:5" x14ac:dyDescent="0.25">
      <c r="A4" s="1">
        <f>Summary!A$9</f>
        <v>4</v>
      </c>
      <c r="B4" s="1" t="str">
        <f>Summary!B9</f>
        <v>Friday 12-Nov AM1: Technical Presentations</v>
      </c>
      <c r="E4" s="16">
        <f>Summary!$C$9</f>
        <v>0.375</v>
      </c>
    </row>
    <row r="5" spans="1:5" x14ac:dyDescent="0.25">
      <c r="A5" s="9">
        <f t="shared" ref="A5:A10" si="0">A4+0.1</f>
        <v>4.0999999999999996</v>
      </c>
      <c r="B5" s="10" t="s">
        <v>0</v>
      </c>
      <c r="C5" s="15" t="s">
        <v>4</v>
      </c>
      <c r="D5" s="12">
        <v>0</v>
      </c>
      <c r="E5" s="13">
        <f t="shared" ref="E5:E10" si="1">E4+TIME(0,D4,0)</f>
        <v>0.375</v>
      </c>
    </row>
    <row r="6" spans="1:5" x14ac:dyDescent="0.25">
      <c r="A6" s="9">
        <f t="shared" si="0"/>
        <v>4.1999999999999993</v>
      </c>
      <c r="B6" s="14" t="s">
        <v>34</v>
      </c>
      <c r="C6" s="15" t="s">
        <v>4</v>
      </c>
      <c r="D6" s="12">
        <v>5</v>
      </c>
      <c r="E6" s="13">
        <f t="shared" si="1"/>
        <v>0.375</v>
      </c>
    </row>
    <row r="7" spans="1:5" x14ac:dyDescent="0.25">
      <c r="A7" s="9">
        <f t="shared" si="0"/>
        <v>4.2999999999999989</v>
      </c>
      <c r="B7" s="14" t="s">
        <v>80</v>
      </c>
      <c r="C7" s="15" t="s">
        <v>79</v>
      </c>
      <c r="D7" s="12">
        <v>40</v>
      </c>
      <c r="E7" s="13">
        <f t="shared" si="1"/>
        <v>0.37847222222222221</v>
      </c>
    </row>
    <row r="8" spans="1:5" x14ac:dyDescent="0.25">
      <c r="A8" s="9">
        <f t="shared" si="0"/>
        <v>4.3999999999999986</v>
      </c>
      <c r="B8" s="14" t="s">
        <v>95</v>
      </c>
      <c r="C8" s="15" t="s">
        <v>96</v>
      </c>
      <c r="D8" s="12">
        <v>40</v>
      </c>
      <c r="E8" s="13">
        <f t="shared" si="1"/>
        <v>0.40625</v>
      </c>
    </row>
    <row r="9" spans="1:5" x14ac:dyDescent="0.25">
      <c r="A9" s="9">
        <f t="shared" si="0"/>
        <v>4.4999999999999982</v>
      </c>
      <c r="B9" s="14" t="s">
        <v>89</v>
      </c>
      <c r="C9" s="15" t="s">
        <v>90</v>
      </c>
      <c r="D9" s="12">
        <v>35</v>
      </c>
      <c r="E9" s="13">
        <f t="shared" si="1"/>
        <v>0.43402777777777779</v>
      </c>
    </row>
    <row r="10" spans="1:5" x14ac:dyDescent="0.25">
      <c r="A10" s="9">
        <f t="shared" si="0"/>
        <v>4.5999999999999979</v>
      </c>
      <c r="B10" s="14" t="s">
        <v>2</v>
      </c>
      <c r="C10" s="15" t="s">
        <v>4</v>
      </c>
      <c r="D10" s="12">
        <v>0</v>
      </c>
      <c r="E10" s="13">
        <f t="shared" si="1"/>
        <v>0.45833333333333337</v>
      </c>
    </row>
    <row r="11" spans="1:5" x14ac:dyDescent="0.25">
      <c r="A11" s="9"/>
      <c r="B11" s="14"/>
      <c r="C11" s="15"/>
      <c r="D11" s="12"/>
      <c r="E11" s="13"/>
    </row>
    <row r="12" spans="1:5" x14ac:dyDescent="0.25">
      <c r="A12" s="9"/>
      <c r="B12" s="14"/>
      <c r="C12" s="15"/>
      <c r="D12" s="12"/>
      <c r="E12" s="13"/>
    </row>
    <row r="13" spans="1:5" x14ac:dyDescent="0.25">
      <c r="B13" s="34" t="s">
        <v>35</v>
      </c>
    </row>
    <row r="14" spans="1:5" customFormat="1" x14ac:dyDescent="0.25">
      <c r="A14" s="1">
        <f>Summary!A$10</f>
        <v>5</v>
      </c>
      <c r="B14" s="1" t="str">
        <f>Summary!B$10</f>
        <v>Friday 12-Nov  PM1: Technical Presentations</v>
      </c>
      <c r="C14" s="8"/>
      <c r="D14" s="8"/>
      <c r="E14" s="16">
        <f>Summary!$C$10</f>
        <v>0.54166666666666663</v>
      </c>
    </row>
    <row r="15" spans="1:5" customFormat="1" x14ac:dyDescent="0.25">
      <c r="A15" s="9">
        <f t="shared" ref="A15:A20" si="2">A14+0.1</f>
        <v>5.0999999999999996</v>
      </c>
      <c r="B15" s="10" t="s">
        <v>0</v>
      </c>
      <c r="C15" s="15" t="s">
        <v>4</v>
      </c>
      <c r="D15" s="12">
        <v>0</v>
      </c>
      <c r="E15" s="13">
        <f t="shared" ref="E15:E20" si="3">E14+TIME(0,D14,0)</f>
        <v>0.54166666666666663</v>
      </c>
    </row>
    <row r="16" spans="1:5" customFormat="1" x14ac:dyDescent="0.25">
      <c r="A16" s="9">
        <f t="shared" si="2"/>
        <v>5.1999999999999993</v>
      </c>
      <c r="B16" s="14" t="s">
        <v>34</v>
      </c>
      <c r="C16" s="15" t="s">
        <v>4</v>
      </c>
      <c r="D16" s="12">
        <v>5</v>
      </c>
      <c r="E16" s="13">
        <f t="shared" si="3"/>
        <v>0.54166666666666663</v>
      </c>
    </row>
    <row r="17" spans="1:5" customFormat="1" x14ac:dyDescent="0.25">
      <c r="A17" s="9">
        <f t="shared" si="2"/>
        <v>5.2999999999999989</v>
      </c>
      <c r="B17" s="14" t="s">
        <v>86</v>
      </c>
      <c r="C17" s="15" t="s">
        <v>85</v>
      </c>
      <c r="D17" s="12">
        <v>35</v>
      </c>
      <c r="E17" s="13">
        <f t="shared" si="3"/>
        <v>0.54513888888888884</v>
      </c>
    </row>
    <row r="18" spans="1:5" customFormat="1" x14ac:dyDescent="0.25">
      <c r="A18" s="9">
        <f t="shared" si="2"/>
        <v>5.3999999999999986</v>
      </c>
      <c r="B18" s="14" t="s">
        <v>91</v>
      </c>
      <c r="C18" s="15" t="s">
        <v>92</v>
      </c>
      <c r="D18" s="12">
        <v>40</v>
      </c>
      <c r="E18" s="13">
        <f t="shared" si="3"/>
        <v>0.56944444444444442</v>
      </c>
    </row>
    <row r="19" spans="1:5" x14ac:dyDescent="0.25">
      <c r="A19" s="9">
        <f t="shared" si="2"/>
        <v>5.4999999999999982</v>
      </c>
      <c r="B19" s="14" t="s">
        <v>100</v>
      </c>
      <c r="C19" s="15" t="s">
        <v>101</v>
      </c>
      <c r="D19" s="12">
        <v>40</v>
      </c>
      <c r="E19" s="13">
        <f t="shared" si="3"/>
        <v>0.59722222222222221</v>
      </c>
    </row>
    <row r="20" spans="1:5" x14ac:dyDescent="0.25">
      <c r="A20" s="9">
        <f t="shared" si="2"/>
        <v>5.5999999999999979</v>
      </c>
      <c r="B20" s="14" t="s">
        <v>2</v>
      </c>
      <c r="C20" s="15" t="s">
        <v>4</v>
      </c>
      <c r="D20" s="12">
        <v>0</v>
      </c>
      <c r="E20" s="13">
        <f t="shared" si="3"/>
        <v>0.625</v>
      </c>
    </row>
    <row r="22" spans="1:5" x14ac:dyDescent="0.25">
      <c r="A22"/>
      <c r="B22" s="25" t="s">
        <v>51</v>
      </c>
      <c r="C22"/>
      <c r="D22"/>
      <c r="E22"/>
    </row>
    <row r="23" spans="1:5" x14ac:dyDescent="0.25">
      <c r="A23"/>
      <c r="B23" s="84"/>
      <c r="C23"/>
      <c r="D23"/>
      <c r="E23"/>
    </row>
    <row r="24" spans="1:5" x14ac:dyDescent="0.25">
      <c r="A24"/>
      <c r="B24" s="84"/>
      <c r="C24"/>
      <c r="D24"/>
      <c r="E24"/>
    </row>
    <row r="25" spans="1:5" x14ac:dyDescent="0.25">
      <c r="A25"/>
      <c r="B25" s="83"/>
      <c r="C25"/>
      <c r="D25"/>
      <c r="E25"/>
    </row>
    <row r="26" spans="1:5" x14ac:dyDescent="0.25">
      <c r="A26"/>
      <c r="C26"/>
      <c r="D26"/>
      <c r="E26"/>
    </row>
    <row r="30" spans="1:5" x14ac:dyDescent="0.25">
      <c r="B30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22"/>
  <sheetViews>
    <sheetView zoomScale="120" zoomScaleNormal="120" workbookViewId="0">
      <pane ySplit="2" topLeftCell="A3" activePane="bottomLeft" state="frozen"/>
      <selection pane="bottomLeft" activeCell="B1" sqref="B1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B3" s="35" t="s">
        <v>36</v>
      </c>
    </row>
    <row r="4" spans="1:5" x14ac:dyDescent="0.25">
      <c r="A4" s="1">
        <f>Summary!A$11</f>
        <v>6</v>
      </c>
      <c r="B4" s="1" t="str">
        <f>Summary!B$11</f>
        <v>Monday 15-Nov AM2: Coordination with SGs  (Joint w/15.14 &amp; 15.6a)</v>
      </c>
      <c r="E4" s="26">
        <f>Summary!C$11</f>
        <v>0.45833333333333331</v>
      </c>
    </row>
    <row r="5" spans="1:5" x14ac:dyDescent="0.25">
      <c r="A5" s="9"/>
      <c r="B5" s="38" t="s">
        <v>33</v>
      </c>
      <c r="C5" s="15"/>
      <c r="D5" s="12"/>
      <c r="E5" s="13"/>
    </row>
    <row r="6" spans="1:5" x14ac:dyDescent="0.25">
      <c r="A6" s="9"/>
      <c r="B6" s="37" t="s">
        <v>37</v>
      </c>
      <c r="C6" s="15"/>
      <c r="D6" s="12"/>
      <c r="E6" s="13"/>
    </row>
    <row r="7" spans="1:5" x14ac:dyDescent="0.25">
      <c r="A7" s="9"/>
      <c r="B7" s="14"/>
      <c r="C7" s="15"/>
      <c r="D7" s="12"/>
      <c r="E7" s="13"/>
    </row>
    <row r="8" spans="1:5" x14ac:dyDescent="0.25">
      <c r="A8"/>
      <c r="B8" s="34" t="s">
        <v>35</v>
      </c>
      <c r="C8"/>
      <c r="D8"/>
    </row>
    <row r="9" spans="1:5" x14ac:dyDescent="0.25">
      <c r="A9" s="1">
        <f>Summary!A$12</f>
        <v>7</v>
      </c>
      <c r="B9" s="1" t="str">
        <f>Summary!B12</f>
        <v>Monday 15-Nov EV1: Technical Presentations</v>
      </c>
      <c r="E9" s="16">
        <f>Summary!$C$12</f>
        <v>0.70833333333333337</v>
      </c>
    </row>
    <row r="10" spans="1:5" s="19" customFormat="1" x14ac:dyDescent="0.25">
      <c r="A10" s="9">
        <f t="shared" ref="A10:A15" si="0">A9+0.1</f>
        <v>7.1</v>
      </c>
      <c r="B10" s="39" t="s">
        <v>0</v>
      </c>
      <c r="C10" s="40" t="s">
        <v>4</v>
      </c>
      <c r="D10" s="41">
        <v>0</v>
      </c>
      <c r="E10" s="42">
        <f>E9+TIME(0,D8,0)</f>
        <v>0.70833333333333337</v>
      </c>
    </row>
    <row r="11" spans="1:5" s="19" customFormat="1" x14ac:dyDescent="0.25">
      <c r="A11" s="9">
        <f t="shared" si="0"/>
        <v>7.1999999999999993</v>
      </c>
      <c r="B11" s="43" t="s">
        <v>34</v>
      </c>
      <c r="C11" s="40" t="s">
        <v>4</v>
      </c>
      <c r="D11" s="41">
        <v>5</v>
      </c>
      <c r="E11" s="42">
        <f>E10+TIME(0,D10,0)</f>
        <v>0.70833333333333337</v>
      </c>
    </row>
    <row r="12" spans="1:5" x14ac:dyDescent="0.25">
      <c r="A12" s="9">
        <f t="shared" si="0"/>
        <v>7.2999999999999989</v>
      </c>
      <c r="B12" s="14" t="s">
        <v>77</v>
      </c>
      <c r="C12" s="40" t="s">
        <v>78</v>
      </c>
      <c r="D12" s="41">
        <v>40</v>
      </c>
      <c r="E12" s="42">
        <f>E11+TIME(0,D11,0)</f>
        <v>0.71180555555555558</v>
      </c>
    </row>
    <row r="13" spans="1:5" x14ac:dyDescent="0.25">
      <c r="A13" s="9">
        <f t="shared" si="0"/>
        <v>7.3999999999999986</v>
      </c>
      <c r="B13" s="14" t="s">
        <v>48</v>
      </c>
      <c r="C13" s="40" t="s">
        <v>32</v>
      </c>
      <c r="D13" s="41">
        <v>40</v>
      </c>
      <c r="E13" s="42">
        <f>E12+TIME(0,D12,0)</f>
        <v>0.73958333333333337</v>
      </c>
    </row>
    <row r="14" spans="1:5" x14ac:dyDescent="0.25">
      <c r="A14" s="9">
        <f t="shared" si="0"/>
        <v>7.4999999999999982</v>
      </c>
      <c r="B14" s="14" t="s">
        <v>75</v>
      </c>
      <c r="C14" s="40" t="s">
        <v>4</v>
      </c>
      <c r="D14" s="41">
        <v>35</v>
      </c>
      <c r="E14" s="42">
        <f>E13+TIME(0,D13,0)</f>
        <v>0.76736111111111116</v>
      </c>
    </row>
    <row r="15" spans="1:5" x14ac:dyDescent="0.25">
      <c r="A15" s="9">
        <f t="shared" si="0"/>
        <v>7.5999999999999979</v>
      </c>
      <c r="B15" s="43" t="s">
        <v>2</v>
      </c>
      <c r="C15" s="40" t="s">
        <v>4</v>
      </c>
      <c r="D15" s="41">
        <v>0</v>
      </c>
      <c r="E15" s="42">
        <f>E14+TIME(0,D14,0)</f>
        <v>0.79166666666666674</v>
      </c>
    </row>
    <row r="16" spans="1:5" x14ac:dyDescent="0.25">
      <c r="A16" s="20"/>
      <c r="B16" s="25"/>
      <c r="C16" s="22"/>
      <c r="D16" s="23"/>
      <c r="E16" s="24"/>
    </row>
    <row r="22" spans="2:2" x14ac:dyDescent="0.25">
      <c r="B22" s="8" t="s">
        <v>51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tabSelected="1" zoomScale="120" zoomScaleNormal="120" workbookViewId="0">
      <pane ySplit="2" topLeftCell="A3" activePane="bottomLeft" state="frozen"/>
      <selection pane="bottomLeft" activeCell="A6" sqref="A6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A3" s="9"/>
      <c r="B3" s="14"/>
      <c r="C3" s="15"/>
      <c r="D3" s="12"/>
      <c r="E3" s="13"/>
    </row>
    <row r="4" spans="1:5" x14ac:dyDescent="0.25">
      <c r="A4" s="18"/>
      <c r="B4" s="34" t="s">
        <v>35</v>
      </c>
      <c r="C4" s="15"/>
      <c r="D4" s="12"/>
      <c r="E4" s="13"/>
    </row>
    <row r="5" spans="1:5" x14ac:dyDescent="0.25">
      <c r="A5" s="1">
        <f>Summary!A$13</f>
        <v>8</v>
      </c>
      <c r="B5" s="1" t="str">
        <f>Summary!B$13</f>
        <v>Tuesday 16-Nov EV1:  Technical Presentations, next steps, wrap-up</v>
      </c>
      <c r="E5" s="26">
        <f>Summary!C$13</f>
        <v>0.70833333333333337</v>
      </c>
    </row>
    <row r="6" spans="1:5" s="19" customFormat="1" x14ac:dyDescent="0.25">
      <c r="A6" s="20">
        <f>A5+0.1</f>
        <v>8.1</v>
      </c>
      <c r="B6" s="21" t="s">
        <v>0</v>
      </c>
      <c r="C6" s="22" t="s">
        <v>4</v>
      </c>
      <c r="D6" s="23">
        <v>0</v>
      </c>
      <c r="E6" s="24">
        <f>E5+TIME(0,D5,0)</f>
        <v>0.70833333333333337</v>
      </c>
    </row>
    <row r="7" spans="1:5" s="19" customFormat="1" x14ac:dyDescent="0.25">
      <c r="A7" s="20">
        <f t="shared" ref="A7:A12" si="0">A6+0.1</f>
        <v>8.1999999999999993</v>
      </c>
      <c r="B7" s="14" t="s">
        <v>52</v>
      </c>
      <c r="C7" s="15" t="s">
        <v>83</v>
      </c>
      <c r="D7" s="23">
        <v>40</v>
      </c>
      <c r="E7" s="24">
        <f>E6+TIME(0,D6,0)</f>
        <v>0.70833333333333337</v>
      </c>
    </row>
    <row r="8" spans="1:5" x14ac:dyDescent="0.25">
      <c r="A8" s="9">
        <f t="shared" si="0"/>
        <v>8.2999999999999989</v>
      </c>
      <c r="B8" s="14" t="s">
        <v>87</v>
      </c>
      <c r="C8" s="15" t="s">
        <v>88</v>
      </c>
      <c r="D8" s="12">
        <v>40</v>
      </c>
      <c r="E8" s="13">
        <f>E7+TIME(0,D7,0)</f>
        <v>0.73611111111111116</v>
      </c>
    </row>
    <row r="9" spans="1:5" x14ac:dyDescent="0.25">
      <c r="A9" s="9">
        <f t="shared" si="0"/>
        <v>8.3999999999999986</v>
      </c>
      <c r="B9" s="14" t="s">
        <v>76</v>
      </c>
      <c r="C9" s="40" t="s">
        <v>4</v>
      </c>
      <c r="D9" s="12">
        <v>30</v>
      </c>
      <c r="E9" s="13">
        <f>E8+TIME(0,Friday!D17,0)</f>
        <v>0.76041666666666674</v>
      </c>
    </row>
    <row r="10" spans="1:5" x14ac:dyDescent="0.25">
      <c r="A10" s="9">
        <f t="shared" si="0"/>
        <v>8.4999999999999982</v>
      </c>
      <c r="B10" s="25" t="s">
        <v>53</v>
      </c>
      <c r="C10" s="15" t="s">
        <v>39</v>
      </c>
      <c r="D10" s="12">
        <v>5</v>
      </c>
      <c r="E10" s="13">
        <f>E9+TIME(0,D9,0)</f>
        <v>0.78125000000000011</v>
      </c>
    </row>
    <row r="11" spans="1:5" x14ac:dyDescent="0.25">
      <c r="A11" s="20">
        <f t="shared" si="0"/>
        <v>8.5999999999999979</v>
      </c>
      <c r="B11" s="25" t="s">
        <v>38</v>
      </c>
      <c r="C11" s="22" t="s">
        <v>1</v>
      </c>
      <c r="D11" s="23">
        <v>5</v>
      </c>
      <c r="E11" s="24">
        <f>E10+TIME(0,D10,0)</f>
        <v>0.78472222222222232</v>
      </c>
    </row>
    <row r="12" spans="1:5" x14ac:dyDescent="0.25">
      <c r="A12" s="20">
        <f t="shared" si="0"/>
        <v>8.6999999999999975</v>
      </c>
      <c r="B12" s="25" t="s">
        <v>5</v>
      </c>
      <c r="C12" s="22" t="s">
        <v>4</v>
      </c>
      <c r="D12" s="23">
        <v>0</v>
      </c>
      <c r="E12" s="24">
        <f>E11+TIME(0,D11,0)</f>
        <v>0.78819444444444453</v>
      </c>
    </row>
    <row r="16" spans="1:5" x14ac:dyDescent="0.25">
      <c r="B16"/>
    </row>
    <row r="21" spans="2:2" x14ac:dyDescent="0.25">
      <c r="B21" s="8" t="s">
        <v>51</v>
      </c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2021-11-11T02:55:41Z</dcterms:modified>
</cp:coreProperties>
</file>