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B9BD8356-F2EB-4A7E-80B4-6AB83039E555}" xr6:coauthVersionLast="47" xr6:coauthVersionMax="47" xr10:uidLastSave="{00000000-0000-0000-0000-000000000000}"/>
  <bookViews>
    <workbookView xWindow="0" yWindow="220" windowWidth="19200" windowHeight="9200" tabRatio="984" firstSheet="1" activeTab="8" xr2:uid="{00000000-000D-0000-FFFF-FFFF00000000}"/>
  </bookViews>
  <sheets>
    <sheet name="IEEE Cover" sheetId="10" r:id="rId1"/>
    <sheet name="Objectives" sheetId="14" r:id="rId2"/>
    <sheet name="Graphic Schedule" sheetId="32" r:id="rId3"/>
    <sheet name="Patemt-Policy; AntiTrust" sheetId="23" r:id="rId4"/>
    <sheet name="Sept. 14 Tue" sheetId="25" r:id="rId5"/>
    <sheet name="Sept. 15 Wed" sheetId="11" r:id="rId6"/>
    <sheet name="Sept. 16 Thu" sheetId="31" r:id="rId7"/>
    <sheet name="Sept. 20 Mon" sheetId="13" r:id="rId8"/>
    <sheet name="Sept. 21 Tus" sheetId="15" r:id="rId9"/>
    <sheet name="Sept. 22 Wed" sheetId="33" r:id="rId10"/>
  </sheets>
  <definedNames>
    <definedName name="hour" localSheetId="0">#REF!</definedName>
    <definedName name="hour" localSheetId="1">#REF!</definedName>
    <definedName name="hour" localSheetId="7">#REF!</definedName>
    <definedName name="hour" localSheetId="8">#REF!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5" l="1"/>
  <c r="I19" i="15"/>
  <c r="H19" i="15"/>
  <c r="J15" i="15"/>
  <c r="I15" i="15"/>
  <c r="J14" i="15"/>
  <c r="I14" i="15"/>
  <c r="H14" i="15"/>
  <c r="J12" i="15"/>
  <c r="I12" i="15"/>
  <c r="H12" i="15"/>
  <c r="B14" i="15"/>
  <c r="B12" i="15"/>
  <c r="B25" i="31" l="1"/>
  <c r="J25" i="31"/>
  <c r="I25" i="31"/>
  <c r="H25" i="31"/>
  <c r="J17" i="15"/>
  <c r="J18" i="15" s="1"/>
  <c r="I17" i="15"/>
  <c r="I18" i="15" s="1"/>
  <c r="J12" i="13"/>
  <c r="J13" i="13" s="1"/>
  <c r="I12" i="13"/>
  <c r="I13" i="13" s="1"/>
  <c r="H12" i="13"/>
  <c r="H13" i="13" s="1"/>
  <c r="B12" i="13"/>
  <c r="B21" i="32"/>
  <c r="B20" i="32"/>
  <c r="B19" i="32"/>
  <c r="B18" i="32"/>
  <c r="B17" i="32"/>
  <c r="B16" i="32"/>
  <c r="B15" i="32"/>
  <c r="B14" i="32"/>
  <c r="B13" i="32"/>
  <c r="B12" i="32"/>
  <c r="B11" i="32"/>
  <c r="B10" i="32"/>
  <c r="B9" i="32"/>
  <c r="B8" i="32"/>
  <c r="B7" i="32"/>
  <c r="B6" i="32"/>
  <c r="B5" i="32"/>
  <c r="B4" i="32"/>
  <c r="B3" i="32"/>
  <c r="G2" i="32"/>
  <c r="I2" i="32" s="1"/>
  <c r="K2" i="32" s="1"/>
  <c r="N2" i="32" s="1"/>
  <c r="O2" i="32" s="1"/>
  <c r="Q2" i="32" s="1"/>
  <c r="S2" i="32" s="1"/>
  <c r="D2" i="32"/>
  <c r="C2" i="32"/>
  <c r="B9" i="15" l="1"/>
  <c r="J8" i="15"/>
  <c r="J9" i="15" s="1"/>
  <c r="J11" i="15" s="1"/>
  <c r="I8" i="15"/>
  <c r="I9" i="15" s="1"/>
  <c r="I11" i="15" s="1"/>
  <c r="H8" i="15"/>
  <c r="H9" i="15" s="1"/>
  <c r="H11" i="15" s="1"/>
  <c r="H15" i="15" s="1"/>
  <c r="H17" i="15" s="1"/>
  <c r="H18" i="15" s="1"/>
  <c r="B11" i="15" l="1"/>
  <c r="H20" i="15"/>
  <c r="H21" i="15" s="1"/>
  <c r="D1" i="33"/>
  <c r="J8" i="13"/>
  <c r="J9" i="13" s="1"/>
  <c r="J11" i="13" s="1"/>
  <c r="J10" i="31"/>
  <c r="J11" i="31" s="1"/>
  <c r="J13" i="31" s="1"/>
  <c r="J14" i="31" s="1"/>
  <c r="J16" i="31" s="1"/>
  <c r="J11" i="11"/>
  <c r="J12" i="11" s="1"/>
  <c r="J13" i="11" s="1"/>
  <c r="J14" i="11" s="1"/>
  <c r="J16" i="11" s="1"/>
  <c r="J17" i="11" s="1"/>
  <c r="D1" i="15"/>
  <c r="D1" i="13"/>
  <c r="D1" i="31"/>
  <c r="B11" i="13"/>
  <c r="B13" i="13" s="1"/>
  <c r="B11" i="31"/>
  <c r="I10" i="31"/>
  <c r="I11" i="31" s="1"/>
  <c r="I13" i="31" s="1"/>
  <c r="I14" i="31" s="1"/>
  <c r="I16" i="31" s="1"/>
  <c r="H10" i="31"/>
  <c r="H11" i="31" s="1"/>
  <c r="H13" i="31" s="1"/>
  <c r="H14" i="31" s="1"/>
  <c r="H16" i="31" s="1"/>
  <c r="B16" i="11"/>
  <c r="B17" i="11" s="1"/>
  <c r="B18" i="11" s="1"/>
  <c r="B20" i="11" s="1"/>
  <c r="B21" i="11" s="1"/>
  <c r="I8" i="13"/>
  <c r="I9" i="13" s="1"/>
  <c r="I11" i="13" s="1"/>
  <c r="H8" i="13"/>
  <c r="H9" i="13" s="1"/>
  <c r="H11" i="13" s="1"/>
  <c r="I11" i="11"/>
  <c r="I12" i="11" s="1"/>
  <c r="I13" i="11" s="1"/>
  <c r="I14" i="11" s="1"/>
  <c r="I16" i="11" s="1"/>
  <c r="I17" i="11" s="1"/>
  <c r="B12" i="11"/>
  <c r="B13" i="11" s="1"/>
  <c r="H11" i="11"/>
  <c r="H12" i="11" s="1"/>
  <c r="H13" i="11" s="1"/>
  <c r="H14" i="11" s="1"/>
  <c r="H16" i="11" s="1"/>
  <c r="B15" i="15" l="1"/>
  <c r="B17" i="15" s="1"/>
  <c r="B18" i="15" s="1"/>
  <c r="B19" i="15" s="1"/>
  <c r="B20" i="15" s="1"/>
  <c r="B21" i="15" s="1"/>
  <c r="J20" i="15"/>
  <c r="J21" i="15" s="1"/>
  <c r="I20" i="15"/>
  <c r="I21" i="15" s="1"/>
  <c r="B13" i="31"/>
  <c r="B22" i="11"/>
  <c r="B24" i="11" s="1"/>
  <c r="B25" i="11" s="1"/>
  <c r="B27" i="11" s="1"/>
  <c r="H17" i="11"/>
  <c r="H18" i="11" s="1"/>
  <c r="I20" i="11"/>
  <c r="I21" i="11" s="1"/>
  <c r="I18" i="11"/>
  <c r="J20" i="11"/>
  <c r="J21" i="11" s="1"/>
  <c r="J18" i="11"/>
  <c r="B14" i="13"/>
  <c r="B16" i="13" s="1"/>
  <c r="B17" i="13" s="1"/>
  <c r="I17" i="31"/>
  <c r="J17" i="31"/>
  <c r="H14" i="13"/>
  <c r="H16" i="13" s="1"/>
  <c r="H17" i="13" s="1"/>
  <c r="H18" i="13" s="1"/>
  <c r="I14" i="13"/>
  <c r="I16" i="13" s="1"/>
  <c r="I17" i="13" s="1"/>
  <c r="I18" i="13" s="1"/>
  <c r="J14" i="13"/>
  <c r="J16" i="13" s="1"/>
  <c r="J17" i="13" s="1"/>
  <c r="J18" i="13" s="1"/>
  <c r="J20" i="31" l="1"/>
  <c r="J21" i="31" s="1"/>
  <c r="J23" i="31" s="1"/>
  <c r="J24" i="31" s="1"/>
  <c r="J26" i="31" s="1"/>
  <c r="I20" i="31"/>
  <c r="I21" i="31" s="1"/>
  <c r="I23" i="31" s="1"/>
  <c r="I24" i="31" s="1"/>
  <c r="I26" i="31" s="1"/>
  <c r="B14" i="31"/>
  <c r="B16" i="31" s="1"/>
  <c r="B17" i="31" s="1"/>
  <c r="B19" i="31" s="1"/>
  <c r="B20" i="31" s="1"/>
  <c r="H20" i="11"/>
  <c r="H21" i="11" s="1"/>
  <c r="H22" i="11" s="1"/>
  <c r="J23" i="11"/>
  <c r="J24" i="11" s="1"/>
  <c r="J22" i="11"/>
  <c r="I23" i="11"/>
  <c r="I24" i="11" s="1"/>
  <c r="I22" i="11"/>
  <c r="H17" i="31" l="1"/>
  <c r="H20" i="31" s="1"/>
  <c r="H21" i="31" s="1"/>
  <c r="H23" i="31" s="1"/>
  <c r="H24" i="31" s="1"/>
  <c r="H26" i="31" s="1"/>
  <c r="I25" i="11"/>
  <c r="I26" i="11" s="1"/>
  <c r="I27" i="11" s="1"/>
  <c r="J25" i="11"/>
  <c r="J26" i="11" s="1"/>
  <c r="J27" i="11" s="1"/>
  <c r="H23" i="11"/>
  <c r="H24" i="11" l="1"/>
  <c r="H25" i="11" s="1"/>
  <c r="H26" i="11" s="1"/>
  <c r="H27" i="11" s="1"/>
  <c r="B21" i="31" l="1"/>
  <c r="B23" i="31" l="1"/>
  <c r="B24" i="31" s="1"/>
  <c r="B26" i="31" s="1"/>
</calcChain>
</file>

<file path=xl/sharedStrings.xml><?xml version="1.0" encoding="utf-8"?>
<sst xmlns="http://schemas.openxmlformats.org/spreadsheetml/2006/main" count="379" uniqueCount="254">
  <si>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</si>
  <si>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</si>
  <si>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</si>
  <si>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</si>
  <si>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</si>
  <si>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</si>
  <si>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</si>
  <si>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</si>
  <si>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</si>
  <si>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</si>
  <si>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</si>
  <si>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</si>
  <si>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</si>
  <si>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</si>
  <si>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</si>
  <si>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</si>
  <si>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</si>
  <si>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</si>
  <si>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</si>
  <si>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</si>
  <si>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</si>
  <si>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</si>
  <si>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</si>
  <si>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</si>
  <si>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</si>
  <si>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</si>
  <si>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</si>
  <si>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</si>
  <si>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</si>
  <si>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</si>
  <si>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</si>
  <si>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</si>
  <si>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</si>
  <si>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</si>
  <si>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</si>
  <si>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</si>
  <si>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</si>
  <si>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</si>
  <si>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TG13</t>
  </si>
  <si>
    <t>SC THz</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</si>
  <si>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</si>
  <si>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</si>
  <si>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</si>
  <si>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</si>
  <si>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</si>
  <si>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</si>
  <si>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</si>
  <si>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</si>
  <si>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</si>
  <si>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</si>
  <si>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</si>
  <si>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</si>
  <si>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</si>
  <si>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</si>
  <si>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</si>
  <si>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</si>
  <si>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</si>
  <si>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</si>
  <si>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</si>
  <si>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</si>
  <si>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</si>
  <si>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</si>
  <si>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SG15.6a &amp; IG DEP Activity for Amendment of IEEE802.15.6 Wireless BAN with Enhanced Dependability</t>
    <phoneticPr fontId="30"/>
  </si>
  <si>
    <t>Ryuji Kohno</t>
    <phoneticPr fontId="30"/>
  </si>
  <si>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</si>
  <si>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</si>
  <si>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</si>
  <si>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</si>
  <si>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</si>
  <si>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</si>
  <si>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</si>
  <si>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</si>
  <si>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</si>
  <si>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</si>
  <si>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</si>
  <si>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</si>
  <si>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</si>
  <si>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</si>
  <si>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21-0153-01</t>
    <phoneticPr fontId="30"/>
  </si>
  <si>
    <t>Minsoo Kim</t>
    <phoneticPr fontId="30"/>
  </si>
  <si>
    <t>recess</t>
    <phoneticPr fontId="30"/>
  </si>
  <si>
    <t>PDT</t>
  </si>
  <si>
    <t>Joint
6a/4ab/14</t>
  </si>
  <si>
    <t>Joint
14/15/4ab</t>
  </si>
  <si>
    <t>Meeting password:  80215WG</t>
    <phoneticPr fontId="30"/>
  </si>
  <si>
    <t>Does anyone indicate essential IP that needs to be noted?
Agenda of July Meeting</t>
    <phoneticPr fontId="30"/>
  </si>
  <si>
    <t>Required mtg slots</t>
  </si>
  <si>
    <t>Extra credit slots</t>
  </si>
  <si>
    <t>Harmonization among  SG 15.6a, SG 15.4ab, and TG15.14 using UWB PHY</t>
    <phoneticPr fontId="30"/>
  </si>
  <si>
    <t>3.    Joint Session among SG 15.6a, 4ab and TG15.14.     Mon  AM2</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</si>
  <si>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</si>
  <si>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t>MAC Solution for Coexisting BANs and Other Networks with MAC-Bridge and Integrated Terminal</t>
    <phoneticPr fontId="30"/>
  </si>
  <si>
    <t xml:space="preserve"> Takumi Kobayashi</t>
    <phoneticPr fontId="30"/>
  </si>
  <si>
    <t>July 19th in EST</t>
    <phoneticPr fontId="30"/>
  </si>
  <si>
    <t>July 19th in UTC</t>
    <phoneticPr fontId="30"/>
  </si>
  <si>
    <t>July 20th in JST</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</si>
  <si>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</si>
  <si>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</si>
  <si>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</si>
  <si>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Solution for Harmonization among SG15.6a, SG15.4ab, and TG15.14 Using UWB PHY</t>
    <phoneticPr fontId="30"/>
  </si>
  <si>
    <t>CISCO WEBEX</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</si>
  <si>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</si>
  <si>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</si>
  <si>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</si>
  <si>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</si>
  <si>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</si>
  <si>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</si>
  <si>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</si>
  <si>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Sept. 15 in JST</t>
    <phoneticPr fontId="30"/>
  </si>
  <si>
    <t>Sept. 15 in UTC</t>
    <phoneticPr fontId="30"/>
  </si>
  <si>
    <t>Sept. 14 in EST</t>
    <phoneticPr fontId="30"/>
  </si>
  <si>
    <t xml:space="preserve">Sept. 14 in JST </t>
    <phoneticPr fontId="30"/>
  </si>
  <si>
    <t>Sept. 14 in UTC</t>
    <phoneticPr fontId="30"/>
  </si>
  <si>
    <t>2021/9/14 Tuesday</t>
    <phoneticPr fontId="30"/>
  </si>
  <si>
    <t>Meeting number (access code): 179 507 4017</t>
    <phoneticPr fontId="30"/>
  </si>
  <si>
    <t>20219/15 Wednesday</t>
    <phoneticPr fontId="30"/>
  </si>
  <si>
    <t>Ryuji Kohno,
Marco Hernandez</t>
    <phoneticPr fontId="30"/>
  </si>
  <si>
    <t>Sep. 15 in EST</t>
    <phoneticPr fontId="30"/>
  </si>
  <si>
    <t>Responses to Comments on PAR of IEEE802.15.6a from 802.1, 802.3 and 802.11</t>
    <phoneticPr fontId="30"/>
  </si>
  <si>
    <t>PAR and CSD of IEEE802.15.6a</t>
    <phoneticPr fontId="30"/>
  </si>
  <si>
    <t>17-0398-00</t>
    <phoneticPr fontId="30"/>
  </si>
  <si>
    <t>Review for Technical Requirement</t>
    <phoneticPr fontId="30"/>
  </si>
  <si>
    <t>Application Matrix: use cases for automotive industry</t>
    <phoneticPr fontId="30"/>
  </si>
  <si>
    <t>Application Matrix: use cases for medical fields:
Dependable High Capacity BAN for Brain-Machine Interface</t>
    <phoneticPr fontId="30"/>
  </si>
  <si>
    <t>21-0023-03</t>
    <phoneticPr fontId="30"/>
  </si>
  <si>
    <t>21-0391-04
21-0384-04
21-0392-06</t>
    <phoneticPr fontId="30"/>
  </si>
  <si>
    <t>21-0259-04
21-0260-03</t>
    <phoneticPr fontId="30"/>
  </si>
  <si>
    <t>19-0545-01</t>
    <phoneticPr fontId="30"/>
  </si>
  <si>
    <t>Masayuki Hirata
Takafumi Suzuki</t>
    <phoneticPr fontId="30"/>
  </si>
  <si>
    <t>SmartBAN ETSI standard for smart body area networks</t>
    <phoneticPr fontId="30"/>
  </si>
  <si>
    <t>19-0509-01</t>
    <phoneticPr fontId="30"/>
  </si>
  <si>
    <r>
      <t>•</t>
    </r>
    <r>
      <rPr>
        <b/>
        <sz val="14"/>
        <color indexed="8"/>
        <rFont val="Arial"/>
        <family val="2"/>
      </rPr>
      <t>Meeting link:    https://ieeesa.webex.com/ieeesa/j.php?MTID=mb0e6b0b6d23ce9d5430cd4a2b0154fa0</t>
    </r>
    <phoneticPr fontId="30"/>
  </si>
  <si>
    <r>
      <t>•</t>
    </r>
    <r>
      <rPr>
        <b/>
        <sz val="14"/>
        <color indexed="8"/>
        <rFont val="Arial"/>
        <family val="2"/>
      </rPr>
      <t>Meeting number:   179 456 5544</t>
    </r>
    <phoneticPr fontId="30"/>
  </si>
  <si>
    <r>
      <t>•</t>
    </r>
    <r>
      <rPr>
        <b/>
        <sz val="14"/>
        <color indexed="8"/>
        <rFont val="Arial"/>
        <family val="2"/>
      </rPr>
      <t>Password:          80215TG6a</t>
    </r>
    <phoneticPr fontId="30"/>
  </si>
  <si>
    <t>802 Wireless
Opening</t>
  </si>
  <si>
    <t>SG6a</t>
  </si>
  <si>
    <t>SG3ma</t>
  </si>
  <si>
    <t>SG4ab</t>
  </si>
  <si>
    <t>WG Closing
Meeting</t>
  </si>
  <si>
    <t>SC Maint</t>
  </si>
  <si>
    <t>SG15</t>
  </si>
  <si>
    <t>TG4cor1</t>
  </si>
  <si>
    <t>SG14</t>
  </si>
  <si>
    <r>
      <t>2.    SG 15.6a</t>
    </r>
    <r>
      <rPr>
        <b/>
        <sz val="14"/>
        <color rgb="FF000000"/>
        <rFont val="ＭＳ ゴシック"/>
        <family val="3"/>
        <charset val="128"/>
      </rPr>
      <t>　　</t>
    </r>
    <r>
      <rPr>
        <b/>
        <sz val="14"/>
        <color rgb="FF000000"/>
        <rFont val="Arial"/>
        <family val="2"/>
      </rPr>
      <t>Session2    Thu EV2</t>
    </r>
    <phoneticPr fontId="30"/>
  </si>
  <si>
    <r>
      <t>4.    SG 15.6a</t>
    </r>
    <r>
      <rPr>
        <b/>
        <sz val="14"/>
        <color rgb="FF000000"/>
        <rFont val="ＭＳ ゴシック"/>
        <family val="3"/>
        <charset val="128"/>
      </rPr>
      <t>　　</t>
    </r>
    <r>
      <rPr>
        <b/>
        <sz val="14"/>
        <color rgb="FF000000"/>
        <rFont val="Arial"/>
        <family val="2"/>
      </rPr>
      <t>Session3    Tue AM1</t>
    </r>
    <phoneticPr fontId="30"/>
  </si>
  <si>
    <t xml:space="preserve">      Meeting link: https://ieeesa.webex.com/ieeesa/j.php?MTID=md6252a4ff42ce5b643c322b7d1ff5185</t>
    <phoneticPr fontId="30"/>
  </si>
  <si>
    <t xml:space="preserve">      Meeting number: 179 155 3430         Password: 80215SG6a</t>
    <phoneticPr fontId="30"/>
  </si>
  <si>
    <t xml:space="preserve">       8:00 AM - 10:00 AM Friday, Sept. 17th  2021 (UTC+9:00) Japan &amp; Korean Time</t>
    <phoneticPr fontId="30"/>
  </si>
  <si>
    <r>
      <t xml:space="preserve">       7:00 PM - 9:00 PM Thursday, Sept. 16</t>
    </r>
    <r>
      <rPr>
        <b/>
        <vertAlign val="superscript"/>
        <sz val="14"/>
        <color rgb="FF000000"/>
        <rFont val="Arial"/>
        <family val="2"/>
      </rPr>
      <t xml:space="preserve">th </t>
    </r>
    <r>
      <rPr>
        <b/>
        <sz val="14"/>
        <color rgb="FF000000"/>
        <rFont val="Arial"/>
        <family val="2"/>
      </rPr>
      <t xml:space="preserve"> 2021 (UTC-04:00) Eastern Time, </t>
    </r>
    <phoneticPr fontId="30"/>
  </si>
  <si>
    <r>
      <t>•</t>
    </r>
    <r>
      <rPr>
        <b/>
        <sz val="14"/>
        <rFont val="ＭＳ Ｐゴシック"/>
        <family val="2"/>
        <charset val="128"/>
      </rPr>
      <t>7</t>
    </r>
    <r>
      <rPr>
        <b/>
        <sz val="14"/>
        <rFont val="Yu Gothic"/>
        <family val="3"/>
        <charset val="128"/>
      </rPr>
      <t>:00 PM</t>
    </r>
    <r>
      <rPr>
        <b/>
        <sz val="14"/>
        <color indexed="8"/>
        <rFont val="Arial"/>
        <family val="2"/>
      </rPr>
      <t xml:space="preserve"> - 9:00 PM Thursday, Sept. 16th 2021 (UTC-05:00) EST (US &amp; Canada)</t>
    </r>
    <phoneticPr fontId="30"/>
  </si>
  <si>
    <r>
      <t>•</t>
    </r>
    <r>
      <rPr>
        <b/>
        <sz val="14"/>
        <rFont val="ＭＳ Ｐゴシック"/>
        <family val="2"/>
        <charset val="128"/>
      </rPr>
      <t xml:space="preserve">8:00 AM </t>
    </r>
    <r>
      <rPr>
        <b/>
        <sz val="14"/>
        <rFont val="Arial"/>
        <family val="2"/>
      </rPr>
      <t>- 10:00 AM Friday, Sept. 17th 2021 (UTC+09:00) JST&amp;KST (Japan &amp; Korea)</t>
    </r>
    <phoneticPr fontId="30"/>
  </si>
  <si>
    <t xml:space="preserve">       Meeting link: https://ieeesa.webex.com/ieeesa/j.php?MTID=mb0e6b0b6d23ce9d5430cd4a2b0154fa0</t>
    <phoneticPr fontId="30"/>
  </si>
  <si>
    <t xml:space="preserve">        Meeting number: 179 456 5544     Password: 80215TG6a</t>
    <phoneticPr fontId="30"/>
  </si>
  <si>
    <t xml:space="preserve">        11:00 AM - 13:00  Monday, Sept. 20th  2021 (UTC-04:00) Eastern Time, </t>
    <phoneticPr fontId="30"/>
  </si>
  <si>
    <t xml:space="preserve">        0:00AM -  2:00AM Tuesday Sept. 21st  2021 (UTC+9:00) Japan &amp; Korean Time</t>
    <phoneticPr fontId="30"/>
  </si>
  <si>
    <t xml:space="preserve">      Meeting link: https://ieeesa.webex.com/ieeesa/j.php?MTID=m779f64f8e31dfd126eaf896c5105b582</t>
    <phoneticPr fontId="30"/>
  </si>
  <si>
    <t xml:space="preserve">      Meeting number: 179 334 9976       Password: 80215SG6a4ab14</t>
    <phoneticPr fontId="30"/>
  </si>
  <si>
    <t xml:space="preserve">       9:00 AM  - 11:00 AM  Monday, Sept. 21st  2021 (UTC-04:00) Eastern Time, </t>
    <phoneticPr fontId="30"/>
  </si>
  <si>
    <t xml:space="preserve">     10:00 PM - 12:00 PM Tuesday, Sept. 21st  2021 (UTC+9:00) Japan &amp; Korean Time</t>
    <phoneticPr fontId="30"/>
  </si>
  <si>
    <t xml:space="preserve">      Meeting link:  https://ieeesa.webex.com/ieeesa/j.php?MTID=md6252a4ff42ce5b643c322b7d1ff5185</t>
    <phoneticPr fontId="30"/>
  </si>
  <si>
    <t xml:space="preserve">      Meeting number: 179 155 3430        Password: 80215SG6a</t>
    <phoneticPr fontId="30"/>
  </si>
  <si>
    <t>3.    Joint Session among SG 15.6a, 4ab and TG15.14.     Mon  AM2</t>
    <phoneticPr fontId="30"/>
  </si>
  <si>
    <t>September-2021-agenda</t>
    <phoneticPr fontId="30"/>
  </si>
  <si>
    <t>Drafting Technical Requirement for IEEE802.15.6a Amendment of Std.802.15.6</t>
    <phoneticPr fontId="30"/>
  </si>
  <si>
    <t>Review of Applications for Technical Requirement Correspoinding to PAR and CSD</t>
    <phoneticPr fontId="30"/>
  </si>
  <si>
    <t>Reviewing Major Use Cases</t>
    <phoneticPr fontId="30"/>
  </si>
  <si>
    <r>
      <t xml:space="preserve"> </t>
    </r>
    <r>
      <rPr>
        <sz val="11"/>
        <rFont val="Arial"/>
        <family val="2"/>
      </rPr>
      <t xml:space="preserve"> </t>
    </r>
    <r>
      <rPr>
        <sz val="12"/>
        <rFont val="Arial"/>
        <family val="2"/>
      </rPr>
      <t xml:space="preserve"> Joint session among .6a/.4ab/.14/ as to uniqueness and commonality in drafting technical requirement </t>
    </r>
    <phoneticPr fontId="30"/>
  </si>
  <si>
    <t xml:space="preserve">   Reviewing previous discussion on technical requirement in IG-DEP</t>
    <phoneticPr fontId="30"/>
  </si>
  <si>
    <t xml:space="preserve">   Discussion on Draft Technical Requirement</t>
    <phoneticPr fontId="30"/>
  </si>
  <si>
    <t>Meeting link: https://ieeesa.webex.com/ieeesa/j.php?MTID=m8cc0f51971c07ac1cad45c2b02c55c64</t>
    <phoneticPr fontId="30"/>
  </si>
  <si>
    <t>2021/09/16 Thurday</t>
    <phoneticPr fontId="30"/>
  </si>
  <si>
    <t>Sept. 17 in JST</t>
    <phoneticPr fontId="30"/>
  </si>
  <si>
    <t>Sept. 16 in EST</t>
    <phoneticPr fontId="30"/>
  </si>
  <si>
    <t>Sept. 16 in UTC</t>
    <phoneticPr fontId="30"/>
  </si>
  <si>
    <t xml:space="preserve">Review of Last Meeting on Sept. 16th </t>
    <phoneticPr fontId="30"/>
  </si>
  <si>
    <t>Channel and environment models incliding EMC&amp;EMI for human and vehicle boday Area networks(HBAN and VBAN)</t>
    <phoneticPr fontId="30"/>
  </si>
  <si>
    <t>Channel Models of Human BAN</t>
    <phoneticPr fontId="30"/>
  </si>
  <si>
    <t>Std802.15.6-2012</t>
    <phoneticPr fontId="30"/>
  </si>
  <si>
    <t>Drafting Technical Requirement</t>
    <phoneticPr fontId="30"/>
  </si>
  <si>
    <t>Harmonization with Other Standards</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</si>
  <si>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</si>
  <si>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</si>
  <si>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</si>
  <si>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</si>
  <si>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</si>
  <si>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</si>
  <si>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15-18-0535-01</t>
    <phoneticPr fontId="30"/>
  </si>
  <si>
    <t>John R. Farserotu</t>
    <phoneticPr fontId="30"/>
  </si>
  <si>
    <t>Common and Unique Technical Requirement Corresponding to Use Cases</t>
    <phoneticPr fontId="30"/>
  </si>
  <si>
    <t>15-21-0386-01</t>
    <phoneticPr fontId="30"/>
  </si>
  <si>
    <t>2021/09/21 Tuesday</t>
    <phoneticPr fontId="30"/>
  </si>
  <si>
    <t>Sept. 21 in JST</t>
    <phoneticPr fontId="30"/>
  </si>
  <si>
    <t>Sept. 21 in EST</t>
    <phoneticPr fontId="30"/>
  </si>
  <si>
    <t>Sept. 21 in UTC</t>
    <phoneticPr fontId="30"/>
  </si>
  <si>
    <t>Summarizing Technical Requirement</t>
    <phoneticPr fontId="30"/>
  </si>
  <si>
    <t>Other business</t>
    <phoneticPr fontId="30"/>
  </si>
  <si>
    <t>Marco Hernandez
Ryuji Kohno</t>
    <phoneticPr fontId="30"/>
  </si>
  <si>
    <t>4. SG15.6a(Enhanced Dependability of 15.6-2012)  3rd Session at AM1 on Tuesday</t>
    <phoneticPr fontId="30"/>
  </si>
  <si>
    <t>SG15.6a(Enhanced Dependability of 15.6-2012)  3rd Session at AM1 on Sept. 21st Tuesday</t>
    <phoneticPr fontId="30"/>
  </si>
  <si>
    <t>2.   SG15.6a 2nd Session</t>
    <phoneticPr fontId="30"/>
  </si>
  <si>
    <t>1. SG15.6a(Enhanced Dependability of 15.6-2012) 1st Session at AM1 on Wednesday</t>
    <phoneticPr fontId="30"/>
  </si>
  <si>
    <r>
      <t>•9</t>
    </r>
    <r>
      <rPr>
        <b/>
        <sz val="14"/>
        <color indexed="8"/>
        <rFont val="Arial"/>
        <family val="2"/>
      </rPr>
      <t>:00 AM - 11:00 AM Wednesday, Sept. 15th 2021 (UTC-05:00) EST (US &amp; Canada)</t>
    </r>
    <phoneticPr fontId="30"/>
  </si>
  <si>
    <r>
      <t>•10:00 PM - 12:00 P</t>
    </r>
    <r>
      <rPr>
        <b/>
        <sz val="14"/>
        <rFont val="ＭＳ Ｐゴシック"/>
        <family val="3"/>
        <charset val="128"/>
      </rPr>
      <t>M Wednesday</t>
    </r>
    <r>
      <rPr>
        <b/>
        <sz val="14"/>
        <rFont val="Arial"/>
        <family val="2"/>
      </rPr>
      <t>, Sept. 15th 2021 (UTC</t>
    </r>
    <r>
      <rPr>
        <b/>
        <sz val="14"/>
        <rFont val="ＭＳ Ｐゴシック"/>
        <family val="3"/>
        <charset val="128"/>
      </rPr>
      <t>+09</t>
    </r>
    <r>
      <rPr>
        <b/>
        <sz val="14"/>
        <rFont val="Arial"/>
        <family val="2"/>
      </rPr>
      <t>:00) JST&amp;KST (</t>
    </r>
    <r>
      <rPr>
        <b/>
        <sz val="14"/>
        <rFont val="ＭＳ Ｐゴシック"/>
        <family val="3"/>
        <charset val="128"/>
      </rPr>
      <t>Japan &amp; Kore</t>
    </r>
    <r>
      <rPr>
        <b/>
        <sz val="14"/>
        <rFont val="Arial"/>
        <family val="2"/>
      </rPr>
      <t>a)</t>
    </r>
    <phoneticPr fontId="30"/>
  </si>
  <si>
    <r>
      <t>•</t>
    </r>
    <r>
      <rPr>
        <b/>
        <sz val="14"/>
        <color indexed="8"/>
        <rFont val="Arial"/>
        <family val="2"/>
      </rPr>
      <t xml:space="preserve"> Meeting link: https://ieeesa.webex.com/ieeesa/j.php?MTID=md6252a4ff42ce5b643c322b7d1ff5185</t>
    </r>
    <phoneticPr fontId="30"/>
  </si>
  <si>
    <r>
      <t>•</t>
    </r>
    <r>
      <rPr>
        <b/>
        <sz val="14"/>
        <color indexed="8"/>
        <rFont val="Arial"/>
        <family val="2"/>
      </rPr>
      <t xml:space="preserve">Meeting number:   : 179 155 3430  </t>
    </r>
    <phoneticPr fontId="30"/>
  </si>
  <si>
    <r>
      <t>•</t>
    </r>
    <r>
      <rPr>
        <b/>
        <sz val="14"/>
        <color indexed="8"/>
        <rFont val="Arial"/>
        <family val="2"/>
      </rPr>
      <t>Password:          80215SG6a</t>
    </r>
    <phoneticPr fontId="30"/>
  </si>
  <si>
    <t>2021/09/22 Wednesay</t>
    <phoneticPr fontId="30"/>
  </si>
  <si>
    <t>Sept. 22 in EST</t>
    <phoneticPr fontId="30"/>
  </si>
  <si>
    <t xml:space="preserve">Sept. 22 in JST </t>
    <phoneticPr fontId="30"/>
  </si>
  <si>
    <t>Sept. 22 in UTC</t>
    <phoneticPr fontId="30"/>
  </si>
  <si>
    <t>Meeting number: 179 507 4017</t>
    <phoneticPr fontId="30"/>
  </si>
  <si>
    <t>10:00PM-12:00,  Thursday, Sept. 22, 2021 JST(UTC+9:00)  (Japan &amp; Korea)</t>
    <phoneticPr fontId="30"/>
  </si>
  <si>
    <t>9:00 AM -11:00 AM Thursday, Sept. 22, 2021 (UTC-05:00) Eastern Time (US &amp; Canada)</t>
    <phoneticPr fontId="30"/>
  </si>
  <si>
    <t xml:space="preserve">        9:00 AM - 11:00 AM Wednesday, Sept. 15th,  2021 (UTC-04:00) Eastern Time, </t>
    <phoneticPr fontId="30"/>
  </si>
  <si>
    <r>
      <t xml:space="preserve">      10:00 PM - 12:00 PM Wednesday, Sept. 15</t>
    </r>
    <r>
      <rPr>
        <b/>
        <vertAlign val="superscript"/>
        <sz val="14"/>
        <color rgb="FF000000"/>
        <rFont val="Arial"/>
        <family val="2"/>
      </rPr>
      <t xml:space="preserve">th, </t>
    </r>
    <r>
      <rPr>
        <b/>
        <sz val="14"/>
        <color rgb="FF000000"/>
        <rFont val="Arial"/>
        <family val="2"/>
      </rPr>
      <t xml:space="preserve"> 2021 (UTC+9:00) Japan &amp; Korean Time</t>
    </r>
    <phoneticPr fontId="30"/>
  </si>
  <si>
    <t>21-0245-01</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</si>
  <si>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</si>
  <si>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</si>
  <si>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 xml:space="preserve">   Formation of Task Group</t>
    <phoneticPr fontId="30"/>
  </si>
  <si>
    <t>Action</t>
    <phoneticPr fontId="30"/>
  </si>
  <si>
    <t xml:space="preserve"> Finalizing Technical Reuirement after NesCom Approval on Sept. 23rd</t>
    <phoneticPr fontId="35"/>
  </si>
  <si>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</si>
  <si>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</si>
  <si>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21-0445-01</t>
    <phoneticPr fontId="30"/>
  </si>
  <si>
    <t>21-0444-01</t>
    <phoneticPr fontId="30"/>
  </si>
  <si>
    <t>21-0445-03</t>
    <phoneticPr fontId="30"/>
  </si>
  <si>
    <t>Review of minutes of last meeting in July 2021</t>
    <phoneticPr fontId="30"/>
  </si>
  <si>
    <t>21-0407-03</t>
    <phoneticPr fontId="30"/>
  </si>
  <si>
    <t>[SG15.6a Meeting Agenda in September, 2021]</t>
    <phoneticPr fontId="30"/>
  </si>
  <si>
    <t>21-0244-05</t>
    <phoneticPr fontId="30"/>
  </si>
  <si>
    <t>SG15.6a(Enhanced Dependability of 15.6-2012) 2nd Session at EV2 on Thursday</t>
    <phoneticPr fontId="30"/>
  </si>
  <si>
    <t>21-0484-00</t>
    <phoneticPr fontId="30"/>
  </si>
  <si>
    <t>Application Matrix and Use cases for dependable social services based on BAN/5G/AI platform</t>
    <phoneticPr fontId="30"/>
  </si>
  <si>
    <t>Previous Draft of Technical Requrement in IG-DEP</t>
    <phoneticPr fontId="30"/>
  </si>
  <si>
    <t>21-0444-02</t>
    <phoneticPr fontId="30"/>
  </si>
  <si>
    <t>21-0023-02</t>
    <phoneticPr fontId="30"/>
  </si>
  <si>
    <t>Drafting Technical Requirement for Specified Uase Cases and Corresponding to PAR and CSD of  IEEE802.15.6a</t>
    <phoneticPr fontId="30"/>
  </si>
  <si>
    <t>21-0493-01</t>
    <phoneticPr fontId="30"/>
  </si>
  <si>
    <t>21-0023-04</t>
    <phoneticPr fontId="30"/>
  </si>
  <si>
    <t>Clint Powell</t>
    <phoneticPr fontId="30"/>
  </si>
  <si>
    <t>Report of last joint sessions among SG15.4ab, TG13, 14.</t>
    <phoneticPr fontId="30"/>
  </si>
  <si>
    <t>Review of IEEE Time-Sensing Networking Webinar Series (IEEE 802.1)</t>
    <phoneticPr fontId="30"/>
  </si>
  <si>
    <t>21-0499-00</t>
    <phoneticPr fontId="30"/>
  </si>
  <si>
    <t>15-21-0503-00</t>
    <phoneticPr fontId="30"/>
  </si>
  <si>
    <t>UWB Harmonization of 15.6a with 15.4ab and 15.14</t>
    <phoneticPr fontId="30"/>
  </si>
  <si>
    <t>15-21-0497-00</t>
    <phoneticPr fontId="30"/>
  </si>
  <si>
    <t>Benjamin Rolfe &amp; 
Ryuji Kohno</t>
    <phoneticPr fontId="30"/>
  </si>
  <si>
    <t>Consensus between 15.4ab(NG-UWB), 15.6a(DEP) and 15.14 for harmonization</t>
    <phoneticPr fontId="30"/>
  </si>
  <si>
    <t>15-21-0153-01
15-21-0386-00</t>
    <phoneticPr fontId="30"/>
  </si>
  <si>
    <t>Webinar Report for TSN by 802.1</t>
    <phoneticPr fontId="30"/>
  </si>
  <si>
    <t>Feasbile Solution for Coexisitence</t>
    <phoneticPr fontId="30"/>
  </si>
  <si>
    <t>2021/09/20  Monday</t>
    <phoneticPr fontId="30"/>
  </si>
  <si>
    <t>21-0497-00</t>
    <phoneticPr fontId="30"/>
  </si>
  <si>
    <t>15-21-0444-05</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</si>
</sst>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4"/>
      <name val="ＭＳ Ｐゴシック"/>
      <family val="2"/>
      <charset val="128"/>
    </font>
    <font>
      <b/>
      <sz val="11"/>
      <color rgb="FF0000FF"/>
      <name val="ＭＳ Ｐゴシック"/>
      <family val="2"/>
      <scheme val="minor"/>
    </font>
    <font>
      <b/>
      <sz val="14"/>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4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9" fillId="0" borderId="0"/>
    <xf numFmtId="0" fontId="37" fillId="0" borderId="0"/>
    <xf numFmtId="180" fontId="70" fillId="0" borderId="0"/>
    <xf numFmtId="187" fontId="3" fillId="0" borderId="0" applyFont="0" applyFill="0" applyBorder="0" applyAlignment="0" applyProtection="0"/>
    <xf numFmtId="180" fontId="68" fillId="0" borderId="0" applyNumberFormat="0" applyFill="0" applyBorder="0" applyAlignment="0" applyProtection="0"/>
    <xf numFmtId="43" fontId="67" fillId="0" borderId="0" applyFont="0" applyFill="0" applyBorder="0" applyAlignment="0" applyProtection="0"/>
    <xf numFmtId="40" fontId="3" fillId="0" borderId="0" applyFont="0" applyFill="0" applyBorder="0" applyAlignment="0" applyProtection="0">
      <alignment vertical="center"/>
    </xf>
  </cellStyleXfs>
  <cellXfs count="305">
    <xf numFmtId="0" fontId="0" fillId="0" borderId="0" xfId="0"/>
    <xf numFmtId="0" fontId="41" fillId="0" borderId="0" xfId="7" applyFont="1" applyAlignment="1">
      <alignment horizontal="left" readingOrder="1"/>
    </xf>
    <xf numFmtId="0" fontId="5" fillId="0" borderId="0" xfId="7"/>
    <xf numFmtId="0" fontId="42" fillId="0" borderId="0" xfId="7" applyFont="1" applyAlignment="1">
      <alignment horizontal="left" readingOrder="1"/>
    </xf>
    <xf numFmtId="0" fontId="7" fillId="0" borderId="0" xfId="7" applyFont="1" applyAlignment="1">
      <alignment horizontal="left" readingOrder="1"/>
    </xf>
    <xf numFmtId="178" fontId="43" fillId="0" borderId="0" xfId="7" applyNumberFormat="1" applyFont="1" applyAlignment="1">
      <alignment horizontal="left" readingOrder="1"/>
    </xf>
    <xf numFmtId="179" fontId="43" fillId="0" borderId="0" xfId="7" applyNumberFormat="1" applyFont="1" applyAlignment="1">
      <alignment horizontal="left" readingOrder="1"/>
    </xf>
    <xf numFmtId="0" fontId="43" fillId="0" borderId="0" xfId="7" applyFont="1" applyAlignment="1">
      <alignment horizontal="left" readingOrder="1"/>
    </xf>
    <xf numFmtId="0" fontId="9" fillId="0" borderId="0" xfId="7" applyFont="1" applyAlignment="1">
      <alignment horizontal="left" readingOrder="1"/>
    </xf>
    <xf numFmtId="0" fontId="44" fillId="0" borderId="0" xfId="7" applyFont="1" applyAlignment="1">
      <alignment horizontal="left" readingOrder="1"/>
    </xf>
    <xf numFmtId="0" fontId="43"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5"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6" fillId="0" borderId="0" xfId="7" applyFont="1" applyAlignment="1">
      <alignment wrapText="1"/>
    </xf>
    <xf numFmtId="0" fontId="47" fillId="0" borderId="0" xfId="0" applyFont="1"/>
    <xf numFmtId="0" fontId="48" fillId="0" borderId="0" xfId="0" applyFont="1" applyAlignment="1">
      <alignment horizontal="left" vertical="top" wrapText="1" indent="4"/>
    </xf>
    <xf numFmtId="0" fontId="49"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9"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6"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0"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6"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2" fillId="0" borderId="0" xfId="7" applyFont="1" applyAlignment="1">
      <alignment horizontal="center"/>
    </xf>
    <xf numFmtId="21" fontId="51" fillId="0" borderId="0" xfId="7" applyNumberFormat="1" applyFont="1"/>
    <xf numFmtId="0" fontId="53" fillId="0" borderId="0" xfId="0" applyFont="1"/>
    <xf numFmtId="0" fontId="40" fillId="0" borderId="0" xfId="2" applyAlignment="1" applyProtection="1"/>
    <xf numFmtId="0" fontId="54" fillId="0" borderId="0" xfId="0" applyFont="1"/>
    <xf numFmtId="0" fontId="55" fillId="0" borderId="0" xfId="0" applyFont="1"/>
    <xf numFmtId="0" fontId="32" fillId="0" borderId="0" xfId="7" applyFont="1"/>
    <xf numFmtId="0" fontId="56"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7"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9" fillId="0" borderId="0" xfId="7" applyFont="1" applyAlignment="1">
      <alignment horizontal="center" vertical="center"/>
    </xf>
    <xf numFmtId="0" fontId="59" fillId="0" borderId="0" xfId="7" applyFont="1" applyAlignment="1">
      <alignment horizontal="center" vertical="center" wrapText="1"/>
    </xf>
    <xf numFmtId="0" fontId="59" fillId="0" borderId="0" xfId="7" applyFont="1" applyAlignment="1">
      <alignment vertical="center" wrapText="1"/>
    </xf>
    <xf numFmtId="0" fontId="60" fillId="0" borderId="0" xfId="0" applyFont="1" applyAlignment="1">
      <alignment vertical="top" wrapText="1"/>
    </xf>
    <xf numFmtId="0" fontId="60" fillId="0" borderId="0" xfId="0" applyFont="1" applyAlignment="1">
      <alignment vertical="center" wrapText="1"/>
    </xf>
    <xf numFmtId="0" fontId="60" fillId="0" borderId="0" xfId="7" applyFont="1" applyAlignment="1">
      <alignment horizontal="left" vertical="center" wrapText="1"/>
    </xf>
    <xf numFmtId="0" fontId="63" fillId="0" borderId="0" xfId="7" applyFont="1" applyAlignment="1">
      <alignment horizontal="center" vertical="center" wrapText="1"/>
    </xf>
    <xf numFmtId="0" fontId="59" fillId="0" borderId="0" xfId="0" applyFont="1" applyAlignment="1">
      <alignment horizontal="center" vertical="center" wrapText="1"/>
    </xf>
    <xf numFmtId="0" fontId="61" fillId="0" borderId="0" xfId="7" applyFont="1" applyAlignment="1">
      <alignment horizontal="center" vertical="center" wrapText="1"/>
    </xf>
    <xf numFmtId="0" fontId="64" fillId="0" borderId="0" xfId="7" applyFont="1"/>
    <xf numFmtId="182" fontId="65" fillId="0" borderId="0" xfId="7" applyNumberFormat="1" applyFont="1" applyAlignment="1">
      <alignment horizontal="center"/>
    </xf>
    <xf numFmtId="182" fontId="65" fillId="0" borderId="0" xfId="7" applyNumberFormat="1" applyFont="1" applyAlignment="1">
      <alignment horizontal="center" vertical="center"/>
    </xf>
    <xf numFmtId="0" fontId="66" fillId="0" borderId="0" xfId="7" applyFont="1"/>
    <xf numFmtId="20" fontId="25" fillId="0" borderId="0" xfId="7" applyNumberFormat="1" applyFont="1" applyAlignment="1">
      <alignment horizontal="center"/>
    </xf>
    <xf numFmtId="0" fontId="61" fillId="0" borderId="0" xfId="7" applyFont="1" applyAlignment="1">
      <alignment horizontal="center"/>
    </xf>
    <xf numFmtId="0" fontId="61" fillId="0" borderId="0" xfId="7" applyFont="1" applyAlignment="1">
      <alignment horizontal="center" vertical="center"/>
    </xf>
    <xf numFmtId="0" fontId="62" fillId="0" borderId="0" xfId="7" applyFont="1"/>
    <xf numFmtId="20" fontId="24" fillId="0" borderId="0" xfId="7" applyNumberFormat="1" applyFont="1" applyAlignment="1">
      <alignment horizontal="center"/>
    </xf>
    <xf numFmtId="0" fontId="60" fillId="0" borderId="0" xfId="0" applyFont="1" applyAlignment="1">
      <alignment horizontal="center" vertical="center" wrapText="1"/>
    </xf>
    <xf numFmtId="0" fontId="25" fillId="0" borderId="0" xfId="0" applyFont="1" applyAlignment="1">
      <alignment horizontal="left" vertical="center" indent="2" readingOrder="1"/>
    </xf>
    <xf numFmtId="0" fontId="63" fillId="0" borderId="0" xfId="0" applyFont="1" applyAlignment="1">
      <alignment horizontal="left" vertical="center" readingOrder="1"/>
    </xf>
    <xf numFmtId="0" fontId="73" fillId="0" borderId="0" xfId="2" applyFont="1" applyAlignment="1" applyProtection="1">
      <alignment horizontal="left" vertical="center" readingOrder="1"/>
    </xf>
    <xf numFmtId="0" fontId="32" fillId="0" borderId="0" xfId="0" applyFont="1" applyAlignment="1">
      <alignment horizontal="left" vertical="center" wrapText="1"/>
    </xf>
    <xf numFmtId="182" fontId="50"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4" fillId="0" borderId="0" xfId="0" applyFont="1" applyAlignment="1">
      <alignment horizontal="center" vertical="center" wrapText="1"/>
    </xf>
    <xf numFmtId="0" fontId="20" fillId="0" borderId="0" xfId="0" applyFont="1" applyAlignment="1">
      <alignment horizontal="center" vertical="center" wrapText="1"/>
    </xf>
    <xf numFmtId="0" fontId="74" fillId="0" borderId="0" xfId="7" applyFont="1" applyAlignment="1">
      <alignment horizontal="center" vertical="center" wrapText="1"/>
    </xf>
    <xf numFmtId="0" fontId="24" fillId="0" borderId="0" xfId="7" applyFont="1" applyAlignment="1">
      <alignment horizontal="left" wrapText="1"/>
    </xf>
    <xf numFmtId="0" fontId="75" fillId="0" borderId="0" xfId="7" applyFont="1"/>
    <xf numFmtId="0" fontId="58" fillId="0" borderId="0" xfId="0" applyFont="1" applyAlignment="1">
      <alignment vertical="top" wrapText="1"/>
    </xf>
    <xf numFmtId="0" fontId="58" fillId="0" borderId="0" xfId="0" applyFont="1" applyAlignment="1">
      <alignment vertical="center" wrapText="1"/>
    </xf>
    <xf numFmtId="0" fontId="58" fillId="0" borderId="0" xfId="7" applyFont="1" applyAlignment="1">
      <alignment horizontal="left" vertical="center" wrapText="1"/>
    </xf>
    <xf numFmtId="0" fontId="32" fillId="0" borderId="0" xfId="0" applyFont="1"/>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13" fillId="0" borderId="19"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185" fontId="13" fillId="0" borderId="6"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185" fontId="13" fillId="4" borderId="12" xfId="0" applyNumberFormat="1" applyFont="1" applyFill="1" applyBorder="1"/>
    <xf numFmtId="185" fontId="13" fillId="4" borderId="0" xfId="0" applyNumberFormat="1" applyFont="1" applyFill="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186" fontId="13" fillId="0" borderId="14" xfId="0" applyNumberFormat="1" applyFont="1" applyBorder="1"/>
    <xf numFmtId="0" fontId="22" fillId="4" borderId="15" xfId="0" applyFont="1" applyFill="1" applyBorder="1" applyAlignment="1">
      <alignment wrapText="1"/>
    </xf>
    <xf numFmtId="0" fontId="22" fillId="4" borderId="16" xfId="0" applyFont="1" applyFill="1" applyBorder="1"/>
    <xf numFmtId="186" fontId="13" fillId="0" borderId="15" xfId="0" applyNumberFormat="1" applyFont="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9"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20" fillId="0" borderId="0" xfId="7" applyFont="1" applyAlignment="1">
      <alignment vertical="top"/>
    </xf>
    <xf numFmtId="0" fontId="24" fillId="0" borderId="0" xfId="7" applyFont="1" applyAlignment="1">
      <alignment horizontal="center" vertical="top"/>
    </xf>
    <xf numFmtId="0" fontId="58" fillId="0" borderId="0" xfId="7" applyFont="1" applyAlignment="1">
      <alignment horizontal="center" vertical="center" wrapText="1"/>
    </xf>
    <xf numFmtId="0" fontId="58" fillId="0" borderId="0" xfId="0" applyFont="1" applyAlignment="1">
      <alignment horizontal="center" vertical="center" wrapText="1"/>
    </xf>
    <xf numFmtId="0" fontId="13" fillId="0" borderId="0" xfId="7" applyFont="1" applyAlignment="1">
      <alignment horizontal="left" vertical="top" wrapText="1"/>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0" fontId="77" fillId="7" borderId="13" xfId="0" applyFont="1" applyFill="1" applyBorder="1" applyAlignment="1">
      <alignment horizontal="center" vertical="center" wrapText="1"/>
    </xf>
    <xf numFmtId="0" fontId="77" fillId="7" borderId="8" xfId="0" applyFont="1" applyFill="1" applyBorder="1" applyAlignment="1">
      <alignment horizontal="center" vertical="center"/>
    </xf>
    <xf numFmtId="180" fontId="69" fillId="6" borderId="2" xfId="12" applyFont="1" applyFill="1" applyBorder="1" applyAlignment="1">
      <alignment horizontal="center" vertical="center" wrapText="1"/>
    </xf>
    <xf numFmtId="180" fontId="69" fillId="6" borderId="23" xfId="12" applyFont="1" applyFill="1" applyBorder="1" applyAlignment="1">
      <alignment horizontal="center" vertical="center" wrapText="1"/>
    </xf>
    <xf numFmtId="180" fontId="69" fillId="6" borderId="6" xfId="12" applyFont="1" applyFill="1" applyBorder="1" applyAlignment="1">
      <alignment horizontal="center" vertical="center" wrapText="1"/>
    </xf>
    <xf numFmtId="180" fontId="69" fillId="6" borderId="18" xfId="12" applyFont="1" applyFill="1" applyBorder="1" applyAlignment="1">
      <alignment horizontal="center" vertical="center" wrapText="1"/>
    </xf>
    <xf numFmtId="0" fontId="13" fillId="6" borderId="21" xfId="0" applyFont="1" applyFill="1" applyBorder="1" applyAlignment="1">
      <alignment horizontal="center" vertical="center"/>
    </xf>
    <xf numFmtId="0" fontId="22" fillId="6" borderId="22" xfId="0" applyFont="1" applyFill="1" applyBorder="1" applyAlignment="1">
      <alignment horizontal="center" vertical="center"/>
    </xf>
    <xf numFmtId="0" fontId="77" fillId="7" borderId="13"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5" borderId="25" xfId="0" applyFont="1" applyFill="1" applyBorder="1" applyAlignment="1">
      <alignment horizontal="center" vertical="center"/>
    </xf>
    <xf numFmtId="0" fontId="13" fillId="5" borderId="24" xfId="0" applyFont="1" applyFill="1" applyBorder="1" applyAlignment="1">
      <alignment horizontal="center" vertical="center"/>
    </xf>
    <xf numFmtId="0" fontId="22" fillId="5" borderId="26" xfId="0" applyFont="1" applyFill="1" applyBorder="1" applyAlignment="1">
      <alignment horizontal="center" vertical="center"/>
    </xf>
    <xf numFmtId="0" fontId="22" fillId="0" borderId="23" xfId="0" applyFont="1" applyBorder="1" applyAlignment="1">
      <alignment horizontal="center" vertical="center"/>
    </xf>
    <xf numFmtId="0" fontId="22" fillId="0" borderId="18" xfId="0" applyFont="1" applyBorder="1" applyAlignment="1">
      <alignment horizontal="center" vertical="center"/>
    </xf>
    <xf numFmtId="0" fontId="13" fillId="6" borderId="25" xfId="0" applyFont="1" applyFill="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13" fillId="6" borderId="22" xfId="0" applyFont="1" applyFill="1" applyBorder="1" applyAlignment="1">
      <alignment horizontal="center" vertical="center"/>
    </xf>
    <xf numFmtId="0" fontId="22" fillId="5"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7" xfId="0" applyFont="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31" xfId="0" applyFont="1" applyBorder="1" applyAlignment="1">
      <alignment horizontal="center" vertic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15" fillId="0" borderId="0" xfId="0" applyFont="1" applyAlignment="1">
      <alignment horizontal="center" vertical="center" wrapText="1"/>
    </xf>
    <xf numFmtId="0" fontId="51" fillId="0" borderId="0" xfId="7" applyFont="1" applyAlignment="1">
      <alignment horizontal="center" vertical="center" wrapText="1"/>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0</xdr:colOff>
      <xdr:row>6</xdr:row>
      <xdr:rowOff>0</xdr:rowOff>
    </xdr:from>
    <xdr:to>
      <xdr:col>7</xdr:col>
      <xdr:colOff>719667</xdr:colOff>
      <xdr:row>8</xdr:row>
      <xdr:rowOff>0</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096933" y="10803467"/>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0</xdr:colOff>
      <xdr:row>16</xdr:row>
      <xdr:rowOff>0</xdr:rowOff>
    </xdr:from>
    <xdr:to>
      <xdr:col>9</xdr:col>
      <xdr:colOff>16934</xdr:colOff>
      <xdr:row>18</xdr:row>
      <xdr:rowOff>8466</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5850467" y="3479800"/>
          <a:ext cx="711200"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0</xdr:colOff>
      <xdr:row>8</xdr:row>
      <xdr:rowOff>0</xdr:rowOff>
    </xdr:from>
    <xdr:to>
      <xdr:col>15</xdr:col>
      <xdr:colOff>16936</xdr:colOff>
      <xdr:row>10</xdr:row>
      <xdr:rowOff>16933</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9838267" y="11209867"/>
          <a:ext cx="635002"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17</xdr:col>
      <xdr:colOff>0</xdr:colOff>
      <xdr:row>6</xdr:row>
      <xdr:rowOff>0</xdr:rowOff>
    </xdr:from>
    <xdr:to>
      <xdr:col>17</xdr:col>
      <xdr:colOff>533400</xdr:colOff>
      <xdr:row>8</xdr:row>
      <xdr:rowOff>33866</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1743267" y="10803467"/>
          <a:ext cx="533400" cy="4402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42ff6a58444126fd311b751923d35977" TargetMode="External"/><Relationship Id="rId7" Type="http://schemas.openxmlformats.org/officeDocument/2006/relationships/drawing" Target="../drawings/drawing1.xml"/><Relationship Id="rId2" Type="http://schemas.openxmlformats.org/officeDocument/2006/relationships/hyperlink" Target="https://ieeesa.webex.com/ieeesa/j.php?MTID=mefa004064fd4ac5f6e28173f1bbc2bf4" TargetMode="External"/><Relationship Id="rId1" Type="http://schemas.openxmlformats.org/officeDocument/2006/relationships/hyperlink" Target="https://ieeesa.webex.com/ieeesa/j.php?MTID=mefa004064fd4ac5f6e28173f1bbc2bf4" TargetMode="External"/><Relationship Id="rId6" Type="http://schemas.openxmlformats.org/officeDocument/2006/relationships/hyperlink" Target="https://ieeesa.webex.com/ieeesa/j.php?MTID=mb3ea97c89a1806cf72ba307726b2087a" TargetMode="External"/><Relationship Id="rId5" Type="http://schemas.openxmlformats.org/officeDocument/2006/relationships/hyperlink" Target="https://ieeesa.webex.com/ieeesa/j.php?MTID=mb3ea97c89a1806cf72ba307726b2087a" TargetMode="External"/><Relationship Id="rId4" Type="http://schemas.openxmlformats.org/officeDocument/2006/relationships/hyperlink" Target="https://ieeesa.webex.com/ieeesa/j.php?MTID=mb3c82b1a28c4c46e559c915a3dab109d"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eeesa.webex.com/ieeesa/j.php?MTID=m42ff6a58444126fd311b751923d35977"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ieeesa.webex.com/ieeesa/j.php?MTID=mb3c82b1a28c4c46e559c915a3dab109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E10" sqref="E10"/>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101</v>
      </c>
      <c r="E3" s="5"/>
    </row>
    <row r="4" spans="2:5" ht="20.5">
      <c r="B4" s="3" t="s">
        <v>2</v>
      </c>
      <c r="C4" s="6">
        <v>44453</v>
      </c>
    </row>
    <row r="5" spans="2:5" ht="20.5">
      <c r="B5" s="3" t="s">
        <v>102</v>
      </c>
    </row>
    <row r="6" spans="2:5" ht="20.5">
      <c r="B6" s="7" t="s">
        <v>3</v>
      </c>
    </row>
    <row r="7" spans="2:5" ht="20.5">
      <c r="B7" s="7" t="s">
        <v>104</v>
      </c>
    </row>
    <row r="8" spans="2:5" ht="20.5">
      <c r="B8" s="8" t="s">
        <v>103</v>
      </c>
    </row>
    <row r="9" spans="2:5" ht="15.5">
      <c r="B9" s="9"/>
    </row>
    <row r="10" spans="2:5" ht="20.5">
      <c r="B10" s="3" t="s">
        <v>4</v>
      </c>
      <c r="C10" s="4" t="s">
        <v>228</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A16" sqref="A16:XFD16"/>
    </sheetView>
  </sheetViews>
  <sheetFormatPr defaultRowHeight="12.5"/>
  <cols>
    <col min="4" max="4" width="35.453125" customWidth="1"/>
    <col min="8" max="8" width="14.54296875" customWidth="1"/>
    <col min="9" max="9" width="15.54296875" customWidth="1"/>
  </cols>
  <sheetData>
    <row r="1" spans="1:10" s="2" customFormat="1" ht="18">
      <c r="B1" s="11"/>
      <c r="C1" s="12"/>
      <c r="D1" s="26" t="str">
        <f>'Sept. 15 Wed'!D1</f>
        <v>AGENDA SG15.6a MEETING</v>
      </c>
      <c r="F1" s="16"/>
      <c r="G1" s="14"/>
      <c r="H1" s="16"/>
      <c r="I1" s="27"/>
    </row>
    <row r="2" spans="1:10" s="2" customFormat="1" ht="17.5">
      <c r="A2" s="68"/>
      <c r="B2" s="15"/>
      <c r="C2" s="12"/>
      <c r="D2" s="25" t="s">
        <v>206</v>
      </c>
      <c r="F2" s="16"/>
      <c r="G2" s="14"/>
      <c r="H2" s="16"/>
      <c r="I2" s="27"/>
    </row>
    <row r="3" spans="1:10" s="47" customFormat="1" ht="18">
      <c r="A3" s="49"/>
      <c r="B3" s="49"/>
      <c r="C3" s="49"/>
      <c r="D3" s="67"/>
      <c r="E3" s="52"/>
      <c r="F3" s="52"/>
      <c r="G3" s="50"/>
      <c r="H3" s="52"/>
      <c r="I3" s="66"/>
    </row>
    <row r="4" spans="1:10" s="47" customFormat="1" ht="18">
      <c r="B4" s="68"/>
      <c r="C4" s="68"/>
      <c r="E4" s="53"/>
      <c r="F4" s="53"/>
      <c r="G4" s="50"/>
      <c r="H4" s="108" t="s">
        <v>207</v>
      </c>
      <c r="I4" s="122" t="s">
        <v>208</v>
      </c>
      <c r="J4" s="155" t="s">
        <v>209</v>
      </c>
    </row>
    <row r="5" spans="1:10" s="17" customFormat="1" ht="18.399999999999999" customHeight="1">
      <c r="D5" s="76" t="s">
        <v>76</v>
      </c>
      <c r="E5" s="56"/>
      <c r="F5" s="56"/>
      <c r="G5" s="50">
        <v>120</v>
      </c>
      <c r="H5" s="60">
        <v>0.375</v>
      </c>
      <c r="I5" s="123">
        <v>0.91666666666666663</v>
      </c>
      <c r="J5" s="156">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26" t="s">
        <v>212</v>
      </c>
      <c r="E12" s="53"/>
      <c r="F12" s="53"/>
      <c r="G12" s="50"/>
      <c r="H12" s="53"/>
      <c r="I12" s="66"/>
    </row>
    <row r="13" spans="1:10" s="47" customFormat="1" ht="18">
      <c r="A13" s="68"/>
      <c r="B13" s="68"/>
      <c r="C13" s="68"/>
      <c r="D13" s="129" t="s">
        <v>211</v>
      </c>
      <c r="E13" s="53"/>
      <c r="F13" s="53"/>
      <c r="G13" s="50"/>
      <c r="H13" s="53"/>
      <c r="I13" s="66"/>
    </row>
    <row r="14" spans="1:10" s="47" customFormat="1" ht="18">
      <c r="A14" s="68"/>
      <c r="B14" s="68"/>
      <c r="C14" s="68"/>
      <c r="D14" s="124"/>
      <c r="E14" s="53"/>
      <c r="F14" s="53"/>
      <c r="G14" s="50"/>
      <c r="H14" s="53"/>
      <c r="I14" s="66"/>
    </row>
    <row r="15" spans="1:10" s="47" customFormat="1" ht="18">
      <c r="A15" s="68"/>
      <c r="B15" s="68"/>
      <c r="C15" s="68"/>
      <c r="D15" s="124" t="s">
        <v>77</v>
      </c>
      <c r="E15" s="53"/>
      <c r="F15" s="53"/>
      <c r="G15" s="50"/>
      <c r="H15" s="53"/>
      <c r="I15" s="66"/>
    </row>
    <row r="16" spans="1:10" s="47" customFormat="1" ht="18">
      <c r="A16" s="68"/>
      <c r="B16" s="68"/>
      <c r="C16" s="68"/>
      <c r="D16" s="125" t="s">
        <v>169</v>
      </c>
      <c r="E16" s="53"/>
      <c r="F16" s="53"/>
      <c r="G16" s="50"/>
      <c r="H16" s="53"/>
      <c r="I16" s="66"/>
    </row>
    <row r="17" spans="1:9" s="47" customFormat="1" ht="18">
      <c r="A17" s="68"/>
      <c r="B17" s="68"/>
      <c r="C17" s="68"/>
      <c r="D17" s="173" t="s">
        <v>210</v>
      </c>
      <c r="E17" s="53"/>
      <c r="F17" s="53"/>
      <c r="G17" s="50"/>
      <c r="H17" s="53"/>
      <c r="I17" s="66"/>
    </row>
    <row r="18" spans="1:9" s="47" customFormat="1" ht="18">
      <c r="A18" s="68"/>
      <c r="B18" s="68"/>
      <c r="C18" s="68"/>
      <c r="D18" s="127" t="s">
        <v>84</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4"/>
  <sheetViews>
    <sheetView topLeftCell="B1" zoomScale="68" zoomScaleNormal="68" workbookViewId="0">
      <selection activeCell="G9" sqref="G9"/>
    </sheetView>
  </sheetViews>
  <sheetFormatPr defaultColWidth="9.26953125" defaultRowHeight="1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c r="B1" s="69" t="s">
        <v>15</v>
      </c>
      <c r="C1" s="70" t="s">
        <v>162</v>
      </c>
    </row>
    <row r="2" spans="1:3" ht="15">
      <c r="B2" s="69" t="s">
        <v>16</v>
      </c>
      <c r="C2" s="70" t="s">
        <v>253</v>
      </c>
    </row>
    <row r="3" spans="1:3" ht="15">
      <c r="B3" s="69" t="s">
        <v>17</v>
      </c>
      <c r="C3" s="71">
        <v>44460</v>
      </c>
    </row>
    <row r="4" spans="1:3" ht="20">
      <c r="A4" s="30"/>
      <c r="B4" s="31" t="s">
        <v>18</v>
      </c>
    </row>
    <row r="5" spans="1:3" ht="15.5">
      <c r="A5" s="30"/>
      <c r="B5" s="130"/>
    </row>
    <row r="6" spans="1:3" ht="15.5">
      <c r="A6" s="30"/>
      <c r="B6" s="131"/>
    </row>
    <row r="7" spans="1:3" ht="18.75" customHeight="1">
      <c r="A7" s="30"/>
      <c r="B7" s="19" t="s">
        <v>19</v>
      </c>
    </row>
    <row r="8" spans="1:3" ht="78.5" customHeight="1">
      <c r="A8" s="30"/>
      <c r="B8" s="228" t="s">
        <v>217</v>
      </c>
    </row>
    <row r="9" spans="1:3" ht="15.5">
      <c r="A9" s="30"/>
      <c r="B9" s="19"/>
    </row>
    <row r="10" spans="1:3" ht="15.5">
      <c r="A10" s="19">
        <v>1</v>
      </c>
      <c r="B10" s="19" t="s">
        <v>219</v>
      </c>
    </row>
    <row r="11" spans="1:3" ht="15.5">
      <c r="A11" s="19"/>
      <c r="B11" s="37" t="s">
        <v>218</v>
      </c>
    </row>
    <row r="12" spans="1:3" ht="15.5">
      <c r="B12" s="32" t="s">
        <v>163</v>
      </c>
    </row>
    <row r="13" spans="1:3" ht="15.5">
      <c r="A13" s="19">
        <v>2</v>
      </c>
      <c r="B13" s="19" t="s">
        <v>164</v>
      </c>
    </row>
    <row r="14" spans="1:3" ht="15.5">
      <c r="B14" s="32" t="s">
        <v>165</v>
      </c>
    </row>
    <row r="15" spans="1:3" ht="15.5">
      <c r="B15" s="132" t="s">
        <v>166</v>
      </c>
    </row>
    <row r="16" spans="1:3" ht="15.5">
      <c r="B16" s="37" t="s">
        <v>167</v>
      </c>
    </row>
    <row r="17" spans="1:3" ht="15.5">
      <c r="B17" s="37" t="s">
        <v>168</v>
      </c>
    </row>
    <row r="18" spans="1:3" ht="15.5">
      <c r="A18" s="19">
        <v>2</v>
      </c>
      <c r="B18" s="19" t="s">
        <v>20</v>
      </c>
    </row>
    <row r="19" spans="1:3" ht="15.5">
      <c r="A19" s="19"/>
      <c r="B19" s="134" t="s">
        <v>220</v>
      </c>
    </row>
    <row r="20" spans="1:3" ht="15.5">
      <c r="A20" s="19"/>
    </row>
    <row r="21" spans="1:3" ht="15.5">
      <c r="B21" s="32"/>
    </row>
    <row r="22" spans="1:3" ht="15.5">
      <c r="B22" s="32"/>
    </row>
    <row r="23" spans="1:3" ht="15.5">
      <c r="B23" s="34" t="s">
        <v>21</v>
      </c>
      <c r="C23" s="33"/>
    </row>
    <row r="25" spans="1:3">
      <c r="B25" s="35" t="s">
        <v>22</v>
      </c>
    </row>
    <row r="26" spans="1:3">
      <c r="B26" s="35" t="s">
        <v>23</v>
      </c>
    </row>
    <row r="27" spans="1:3">
      <c r="B27" s="35" t="s">
        <v>24</v>
      </c>
    </row>
    <row r="28" spans="1:3">
      <c r="B28" s="35" t="s">
        <v>25</v>
      </c>
    </row>
    <row r="29" spans="1:3">
      <c r="B29" s="35" t="s">
        <v>26</v>
      </c>
    </row>
    <row r="30" spans="1:3">
      <c r="B30" s="36"/>
    </row>
    <row r="31" spans="1:3" ht="15.5">
      <c r="B31" s="19" t="s">
        <v>27</v>
      </c>
    </row>
    <row r="34" spans="2:2">
      <c r="B34" s="40"/>
    </row>
    <row r="35" spans="2:2">
      <c r="B35" s="40"/>
    </row>
    <row r="36" spans="2:2" ht="15.5">
      <c r="B36" s="41"/>
    </row>
    <row r="37" spans="2:2" ht="15.5">
      <c r="B37" s="41"/>
    </row>
    <row r="38" spans="2:2" ht="15.5">
      <c r="B38" s="41"/>
    </row>
    <row r="39" spans="2:2" ht="15.5">
      <c r="B39" s="41"/>
    </row>
    <row r="40" spans="2:2" ht="15.5">
      <c r="B40" s="41"/>
    </row>
    <row r="41" spans="2:2" ht="15.5">
      <c r="B41" s="41"/>
    </row>
    <row r="42" spans="2:2" ht="15.5">
      <c r="B42" s="37"/>
    </row>
    <row r="43" spans="2:2" ht="15.5">
      <c r="B43" s="37"/>
    </row>
    <row r="44" spans="2:2" ht="15.5">
      <c r="B44" s="37"/>
    </row>
    <row r="45" spans="2:2" ht="15.5">
      <c r="B45" s="37"/>
    </row>
    <row r="46" spans="2:2" ht="15.5">
      <c r="B46" s="37"/>
    </row>
    <row r="47" spans="2:2" ht="15.5">
      <c r="B47" s="37"/>
    </row>
    <row r="51" spans="2:2">
      <c r="B51" s="38"/>
    </row>
    <row r="52" spans="2:2">
      <c r="B52" s="38"/>
    </row>
    <row r="53" spans="2:2">
      <c r="B53" s="38"/>
    </row>
    <row r="54" spans="2:2">
      <c r="B54" s="38"/>
    </row>
  </sheetData>
  <phoneticPr fontId="30"/>
  <hyperlinks>
    <hyperlink ref="B25"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0"/>
  <sheetViews>
    <sheetView zoomScale="75" zoomScaleNormal="75" workbookViewId="0">
      <selection activeCell="A25" sqref="A25"/>
    </sheetView>
  </sheetViews>
  <sheetFormatPr defaultColWidth="11.7265625" defaultRowHeight="15.5"/>
  <cols>
    <col min="1" max="1" width="9.7265625" style="133" customWidth="1"/>
    <col min="2" max="2" width="10.54296875" style="133" customWidth="1"/>
    <col min="3" max="3" width="14.26953125" style="133" customWidth="1"/>
    <col min="4" max="4" width="10.90625" style="133" customWidth="1"/>
    <col min="5" max="5" width="6.7265625" style="133" customWidth="1"/>
    <col min="6" max="6" width="10.7265625" style="133" customWidth="1"/>
    <col min="7" max="7" width="9.90625" style="133" customWidth="1"/>
    <col min="8" max="8" width="10.81640625" style="133" customWidth="1"/>
    <col min="9" max="9" width="9.90625" style="133" customWidth="1"/>
    <col min="10" max="11" width="8.7265625" style="133" customWidth="1"/>
    <col min="12" max="12" width="8.26953125" style="133" customWidth="1"/>
    <col min="13" max="13" width="10.1796875" style="133" customWidth="1"/>
    <col min="14" max="14" width="11.26953125" style="133" customWidth="1"/>
    <col min="15" max="15" width="8.81640625" style="133" customWidth="1"/>
    <col min="16" max="16" width="9.7265625" style="133" customWidth="1"/>
    <col min="17" max="17" width="8.7265625" style="133" customWidth="1"/>
    <col min="18" max="18" width="7.7265625" style="133" customWidth="1"/>
    <col min="19" max="19" width="12" style="133" customWidth="1"/>
    <col min="20" max="20" width="9.453125" style="133" customWidth="1"/>
    <col min="21" max="16384" width="11.7265625" style="133"/>
  </cols>
  <sheetData>
    <row r="1" spans="1:21">
      <c r="A1" s="175"/>
      <c r="B1" s="176"/>
      <c r="C1" s="177" t="s">
        <v>28</v>
      </c>
      <c r="D1" s="177" t="s">
        <v>31</v>
      </c>
      <c r="E1" s="229" t="s">
        <v>29</v>
      </c>
      <c r="F1" s="230"/>
      <c r="G1" s="229" t="s">
        <v>28</v>
      </c>
      <c r="H1" s="230"/>
      <c r="I1" s="236" t="s">
        <v>30</v>
      </c>
      <c r="J1" s="230"/>
      <c r="K1" s="236" t="s">
        <v>31</v>
      </c>
      <c r="L1" s="230"/>
      <c r="M1" s="178"/>
      <c r="N1" s="177" t="s">
        <v>32</v>
      </c>
      <c r="O1" s="229" t="s">
        <v>33</v>
      </c>
      <c r="P1" s="236"/>
      <c r="Q1" s="229" t="s">
        <v>29</v>
      </c>
      <c r="R1" s="230"/>
      <c r="S1" s="231" t="s">
        <v>28</v>
      </c>
      <c r="T1" s="232"/>
      <c r="U1" s="179"/>
    </row>
    <row r="2" spans="1:21">
      <c r="A2" s="180" t="s">
        <v>35</v>
      </c>
      <c r="B2" s="181" t="s">
        <v>81</v>
      </c>
      <c r="C2" s="182">
        <f>E2-6</f>
        <v>44447</v>
      </c>
      <c r="D2" s="182">
        <f>E2-4</f>
        <v>44449</v>
      </c>
      <c r="E2" s="233">
        <v>44453</v>
      </c>
      <c r="F2" s="234"/>
      <c r="G2" s="233">
        <f>E2+1</f>
        <v>44454</v>
      </c>
      <c r="H2" s="234"/>
      <c r="I2" s="233">
        <f>G2+1</f>
        <v>44455</v>
      </c>
      <c r="J2" s="234"/>
      <c r="K2" s="233">
        <f>I2+1</f>
        <v>44456</v>
      </c>
      <c r="L2" s="234"/>
      <c r="M2" s="183" t="s">
        <v>36</v>
      </c>
      <c r="N2" s="182">
        <f>K2+2</f>
        <v>44458</v>
      </c>
      <c r="O2" s="233">
        <f>N2+1</f>
        <v>44459</v>
      </c>
      <c r="P2" s="235"/>
      <c r="Q2" s="233">
        <f>O2+1</f>
        <v>44460</v>
      </c>
      <c r="R2" s="235"/>
      <c r="S2" s="233">
        <f>Q2+1</f>
        <v>44461</v>
      </c>
      <c r="T2" s="235"/>
      <c r="U2" s="184" t="s">
        <v>34</v>
      </c>
    </row>
    <row r="3" spans="1:21">
      <c r="A3" s="185">
        <v>0.20833333333333401</v>
      </c>
      <c r="B3" s="186">
        <f>A3-3/24</f>
        <v>8.3333333333334009E-2</v>
      </c>
      <c r="C3" s="187"/>
      <c r="D3" s="187"/>
      <c r="E3" s="188"/>
      <c r="F3" s="189"/>
      <c r="G3" s="188"/>
      <c r="H3" s="189"/>
      <c r="I3" s="190"/>
      <c r="J3" s="191"/>
      <c r="K3" s="192"/>
      <c r="L3" s="191"/>
      <c r="M3" s="193">
        <v>0.375</v>
      </c>
      <c r="N3" s="187"/>
      <c r="O3" s="188"/>
      <c r="P3" s="190"/>
      <c r="Q3" s="188"/>
      <c r="R3" s="189"/>
      <c r="S3" s="190"/>
      <c r="T3" s="191"/>
      <c r="U3" s="194">
        <v>0.75</v>
      </c>
    </row>
    <row r="4" spans="1:21">
      <c r="A4" s="185">
        <v>0.25</v>
      </c>
      <c r="B4" s="186">
        <f t="shared" ref="B4:B21" si="0">A4-3/24</f>
        <v>0.125</v>
      </c>
      <c r="C4" s="187"/>
      <c r="D4" s="187"/>
      <c r="E4" s="188"/>
      <c r="F4" s="189"/>
      <c r="G4" s="190"/>
      <c r="H4" s="191"/>
      <c r="I4" s="190"/>
      <c r="J4" s="191"/>
      <c r="K4" s="192"/>
      <c r="L4" s="191"/>
      <c r="M4" s="193">
        <v>0.41666666666666702</v>
      </c>
      <c r="N4" s="187"/>
      <c r="O4" s="188"/>
      <c r="P4" s="190"/>
      <c r="Q4" s="188"/>
      <c r="R4" s="189"/>
      <c r="S4" s="190"/>
      <c r="T4" s="191"/>
      <c r="U4" s="194">
        <v>0.79166666666666696</v>
      </c>
    </row>
    <row r="5" spans="1:21">
      <c r="A5" s="185">
        <v>0.29166666666666702</v>
      </c>
      <c r="B5" s="186">
        <f t="shared" si="0"/>
        <v>0.16666666666666702</v>
      </c>
      <c r="C5" s="187"/>
      <c r="D5" s="187"/>
      <c r="E5" s="188"/>
      <c r="F5" s="189"/>
      <c r="G5" s="190"/>
      <c r="H5" s="195"/>
      <c r="I5" s="190"/>
      <c r="J5" s="195"/>
      <c r="K5" s="196"/>
      <c r="L5" s="195"/>
      <c r="M5" s="193">
        <v>0.45833333333333298</v>
      </c>
      <c r="N5" s="187"/>
      <c r="O5" s="188"/>
      <c r="P5" s="190"/>
      <c r="Q5" s="188"/>
      <c r="R5" s="189"/>
      <c r="S5" s="190"/>
      <c r="T5" s="197"/>
      <c r="U5" s="194">
        <v>0.83333333333333304</v>
      </c>
    </row>
    <row r="6" spans="1:21" ht="16.25" customHeight="1">
      <c r="A6" s="185">
        <v>0.33333333333333331</v>
      </c>
      <c r="B6" s="186">
        <f t="shared" si="0"/>
        <v>0.20833333333333331</v>
      </c>
      <c r="C6" s="187"/>
      <c r="D6" s="187"/>
      <c r="E6" s="188"/>
      <c r="F6" s="189"/>
      <c r="G6" s="188"/>
      <c r="H6" s="189"/>
      <c r="I6" s="190"/>
      <c r="J6" s="189"/>
      <c r="K6" s="190"/>
      <c r="L6" s="189"/>
      <c r="M6" s="193">
        <v>0.5</v>
      </c>
      <c r="N6" s="187"/>
      <c r="O6" s="188"/>
      <c r="P6" s="190"/>
      <c r="Q6" s="188"/>
      <c r="R6" s="189"/>
      <c r="S6" s="198"/>
      <c r="T6" s="197"/>
      <c r="U6" s="194">
        <v>0.875</v>
      </c>
    </row>
    <row r="7" spans="1:21" ht="16.25" customHeight="1">
      <c r="A7" s="185">
        <v>0.375</v>
      </c>
      <c r="B7" s="186">
        <f t="shared" si="0"/>
        <v>0.25</v>
      </c>
      <c r="C7" s="199"/>
      <c r="D7" s="241" t="s">
        <v>134</v>
      </c>
      <c r="E7" s="243" t="s">
        <v>221</v>
      </c>
      <c r="F7" s="244"/>
      <c r="G7" s="247" t="s">
        <v>37</v>
      </c>
      <c r="H7" s="239" t="s">
        <v>135</v>
      </c>
      <c r="I7" s="247" t="s">
        <v>37</v>
      </c>
      <c r="J7" s="239" t="s">
        <v>136</v>
      </c>
      <c r="K7" s="266" t="s">
        <v>137</v>
      </c>
      <c r="L7" s="259" t="s">
        <v>39</v>
      </c>
      <c r="M7" s="193">
        <v>0.54166666666666696</v>
      </c>
      <c r="N7" s="187"/>
      <c r="O7" s="237" t="s">
        <v>37</v>
      </c>
      <c r="P7" s="239" t="s">
        <v>136</v>
      </c>
      <c r="Q7" s="237" t="s">
        <v>37</v>
      </c>
      <c r="R7" s="239" t="s">
        <v>135</v>
      </c>
      <c r="S7" s="243" t="s">
        <v>138</v>
      </c>
      <c r="T7" s="244"/>
      <c r="U7" s="194">
        <v>0.91666666666666696</v>
      </c>
    </row>
    <row r="8" spans="1:21" ht="24.5" customHeight="1">
      <c r="A8" s="185">
        <v>0.41666666666666702</v>
      </c>
      <c r="B8" s="186">
        <f t="shared" si="0"/>
        <v>0.29166666666666702</v>
      </c>
      <c r="C8" s="249" t="s">
        <v>40</v>
      </c>
      <c r="D8" s="242"/>
      <c r="E8" s="245"/>
      <c r="F8" s="246"/>
      <c r="G8" s="248"/>
      <c r="H8" s="240"/>
      <c r="I8" s="248"/>
      <c r="J8" s="240"/>
      <c r="K8" s="267"/>
      <c r="L8" s="260"/>
      <c r="M8" s="193">
        <v>0.58333333333333304</v>
      </c>
      <c r="N8" s="187"/>
      <c r="O8" s="238"/>
      <c r="P8" s="240"/>
      <c r="Q8" s="238"/>
      <c r="R8" s="240"/>
      <c r="S8" s="245"/>
      <c r="T8" s="246"/>
      <c r="U8" s="194">
        <v>0.95833333333333304</v>
      </c>
    </row>
    <row r="9" spans="1:21" ht="16.25" customHeight="1">
      <c r="A9" s="185">
        <v>0.45833333333333298</v>
      </c>
      <c r="B9" s="186">
        <f t="shared" si="0"/>
        <v>0.33333333333333298</v>
      </c>
      <c r="C9" s="242"/>
      <c r="D9" s="187"/>
      <c r="E9" s="250" t="s">
        <v>43</v>
      </c>
      <c r="F9" s="251"/>
      <c r="G9" s="254" t="s">
        <v>41</v>
      </c>
      <c r="H9" s="255"/>
      <c r="I9" s="254" t="s">
        <v>139</v>
      </c>
      <c r="J9" s="255"/>
      <c r="K9" s="258" t="s">
        <v>140</v>
      </c>
      <c r="L9" s="259" t="s">
        <v>37</v>
      </c>
      <c r="M9" s="193">
        <v>0.625</v>
      </c>
      <c r="N9" s="187"/>
      <c r="O9" s="237" t="s">
        <v>82</v>
      </c>
      <c r="P9" s="261" t="s">
        <v>42</v>
      </c>
      <c r="Q9" s="263" t="s">
        <v>140</v>
      </c>
      <c r="R9" s="264" t="s">
        <v>42</v>
      </c>
      <c r="S9" s="190"/>
      <c r="T9" s="189"/>
      <c r="U9" s="194">
        <v>1</v>
      </c>
    </row>
    <row r="10" spans="1:21" ht="26" customHeight="1">
      <c r="A10" s="185">
        <v>0.5</v>
      </c>
      <c r="B10" s="186">
        <f t="shared" si="0"/>
        <v>0.375</v>
      </c>
      <c r="C10" s="199"/>
      <c r="D10" s="187"/>
      <c r="E10" s="252"/>
      <c r="F10" s="253"/>
      <c r="G10" s="256"/>
      <c r="H10" s="257"/>
      <c r="I10" s="256"/>
      <c r="J10" s="257"/>
      <c r="K10" s="258"/>
      <c r="L10" s="260"/>
      <c r="M10" s="193">
        <v>0.66666666666666696</v>
      </c>
      <c r="N10" s="187"/>
      <c r="O10" s="238"/>
      <c r="P10" s="262"/>
      <c r="Q10" s="263"/>
      <c r="R10" s="265"/>
      <c r="S10" s="190"/>
      <c r="T10" s="189"/>
      <c r="U10" s="194">
        <v>1.0416666666666701</v>
      </c>
    </row>
    <row r="11" spans="1:21" ht="16.25" customHeight="1">
      <c r="A11" s="185">
        <v>0.54166666666666663</v>
      </c>
      <c r="B11" s="186">
        <f t="shared" si="0"/>
        <v>0.41666666666666663</v>
      </c>
      <c r="C11" s="199"/>
      <c r="D11" s="187"/>
      <c r="E11" s="247" t="s">
        <v>45</v>
      </c>
      <c r="F11" s="269" t="s">
        <v>44</v>
      </c>
      <c r="G11" s="271" t="s">
        <v>38</v>
      </c>
      <c r="H11" s="269" t="s">
        <v>44</v>
      </c>
      <c r="I11" s="247" t="s">
        <v>38</v>
      </c>
      <c r="J11" s="237" t="s">
        <v>83</v>
      </c>
      <c r="K11" s="266" t="s">
        <v>137</v>
      </c>
      <c r="L11" s="261" t="s">
        <v>44</v>
      </c>
      <c r="M11" s="193">
        <v>0.70833333333333304</v>
      </c>
      <c r="N11" s="187"/>
      <c r="O11" s="247" t="s">
        <v>141</v>
      </c>
      <c r="P11" s="261" t="s">
        <v>44</v>
      </c>
      <c r="Q11" s="247" t="s">
        <v>38</v>
      </c>
      <c r="R11" s="261" t="s">
        <v>44</v>
      </c>
      <c r="S11" s="190"/>
      <c r="T11" s="189"/>
      <c r="U11" s="194">
        <v>1.0833333333333299</v>
      </c>
    </row>
    <row r="12" spans="1:21">
      <c r="A12" s="185">
        <v>0.58333333333333304</v>
      </c>
      <c r="B12" s="186">
        <f t="shared" si="0"/>
        <v>0.45833333333333304</v>
      </c>
      <c r="C12" s="199"/>
      <c r="D12" s="187"/>
      <c r="E12" s="248"/>
      <c r="F12" s="270"/>
      <c r="G12" s="272"/>
      <c r="H12" s="270"/>
      <c r="I12" s="273"/>
      <c r="J12" s="238"/>
      <c r="K12" s="267"/>
      <c r="L12" s="268"/>
      <c r="M12" s="193">
        <v>0.75</v>
      </c>
      <c r="N12" s="187"/>
      <c r="O12" s="248"/>
      <c r="P12" s="268"/>
      <c r="Q12" s="273"/>
      <c r="R12" s="268"/>
      <c r="S12" s="190"/>
      <c r="T12" s="189"/>
      <c r="U12" s="194">
        <v>1.125</v>
      </c>
    </row>
    <row r="13" spans="1:21" ht="15.65" customHeight="1">
      <c r="A13" s="185">
        <v>0.625</v>
      </c>
      <c r="B13" s="186">
        <f t="shared" si="0"/>
        <v>0.5</v>
      </c>
      <c r="C13" s="187"/>
      <c r="D13" s="187"/>
      <c r="E13" s="266" t="s">
        <v>140</v>
      </c>
      <c r="F13" s="264" t="s">
        <v>46</v>
      </c>
      <c r="G13" s="275" t="s">
        <v>46</v>
      </c>
      <c r="H13" s="264" t="s">
        <v>46</v>
      </c>
      <c r="I13" s="275" t="s">
        <v>46</v>
      </c>
      <c r="J13" s="264" t="s">
        <v>46</v>
      </c>
      <c r="K13" s="266" t="s">
        <v>142</v>
      </c>
      <c r="L13" s="277" t="s">
        <v>46</v>
      </c>
      <c r="M13" s="193">
        <v>0.79166666666666696</v>
      </c>
      <c r="N13" s="187"/>
      <c r="O13" s="266" t="s">
        <v>142</v>
      </c>
      <c r="P13" s="264" t="s">
        <v>46</v>
      </c>
      <c r="Q13" s="266" t="s">
        <v>142</v>
      </c>
      <c r="R13" s="278" t="s">
        <v>45</v>
      </c>
      <c r="S13" s="190"/>
      <c r="T13" s="189"/>
      <c r="U13" s="194">
        <v>1.1666666666666701</v>
      </c>
    </row>
    <row r="14" spans="1:21" ht="17" customHeight="1">
      <c r="A14" s="185">
        <v>0.66666666666666696</v>
      </c>
      <c r="B14" s="186">
        <f t="shared" si="0"/>
        <v>0.54166666666666696</v>
      </c>
      <c r="C14" s="187"/>
      <c r="D14" s="187"/>
      <c r="E14" s="274"/>
      <c r="F14" s="265"/>
      <c r="G14" s="276"/>
      <c r="H14" s="265"/>
      <c r="I14" s="276"/>
      <c r="J14" s="265"/>
      <c r="K14" s="274"/>
      <c r="L14" s="277"/>
      <c r="M14" s="193">
        <v>0.83333333333333304</v>
      </c>
      <c r="N14" s="187"/>
      <c r="O14" s="274"/>
      <c r="P14" s="265"/>
      <c r="Q14" s="274"/>
      <c r="R14" s="279"/>
      <c r="S14" s="190"/>
      <c r="T14" s="189"/>
      <c r="U14" s="194">
        <v>1.2083333333333299</v>
      </c>
    </row>
    <row r="15" spans="1:21" ht="17" customHeight="1">
      <c r="A15" s="185">
        <v>0.70833333333333304</v>
      </c>
      <c r="B15" s="186">
        <f t="shared" si="0"/>
        <v>0.58333333333333304</v>
      </c>
      <c r="C15" s="199"/>
      <c r="D15" s="187"/>
      <c r="E15" s="280" t="s">
        <v>48</v>
      </c>
      <c r="F15" s="264" t="s">
        <v>48</v>
      </c>
      <c r="G15" s="282" t="s">
        <v>141</v>
      </c>
      <c r="H15" s="264" t="s">
        <v>48</v>
      </c>
      <c r="I15" s="282" t="s">
        <v>47</v>
      </c>
      <c r="J15" s="284" t="s">
        <v>137</v>
      </c>
      <c r="K15" s="280" t="s">
        <v>48</v>
      </c>
      <c r="L15" s="286" t="s">
        <v>48</v>
      </c>
      <c r="M15" s="193">
        <v>0.875</v>
      </c>
      <c r="N15" s="187"/>
      <c r="O15" s="282" t="s">
        <v>47</v>
      </c>
      <c r="P15" s="284" t="s">
        <v>137</v>
      </c>
      <c r="Q15" s="282" t="s">
        <v>141</v>
      </c>
      <c r="R15" s="278" t="s">
        <v>137</v>
      </c>
      <c r="S15" s="190"/>
      <c r="T15" s="189"/>
      <c r="U15" s="194">
        <v>1.25</v>
      </c>
    </row>
    <row r="16" spans="1:21" ht="17" customHeight="1">
      <c r="A16" s="185">
        <v>0.75</v>
      </c>
      <c r="B16" s="186">
        <f t="shared" si="0"/>
        <v>0.625</v>
      </c>
      <c r="C16" s="199"/>
      <c r="D16" s="199"/>
      <c r="E16" s="281"/>
      <c r="F16" s="265"/>
      <c r="G16" s="283"/>
      <c r="H16" s="265"/>
      <c r="I16" s="283"/>
      <c r="J16" s="285"/>
      <c r="K16" s="281"/>
      <c r="L16" s="286"/>
      <c r="M16" s="193">
        <v>0.91666666666666696</v>
      </c>
      <c r="N16" s="187"/>
      <c r="O16" s="283"/>
      <c r="P16" s="285"/>
      <c r="Q16" s="283"/>
      <c r="R16" s="279"/>
      <c r="S16" s="190"/>
      <c r="T16" s="189"/>
      <c r="U16" s="194">
        <v>1.2916666666666701</v>
      </c>
    </row>
    <row r="17" spans="1:22" ht="17" customHeight="1">
      <c r="A17" s="185">
        <v>0.79166666666666696</v>
      </c>
      <c r="B17" s="186">
        <f t="shared" si="0"/>
        <v>0.66666666666666696</v>
      </c>
      <c r="C17" s="199"/>
      <c r="D17" s="199"/>
      <c r="E17" s="280" t="s">
        <v>49</v>
      </c>
      <c r="F17" s="264" t="s">
        <v>49</v>
      </c>
      <c r="G17" s="280" t="s">
        <v>49</v>
      </c>
      <c r="H17" s="264" t="s">
        <v>49</v>
      </c>
      <c r="I17" s="282" t="s">
        <v>135</v>
      </c>
      <c r="J17" s="264" t="s">
        <v>49</v>
      </c>
      <c r="K17" s="300" t="s">
        <v>49</v>
      </c>
      <c r="L17" s="277" t="s">
        <v>49</v>
      </c>
      <c r="M17" s="193">
        <v>0.95833333333333304</v>
      </c>
      <c r="N17" s="187"/>
      <c r="O17" s="300" t="s">
        <v>49</v>
      </c>
      <c r="P17" s="301" t="s">
        <v>49</v>
      </c>
      <c r="Q17" s="280" t="s">
        <v>49</v>
      </c>
      <c r="R17" s="264" t="s">
        <v>49</v>
      </c>
      <c r="S17" s="190"/>
      <c r="T17" s="189"/>
      <c r="U17" s="194">
        <v>1.3333333333333299</v>
      </c>
      <c r="V17"/>
    </row>
    <row r="18" spans="1:22" ht="20.5" customHeight="1">
      <c r="A18" s="185">
        <v>0.83333333333333404</v>
      </c>
      <c r="B18" s="186">
        <f t="shared" si="0"/>
        <v>0.70833333333333404</v>
      </c>
      <c r="C18" s="199"/>
      <c r="D18" s="199"/>
      <c r="E18" s="281"/>
      <c r="F18" s="265"/>
      <c r="G18" s="281"/>
      <c r="H18" s="265"/>
      <c r="I18" s="283"/>
      <c r="J18" s="265"/>
      <c r="K18" s="300"/>
      <c r="L18" s="277"/>
      <c r="M18" s="193">
        <v>1</v>
      </c>
      <c r="N18" s="200"/>
      <c r="O18" s="300"/>
      <c r="P18" s="302"/>
      <c r="Q18" s="281"/>
      <c r="R18" s="265"/>
      <c r="S18" s="201"/>
      <c r="T18" s="202"/>
      <c r="U18" s="194">
        <v>1.375</v>
      </c>
    </row>
    <row r="19" spans="1:22">
      <c r="A19" s="185">
        <v>0.875</v>
      </c>
      <c r="B19" s="186">
        <f t="shared" si="0"/>
        <v>0.75</v>
      </c>
      <c r="C19" s="199"/>
      <c r="D19" s="199"/>
      <c r="E19" s="203"/>
      <c r="F19" s="202"/>
      <c r="G19" s="203"/>
      <c r="H19" s="202"/>
      <c r="I19" s="203"/>
      <c r="J19" s="197"/>
      <c r="K19" s="201"/>
      <c r="L19" s="202"/>
      <c r="M19" s="193">
        <v>1.0416666666666701</v>
      </c>
      <c r="N19" s="200"/>
      <c r="O19" s="204"/>
      <c r="P19" s="198"/>
      <c r="Q19" s="203"/>
      <c r="R19" s="202"/>
      <c r="S19" s="201"/>
      <c r="T19" s="202"/>
      <c r="U19" s="194">
        <v>1.4166666666666701</v>
      </c>
    </row>
    <row r="20" spans="1:22" ht="15.65" customHeight="1">
      <c r="A20" s="185">
        <v>0.91666666666666696</v>
      </c>
      <c r="B20" s="186">
        <f t="shared" si="0"/>
        <v>0.79166666666666696</v>
      </c>
      <c r="C20" s="199"/>
      <c r="D20" s="199"/>
      <c r="E20" s="203"/>
      <c r="F20" s="202"/>
      <c r="G20" s="203"/>
      <c r="H20" s="202"/>
      <c r="I20" s="203"/>
      <c r="J20" s="197"/>
      <c r="K20" s="201"/>
      <c r="L20" s="202"/>
      <c r="M20" s="193">
        <v>1.0833333333333299</v>
      </c>
      <c r="N20" s="200"/>
      <c r="O20" s="204"/>
      <c r="P20" s="198"/>
      <c r="Q20" s="203"/>
      <c r="R20" s="202"/>
      <c r="S20" s="201"/>
      <c r="T20" s="202"/>
      <c r="U20" s="194">
        <v>1.4583333333333299</v>
      </c>
    </row>
    <row r="21" spans="1:22" ht="16" thickBot="1">
      <c r="A21" s="205">
        <v>0.95833333333333304</v>
      </c>
      <c r="B21" s="206">
        <f t="shared" si="0"/>
        <v>0.83333333333333304</v>
      </c>
      <c r="C21" s="207"/>
      <c r="D21" s="207"/>
      <c r="E21" s="208"/>
      <c r="F21" s="209"/>
      <c r="G21" s="208"/>
      <c r="H21" s="209"/>
      <c r="I21" s="210"/>
      <c r="J21" s="211"/>
      <c r="K21" s="212"/>
      <c r="L21" s="209"/>
      <c r="M21" s="213">
        <v>1.125</v>
      </c>
      <c r="N21" s="214"/>
      <c r="O21" s="215"/>
      <c r="P21" s="210"/>
      <c r="Q21" s="208"/>
      <c r="R21" s="209"/>
      <c r="S21" s="212"/>
      <c r="T21" s="209"/>
      <c r="U21" s="216">
        <v>1.5</v>
      </c>
    </row>
    <row r="22" spans="1:22" ht="40.25" customHeight="1">
      <c r="A22"/>
      <c r="B22"/>
      <c r="C22"/>
      <c r="D22"/>
      <c r="E22"/>
      <c r="F22"/>
      <c r="G22"/>
      <c r="H22"/>
      <c r="I22"/>
      <c r="J22"/>
      <c r="K22"/>
      <c r="L22"/>
      <c r="M22"/>
      <c r="N22"/>
      <c r="O22"/>
      <c r="P22"/>
      <c r="Q22"/>
      <c r="R22"/>
      <c r="S22"/>
      <c r="T22"/>
      <c r="U22"/>
    </row>
    <row r="23" spans="1:22" ht="16.25" customHeight="1">
      <c r="A23" s="217"/>
      <c r="B23"/>
      <c r="C23" s="287" t="s">
        <v>86</v>
      </c>
      <c r="D23" s="287"/>
      <c r="E23" s="287"/>
      <c r="F23" s="288"/>
      <c r="G23" s="289" t="s">
        <v>222</v>
      </c>
      <c r="H23" s="290"/>
      <c r="I23" s="290"/>
      <c r="J23" s="290"/>
      <c r="K23" s="290"/>
      <c r="L23" s="290"/>
      <c r="M23" s="290"/>
      <c r="N23" s="290"/>
      <c r="O23" s="290"/>
      <c r="P23" s="290"/>
      <c r="Q23" s="290"/>
      <c r="R23" s="290"/>
      <c r="S23" s="290"/>
      <c r="T23" s="291"/>
    </row>
    <row r="24" spans="1:22" ht="21" customHeight="1">
      <c r="A24" s="218"/>
      <c r="B24"/>
      <c r="C24" s="287" t="s">
        <v>87</v>
      </c>
      <c r="D24" s="287"/>
      <c r="E24" s="287"/>
      <c r="F24" s="288"/>
      <c r="G24" s="292"/>
      <c r="H24" s="293"/>
      <c r="I24" s="293"/>
      <c r="J24" s="293"/>
      <c r="K24" s="293"/>
      <c r="L24" s="293"/>
      <c r="M24" s="293"/>
      <c r="N24" s="293"/>
      <c r="O24" s="293"/>
      <c r="P24" s="293"/>
      <c r="Q24" s="293"/>
      <c r="R24" s="293"/>
      <c r="S24" s="293"/>
      <c r="T24" s="294"/>
      <c r="U24"/>
    </row>
    <row r="25" spans="1:22" ht="29" customHeight="1">
      <c r="A25"/>
      <c r="B25"/>
      <c r="C25"/>
      <c r="D25"/>
      <c r="E25"/>
      <c r="F25"/>
      <c r="G25" s="292"/>
      <c r="H25" s="293"/>
      <c r="I25" s="293"/>
      <c r="J25" s="293"/>
      <c r="K25" s="293"/>
      <c r="L25" s="293"/>
      <c r="M25" s="293"/>
      <c r="N25" s="293"/>
      <c r="O25" s="293"/>
      <c r="P25" s="293"/>
      <c r="Q25" s="293"/>
      <c r="R25" s="293"/>
      <c r="S25" s="293"/>
      <c r="T25" s="294"/>
    </row>
    <row r="26" spans="1:22">
      <c r="A26" s="219"/>
      <c r="B26" s="219"/>
      <c r="C26" s="298"/>
      <c r="D26" s="298"/>
      <c r="E26" s="298"/>
      <c r="F26" s="299"/>
      <c r="G26" s="292"/>
      <c r="H26" s="293"/>
      <c r="I26" s="293"/>
      <c r="J26" s="293"/>
      <c r="K26" s="293"/>
      <c r="L26" s="293"/>
      <c r="M26" s="293"/>
      <c r="N26" s="293"/>
      <c r="O26" s="293"/>
      <c r="P26" s="293"/>
      <c r="Q26" s="293"/>
      <c r="R26" s="293"/>
      <c r="S26" s="293"/>
      <c r="T26" s="294"/>
    </row>
    <row r="27" spans="1:22">
      <c r="A27" s="219"/>
      <c r="B27" s="219"/>
      <c r="G27" s="292"/>
      <c r="H27" s="293"/>
      <c r="I27" s="293"/>
      <c r="J27" s="293"/>
      <c r="K27" s="293"/>
      <c r="L27" s="293"/>
      <c r="M27" s="293"/>
      <c r="N27" s="293"/>
      <c r="O27" s="293"/>
      <c r="P27" s="293"/>
      <c r="Q27" s="293"/>
      <c r="R27" s="293"/>
      <c r="S27" s="293"/>
      <c r="T27" s="294"/>
    </row>
    <row r="28" spans="1:22">
      <c r="A28" s="219"/>
      <c r="B28" s="219"/>
      <c r="C28" s="219"/>
      <c r="D28" s="219"/>
      <c r="E28" s="220"/>
      <c r="F28" s="220"/>
      <c r="G28" s="292"/>
      <c r="H28" s="293"/>
      <c r="I28" s="293"/>
      <c r="J28" s="293"/>
      <c r="K28" s="293"/>
      <c r="L28" s="293"/>
      <c r="M28" s="293"/>
      <c r="N28" s="293"/>
      <c r="O28" s="293"/>
      <c r="P28" s="293"/>
      <c r="Q28" s="293"/>
      <c r="R28" s="293"/>
      <c r="S28" s="293"/>
      <c r="T28" s="294"/>
    </row>
    <row r="29" spans="1:22">
      <c r="A29" s="219"/>
      <c r="B29" s="219"/>
      <c r="C29" s="219"/>
      <c r="D29" s="219"/>
      <c r="E29" s="220"/>
      <c r="F29" s="220"/>
      <c r="G29" s="292"/>
      <c r="H29" s="293"/>
      <c r="I29" s="293"/>
      <c r="J29" s="293"/>
      <c r="K29" s="293"/>
      <c r="L29" s="293"/>
      <c r="M29" s="293"/>
      <c r="N29" s="293"/>
      <c r="O29" s="293"/>
      <c r="P29" s="293"/>
      <c r="Q29" s="293"/>
      <c r="R29" s="293"/>
      <c r="S29" s="293"/>
      <c r="T29" s="294"/>
    </row>
    <row r="30" spans="1:22">
      <c r="A30" s="219"/>
      <c r="B30" s="219"/>
      <c r="C30" s="219"/>
      <c r="D30" s="219"/>
      <c r="E30" s="220"/>
      <c r="F30" s="220"/>
      <c r="G30" s="292"/>
      <c r="H30" s="293"/>
      <c r="I30" s="293"/>
      <c r="J30" s="293"/>
      <c r="K30" s="293"/>
      <c r="L30" s="293"/>
      <c r="M30" s="293"/>
      <c r="N30" s="293"/>
      <c r="O30" s="293"/>
      <c r="P30" s="293"/>
      <c r="Q30" s="293"/>
      <c r="R30" s="293"/>
      <c r="S30" s="293"/>
      <c r="T30" s="294"/>
    </row>
    <row r="31" spans="1:22">
      <c r="A31" s="219"/>
      <c r="B31" s="219"/>
      <c r="C31" s="219"/>
      <c r="D31" s="219"/>
      <c r="E31" s="220"/>
      <c r="F31" s="220"/>
      <c r="G31" s="292"/>
      <c r="H31" s="293"/>
      <c r="I31" s="293"/>
      <c r="J31" s="293"/>
      <c r="K31" s="293"/>
      <c r="L31" s="293"/>
      <c r="M31" s="293"/>
      <c r="N31" s="293"/>
      <c r="O31" s="293"/>
      <c r="P31" s="293"/>
      <c r="Q31" s="293"/>
      <c r="R31" s="293"/>
      <c r="S31" s="293"/>
      <c r="T31" s="294"/>
    </row>
    <row r="32" spans="1:22">
      <c r="E32" s="220"/>
      <c r="F32" s="220"/>
      <c r="G32" s="292"/>
      <c r="H32" s="293"/>
      <c r="I32" s="293"/>
      <c r="J32" s="293"/>
      <c r="K32" s="293"/>
      <c r="L32" s="293"/>
      <c r="M32" s="293"/>
      <c r="N32" s="293"/>
      <c r="O32" s="293"/>
      <c r="P32" s="293"/>
      <c r="Q32" s="293"/>
      <c r="R32" s="293"/>
      <c r="S32" s="293"/>
      <c r="T32" s="294"/>
    </row>
    <row r="33" spans="5:20">
      <c r="E33" s="220"/>
      <c r="F33" s="220"/>
      <c r="G33" s="292"/>
      <c r="H33" s="293"/>
      <c r="I33" s="293"/>
      <c r="J33" s="293"/>
      <c r="K33" s="293"/>
      <c r="L33" s="293"/>
      <c r="M33" s="293"/>
      <c r="N33" s="293"/>
      <c r="O33" s="293"/>
      <c r="P33" s="293"/>
      <c r="Q33" s="293"/>
      <c r="R33" s="293"/>
      <c r="S33" s="293"/>
      <c r="T33" s="294"/>
    </row>
    <row r="34" spans="5:20">
      <c r="E34" s="220"/>
      <c r="F34" s="220"/>
      <c r="G34" s="292"/>
      <c r="H34" s="293"/>
      <c r="I34" s="293"/>
      <c r="J34" s="293"/>
      <c r="K34" s="293"/>
      <c r="L34" s="293"/>
      <c r="M34" s="293"/>
      <c r="N34" s="293"/>
      <c r="O34" s="293"/>
      <c r="P34" s="293"/>
      <c r="Q34" s="293"/>
      <c r="R34" s="293"/>
      <c r="S34" s="293"/>
      <c r="T34" s="294"/>
    </row>
    <row r="35" spans="5:20">
      <c r="E35" s="220"/>
      <c r="F35" s="220"/>
      <c r="G35" s="292"/>
      <c r="H35" s="293"/>
      <c r="I35" s="293"/>
      <c r="J35" s="293"/>
      <c r="K35" s="293"/>
      <c r="L35" s="293"/>
      <c r="M35" s="293"/>
      <c r="N35" s="293"/>
      <c r="O35" s="293"/>
      <c r="P35" s="293"/>
      <c r="Q35" s="293"/>
      <c r="R35" s="293"/>
      <c r="S35" s="293"/>
      <c r="T35" s="294"/>
    </row>
    <row r="36" spans="5:20">
      <c r="E36" s="220"/>
      <c r="F36" s="220"/>
      <c r="G36" s="292"/>
      <c r="H36" s="293"/>
      <c r="I36" s="293"/>
      <c r="J36" s="293"/>
      <c r="K36" s="293"/>
      <c r="L36" s="293"/>
      <c r="M36" s="293"/>
      <c r="N36" s="293"/>
      <c r="O36" s="293"/>
      <c r="P36" s="293"/>
      <c r="Q36" s="293"/>
      <c r="R36" s="293"/>
      <c r="S36" s="293"/>
      <c r="T36" s="294"/>
    </row>
    <row r="37" spans="5:20">
      <c r="E37" s="220"/>
      <c r="F37" s="220"/>
      <c r="G37" s="292"/>
      <c r="H37" s="293"/>
      <c r="I37" s="293"/>
      <c r="J37" s="293"/>
      <c r="K37" s="293"/>
      <c r="L37" s="293"/>
      <c r="M37" s="293"/>
      <c r="N37" s="293"/>
      <c r="O37" s="293"/>
      <c r="P37" s="293"/>
      <c r="Q37" s="293"/>
      <c r="R37" s="293"/>
      <c r="S37" s="293"/>
      <c r="T37" s="294"/>
    </row>
    <row r="38" spans="5:20">
      <c r="E38" s="220"/>
      <c r="F38" s="220"/>
      <c r="G38" s="292"/>
      <c r="H38" s="293"/>
      <c r="I38" s="293"/>
      <c r="J38" s="293"/>
      <c r="K38" s="293"/>
      <c r="L38" s="293"/>
      <c r="M38" s="293"/>
      <c r="N38" s="293"/>
      <c r="O38" s="293"/>
      <c r="P38" s="293"/>
      <c r="Q38" s="293"/>
      <c r="R38" s="293"/>
      <c r="S38" s="293"/>
      <c r="T38" s="294"/>
    </row>
    <row r="39" spans="5:20">
      <c r="G39" s="292"/>
      <c r="H39" s="293"/>
      <c r="I39" s="293"/>
      <c r="J39" s="293"/>
      <c r="K39" s="293"/>
      <c r="L39" s="293"/>
      <c r="M39" s="293"/>
      <c r="N39" s="293"/>
      <c r="O39" s="293"/>
      <c r="P39" s="293"/>
      <c r="Q39" s="293"/>
      <c r="R39" s="293"/>
      <c r="S39" s="293"/>
      <c r="T39" s="294"/>
    </row>
    <row r="40" spans="5:20">
      <c r="G40" s="292"/>
      <c r="H40" s="293"/>
      <c r="I40" s="293"/>
      <c r="J40" s="293"/>
      <c r="K40" s="293"/>
      <c r="L40" s="293"/>
      <c r="M40" s="293"/>
      <c r="N40" s="293"/>
      <c r="O40" s="293"/>
      <c r="P40" s="293"/>
      <c r="Q40" s="293"/>
      <c r="R40" s="293"/>
      <c r="S40" s="293"/>
      <c r="T40" s="294"/>
    </row>
    <row r="41" spans="5:20">
      <c r="G41" s="292"/>
      <c r="H41" s="293"/>
      <c r="I41" s="293"/>
      <c r="J41" s="293"/>
      <c r="K41" s="293"/>
      <c r="L41" s="293"/>
      <c r="M41" s="293"/>
      <c r="N41" s="293"/>
      <c r="O41" s="293"/>
      <c r="P41" s="293"/>
      <c r="Q41" s="293"/>
      <c r="R41" s="293"/>
      <c r="S41" s="293"/>
      <c r="T41" s="294"/>
    </row>
    <row r="42" spans="5:20">
      <c r="G42" s="292"/>
      <c r="H42" s="293"/>
      <c r="I42" s="293"/>
      <c r="J42" s="293"/>
      <c r="K42" s="293"/>
      <c r="L42" s="293"/>
      <c r="M42" s="293"/>
      <c r="N42" s="293"/>
      <c r="O42" s="293"/>
      <c r="P42" s="293"/>
      <c r="Q42" s="293"/>
      <c r="R42" s="293"/>
      <c r="S42" s="293"/>
      <c r="T42" s="294"/>
    </row>
    <row r="43" spans="5:20">
      <c r="G43" s="295"/>
      <c r="H43" s="296"/>
      <c r="I43" s="296"/>
      <c r="J43" s="296"/>
      <c r="K43" s="296"/>
      <c r="L43" s="296"/>
      <c r="M43" s="296"/>
      <c r="N43" s="296"/>
      <c r="O43" s="296"/>
      <c r="P43" s="296"/>
      <c r="Q43" s="296"/>
      <c r="R43" s="296"/>
      <c r="S43" s="296"/>
      <c r="T43" s="297"/>
    </row>
    <row r="47" spans="5:20" ht="18">
      <c r="E47" s="158" t="s">
        <v>90</v>
      </c>
      <c r="F47" s="63"/>
      <c r="G47" s="63"/>
      <c r="H47" s="63"/>
      <c r="I47" s="63"/>
      <c r="J47" s="63"/>
      <c r="K47" s="63"/>
      <c r="L47" s="63"/>
      <c r="M47" s="63"/>
    </row>
    <row r="48" spans="5:20" ht="18">
      <c r="E48" s="159" t="s">
        <v>213</v>
      </c>
      <c r="F48" s="63"/>
      <c r="G48" s="63"/>
      <c r="H48" s="63"/>
      <c r="I48" s="63"/>
      <c r="J48" s="63"/>
      <c r="K48" s="63"/>
      <c r="L48" s="63"/>
      <c r="M48" s="63"/>
    </row>
    <row r="49" spans="5:13" ht="21">
      <c r="E49" s="159" t="s">
        <v>214</v>
      </c>
      <c r="F49" s="63"/>
      <c r="G49" s="63"/>
      <c r="H49" s="63"/>
      <c r="I49" s="63"/>
      <c r="J49" s="63"/>
      <c r="K49" s="63"/>
      <c r="L49" s="63"/>
      <c r="M49" s="63"/>
    </row>
    <row r="50" spans="5:13" ht="17.5">
      <c r="E50" s="160" t="s">
        <v>145</v>
      </c>
      <c r="F50" s="63"/>
      <c r="G50" s="63"/>
      <c r="H50" s="63"/>
      <c r="I50" s="63"/>
      <c r="J50" s="63"/>
      <c r="K50" s="63"/>
      <c r="L50" s="63"/>
      <c r="M50" s="63"/>
    </row>
    <row r="51" spans="5:13" ht="18">
      <c r="E51" s="159" t="s">
        <v>146</v>
      </c>
      <c r="F51" s="63"/>
      <c r="G51" s="63"/>
      <c r="H51" s="63"/>
      <c r="I51" s="63"/>
      <c r="J51" s="63"/>
      <c r="K51" s="63"/>
      <c r="L51" s="63"/>
      <c r="M51" s="63"/>
    </row>
    <row r="52" spans="5:13" ht="18">
      <c r="E52" s="159"/>
      <c r="F52" s="63"/>
      <c r="G52" s="63"/>
      <c r="H52" s="63"/>
      <c r="I52" s="63"/>
      <c r="J52" s="63"/>
      <c r="K52" s="63"/>
      <c r="L52" s="63"/>
      <c r="M52" s="63"/>
    </row>
    <row r="53" spans="5:13" ht="18">
      <c r="E53" s="159" t="s">
        <v>143</v>
      </c>
      <c r="F53" s="63"/>
      <c r="G53" s="63"/>
      <c r="H53" s="63"/>
      <c r="I53" s="63"/>
      <c r="J53" s="63"/>
      <c r="K53" s="63"/>
      <c r="L53" s="63"/>
      <c r="M53" s="63"/>
    </row>
    <row r="54" spans="5:13" ht="21">
      <c r="E54" s="159" t="s">
        <v>148</v>
      </c>
      <c r="F54" s="63"/>
      <c r="G54" s="63"/>
      <c r="H54" s="63"/>
      <c r="I54" s="63"/>
      <c r="J54" s="63"/>
      <c r="K54" s="63"/>
      <c r="L54" s="63"/>
      <c r="M54" s="63"/>
    </row>
    <row r="55" spans="5:13" ht="18">
      <c r="E55" s="159" t="s">
        <v>147</v>
      </c>
      <c r="F55" s="63"/>
      <c r="G55" s="63"/>
      <c r="H55" s="63"/>
      <c r="I55" s="63"/>
      <c r="J55" s="63"/>
      <c r="K55" s="63"/>
      <c r="L55" s="63"/>
      <c r="M55" s="63"/>
    </row>
    <row r="56" spans="5:13" ht="17.5">
      <c r="E56" s="160" t="s">
        <v>151</v>
      </c>
      <c r="F56" s="63"/>
      <c r="G56" s="63"/>
      <c r="H56" s="63"/>
      <c r="I56" s="63"/>
      <c r="J56" s="63"/>
      <c r="K56" s="63"/>
      <c r="L56" s="63"/>
      <c r="M56" s="63"/>
    </row>
    <row r="57" spans="5:13" ht="18">
      <c r="E57" s="159" t="s">
        <v>152</v>
      </c>
      <c r="F57" s="63"/>
      <c r="G57" s="63"/>
      <c r="H57" s="63"/>
      <c r="I57" s="63"/>
      <c r="J57" s="63"/>
      <c r="K57" s="63"/>
      <c r="L57" s="63"/>
      <c r="M57" s="63"/>
    </row>
    <row r="58" spans="5:13" ht="18">
      <c r="E58" s="159"/>
      <c r="F58" s="63"/>
      <c r="G58" s="63"/>
      <c r="H58" s="63"/>
      <c r="I58" s="63"/>
      <c r="J58" s="63"/>
      <c r="K58" s="63"/>
      <c r="L58" s="63"/>
      <c r="M58" s="63"/>
    </row>
    <row r="59" spans="5:13" ht="18">
      <c r="E59" s="159" t="s">
        <v>161</v>
      </c>
      <c r="F59" s="63"/>
      <c r="G59" s="63"/>
      <c r="H59" s="63"/>
      <c r="I59" s="63"/>
      <c r="J59" s="63"/>
      <c r="K59" s="63"/>
      <c r="L59" s="63"/>
      <c r="M59" s="63"/>
    </row>
    <row r="60" spans="5:13" ht="18">
      <c r="E60" s="159" t="s">
        <v>153</v>
      </c>
      <c r="F60" s="63"/>
      <c r="G60" s="63"/>
      <c r="H60" s="63"/>
      <c r="I60" s="63"/>
      <c r="J60" s="63"/>
      <c r="K60" s="63"/>
      <c r="L60" s="63"/>
      <c r="M60" s="63"/>
    </row>
    <row r="61" spans="5:13" ht="18">
      <c r="E61" s="159" t="s">
        <v>154</v>
      </c>
      <c r="F61" s="63"/>
      <c r="G61" s="63"/>
      <c r="H61" s="63"/>
      <c r="I61" s="63"/>
      <c r="J61" s="63"/>
      <c r="K61" s="63"/>
      <c r="L61" s="63"/>
      <c r="M61" s="63"/>
    </row>
    <row r="62" spans="5:13" ht="17.5">
      <c r="E62" s="160" t="s">
        <v>155</v>
      </c>
      <c r="F62" s="63"/>
      <c r="G62" s="63"/>
      <c r="H62" s="63"/>
      <c r="I62" s="63"/>
      <c r="J62" s="63"/>
      <c r="K62" s="63"/>
      <c r="L62" s="63"/>
      <c r="M62" s="63"/>
    </row>
    <row r="63" spans="5:13" ht="18">
      <c r="E63" s="159" t="s">
        <v>156</v>
      </c>
      <c r="F63" s="63"/>
      <c r="G63" s="63"/>
      <c r="H63" s="63"/>
      <c r="I63" s="63"/>
      <c r="J63" s="63"/>
      <c r="K63" s="63"/>
      <c r="L63" s="63"/>
      <c r="M63" s="63"/>
    </row>
    <row r="64" spans="5:13" ht="18">
      <c r="E64" s="159"/>
      <c r="F64" s="63"/>
      <c r="G64" s="63"/>
      <c r="H64" s="63"/>
      <c r="I64" s="63"/>
      <c r="J64" s="63"/>
      <c r="K64" s="63"/>
      <c r="L64" s="63"/>
      <c r="M64" s="63"/>
    </row>
    <row r="65" spans="5:13" ht="18">
      <c r="E65" s="159" t="s">
        <v>144</v>
      </c>
      <c r="F65" s="63"/>
      <c r="G65" s="63"/>
      <c r="H65" s="63"/>
      <c r="I65" s="63"/>
      <c r="J65" s="63"/>
      <c r="K65" s="63"/>
      <c r="L65" s="63"/>
      <c r="M65" s="63"/>
    </row>
    <row r="66" spans="5:13" ht="21" customHeight="1">
      <c r="E66" s="159" t="s">
        <v>157</v>
      </c>
      <c r="F66" s="63"/>
      <c r="G66" s="63"/>
      <c r="H66" s="63"/>
      <c r="I66" s="63"/>
      <c r="J66" s="63"/>
      <c r="K66" s="63"/>
      <c r="L66" s="63"/>
      <c r="M66" s="63"/>
    </row>
    <row r="67" spans="5:13" ht="18">
      <c r="E67" s="159" t="s">
        <v>158</v>
      </c>
      <c r="F67" s="63"/>
      <c r="G67" s="63"/>
      <c r="H67" s="63"/>
      <c r="I67" s="63"/>
      <c r="J67" s="63"/>
      <c r="K67" s="63"/>
      <c r="L67" s="63"/>
      <c r="M67" s="63"/>
    </row>
    <row r="68" spans="5:13" ht="17.5">
      <c r="E68" s="160" t="s">
        <v>159</v>
      </c>
      <c r="F68" s="63"/>
      <c r="G68" s="63"/>
      <c r="H68" s="63"/>
      <c r="I68" s="63"/>
      <c r="J68" s="63"/>
      <c r="K68" s="63"/>
      <c r="L68" s="63"/>
      <c r="M68" s="63"/>
    </row>
    <row r="69" spans="5:13" ht="18">
      <c r="E69" s="159" t="s">
        <v>160</v>
      </c>
      <c r="F69" s="63"/>
      <c r="G69" s="63"/>
      <c r="H69" s="63"/>
      <c r="I69" s="63"/>
      <c r="J69" s="63"/>
      <c r="K69" s="63"/>
      <c r="L69" s="63"/>
      <c r="M69" s="63"/>
    </row>
    <row r="70" spans="5:13" ht="17.5">
      <c r="E70" s="63"/>
      <c r="F70" s="63"/>
      <c r="G70" s="63"/>
      <c r="H70" s="63"/>
      <c r="I70" s="63"/>
      <c r="J70" s="63"/>
      <c r="K70" s="63"/>
      <c r="L70" s="63"/>
      <c r="M70" s="63"/>
    </row>
  </sheetData>
  <mergeCells count="89">
    <mergeCell ref="C23:F23"/>
    <mergeCell ref="G23:T43"/>
    <mergeCell ref="C24:F24"/>
    <mergeCell ref="C26:F26"/>
    <mergeCell ref="Q15:Q16"/>
    <mergeCell ref="R15:R16"/>
    <mergeCell ref="E17:E18"/>
    <mergeCell ref="F17:F18"/>
    <mergeCell ref="G17:G18"/>
    <mergeCell ref="H17:H18"/>
    <mergeCell ref="I17:I18"/>
    <mergeCell ref="J17:J18"/>
    <mergeCell ref="K17:K18"/>
    <mergeCell ref="L17:L18"/>
    <mergeCell ref="O17:O18"/>
    <mergeCell ref="P17:P18"/>
    <mergeCell ref="Q17:Q18"/>
    <mergeCell ref="R17:R18"/>
    <mergeCell ref="J15:J16"/>
    <mergeCell ref="K15:K16"/>
    <mergeCell ref="L15:L16"/>
    <mergeCell ref="O15:O16"/>
    <mergeCell ref="P15:P16"/>
    <mergeCell ref="E15:E16"/>
    <mergeCell ref="F15:F16"/>
    <mergeCell ref="G15:G16"/>
    <mergeCell ref="H15:H16"/>
    <mergeCell ref="I15:I16"/>
    <mergeCell ref="Q11:Q12"/>
    <mergeCell ref="R11:R12"/>
    <mergeCell ref="E13:E14"/>
    <mergeCell ref="F13:F14"/>
    <mergeCell ref="G13:G14"/>
    <mergeCell ref="H13:H14"/>
    <mergeCell ref="I13:I14"/>
    <mergeCell ref="J13:J14"/>
    <mergeCell ref="K13:K14"/>
    <mergeCell ref="L13:L14"/>
    <mergeCell ref="O13:O14"/>
    <mergeCell ref="P13:P14"/>
    <mergeCell ref="Q13:Q14"/>
    <mergeCell ref="R13:R14"/>
    <mergeCell ref="J11:J12"/>
    <mergeCell ref="K11:K12"/>
    <mergeCell ref="L11:L12"/>
    <mergeCell ref="O11:O12"/>
    <mergeCell ref="P11:P12"/>
    <mergeCell ref="E11:E12"/>
    <mergeCell ref="F11:F12"/>
    <mergeCell ref="G11:G12"/>
    <mergeCell ref="H11:H12"/>
    <mergeCell ref="I11:I12"/>
    <mergeCell ref="Q7:Q8"/>
    <mergeCell ref="R7:R8"/>
    <mergeCell ref="S7:T8"/>
    <mergeCell ref="C8:C9"/>
    <mergeCell ref="E9:F10"/>
    <mergeCell ref="G9:H10"/>
    <mergeCell ref="I9:J10"/>
    <mergeCell ref="K9:K10"/>
    <mergeCell ref="L9:L10"/>
    <mergeCell ref="O9:O10"/>
    <mergeCell ref="P9:P10"/>
    <mergeCell ref="Q9:Q10"/>
    <mergeCell ref="R9:R10"/>
    <mergeCell ref="J7:J8"/>
    <mergeCell ref="K7:K8"/>
    <mergeCell ref="L7:L8"/>
    <mergeCell ref="O7:O8"/>
    <mergeCell ref="P7:P8"/>
    <mergeCell ref="D7:D8"/>
    <mergeCell ref="E7:F8"/>
    <mergeCell ref="G7:G8"/>
    <mergeCell ref="H7:H8"/>
    <mergeCell ref="I7:I8"/>
    <mergeCell ref="Q1:R1"/>
    <mergeCell ref="S1:T1"/>
    <mergeCell ref="E2:F2"/>
    <mergeCell ref="G2:H2"/>
    <mergeCell ref="I2:J2"/>
    <mergeCell ref="K2:L2"/>
    <mergeCell ref="O2:P2"/>
    <mergeCell ref="Q2:R2"/>
    <mergeCell ref="S2:T2"/>
    <mergeCell ref="E1:F1"/>
    <mergeCell ref="G1:H1"/>
    <mergeCell ref="I1:J1"/>
    <mergeCell ref="K1:L1"/>
    <mergeCell ref="O1:P1"/>
  </mergeCells>
  <phoneticPr fontId="30"/>
  <hyperlinks>
    <hyperlink ref="E50" r:id="rId1" display="https://ieeesa.webex.com/ieeesa/j.php?MTID=mefa004064fd4ac5f6e28173f1bbc2bf4" xr:uid="{9AA79093-FDEA-4919-878D-00808454E971}"/>
    <hyperlink ref="E56" r:id="rId2" display="https://ieeesa.webex.com/ieeesa/j.php?MTID=mefa004064fd4ac5f6e28173f1bbc2bf4" xr:uid="{34825D2E-E78B-4E6F-96B9-7F3F799257BD}"/>
    <hyperlink ref="E62" r:id="rId3" display="https://ieeesa.webex.com/ieeesa/j.php?MTID=m42ff6a58444126fd311b751923d35977" xr:uid="{6EC7267E-7039-4580-AA9C-F0E265A44C37}"/>
    <hyperlink ref="E68" r:id="rId4" display="https://ieeesa.webex.com/ieeesa/j.php?MTID=mb3c82b1a28c4c46e559c915a3dab109d" xr:uid="{64A2D9E4-5608-4846-959F-038B52C1326C}"/>
    <hyperlink ref="D13:D14" r:id="rId5" display="802 Wirless Chairs mtg" xr:uid="{1A7862A3-2BAB-49DF-A5CA-2EED7D83B197}"/>
    <hyperlink ref="C13:C14" r:id="rId6" display="802 Wirless Chairs mtg" xr:uid="{3B1BEF4F-152D-4CBE-B5FD-99A9E5592B63}"/>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9"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workbookViewId="0">
      <selection activeCell="G12" sqref="G12"/>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50</v>
      </c>
      <c r="F1" s="15"/>
      <c r="G1" s="16"/>
      <c r="H1" s="16"/>
    </row>
    <row r="2" spans="1:15">
      <c r="B2" s="15"/>
      <c r="C2" s="12"/>
      <c r="D2" s="18" t="s">
        <v>113</v>
      </c>
      <c r="F2" s="15"/>
      <c r="G2" s="16"/>
      <c r="H2" s="16"/>
    </row>
    <row r="3" spans="1:15" s="47" customFormat="1" ht="18">
      <c r="A3" s="49"/>
      <c r="B3" s="49"/>
      <c r="C3" s="49"/>
      <c r="D3" s="67"/>
      <c r="E3" s="52"/>
      <c r="F3" s="52"/>
      <c r="G3" s="50"/>
      <c r="H3" s="52"/>
      <c r="I3" s="66"/>
    </row>
    <row r="4" spans="1:15" s="47" customFormat="1" ht="18">
      <c r="B4" s="68"/>
      <c r="C4" s="68"/>
      <c r="E4" s="53"/>
      <c r="F4" s="53"/>
      <c r="G4" s="50"/>
      <c r="H4" s="108" t="s">
        <v>110</v>
      </c>
      <c r="I4" s="122" t="s">
        <v>111</v>
      </c>
      <c r="J4" s="151" t="s">
        <v>112</v>
      </c>
    </row>
    <row r="5" spans="1:15" s="17" customFormat="1" ht="18.399999999999999" customHeight="1">
      <c r="D5" s="76" t="s">
        <v>51</v>
      </c>
      <c r="E5" s="56"/>
      <c r="F5" s="56"/>
      <c r="G5" s="50">
        <v>120</v>
      </c>
      <c r="H5" s="60">
        <v>0.375</v>
      </c>
      <c r="I5" s="123">
        <v>0.91666666666666663</v>
      </c>
      <c r="J5" s="152">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100</v>
      </c>
      <c r="E11" s="50"/>
      <c r="F11" s="56"/>
      <c r="G11" s="50"/>
      <c r="H11" s="60"/>
      <c r="I11" s="47"/>
      <c r="J11" s="53"/>
      <c r="K11" s="53"/>
      <c r="L11" s="53"/>
      <c r="M11" s="47"/>
      <c r="N11" s="47"/>
      <c r="O11" s="47"/>
    </row>
    <row r="12" spans="1:15" ht="55.15" customHeight="1">
      <c r="D12" s="59" t="s">
        <v>169</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114</v>
      </c>
      <c r="E14" s="14"/>
      <c r="F14" s="81"/>
      <c r="G14" s="61"/>
      <c r="H14" s="87"/>
      <c r="I14" s="64"/>
      <c r="J14" s="65"/>
      <c r="K14" s="65"/>
      <c r="L14" s="65"/>
      <c r="M14" s="64"/>
      <c r="N14" s="64"/>
      <c r="O14" s="64"/>
    </row>
    <row r="15" spans="1:15" s="23" customFormat="1" ht="18">
      <c r="A15" s="64"/>
      <c r="B15" s="82"/>
      <c r="C15" s="58"/>
      <c r="D15" s="90" t="s">
        <v>84</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opLeftCell="A13" zoomScale="99" zoomScaleNormal="99" workbookViewId="0">
      <selection activeCell="A24" sqref="A24:XFD24"/>
    </sheetView>
  </sheetViews>
  <sheetFormatPr defaultColWidth="9.26953125" defaultRowHeight="15.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50</v>
      </c>
      <c r="F1" s="15"/>
      <c r="G1" s="16"/>
      <c r="H1" s="16"/>
    </row>
    <row r="2" spans="1:15">
      <c r="B2" s="15"/>
      <c r="C2" s="12"/>
      <c r="D2" s="18" t="s">
        <v>115</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7" t="s">
        <v>52</v>
      </c>
      <c r="F7" s="97" t="s">
        <v>53</v>
      </c>
      <c r="G7" s="100" t="s">
        <v>54</v>
      </c>
      <c r="H7" s="102" t="s">
        <v>117</v>
      </c>
      <c r="I7" s="102" t="s">
        <v>108</v>
      </c>
      <c r="J7" s="153" t="s">
        <v>109</v>
      </c>
      <c r="K7" s="53"/>
      <c r="L7" s="53"/>
      <c r="M7" s="47"/>
      <c r="N7" s="47"/>
      <c r="O7" s="47"/>
    </row>
    <row r="8" spans="1:15" ht="36">
      <c r="A8" s="47"/>
      <c r="B8" s="51"/>
      <c r="C8" s="58"/>
      <c r="D8" s="115" t="s">
        <v>96</v>
      </c>
      <c r="E8" s="97"/>
      <c r="F8" s="97"/>
      <c r="G8" s="100">
        <v>120</v>
      </c>
      <c r="H8" s="91">
        <v>0.375</v>
      </c>
      <c r="I8" s="91">
        <v>0.91666666666666663</v>
      </c>
      <c r="J8" s="91">
        <v>0.54166666666666663</v>
      </c>
      <c r="K8" s="53"/>
      <c r="L8" s="53"/>
      <c r="M8" s="47"/>
      <c r="N8" s="47"/>
      <c r="O8" s="47"/>
    </row>
    <row r="9" spans="1:15" ht="18">
      <c r="A9" s="47"/>
      <c r="B9" s="51"/>
      <c r="C9" s="58"/>
      <c r="D9" s="83"/>
      <c r="E9" s="97"/>
      <c r="F9" s="97"/>
      <c r="G9" s="98"/>
      <c r="H9" s="91"/>
      <c r="I9" s="91"/>
      <c r="J9" s="91"/>
      <c r="K9" s="53"/>
      <c r="L9" s="53"/>
      <c r="M9" s="47"/>
      <c r="N9" s="47"/>
      <c r="O9" s="47"/>
    </row>
    <row r="10" spans="1:15" ht="18">
      <c r="A10" s="47"/>
      <c r="B10" s="57">
        <v>1.1000000000000001</v>
      </c>
      <c r="C10" s="58"/>
      <c r="D10" s="59" t="s">
        <v>72</v>
      </c>
      <c r="E10" s="101" t="s">
        <v>224</v>
      </c>
      <c r="F10" s="135" t="s">
        <v>63</v>
      </c>
      <c r="G10" s="98">
        <v>1</v>
      </c>
      <c r="H10" s="91">
        <v>0.375</v>
      </c>
      <c r="I10" s="91">
        <v>0.91666666666666663</v>
      </c>
      <c r="J10" s="91">
        <v>0.54166666666666663</v>
      </c>
      <c r="K10" s="53"/>
      <c r="L10" s="53"/>
      <c r="M10" s="47"/>
      <c r="N10" s="47"/>
      <c r="O10" s="47"/>
    </row>
    <row r="11" spans="1:15" ht="54">
      <c r="A11" s="47"/>
      <c r="B11" s="57"/>
      <c r="C11" s="58"/>
      <c r="D11" s="59" t="s">
        <v>85</v>
      </c>
      <c r="E11" s="100" t="s">
        <v>223</v>
      </c>
      <c r="F11" s="100" t="s">
        <v>116</v>
      </c>
      <c r="G11" s="100">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59" t="s">
        <v>56</v>
      </c>
      <c r="E12" s="98"/>
      <c r="F12" s="97" t="s">
        <v>57</v>
      </c>
      <c r="G12" s="98">
        <v>3</v>
      </c>
      <c r="H12" s="102">
        <f>H11+TIME(0,G11,0)</f>
        <v>0.37638888888888888</v>
      </c>
      <c r="I12" s="102">
        <f>I11+TIME(0,G11,0)</f>
        <v>0.91805555555555551</v>
      </c>
      <c r="J12" s="102">
        <f>J11+TIME(0,G11,0)</f>
        <v>0.54305555555555551</v>
      </c>
      <c r="K12" s="53"/>
      <c r="L12" s="53"/>
      <c r="M12" s="47"/>
      <c r="N12" s="47"/>
      <c r="O12" s="47"/>
    </row>
    <row r="13" spans="1:15" ht="18">
      <c r="A13" s="47"/>
      <c r="B13" s="57">
        <f>B12+0.1</f>
        <v>1.3000000000000003</v>
      </c>
      <c r="C13" s="58"/>
      <c r="D13" s="59" t="s">
        <v>58</v>
      </c>
      <c r="E13" s="97" t="s">
        <v>225</v>
      </c>
      <c r="F13" s="97" t="s">
        <v>63</v>
      </c>
      <c r="G13" s="98">
        <v>10</v>
      </c>
      <c r="H13" s="102">
        <f>H12+TIME(0,G12,0)</f>
        <v>0.37847222222222221</v>
      </c>
      <c r="I13" s="102">
        <f>I12+TIME(0,G12,0)</f>
        <v>0.92013888888888884</v>
      </c>
      <c r="J13" s="102">
        <f>J12+TIME(0,G12,0)</f>
        <v>0.54513888888888884</v>
      </c>
      <c r="K13" s="53"/>
      <c r="L13" s="53"/>
      <c r="M13" s="47"/>
      <c r="N13" s="47"/>
      <c r="O13" s="47"/>
    </row>
    <row r="14" spans="1:15" ht="18">
      <c r="A14" s="47"/>
      <c r="B14" s="57">
        <v>1.4</v>
      </c>
      <c r="C14" s="58"/>
      <c r="D14" s="59" t="s">
        <v>226</v>
      </c>
      <c r="E14" s="97" t="s">
        <v>227</v>
      </c>
      <c r="F14" s="97" t="s">
        <v>60</v>
      </c>
      <c r="G14" s="98">
        <v>10</v>
      </c>
      <c r="H14" s="102">
        <f>H13+TIME(0,G13,0)</f>
        <v>0.38541666666666663</v>
      </c>
      <c r="I14" s="102">
        <f>I13+TIME(0,G13,0)</f>
        <v>0.92708333333333326</v>
      </c>
      <c r="J14" s="102">
        <f>J13+TIME(0,G13,0)</f>
        <v>0.55208333333333326</v>
      </c>
      <c r="K14" s="53"/>
      <c r="L14" s="53"/>
      <c r="M14" s="47"/>
      <c r="N14" s="47"/>
      <c r="O14" s="47"/>
    </row>
    <row r="15" spans="1:15" ht="18">
      <c r="A15" s="47"/>
      <c r="B15" s="57"/>
      <c r="C15" s="58"/>
      <c r="D15" s="78" t="s">
        <v>61</v>
      </c>
      <c r="E15" s="97"/>
      <c r="F15" s="97"/>
      <c r="G15" s="98"/>
      <c r="H15" s="102"/>
      <c r="I15" s="102"/>
      <c r="J15" s="102"/>
      <c r="K15" s="53"/>
      <c r="L15" s="53"/>
      <c r="M15" s="47"/>
      <c r="N15" s="47"/>
      <c r="O15" s="47"/>
    </row>
    <row r="16" spans="1:15" ht="54">
      <c r="A16" s="47"/>
      <c r="B16" s="57">
        <f>B14+0.1</f>
        <v>1.5</v>
      </c>
      <c r="C16" s="21"/>
      <c r="D16" s="59" t="s">
        <v>62</v>
      </c>
      <c r="E16" s="100" t="s">
        <v>124</v>
      </c>
      <c r="F16" s="100" t="s">
        <v>63</v>
      </c>
      <c r="G16" s="101">
        <v>10</v>
      </c>
      <c r="H16" s="91">
        <f>H14+TIME(0,G14,0)</f>
        <v>0.39236111111111105</v>
      </c>
      <c r="I16" s="91">
        <f>I14+TIME(0,G14,0)</f>
        <v>0.93402777777777768</v>
      </c>
      <c r="J16" s="91">
        <f>J14+TIME(0,G14,0)</f>
        <v>0.55902777777777768</v>
      </c>
      <c r="K16" s="53"/>
      <c r="L16" s="53"/>
      <c r="M16" s="47"/>
      <c r="N16" s="47"/>
      <c r="O16" s="47"/>
    </row>
    <row r="17" spans="1:15" ht="53" customHeight="1">
      <c r="A17" s="47"/>
      <c r="B17" s="79">
        <f>B16+0.1</f>
        <v>1.6</v>
      </c>
      <c r="C17" s="21"/>
      <c r="D17" s="172" t="s">
        <v>118</v>
      </c>
      <c r="E17" s="140" t="s">
        <v>125</v>
      </c>
      <c r="F17" s="140" t="s">
        <v>70</v>
      </c>
      <c r="G17" s="101">
        <v>15</v>
      </c>
      <c r="H17" s="91">
        <f>H16+TIME(0,G16,0)</f>
        <v>0.39930555555555547</v>
      </c>
      <c r="I17" s="91">
        <f>I16+TIME(0,G16,0)</f>
        <v>0.9409722222222221</v>
      </c>
      <c r="J17" s="91">
        <f>J16+TIME(0,G16,0)</f>
        <v>0.5659722222222221</v>
      </c>
      <c r="K17" s="53"/>
      <c r="L17" s="53"/>
      <c r="M17" s="47"/>
      <c r="N17" s="47"/>
      <c r="O17" s="47"/>
    </row>
    <row r="18" spans="1:15" ht="31.5" customHeight="1">
      <c r="A18" s="47"/>
      <c r="B18" s="89">
        <f>B17+0.1</f>
        <v>1.7000000000000002</v>
      </c>
      <c r="C18" s="21"/>
      <c r="D18" s="172" t="s">
        <v>119</v>
      </c>
      <c r="E18" s="140" t="s">
        <v>126</v>
      </c>
      <c r="F18" s="140" t="s">
        <v>70</v>
      </c>
      <c r="G18" s="101">
        <v>15</v>
      </c>
      <c r="H18" s="91">
        <f>H17+TIME(0,G17,0)</f>
        <v>0.40972222222222215</v>
      </c>
      <c r="I18" s="91">
        <f>I17+TIME(0,G17,0)</f>
        <v>0.95138888888888873</v>
      </c>
      <c r="J18" s="91">
        <f>J17+TIME(0,G17,0)</f>
        <v>0.57638888888888873</v>
      </c>
      <c r="K18" s="53"/>
      <c r="L18" s="53"/>
      <c r="M18" s="47"/>
      <c r="N18" s="47"/>
      <c r="O18" s="47"/>
    </row>
    <row r="19" spans="1:15" ht="31.5" customHeight="1">
      <c r="A19" s="47"/>
      <c r="B19" s="79"/>
      <c r="C19" s="21"/>
      <c r="D19" s="226" t="s">
        <v>121</v>
      </c>
      <c r="E19" s="139"/>
      <c r="F19" s="140"/>
      <c r="G19" s="101"/>
      <c r="H19" s="91"/>
      <c r="I19" s="91"/>
      <c r="J19" s="91"/>
      <c r="K19" s="53"/>
      <c r="L19" s="53"/>
      <c r="M19" s="47"/>
      <c r="N19" s="47"/>
      <c r="O19" s="47"/>
    </row>
    <row r="20" spans="1:15" ht="36">
      <c r="B20" s="89">
        <f>B18+0.1</f>
        <v>1.8000000000000003</v>
      </c>
      <c r="D20" s="172" t="s">
        <v>122</v>
      </c>
      <c r="E20" s="141" t="s">
        <v>120</v>
      </c>
      <c r="F20" s="140" t="s">
        <v>63</v>
      </c>
      <c r="G20" s="105">
        <v>10</v>
      </c>
      <c r="H20" s="91">
        <f>H17+TIME(0,G17,0)</f>
        <v>0.40972222222222215</v>
      </c>
      <c r="I20" s="91">
        <f>I17+TIME(0,G17,0)</f>
        <v>0.95138888888888873</v>
      </c>
      <c r="J20" s="91">
        <f>J17+TIME(0,G17,0)</f>
        <v>0.57638888888888873</v>
      </c>
    </row>
    <row r="21" spans="1:15" s="17" customFormat="1" ht="54">
      <c r="B21" s="89">
        <f>B20+0.1</f>
        <v>1.9000000000000004</v>
      </c>
      <c r="D21" s="171" t="s">
        <v>123</v>
      </c>
      <c r="E21" s="100" t="s">
        <v>127</v>
      </c>
      <c r="F21" s="140" t="s">
        <v>128</v>
      </c>
      <c r="G21" s="105">
        <v>10</v>
      </c>
      <c r="H21" s="91">
        <f t="shared" ref="H21:H27" si="0">H20+TIME(0,G20,0)</f>
        <v>0.41666666666666657</v>
      </c>
      <c r="I21" s="91">
        <f t="shared" ref="I21:I27" si="1">I20+TIME(0,G20,0)</f>
        <v>0.95833333333333315</v>
      </c>
      <c r="J21" s="91">
        <f t="shared" ref="J21:J27" si="2">J20+TIME(0,G20,0)</f>
        <v>0.58333333333333315</v>
      </c>
    </row>
    <row r="22" spans="1:15" s="17" customFormat="1" ht="36">
      <c r="B22" s="89">
        <f>B21+0.1</f>
        <v>2.0000000000000004</v>
      </c>
      <c r="D22" s="171" t="s">
        <v>232</v>
      </c>
      <c r="E22" s="100" t="s">
        <v>231</v>
      </c>
      <c r="F22" s="140" t="s">
        <v>63</v>
      </c>
      <c r="G22" s="105">
        <v>10</v>
      </c>
      <c r="H22" s="91">
        <f>H21+TIME(0,G21,0)</f>
        <v>0.42361111111111099</v>
      </c>
      <c r="I22" s="91">
        <f>I21+TIME(0,G21,0)</f>
        <v>0.96527777777777757</v>
      </c>
      <c r="J22" s="91">
        <f>J21+TIME(0,G21,0)</f>
        <v>0.59027777777777757</v>
      </c>
    </row>
    <row r="23" spans="1:15" s="17" customFormat="1" ht="40.5" customHeight="1">
      <c r="B23" s="89"/>
      <c r="D23" s="227" t="s">
        <v>73</v>
      </c>
      <c r="E23" s="141"/>
      <c r="F23" s="140" t="s">
        <v>65</v>
      </c>
      <c r="G23" s="105">
        <v>10</v>
      </c>
      <c r="H23" s="91">
        <f>H21+TIME(0,G21,0)</f>
        <v>0.42361111111111099</v>
      </c>
      <c r="I23" s="91">
        <f>I21+TIME(0,G21,0)</f>
        <v>0.96527777777777757</v>
      </c>
      <c r="J23" s="91">
        <f>J21+TIME(0,G21,0)</f>
        <v>0.59027777777777757</v>
      </c>
    </row>
    <row r="24" spans="1:15" s="17" customFormat="1" ht="54">
      <c r="B24" s="89">
        <f>B22+0.1</f>
        <v>2.1000000000000005</v>
      </c>
      <c r="D24" s="170" t="s">
        <v>175</v>
      </c>
      <c r="E24" s="141" t="s">
        <v>229</v>
      </c>
      <c r="F24" s="140" t="s">
        <v>60</v>
      </c>
      <c r="G24" s="105">
        <v>10</v>
      </c>
      <c r="H24" s="91">
        <f>H23+TIME(0,G23,0)</f>
        <v>0.43055555555555541</v>
      </c>
      <c r="I24" s="91">
        <f t="shared" si="1"/>
        <v>0.97222222222222199</v>
      </c>
      <c r="J24" s="91">
        <f t="shared" si="2"/>
        <v>0.59722222222222199</v>
      </c>
    </row>
    <row r="25" spans="1:15" s="17" customFormat="1" ht="28">
      <c r="B25" s="89">
        <f>B24+0.1</f>
        <v>2.2000000000000006</v>
      </c>
      <c r="D25" s="170" t="s">
        <v>176</v>
      </c>
      <c r="E25" s="141" t="s">
        <v>177</v>
      </c>
      <c r="F25" s="140" t="s">
        <v>70</v>
      </c>
      <c r="G25" s="105">
        <v>10</v>
      </c>
      <c r="H25" s="91">
        <f>H24+TIME(0,G24,0)</f>
        <v>0.43749999999999983</v>
      </c>
      <c r="I25" s="91">
        <f>I24+TIME(0,G24,0)</f>
        <v>0.97916666666666641</v>
      </c>
      <c r="J25" s="91">
        <f>J24+TIME(0,G24,0)</f>
        <v>0.60416666666666641</v>
      </c>
    </row>
    <row r="26" spans="1:15" s="17" customFormat="1" ht="35.5" customHeight="1">
      <c r="B26" s="89"/>
      <c r="D26" s="145" t="s">
        <v>73</v>
      </c>
      <c r="E26" s="101"/>
      <c r="F26" s="140" t="s">
        <v>65</v>
      </c>
      <c r="G26" s="105">
        <v>15</v>
      </c>
      <c r="H26" s="91">
        <f>H25+TIME(0,G25,0)</f>
        <v>0.44444444444444425</v>
      </c>
      <c r="I26" s="91">
        <f>I25+TIME(0,G25,0)</f>
        <v>0.98611111111111083</v>
      </c>
      <c r="J26" s="91">
        <f>J25+TIME(0,G25,0)</f>
        <v>0.61111111111111083</v>
      </c>
    </row>
    <row r="27" spans="1:15" s="17" customFormat="1" ht="31.9" customHeight="1">
      <c r="B27" s="89">
        <f>B25+0.1</f>
        <v>2.3000000000000007</v>
      </c>
      <c r="D27" s="121" t="s">
        <v>66</v>
      </c>
      <c r="E27" s="139"/>
      <c r="F27" s="101" t="s">
        <v>63</v>
      </c>
      <c r="G27" s="105">
        <v>1</v>
      </c>
      <c r="H27" s="91">
        <f t="shared" si="0"/>
        <v>0.45486111111111094</v>
      </c>
      <c r="I27" s="91">
        <f t="shared" si="1"/>
        <v>0.99652777777777746</v>
      </c>
      <c r="J27" s="91">
        <f t="shared" si="2"/>
        <v>0.62152777777777746</v>
      </c>
    </row>
    <row r="28" spans="1:15" s="17" customFormat="1" ht="18">
      <c r="B28" s="89"/>
      <c r="D28" s="113"/>
      <c r="E28" s="101"/>
      <c r="F28" s="101"/>
      <c r="G28" s="105"/>
      <c r="H28" s="91"/>
      <c r="I28" s="99"/>
    </row>
    <row r="29" spans="1:15" s="23" customFormat="1" ht="15" customHeight="1">
      <c r="D29" s="112" t="s">
        <v>67</v>
      </c>
      <c r="J29" s="24"/>
      <c r="K29" s="24"/>
      <c r="L29" s="24"/>
    </row>
    <row r="30" spans="1:15" s="23" customFormat="1" ht="15" customHeight="1">
      <c r="D30" s="119" t="s">
        <v>200</v>
      </c>
      <c r="J30" s="24"/>
      <c r="K30" s="24"/>
      <c r="L30" s="24"/>
    </row>
    <row r="31" spans="1:15" s="119" customFormat="1" ht="18">
      <c r="D31" s="120" t="s">
        <v>201</v>
      </c>
      <c r="J31" s="225"/>
      <c r="K31" s="225"/>
      <c r="L31" s="225"/>
    </row>
    <row r="32" spans="1:15" s="119" customFormat="1" ht="18">
      <c r="D32" s="120" t="s">
        <v>202</v>
      </c>
      <c r="J32" s="225"/>
      <c r="K32" s="225"/>
      <c r="L32" s="225"/>
    </row>
    <row r="33" spans="4:12" s="119" customFormat="1" ht="18">
      <c r="D33" s="120" t="s">
        <v>203</v>
      </c>
      <c r="J33" s="225"/>
      <c r="K33" s="225"/>
      <c r="L33" s="225"/>
    </row>
    <row r="34" spans="4:12" s="55" customFormat="1" ht="18">
      <c r="D34" s="120" t="s">
        <v>204</v>
      </c>
      <c r="E34" s="50"/>
      <c r="J34" s="56"/>
      <c r="K34" s="56"/>
      <c r="L34" s="56"/>
    </row>
    <row r="35" spans="4:12" s="55" customFormat="1" ht="18">
      <c r="D35" s="120" t="s">
        <v>205</v>
      </c>
      <c r="E35" s="50"/>
      <c r="J35" s="56"/>
      <c r="K35" s="56"/>
      <c r="L35" s="56"/>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1"/>
  <sheetViews>
    <sheetView topLeftCell="A13" zoomScale="67" zoomScaleNormal="67" workbookViewId="0">
      <selection activeCell="D14" sqref="D14:J14"/>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'Sept. 15 Wed'!D1</f>
        <v>AGENDA SG15.6a MEETING</v>
      </c>
      <c r="E1" s="50"/>
      <c r="F1" s="51"/>
      <c r="G1" s="52"/>
      <c r="H1" s="52"/>
      <c r="I1" s="47"/>
      <c r="K1" s="53"/>
      <c r="L1" s="53"/>
      <c r="M1" s="47"/>
      <c r="N1" s="47"/>
      <c r="O1" s="47"/>
    </row>
    <row r="2" spans="1:15" ht="18">
      <c r="A2" s="47"/>
      <c r="B2" s="51"/>
      <c r="C2" s="49"/>
      <c r="D2" s="54" t="s">
        <v>170</v>
      </c>
      <c r="E2" s="50"/>
      <c r="F2" s="51"/>
      <c r="G2" s="52"/>
      <c r="H2" s="107"/>
      <c r="I2" s="107"/>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3"/>
      <c r="C5" s="94"/>
      <c r="D5" s="95"/>
      <c r="E5" s="56" t="s">
        <v>52</v>
      </c>
      <c r="F5" s="56" t="s">
        <v>53</v>
      </c>
      <c r="G5" s="75" t="s">
        <v>68</v>
      </c>
      <c r="H5" s="107" t="s">
        <v>171</v>
      </c>
      <c r="I5" s="107" t="s">
        <v>172</v>
      </c>
      <c r="J5" s="153" t="s">
        <v>173</v>
      </c>
    </row>
    <row r="6" spans="1:15" s="37" customFormat="1" ht="18">
      <c r="B6" s="93"/>
      <c r="C6" s="94"/>
      <c r="D6" s="95"/>
      <c r="E6" s="56"/>
      <c r="F6" s="56"/>
      <c r="G6" s="75"/>
      <c r="H6" s="107"/>
      <c r="I6" s="107"/>
      <c r="J6" s="102"/>
    </row>
    <row r="7" spans="1:15" s="17" customFormat="1" ht="39.5" customHeight="1">
      <c r="D7" s="76" t="s">
        <v>230</v>
      </c>
      <c r="E7" s="56"/>
      <c r="F7" s="56"/>
      <c r="G7" s="84">
        <v>120</v>
      </c>
      <c r="H7" s="87">
        <v>0.33333333333333331</v>
      </c>
      <c r="I7" s="87">
        <v>0.79166666666666663</v>
      </c>
      <c r="J7" s="87">
        <v>0.95833333333333337</v>
      </c>
    </row>
    <row r="8" spans="1:15" s="37" customFormat="1" ht="18">
      <c r="B8" s="93"/>
      <c r="C8" s="94"/>
      <c r="D8" s="95"/>
      <c r="F8" s="92"/>
      <c r="G8" s="14"/>
      <c r="H8" s="92"/>
      <c r="I8" s="96"/>
      <c r="J8" s="60"/>
    </row>
    <row r="9" spans="1:15" s="47" customFormat="1" ht="18">
      <c r="A9" s="68"/>
      <c r="B9" s="109">
        <v>2.1</v>
      </c>
      <c r="C9" s="77"/>
      <c r="D9" s="72" t="s">
        <v>55</v>
      </c>
      <c r="E9" s="74" t="s">
        <v>234</v>
      </c>
      <c r="F9" s="80" t="s">
        <v>69</v>
      </c>
      <c r="G9" s="73">
        <v>1</v>
      </c>
      <c r="H9" s="60">
        <v>0.33333333333333331</v>
      </c>
      <c r="I9" s="60">
        <v>0.79166666666666663</v>
      </c>
      <c r="J9" s="60">
        <v>0.95833333333333337</v>
      </c>
    </row>
    <row r="10" spans="1:15" s="47" customFormat="1" ht="36">
      <c r="A10" s="68"/>
      <c r="B10" s="109"/>
      <c r="C10" s="77"/>
      <c r="D10" s="72" t="s">
        <v>27</v>
      </c>
      <c r="E10" s="73"/>
      <c r="F10" s="63"/>
      <c r="G10" s="73">
        <v>1</v>
      </c>
      <c r="H10" s="60">
        <f>H9+TIME(0,G9,0)</f>
        <v>0.33402777777777776</v>
      </c>
      <c r="I10" s="60">
        <f>I9+TIME(0,G9,0)</f>
        <v>0.79236111111111107</v>
      </c>
      <c r="J10" s="60">
        <f>J9+TIME(0,G9,0)</f>
        <v>0.95902777777777781</v>
      </c>
    </row>
    <row r="11" spans="1:15" s="47" customFormat="1" ht="18">
      <c r="A11" s="68"/>
      <c r="B11" s="57">
        <f>B9+0.1</f>
        <v>2.2000000000000002</v>
      </c>
      <c r="C11" s="63"/>
      <c r="D11" s="72" t="s">
        <v>56</v>
      </c>
      <c r="E11" s="73"/>
      <c r="F11" s="74" t="s">
        <v>57</v>
      </c>
      <c r="G11" s="73">
        <v>2</v>
      </c>
      <c r="H11" s="60">
        <f>H10+TIME(0,G10,0)</f>
        <v>0.3347222222222222</v>
      </c>
      <c r="I11" s="60">
        <f>I10+TIME(0,G10,0)</f>
        <v>0.79305555555555551</v>
      </c>
      <c r="J11" s="60">
        <f>J10+TIME(0,G10,0)</f>
        <v>0.95972222222222225</v>
      </c>
    </row>
    <row r="12" spans="1:15" s="47" customFormat="1" ht="18">
      <c r="A12" s="68"/>
      <c r="B12" s="57"/>
      <c r="C12" s="63"/>
      <c r="D12" s="110" t="s">
        <v>174</v>
      </c>
      <c r="E12" s="73"/>
      <c r="F12" s="74"/>
      <c r="G12" s="73"/>
      <c r="H12" s="60"/>
      <c r="I12" s="60"/>
      <c r="J12" s="60"/>
    </row>
    <row r="13" spans="1:15" s="17" customFormat="1" ht="36">
      <c r="B13" s="89">
        <f>B11+0.1</f>
        <v>2.3000000000000003</v>
      </c>
      <c r="D13" s="171" t="s">
        <v>232</v>
      </c>
      <c r="E13" s="84" t="s">
        <v>231</v>
      </c>
      <c r="F13" s="140" t="s">
        <v>63</v>
      </c>
      <c r="G13" s="105">
        <v>10</v>
      </c>
      <c r="H13" s="87">
        <f>H11+TIME(0,G11,0)</f>
        <v>0.33611111111111108</v>
      </c>
      <c r="I13" s="87">
        <f>I11+TIME(0,G11,0)</f>
        <v>0.7944444444444444</v>
      </c>
      <c r="J13" s="87">
        <f>J11+TIME(0,G11,0)</f>
        <v>0.96111111111111114</v>
      </c>
    </row>
    <row r="14" spans="1:15" s="17" customFormat="1" ht="54">
      <c r="B14" s="89">
        <f>B13+0.1</f>
        <v>2.4000000000000004</v>
      </c>
      <c r="D14" s="170" t="s">
        <v>175</v>
      </c>
      <c r="E14" s="145" t="s">
        <v>229</v>
      </c>
      <c r="F14" s="140" t="s">
        <v>60</v>
      </c>
      <c r="G14" s="105">
        <v>10</v>
      </c>
      <c r="H14" s="87">
        <f>H13+TIME(0,G13,0)</f>
        <v>0.3430555555555555</v>
      </c>
      <c r="I14" s="87">
        <f t="shared" ref="I14" si="0">I13+TIME(0,G13,0)</f>
        <v>0.80138888888888882</v>
      </c>
      <c r="J14" s="87">
        <f t="shared" ref="J14" si="1">J13+TIME(0,G13,0)</f>
        <v>0.96805555555555556</v>
      </c>
    </row>
    <row r="15" spans="1:15" s="17" customFormat="1" ht="39" customHeight="1">
      <c r="B15" s="89"/>
      <c r="D15" s="157" t="s">
        <v>178</v>
      </c>
      <c r="E15" s="84"/>
      <c r="F15" s="81"/>
      <c r="G15" s="61"/>
      <c r="H15" s="87"/>
      <c r="I15" s="87"/>
      <c r="J15" s="87"/>
    </row>
    <row r="16" spans="1:15" s="17" customFormat="1" ht="42" customHeight="1">
      <c r="B16" s="89">
        <f>B14+0.1</f>
        <v>2.5000000000000004</v>
      </c>
      <c r="D16" s="143" t="s">
        <v>233</v>
      </c>
      <c r="E16" s="145" t="s">
        <v>235</v>
      </c>
      <c r="F16" s="147" t="s">
        <v>63</v>
      </c>
      <c r="G16" s="61">
        <v>15</v>
      </c>
      <c r="H16" s="87">
        <f>H14+TIME(0,G14,0)</f>
        <v>0.34999999999999992</v>
      </c>
      <c r="I16" s="87">
        <f>I14+TIME(0,G14,0)</f>
        <v>0.80833333333333324</v>
      </c>
      <c r="J16" s="87">
        <f>J14+TIME(0,G14,0)</f>
        <v>0.97499999999999998</v>
      </c>
    </row>
    <row r="17" spans="1:15" ht="36.5" customHeight="1">
      <c r="B17" s="89">
        <f>B16+0.1</f>
        <v>2.6000000000000005</v>
      </c>
      <c r="D17" s="144" t="s">
        <v>236</v>
      </c>
      <c r="E17" s="145" t="s">
        <v>237</v>
      </c>
      <c r="F17" s="145" t="s">
        <v>65</v>
      </c>
      <c r="G17" s="61">
        <v>25</v>
      </c>
      <c r="H17" s="87">
        <f>H16+TIME(0,G16,0)</f>
        <v>0.36041666666666661</v>
      </c>
      <c r="I17" s="87">
        <f>I16+TIME(0,G16,0)</f>
        <v>0.81874999999999987</v>
      </c>
      <c r="J17" s="87">
        <f>J16+TIME(0,G16,0)</f>
        <v>0.98541666666666661</v>
      </c>
    </row>
    <row r="18" spans="1:15" s="47" customFormat="1" ht="25.9" customHeight="1">
      <c r="A18" s="68"/>
      <c r="B18" s="57"/>
      <c r="C18" s="63"/>
      <c r="D18" s="110" t="s">
        <v>179</v>
      </c>
      <c r="E18" s="73"/>
      <c r="F18" s="111"/>
      <c r="G18" s="73"/>
      <c r="H18" s="60"/>
      <c r="I18" s="60"/>
      <c r="J18" s="60"/>
    </row>
    <row r="19" spans="1:15" s="47" customFormat="1" ht="25.9" customHeight="1">
      <c r="A19" s="68"/>
      <c r="B19" s="57">
        <f>B17+0.1</f>
        <v>2.7000000000000006</v>
      </c>
      <c r="C19" s="63"/>
      <c r="D19" s="303" t="s">
        <v>240</v>
      </c>
      <c r="E19" s="73"/>
      <c r="F19" s="111" t="s">
        <v>239</v>
      </c>
      <c r="G19" s="73"/>
      <c r="H19" s="60"/>
      <c r="I19" s="60"/>
      <c r="J19" s="60"/>
    </row>
    <row r="20" spans="1:15" s="17" customFormat="1" ht="31">
      <c r="B20" s="89">
        <f>B19+0.1</f>
        <v>2.8000000000000007</v>
      </c>
      <c r="D20" s="142" t="s">
        <v>88</v>
      </c>
      <c r="E20" s="145" t="s">
        <v>78</v>
      </c>
      <c r="F20" s="147" t="s">
        <v>64</v>
      </c>
      <c r="G20" s="61">
        <v>10</v>
      </c>
      <c r="H20" s="87">
        <f>H17+TIME(0,G17,0)</f>
        <v>0.37777777777777771</v>
      </c>
      <c r="I20" s="87">
        <f>I17+TIME(0,G17,0)</f>
        <v>0.83611111111111103</v>
      </c>
      <c r="J20" s="87">
        <f>J17+TIME(0,G17,I199)</f>
        <v>1.0027777777777778</v>
      </c>
    </row>
    <row r="21" spans="1:15" s="17" customFormat="1" ht="24.5" customHeight="1">
      <c r="B21" s="89">
        <f>B20+0.1</f>
        <v>2.9000000000000008</v>
      </c>
      <c r="D21" s="143" t="s">
        <v>129</v>
      </c>
      <c r="E21" s="145" t="s">
        <v>130</v>
      </c>
      <c r="F21" s="147" t="s">
        <v>63</v>
      </c>
      <c r="G21" s="61">
        <v>10</v>
      </c>
      <c r="H21" s="87">
        <f>H20+TIME(0,G20,0)</f>
        <v>0.38472222222222213</v>
      </c>
      <c r="I21" s="87">
        <f>I20+TIME(0,G20,0)</f>
        <v>0.84305555555555545</v>
      </c>
      <c r="J21" s="87">
        <f>J20+TIME(0,G20,0)</f>
        <v>1.0097222222222222</v>
      </c>
    </row>
    <row r="22" spans="1:15" s="47" customFormat="1" ht="42.5" customHeight="1">
      <c r="B22" s="57"/>
      <c r="C22" s="58"/>
      <c r="D22" s="146" t="s">
        <v>180</v>
      </c>
      <c r="E22" s="145"/>
      <c r="F22" s="105"/>
      <c r="G22" s="61"/>
      <c r="H22" s="87"/>
      <c r="I22" s="87"/>
      <c r="J22" s="87"/>
    </row>
    <row r="23" spans="1:15" s="47" customFormat="1" ht="42.5" customHeight="1">
      <c r="B23" s="57">
        <f>B21+0.1</f>
        <v>3.0000000000000009</v>
      </c>
      <c r="C23" s="58"/>
      <c r="D23" s="146" t="s">
        <v>241</v>
      </c>
      <c r="E23" s="304" t="s">
        <v>242</v>
      </c>
      <c r="F23" s="81" t="s">
        <v>70</v>
      </c>
      <c r="G23" s="61">
        <v>10</v>
      </c>
      <c r="H23" s="87">
        <f>H21+TIME(0,G21,0)</f>
        <v>0.39166666666666655</v>
      </c>
      <c r="I23" s="87">
        <f>I21+TIME(0,G21,0)</f>
        <v>0.84999999999999987</v>
      </c>
      <c r="J23" s="87">
        <f>J21+TIME(0,G21,0)</f>
        <v>1.0166666666666666</v>
      </c>
    </row>
    <row r="24" spans="1:15" s="47" customFormat="1" ht="42.5" customHeight="1">
      <c r="B24" s="57">
        <f>B23+0.1</f>
        <v>3.100000000000001</v>
      </c>
      <c r="C24" s="58"/>
      <c r="D24" s="221" t="s">
        <v>182</v>
      </c>
      <c r="E24" s="145" t="s">
        <v>105</v>
      </c>
      <c r="F24" s="105" t="s">
        <v>79</v>
      </c>
      <c r="G24" s="61">
        <v>10</v>
      </c>
      <c r="H24" s="87">
        <f>H23+TIME(0,G23,0)</f>
        <v>0.39861111111111097</v>
      </c>
      <c r="I24" s="87">
        <f>I23+TIME(0,G23,0)</f>
        <v>0.85694444444444429</v>
      </c>
      <c r="J24" s="87">
        <f>J23+TIME(0,G23,0)</f>
        <v>1.023611111111111</v>
      </c>
    </row>
    <row r="25" spans="1:15" s="47" customFormat="1" ht="43" customHeight="1">
      <c r="B25" s="57">
        <f>B24+0.1</f>
        <v>3.2000000000000011</v>
      </c>
      <c r="C25" s="58"/>
      <c r="D25" s="161" t="s">
        <v>181</v>
      </c>
      <c r="E25" s="84" t="s">
        <v>216</v>
      </c>
      <c r="F25" s="147" t="s">
        <v>92</v>
      </c>
      <c r="G25" s="84">
        <v>10</v>
      </c>
      <c r="H25" s="87">
        <f>H24+TIME(0,G24,0)</f>
        <v>0.40555555555555539</v>
      </c>
      <c r="I25" s="87">
        <f>I24+TIME(0,G24,0)</f>
        <v>0.86388888888888871</v>
      </c>
      <c r="J25" s="87">
        <f>J24+TIME(0,G24,0)</f>
        <v>1.0305555555555554</v>
      </c>
      <c r="K25" s="53"/>
      <c r="L25" s="53"/>
    </row>
    <row r="26" spans="1:15" s="17" customFormat="1" ht="34.9" customHeight="1">
      <c r="B26" s="85">
        <f>B25+0.1</f>
        <v>3.3000000000000012</v>
      </c>
      <c r="D26" s="121" t="s">
        <v>66</v>
      </c>
      <c r="E26" s="56"/>
      <c r="F26" s="114" t="s">
        <v>63</v>
      </c>
      <c r="G26" s="84">
        <v>1</v>
      </c>
      <c r="H26" s="87">
        <f>H25+TIME(0,G25,0)</f>
        <v>0.41249999999999981</v>
      </c>
      <c r="I26" s="87">
        <f>I25+TIME(0,G25,0)</f>
        <v>0.87083333333333313</v>
      </c>
      <c r="J26" s="87">
        <f>J25+TIME(0,G25,0)</f>
        <v>1.0374999999999999</v>
      </c>
    </row>
    <row r="27" spans="1:15" s="17" customFormat="1" ht="19.149999999999999" customHeight="1">
      <c r="B27" s="85"/>
      <c r="D27" s="76"/>
      <c r="E27" s="56"/>
      <c r="F27" s="56"/>
      <c r="G27" s="50"/>
      <c r="H27" s="60"/>
      <c r="I27" s="103"/>
      <c r="J27" s="136"/>
    </row>
    <row r="30" spans="1:15" ht="18">
      <c r="A30" s="55"/>
      <c r="B30" s="117"/>
      <c r="C30" s="117"/>
      <c r="D30" s="117" t="s">
        <v>71</v>
      </c>
      <c r="G30" s="56"/>
      <c r="H30" s="60"/>
      <c r="I30" s="47"/>
      <c r="J30" s="136"/>
      <c r="K30" s="53"/>
      <c r="L30" s="53"/>
      <c r="M30" s="47"/>
      <c r="N30" s="47"/>
      <c r="O30" s="47"/>
    </row>
    <row r="31" spans="1:15" ht="18">
      <c r="A31" s="55"/>
      <c r="B31" s="117"/>
      <c r="C31" s="117"/>
      <c r="D31" s="117"/>
      <c r="G31" s="56"/>
      <c r="H31" s="60"/>
      <c r="I31" s="47"/>
      <c r="J31" s="136"/>
      <c r="K31" s="53"/>
      <c r="L31" s="53"/>
      <c r="M31" s="47"/>
      <c r="N31" s="47"/>
      <c r="O31" s="47"/>
    </row>
    <row r="32" spans="1:15" ht="18">
      <c r="A32" s="55"/>
      <c r="B32" s="117"/>
      <c r="C32" s="117"/>
      <c r="D32" s="55" t="s">
        <v>199</v>
      </c>
      <c r="G32" s="56"/>
      <c r="H32" s="60"/>
      <c r="I32" s="47"/>
      <c r="J32" s="136"/>
      <c r="K32" s="53"/>
      <c r="L32" s="53"/>
      <c r="M32" s="47"/>
      <c r="N32" s="47"/>
      <c r="O32" s="47"/>
    </row>
    <row r="33" spans="1:15" s="23" customFormat="1" ht="22.5">
      <c r="A33" s="119"/>
      <c r="B33" s="119"/>
      <c r="C33" s="119"/>
      <c r="D33" s="120" t="s">
        <v>149</v>
      </c>
      <c r="E33" s="119"/>
      <c r="F33" s="119"/>
      <c r="J33" s="17"/>
      <c r="K33" s="24"/>
      <c r="L33" s="24"/>
    </row>
    <row r="34" spans="1:15" s="23" customFormat="1" ht="18">
      <c r="A34" s="119"/>
      <c r="B34" s="119"/>
      <c r="C34" s="119"/>
      <c r="D34" s="120" t="s">
        <v>150</v>
      </c>
      <c r="E34" s="119"/>
      <c r="F34" s="119"/>
      <c r="J34" s="24"/>
      <c r="K34" s="24"/>
      <c r="L34" s="24"/>
    </row>
    <row r="35" spans="1:15" s="23" customFormat="1" ht="18">
      <c r="A35" s="119"/>
      <c r="B35" s="119"/>
      <c r="C35" s="119"/>
      <c r="D35" s="120" t="s">
        <v>131</v>
      </c>
      <c r="E35" s="119"/>
      <c r="F35" s="119"/>
      <c r="J35" s="118"/>
      <c r="K35" s="24"/>
      <c r="L35" s="24"/>
    </row>
    <row r="36" spans="1:15" ht="18">
      <c r="A36" s="55"/>
      <c r="B36" s="55"/>
      <c r="C36" s="55"/>
      <c r="D36" s="120" t="s">
        <v>132</v>
      </c>
      <c r="E36" s="50"/>
      <c r="F36" s="55"/>
      <c r="J36" s="118"/>
    </row>
    <row r="37" spans="1:15" ht="18">
      <c r="A37" s="55"/>
      <c r="B37" s="55"/>
      <c r="C37" s="55"/>
      <c r="D37" s="120" t="s">
        <v>133</v>
      </c>
      <c r="E37" s="50"/>
      <c r="F37" s="55"/>
      <c r="J37" s="118"/>
    </row>
    <row r="38" spans="1:15" ht="18">
      <c r="A38" s="47"/>
      <c r="B38" s="47"/>
      <c r="C38" s="47"/>
      <c r="D38" s="47"/>
      <c r="E38" s="50"/>
      <c r="F38" s="47"/>
      <c r="I38" s="47"/>
      <c r="J38" s="108"/>
      <c r="K38" s="53"/>
      <c r="L38" s="53"/>
      <c r="M38" s="47"/>
      <c r="N38" s="47"/>
      <c r="O38" s="47"/>
    </row>
    <row r="39" spans="1:15" ht="18">
      <c r="A39" s="47"/>
      <c r="B39" s="47"/>
      <c r="C39" s="47"/>
      <c r="D39" s="47"/>
      <c r="E39" s="50"/>
      <c r="F39" s="47"/>
      <c r="G39" s="47"/>
      <c r="H39" s="62"/>
      <c r="I39" s="47"/>
      <c r="J39" s="108"/>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8">
      <c r="A70" s="47"/>
      <c r="B70" s="47"/>
      <c r="C70" s="47"/>
      <c r="D70" s="47"/>
      <c r="E70" s="50"/>
      <c r="F70" s="47"/>
      <c r="G70" s="47"/>
      <c r="H70" s="47"/>
      <c r="I70" s="47"/>
      <c r="K70" s="53"/>
      <c r="L70" s="53"/>
      <c r="M70" s="47"/>
      <c r="N70" s="47"/>
      <c r="O70" s="47"/>
    </row>
    <row r="71" spans="1:15" ht="18">
      <c r="A71" s="47"/>
      <c r="B71" s="47"/>
      <c r="C71" s="47"/>
      <c r="D71" s="47"/>
      <c r="E71" s="50"/>
      <c r="F71" s="47"/>
      <c r="G71" s="47"/>
      <c r="H71" s="47"/>
      <c r="I71" s="47"/>
      <c r="K71" s="53"/>
      <c r="L71" s="53"/>
      <c r="M71" s="47"/>
      <c r="N71" s="47"/>
      <c r="O71" s="47"/>
    </row>
    <row r="72" spans="1:15" ht="18">
      <c r="A72" s="47"/>
      <c r="B72" s="47"/>
      <c r="C72" s="47"/>
      <c r="D72" s="47"/>
      <c r="E72" s="50"/>
      <c r="F72" s="47"/>
      <c r="G72" s="47"/>
      <c r="H72" s="47"/>
      <c r="I72" s="47"/>
      <c r="K72" s="53"/>
      <c r="L72" s="53"/>
      <c r="M72" s="47"/>
      <c r="N72" s="47"/>
      <c r="O72" s="47"/>
    </row>
    <row r="73" spans="1:15" ht="17.5">
      <c r="A73" s="47"/>
      <c r="B73" s="47"/>
      <c r="G73" s="47"/>
      <c r="H73" s="47"/>
      <c r="I73" s="47"/>
      <c r="K73" s="53"/>
      <c r="L73" s="53"/>
      <c r="M73" s="47"/>
      <c r="N73" s="47"/>
      <c r="O73" s="47"/>
    </row>
    <row r="74" spans="1:15" ht="17.5">
      <c r="A74" s="47"/>
      <c r="B74" s="47"/>
      <c r="G74" s="47"/>
      <c r="H74" s="47"/>
      <c r="I74" s="47"/>
      <c r="K74" s="53"/>
      <c r="L74" s="53"/>
      <c r="M74" s="47"/>
      <c r="N74" s="47"/>
      <c r="O74" s="47"/>
    </row>
    <row r="75" spans="1:15" ht="17.5">
      <c r="A75" s="47"/>
      <c r="G75" s="47"/>
      <c r="H75" s="47"/>
      <c r="I75" s="47"/>
      <c r="K75" s="53"/>
      <c r="L75" s="53"/>
      <c r="M75" s="47"/>
      <c r="N75" s="47"/>
      <c r="O75" s="47"/>
    </row>
    <row r="76" spans="1:15" ht="17.5">
      <c r="A76" s="47"/>
      <c r="G76" s="47"/>
      <c r="H76" s="47"/>
      <c r="I76" s="47"/>
      <c r="K76" s="53"/>
      <c r="L76" s="53"/>
      <c r="M76" s="47"/>
      <c r="N76" s="47"/>
      <c r="O76" s="47"/>
    </row>
    <row r="77" spans="1:15" ht="17.5">
      <c r="A77" s="47"/>
      <c r="G77" s="47"/>
      <c r="H77" s="47"/>
      <c r="I77" s="47"/>
      <c r="K77" s="53"/>
      <c r="L77" s="53"/>
      <c r="M77" s="47"/>
      <c r="N77" s="47"/>
      <c r="O77" s="47"/>
    </row>
    <row r="78" spans="1:15" ht="17.5">
      <c r="G78" s="47"/>
      <c r="H78" s="47"/>
    </row>
    <row r="79" spans="1:15" ht="17.5">
      <c r="G79" s="47"/>
      <c r="H79" s="47"/>
    </row>
    <row r="80" spans="1:15" ht="17.5">
      <c r="G80" s="47"/>
      <c r="H80" s="47"/>
    </row>
    <row r="81" spans="7:8" ht="17.5">
      <c r="G81" s="47"/>
      <c r="H81"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topLeftCell="A13" zoomScale="86" zoomScaleNormal="86" workbookViewId="0">
      <selection activeCell="E10" sqref="E10"/>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'Sept. 15 Wed'!D1</f>
        <v>AGENDA SG15.6a MEETING</v>
      </c>
      <c r="F1" s="16"/>
      <c r="H1" s="16"/>
    </row>
    <row r="2" spans="1:15">
      <c r="C2" s="12"/>
      <c r="D2" s="25" t="s">
        <v>251</v>
      </c>
      <c r="F2" s="16"/>
      <c r="H2" s="16"/>
    </row>
    <row r="3" spans="1:15">
      <c r="C3" s="12"/>
      <c r="D3" s="22"/>
      <c r="F3" s="16"/>
      <c r="H3" s="16"/>
    </row>
    <row r="4" spans="1:15" ht="18">
      <c r="D4" s="39"/>
      <c r="E4" s="88"/>
      <c r="F4" s="88"/>
      <c r="G4" s="50"/>
      <c r="H4" s="106"/>
      <c r="I4" s="2"/>
    </row>
    <row r="5" spans="1:15" ht="36">
      <c r="A5" s="47"/>
      <c r="B5" s="51"/>
      <c r="C5" s="58"/>
      <c r="D5" s="76" t="s">
        <v>97</v>
      </c>
      <c r="E5" s="61" t="s">
        <v>52</v>
      </c>
      <c r="F5" s="61" t="s">
        <v>53</v>
      </c>
      <c r="G5" s="84" t="s">
        <v>68</v>
      </c>
      <c r="H5" s="162" t="s">
        <v>95</v>
      </c>
      <c r="I5" s="136" t="s">
        <v>93</v>
      </c>
      <c r="J5" s="154" t="s">
        <v>94</v>
      </c>
      <c r="K5" s="53"/>
      <c r="L5" s="53"/>
      <c r="M5" s="47"/>
      <c r="N5" s="47"/>
      <c r="O5" s="47"/>
    </row>
    <row r="6" spans="1:15" ht="18">
      <c r="A6" s="47"/>
      <c r="B6" s="47"/>
      <c r="C6" s="47"/>
      <c r="D6" s="47"/>
      <c r="E6" s="50"/>
      <c r="F6" s="47"/>
      <c r="G6" s="47"/>
      <c r="H6" s="148"/>
      <c r="I6" s="47"/>
      <c r="J6" s="91"/>
      <c r="K6" s="53"/>
      <c r="L6" s="53"/>
      <c r="M6" s="47"/>
      <c r="N6" s="47"/>
      <c r="O6" s="47"/>
    </row>
    <row r="7" spans="1:15" ht="45" customHeight="1">
      <c r="A7" s="47"/>
      <c r="B7" s="57">
        <v>4.0999999999999996</v>
      </c>
      <c r="C7" s="58"/>
      <c r="D7" s="59" t="s">
        <v>72</v>
      </c>
      <c r="E7" s="56"/>
      <c r="F7" s="163" t="s">
        <v>98</v>
      </c>
      <c r="G7" s="50">
        <v>1</v>
      </c>
      <c r="H7" s="150">
        <v>0</v>
      </c>
      <c r="I7" s="87">
        <v>0.45833333333333331</v>
      </c>
      <c r="J7" s="87">
        <v>0.625</v>
      </c>
      <c r="K7" s="53"/>
      <c r="L7" s="53"/>
      <c r="M7" s="47"/>
      <c r="N7" s="47"/>
      <c r="O7" s="47"/>
    </row>
    <row r="8" spans="1:15" ht="36">
      <c r="A8" s="47"/>
      <c r="B8" s="47"/>
      <c r="C8" s="58"/>
      <c r="D8" s="59" t="s">
        <v>107</v>
      </c>
      <c r="E8" s="50"/>
      <c r="F8" s="47"/>
      <c r="G8" s="84">
        <v>1</v>
      </c>
      <c r="H8" s="150">
        <f>H7+TIME(0,G7,0)</f>
        <v>6.9444444444444447E-4</v>
      </c>
      <c r="I8" s="87">
        <f>I7+TIME(0,G7,0)</f>
        <v>0.45902777777777776</v>
      </c>
      <c r="J8" s="87">
        <f>J7+TIME(0,G7,0)</f>
        <v>0.62569444444444444</v>
      </c>
      <c r="K8" s="53"/>
      <c r="L8" s="53"/>
      <c r="M8" s="47"/>
      <c r="N8" s="47"/>
      <c r="O8" s="47"/>
    </row>
    <row r="9" spans="1:15" ht="29" customHeight="1">
      <c r="A9" s="47"/>
      <c r="B9" s="85">
        <v>4.2</v>
      </c>
      <c r="C9" s="47"/>
      <c r="D9" s="174" t="s">
        <v>106</v>
      </c>
      <c r="E9" s="105" t="s">
        <v>243</v>
      </c>
      <c r="F9" s="105" t="s">
        <v>239</v>
      </c>
      <c r="G9" s="50">
        <v>2</v>
      </c>
      <c r="H9" s="149">
        <f>H8+TIME(0,G8,0)</f>
        <v>1.3888888888888889E-3</v>
      </c>
      <c r="I9" s="60">
        <f>I8+TIME(0,G8,0)</f>
        <v>0.4597222222222222</v>
      </c>
      <c r="J9" s="87">
        <f>J8+TIME(0,G8,0)</f>
        <v>0.62638888888888888</v>
      </c>
      <c r="K9" s="53"/>
      <c r="L9" s="53"/>
      <c r="M9" s="47"/>
      <c r="N9" s="47"/>
      <c r="O9" s="47"/>
    </row>
    <row r="10" spans="1:15" ht="36">
      <c r="A10" s="47"/>
      <c r="B10" s="104"/>
      <c r="C10" s="47"/>
      <c r="D10" s="83" t="s">
        <v>183</v>
      </c>
      <c r="E10" s="50"/>
      <c r="F10" s="20"/>
      <c r="G10" s="50"/>
      <c r="H10" s="149"/>
      <c r="I10" s="60"/>
      <c r="J10" s="87"/>
      <c r="K10" s="53"/>
      <c r="L10" s="53"/>
      <c r="M10" s="47"/>
      <c r="N10" s="47"/>
      <c r="O10" s="47"/>
    </row>
    <row r="11" spans="1:15" s="47" customFormat="1" ht="55" customHeight="1">
      <c r="B11" s="85">
        <f>B9+0.1</f>
        <v>4.3</v>
      </c>
      <c r="D11" s="137" t="s">
        <v>247</v>
      </c>
      <c r="E11" s="81" t="s">
        <v>248</v>
      </c>
      <c r="F11" s="81" t="s">
        <v>246</v>
      </c>
      <c r="G11" s="61">
        <v>10</v>
      </c>
      <c r="H11" s="150">
        <f>H9+TIME(0,G9,0)</f>
        <v>2.7777777777777779E-3</v>
      </c>
      <c r="I11" s="87">
        <f>I9+TIME(0,G9,0)</f>
        <v>0.46111111111111108</v>
      </c>
      <c r="J11" s="87">
        <f>J9+TIME(0,G9,0)</f>
        <v>0.62777777777777777</v>
      </c>
      <c r="K11" s="53"/>
      <c r="L11" s="53"/>
    </row>
    <row r="12" spans="1:15" s="47" customFormat="1" ht="55" customHeight="1">
      <c r="B12" s="85">
        <f>B11+0.1</f>
        <v>4.3999999999999995</v>
      </c>
      <c r="D12" s="137" t="s">
        <v>244</v>
      </c>
      <c r="E12" s="105" t="s">
        <v>245</v>
      </c>
      <c r="F12" s="81" t="s">
        <v>70</v>
      </c>
      <c r="G12" s="61">
        <v>10</v>
      </c>
      <c r="H12" s="150">
        <f>H10+TIME(0,G10,0)</f>
        <v>0</v>
      </c>
      <c r="I12" s="87">
        <f>I10+TIME(0,G10,0)</f>
        <v>0</v>
      </c>
      <c r="J12" s="87">
        <f>J10+TIME(0,G10,0)</f>
        <v>0</v>
      </c>
      <c r="K12" s="53"/>
      <c r="L12" s="53"/>
    </row>
    <row r="13" spans="1:15" s="17" customFormat="1" ht="59" customHeight="1">
      <c r="B13" s="89">
        <f>B11+0.1</f>
        <v>4.3999999999999995</v>
      </c>
      <c r="D13" s="168" t="s">
        <v>129</v>
      </c>
      <c r="E13" s="105" t="s">
        <v>186</v>
      </c>
      <c r="F13" s="81" t="s">
        <v>187</v>
      </c>
      <c r="G13" s="61">
        <v>10</v>
      </c>
      <c r="H13" s="150">
        <f>H12+TIME(0,G12,0)</f>
        <v>6.9444444444444441E-3</v>
      </c>
      <c r="I13" s="150">
        <f>I12+TIME(0,G12,0)</f>
        <v>6.9444444444444441E-3</v>
      </c>
      <c r="J13" s="150">
        <f>J12+TIME(0,G12,0)</f>
        <v>6.9444444444444441E-3</v>
      </c>
      <c r="K13" s="53"/>
    </row>
    <row r="14" spans="1:15" s="17" customFormat="1" ht="55.5" customHeight="1">
      <c r="B14" s="89">
        <f>B13+0.1</f>
        <v>4.4999999999999991</v>
      </c>
      <c r="D14" s="168" t="s">
        <v>184</v>
      </c>
      <c r="E14" s="105" t="s">
        <v>185</v>
      </c>
      <c r="F14" s="81" t="s">
        <v>63</v>
      </c>
      <c r="G14" s="61">
        <v>10</v>
      </c>
      <c r="H14" s="150">
        <f>H13+TIME(0,G13,0)</f>
        <v>1.3888888888888888E-2</v>
      </c>
      <c r="I14" s="150">
        <f>I13+TIME(0,G13,0)</f>
        <v>1.3888888888888888E-2</v>
      </c>
      <c r="J14" s="150">
        <f>J13+TIME(0,G13,0)</f>
        <v>1.3888888888888888E-2</v>
      </c>
      <c r="K14" s="53"/>
    </row>
    <row r="15" spans="1:15" s="47" customFormat="1" ht="20">
      <c r="A15" s="68"/>
      <c r="B15" s="85"/>
      <c r="C15" s="77"/>
      <c r="D15" s="165" t="s">
        <v>73</v>
      </c>
      <c r="E15" s="166"/>
      <c r="F15" s="81"/>
      <c r="G15" s="111"/>
      <c r="H15" s="150"/>
      <c r="I15" s="87"/>
      <c r="J15" s="87"/>
    </row>
    <row r="16" spans="1:15" ht="46.15" customHeight="1">
      <c r="A16" s="47"/>
      <c r="B16" s="85">
        <f>B14+0.1</f>
        <v>4.5999999999999988</v>
      </c>
      <c r="C16" s="21"/>
      <c r="D16" s="167" t="s">
        <v>188</v>
      </c>
      <c r="E16" s="164"/>
      <c r="F16" s="81" t="s">
        <v>65</v>
      </c>
      <c r="G16" s="61">
        <v>20</v>
      </c>
      <c r="H16" s="150">
        <f>H14+TIME(0,G14,0)</f>
        <v>2.0833333333333332E-2</v>
      </c>
      <c r="I16" s="87">
        <f>I14+TIME(0,G14,0)</f>
        <v>2.0833333333333332E-2</v>
      </c>
      <c r="J16" s="87">
        <f>J14+TIME(0,G14,0)</f>
        <v>2.0833333333333332E-2</v>
      </c>
      <c r="K16" s="53"/>
      <c r="L16" s="53"/>
      <c r="M16" s="47"/>
      <c r="N16" s="47"/>
      <c r="O16" s="47"/>
    </row>
    <row r="17" spans="2:13" ht="35.65" customHeight="1">
      <c r="B17" s="89">
        <f>B16+0.1</f>
        <v>4.6999999999999984</v>
      </c>
      <c r="C17" s="2"/>
      <c r="D17" s="167" t="s">
        <v>99</v>
      </c>
      <c r="E17" s="81" t="s">
        <v>189</v>
      </c>
      <c r="F17" s="105" t="s">
        <v>65</v>
      </c>
      <c r="G17" s="61">
        <v>20</v>
      </c>
      <c r="H17" s="150">
        <f>H16+TIME(0,G16,0)</f>
        <v>3.4722222222222224E-2</v>
      </c>
      <c r="I17" s="87">
        <f>I16+TIME(0,G16,0)</f>
        <v>3.4722222222222224E-2</v>
      </c>
      <c r="J17" s="87">
        <f>J16+TIME(0,G16,0)</f>
        <v>3.4722222222222224E-2</v>
      </c>
      <c r="K17" s="17"/>
      <c r="L17" s="17"/>
    </row>
    <row r="18" spans="2:13" ht="46.5">
      <c r="B18" s="89"/>
      <c r="C18" s="2"/>
      <c r="D18" s="83" t="s">
        <v>80</v>
      </c>
      <c r="E18" s="81"/>
      <c r="F18" s="163" t="s">
        <v>98</v>
      </c>
      <c r="G18" s="61"/>
      <c r="H18" s="150">
        <f>H17+TIME(0,G17,0)</f>
        <v>4.8611111111111112E-2</v>
      </c>
      <c r="I18" s="87">
        <f>I17+TIME(0,G17,0)</f>
        <v>4.8611111111111112E-2</v>
      </c>
      <c r="J18" s="87">
        <f>J17+TIME(0,G17,0)</f>
        <v>4.8611111111111112E-2</v>
      </c>
      <c r="K18" s="17"/>
      <c r="L18" s="17"/>
    </row>
    <row r="19" spans="2:13" ht="35.65" customHeight="1">
      <c r="B19" s="89"/>
      <c r="C19" s="2"/>
      <c r="D19" s="83"/>
      <c r="E19" s="81"/>
      <c r="F19" s="81"/>
      <c r="G19" s="61"/>
      <c r="H19" s="150"/>
      <c r="I19" s="87"/>
      <c r="J19" s="87"/>
      <c r="K19" s="17"/>
      <c r="L19" s="17"/>
    </row>
    <row r="20" spans="2:13" ht="35.65" customHeight="1">
      <c r="B20" s="89"/>
      <c r="C20" s="169"/>
      <c r="D20" s="83"/>
      <c r="E20" s="81"/>
      <c r="F20" s="101"/>
      <c r="G20" s="61"/>
      <c r="H20" s="150"/>
      <c r="I20" s="87"/>
      <c r="J20" s="87"/>
      <c r="K20" s="17"/>
      <c r="L20" s="17"/>
    </row>
    <row r="24" spans="2:13">
      <c r="D24" s="29" t="s">
        <v>75</v>
      </c>
    </row>
    <row r="25" spans="2:13" s="133" customFormat="1" ht="18">
      <c r="E25" s="159" t="s">
        <v>89</v>
      </c>
      <c r="F25" s="63"/>
      <c r="G25" s="63"/>
      <c r="H25" s="63"/>
      <c r="I25" s="63"/>
      <c r="J25" s="63"/>
      <c r="K25" s="63"/>
      <c r="L25" s="63"/>
      <c r="M25" s="63"/>
    </row>
    <row r="26" spans="2:13" s="133" customFormat="1" ht="18">
      <c r="E26" s="159" t="s">
        <v>153</v>
      </c>
      <c r="F26" s="63"/>
      <c r="G26" s="63"/>
      <c r="H26" s="63"/>
      <c r="I26" s="63"/>
      <c r="J26" s="63"/>
      <c r="K26" s="63"/>
      <c r="L26" s="63"/>
      <c r="M26" s="63"/>
    </row>
    <row r="27" spans="2:13" s="133" customFormat="1" ht="18">
      <c r="E27" s="159" t="s">
        <v>154</v>
      </c>
      <c r="F27" s="63"/>
      <c r="G27" s="63"/>
      <c r="H27" s="63"/>
      <c r="I27" s="63"/>
      <c r="J27" s="63"/>
      <c r="K27" s="63"/>
      <c r="L27" s="63"/>
      <c r="M27" s="63"/>
    </row>
    <row r="28" spans="2:13" s="133" customFormat="1" ht="17.5">
      <c r="E28" s="160" t="s">
        <v>155</v>
      </c>
      <c r="F28" s="63"/>
      <c r="G28" s="63"/>
      <c r="H28" s="63"/>
      <c r="I28" s="63"/>
      <c r="J28" s="63"/>
      <c r="K28" s="63"/>
      <c r="L28" s="63"/>
      <c r="M28" s="63"/>
    </row>
    <row r="29" spans="2:13" s="133" customFormat="1" ht="18">
      <c r="E29" s="159" t="s">
        <v>156</v>
      </c>
      <c r="F29" s="63"/>
      <c r="G29" s="63"/>
      <c r="H29" s="63"/>
      <c r="I29" s="63"/>
      <c r="J29" s="63"/>
      <c r="K29" s="63"/>
      <c r="L29" s="63"/>
      <c r="M29" s="63"/>
    </row>
    <row r="31" spans="2:13" ht="23">
      <c r="D31" s="42"/>
      <c r="E31" s="43"/>
      <c r="F31" s="44"/>
      <c r="G31" s="45"/>
      <c r="H31" s="46"/>
    </row>
  </sheetData>
  <phoneticPr fontId="30"/>
  <hyperlinks>
    <hyperlink ref="E28" r:id="rId1" display="https://ieeesa.webex.com/ieeesa/j.php?MTID=m42ff6a58444126fd311b751923d35977" xr:uid="{F7E241C7-B2E4-4476-ACE1-5B8F5F325AF5}"/>
  </hyperlink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9"/>
  <sheetViews>
    <sheetView tabSelected="1" topLeftCell="A7" zoomScale="90" zoomScaleNormal="90" workbookViewId="0">
      <selection activeCell="E17" sqref="E17"/>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c r="B1" s="11"/>
      <c r="C1" s="12"/>
      <c r="D1" s="26" t="str">
        <f>'Sept. 15 Wed'!D1</f>
        <v>AGENDA SG15.6a MEETING</v>
      </c>
      <c r="F1" s="16"/>
      <c r="G1" s="14"/>
      <c r="H1" s="16"/>
      <c r="I1" s="27"/>
    </row>
    <row r="2" spans="1:15" s="2" customFormat="1" ht="17.5">
      <c r="A2" s="68"/>
      <c r="B2" s="15"/>
      <c r="C2" s="12"/>
      <c r="D2" s="25" t="s">
        <v>190</v>
      </c>
      <c r="F2" s="16"/>
      <c r="G2" s="14"/>
      <c r="H2" s="16"/>
      <c r="I2" s="27"/>
    </row>
    <row r="3" spans="1:15">
      <c r="A3" s="49"/>
      <c r="B3" s="49"/>
      <c r="C3" s="49"/>
      <c r="D3" s="67"/>
      <c r="E3" s="52"/>
      <c r="F3" s="52"/>
      <c r="H3" s="52"/>
    </row>
    <row r="4" spans="1:15">
      <c r="A4" s="47"/>
      <c r="H4" s="108"/>
      <c r="I4" s="122"/>
      <c r="J4" s="155"/>
    </row>
    <row r="5" spans="1:15" s="2" customFormat="1" ht="36">
      <c r="A5" s="47"/>
      <c r="B5" s="51"/>
      <c r="C5" s="58"/>
      <c r="D5" s="76" t="s">
        <v>198</v>
      </c>
      <c r="E5" s="61" t="s">
        <v>52</v>
      </c>
      <c r="F5" s="61" t="s">
        <v>53</v>
      </c>
      <c r="G5" s="84" t="s">
        <v>68</v>
      </c>
      <c r="H5" s="162" t="s">
        <v>191</v>
      </c>
      <c r="I5" s="136" t="s">
        <v>192</v>
      </c>
      <c r="J5" s="154" t="s">
        <v>193</v>
      </c>
      <c r="K5" s="53"/>
      <c r="L5" s="53"/>
      <c r="M5" s="47"/>
      <c r="N5" s="47"/>
      <c r="O5" s="47"/>
    </row>
    <row r="6" spans="1:15" s="2" customFormat="1">
      <c r="A6" s="47"/>
      <c r="B6" s="47"/>
      <c r="C6" s="47"/>
      <c r="D6" s="47"/>
      <c r="E6" s="50"/>
      <c r="F6" s="47"/>
      <c r="G6" s="47"/>
      <c r="H6" s="148"/>
      <c r="I6" s="47"/>
      <c r="J6" s="91"/>
      <c r="K6" s="53"/>
      <c r="L6" s="53"/>
      <c r="M6" s="47"/>
      <c r="N6" s="47"/>
      <c r="O6" s="47"/>
    </row>
    <row r="7" spans="1:15" s="2" customFormat="1">
      <c r="A7" s="47"/>
      <c r="B7" s="57">
        <v>4.0999999999999996</v>
      </c>
      <c r="C7" s="58"/>
      <c r="D7" s="59" t="s">
        <v>72</v>
      </c>
      <c r="E7" s="56" t="s">
        <v>234</v>
      </c>
      <c r="F7" s="20" t="s">
        <v>59</v>
      </c>
      <c r="G7" s="50">
        <v>1</v>
      </c>
      <c r="H7" s="149">
        <v>0.91666666666666663</v>
      </c>
      <c r="I7" s="60">
        <v>0.375</v>
      </c>
      <c r="J7" s="87">
        <v>0.54166666666666663</v>
      </c>
      <c r="K7" s="53"/>
      <c r="L7" s="53"/>
      <c r="M7" s="47"/>
      <c r="N7" s="47"/>
      <c r="O7" s="47"/>
    </row>
    <row r="8" spans="1:15" s="2" customFormat="1" ht="36">
      <c r="A8" s="47"/>
      <c r="B8" s="47"/>
      <c r="C8" s="58"/>
      <c r="D8" s="59" t="s">
        <v>27</v>
      </c>
      <c r="E8" s="50"/>
      <c r="F8" s="47"/>
      <c r="G8" s="84">
        <v>1</v>
      </c>
      <c r="H8" s="150">
        <f>H7+TIME(0,G7,0)</f>
        <v>0.91736111111111107</v>
      </c>
      <c r="I8" s="87">
        <f>I7+TIME(0,G7,0)</f>
        <v>0.37569444444444444</v>
      </c>
      <c r="J8" s="87">
        <f>J7+TIME(0,G7,0)</f>
        <v>0.54236111111111107</v>
      </c>
      <c r="K8" s="53"/>
      <c r="L8" s="53"/>
      <c r="M8" s="47"/>
      <c r="N8" s="47"/>
      <c r="O8" s="47"/>
    </row>
    <row r="9" spans="1:15" s="2" customFormat="1">
      <c r="A9" s="47"/>
      <c r="B9" s="85">
        <f>B7+0.1</f>
        <v>4.1999999999999993</v>
      </c>
      <c r="C9" s="47"/>
      <c r="D9" s="59" t="s">
        <v>56</v>
      </c>
      <c r="E9" s="50"/>
      <c r="F9" s="20" t="s">
        <v>57</v>
      </c>
      <c r="G9" s="50">
        <v>2</v>
      </c>
      <c r="H9" s="149">
        <f>H8+TIME(0,G8,0)</f>
        <v>0.91805555555555551</v>
      </c>
      <c r="I9" s="60">
        <f>I8+TIME(0,G8,0)</f>
        <v>0.37638888888888888</v>
      </c>
      <c r="J9" s="87">
        <f>J8+TIME(0,G8,0)</f>
        <v>0.54305555555555551</v>
      </c>
      <c r="K9" s="53"/>
      <c r="L9" s="53"/>
      <c r="M9" s="47"/>
      <c r="N9" s="47"/>
      <c r="O9" s="47"/>
    </row>
    <row r="10" spans="1:15">
      <c r="B10" s="57"/>
      <c r="C10" s="63"/>
      <c r="D10" s="110" t="s">
        <v>174</v>
      </c>
      <c r="E10" s="73"/>
      <c r="F10" s="74"/>
      <c r="G10" s="73"/>
      <c r="H10" s="60"/>
      <c r="I10" s="60"/>
      <c r="J10" s="60"/>
    </row>
    <row r="11" spans="1:15" s="17" customFormat="1" ht="39" customHeight="1">
      <c r="B11" s="89">
        <f>B9+0.1</f>
        <v>4.2999999999999989</v>
      </c>
      <c r="D11" s="142" t="s">
        <v>62</v>
      </c>
      <c r="E11" s="84" t="s">
        <v>238</v>
      </c>
      <c r="F11" s="81" t="s">
        <v>63</v>
      </c>
      <c r="G11" s="61">
        <v>10</v>
      </c>
      <c r="H11" s="87">
        <f>H9+TIME(0,G9,0)</f>
        <v>0.9194444444444444</v>
      </c>
      <c r="I11" s="87">
        <f>I9+TIME(0,G9,0)</f>
        <v>0.37777777777777777</v>
      </c>
      <c r="J11" s="87">
        <f>J9+TIME(0,G9,0)</f>
        <v>0.5444444444444444</v>
      </c>
    </row>
    <row r="12" spans="1:15" ht="55" customHeight="1">
      <c r="A12" s="47"/>
      <c r="B12" s="85">
        <f>B11+0.1</f>
        <v>4.3999999999999986</v>
      </c>
      <c r="C12" s="47"/>
      <c r="D12" s="222" t="s">
        <v>99</v>
      </c>
      <c r="E12" s="61" t="s">
        <v>252</v>
      </c>
      <c r="F12" s="81" t="s">
        <v>70</v>
      </c>
      <c r="G12" s="61">
        <v>10</v>
      </c>
      <c r="H12" s="150">
        <f>H11+TIME(0,G11,0)</f>
        <v>0.92638888888888882</v>
      </c>
      <c r="I12" s="87">
        <f>I11+TIME(0,G11,0)</f>
        <v>0.38472222222222219</v>
      </c>
      <c r="J12" s="87">
        <f>J11+TIME(0,G11,0)</f>
        <v>0.55138888888888882</v>
      </c>
      <c r="K12" s="53"/>
      <c r="L12" s="53"/>
    </row>
    <row r="13" spans="1:15" s="17" customFormat="1" ht="39" customHeight="1">
      <c r="B13" s="89"/>
      <c r="D13" s="157" t="s">
        <v>250</v>
      </c>
      <c r="E13" s="84"/>
      <c r="F13" s="81"/>
      <c r="G13" s="61"/>
      <c r="H13" s="87"/>
      <c r="I13" s="87"/>
      <c r="J13" s="87"/>
    </row>
    <row r="14" spans="1:15" s="17" customFormat="1" ht="39" customHeight="1">
      <c r="B14" s="89">
        <f>B12+0.1</f>
        <v>4.4999999999999982</v>
      </c>
      <c r="D14" s="157" t="s">
        <v>249</v>
      </c>
      <c r="E14" s="84" t="s">
        <v>242</v>
      </c>
      <c r="F14" s="81" t="s">
        <v>70</v>
      </c>
      <c r="G14" s="61">
        <v>10</v>
      </c>
      <c r="H14" s="87">
        <f>H12+TIME(0,G12,0)</f>
        <v>0.93333333333333324</v>
      </c>
      <c r="I14" s="87">
        <f>I12+TIME(0,G12,0)</f>
        <v>0.39166666666666661</v>
      </c>
      <c r="J14" s="87">
        <f>J12+TIME(0,G12,0)</f>
        <v>0.55833333333333324</v>
      </c>
    </row>
    <row r="15" spans="1:15" s="17" customFormat="1" ht="39" customHeight="1">
      <c r="B15" s="89">
        <f>B14+0.1</f>
        <v>4.5999999999999979</v>
      </c>
      <c r="D15" s="161" t="s">
        <v>91</v>
      </c>
      <c r="E15" s="116" t="s">
        <v>215</v>
      </c>
      <c r="F15" s="81" t="s">
        <v>79</v>
      </c>
      <c r="G15" s="84">
        <v>15</v>
      </c>
      <c r="H15" s="87">
        <f>H14+TIME(0,G14,0)</f>
        <v>0.94027777777777766</v>
      </c>
      <c r="I15" s="87">
        <f>I14+TIME(0,G14,0)</f>
        <v>0.39861111111111103</v>
      </c>
      <c r="J15" s="87">
        <f>J14+TIME(0,G14,0)</f>
        <v>0.56527777777777766</v>
      </c>
    </row>
    <row r="16" spans="1:15" s="17" customFormat="1" ht="39" customHeight="1">
      <c r="B16" s="89"/>
      <c r="D16" s="157" t="s">
        <v>178</v>
      </c>
      <c r="E16" s="84"/>
      <c r="F16" s="81"/>
      <c r="G16" s="61"/>
      <c r="H16" s="87"/>
      <c r="I16" s="87"/>
      <c r="J16" s="87"/>
    </row>
    <row r="17" spans="1:13" s="17" customFormat="1" ht="39" customHeight="1">
      <c r="B17" s="89">
        <f>B15+0.1</f>
        <v>4.6999999999999975</v>
      </c>
      <c r="D17" s="170" t="s">
        <v>175</v>
      </c>
      <c r="E17" s="145" t="s">
        <v>229</v>
      </c>
      <c r="F17" s="140" t="s">
        <v>60</v>
      </c>
      <c r="G17" s="105">
        <v>10</v>
      </c>
      <c r="H17" s="87">
        <f>H15+TIME(0,G15,0)</f>
        <v>0.95069444444444429</v>
      </c>
      <c r="I17" s="87">
        <f>I15+TIME(0,G15,0)</f>
        <v>0.40902777777777771</v>
      </c>
      <c r="J17" s="87">
        <f>J15+TIME(0,G15,0)</f>
        <v>0.57569444444444429</v>
      </c>
    </row>
    <row r="18" spans="1:13" s="2" customFormat="1" ht="36.5" customHeight="1">
      <c r="B18" s="89">
        <f>B17+0.1</f>
        <v>4.7999999999999972</v>
      </c>
      <c r="D18" s="144" t="s">
        <v>236</v>
      </c>
      <c r="E18" s="145" t="s">
        <v>237</v>
      </c>
      <c r="F18" s="147" t="s">
        <v>63</v>
      </c>
      <c r="G18" s="61">
        <v>25</v>
      </c>
      <c r="H18" s="87">
        <f>H17+TIME(0,G17,0)</f>
        <v>0.95763888888888871</v>
      </c>
      <c r="I18" s="87">
        <f>I17+TIME(0,G17,0)</f>
        <v>0.41597222222222213</v>
      </c>
      <c r="J18" s="87">
        <f>J17+TIME(0,G17,0)</f>
        <v>0.58263888888888871</v>
      </c>
      <c r="K18" s="17"/>
      <c r="L18" s="17"/>
    </row>
    <row r="19" spans="1:13" ht="39.5" customHeight="1">
      <c r="A19" s="47"/>
      <c r="B19" s="82">
        <f>B12+0.1</f>
        <v>4.4999999999999982</v>
      </c>
      <c r="C19" s="58"/>
      <c r="D19" s="161" t="s">
        <v>194</v>
      </c>
      <c r="E19" s="116"/>
      <c r="F19" s="81" t="s">
        <v>196</v>
      </c>
      <c r="G19" s="84">
        <v>15</v>
      </c>
      <c r="H19" s="87">
        <f>H18+TIME(0,G18,0)</f>
        <v>0.97499999999999987</v>
      </c>
      <c r="I19" s="87">
        <f>I18+TIME(0,G18,0)</f>
        <v>0.43333333333333324</v>
      </c>
      <c r="J19" s="87">
        <f>I18+TIME(0,G18,0)</f>
        <v>0.43333333333333324</v>
      </c>
    </row>
    <row r="20" spans="1:13" ht="43" customHeight="1">
      <c r="A20" s="47"/>
      <c r="B20" s="82">
        <f>B19+0.1</f>
        <v>4.5999999999999979</v>
      </c>
      <c r="C20" s="58"/>
      <c r="D20" s="138" t="s">
        <v>195</v>
      </c>
      <c r="E20" s="84"/>
      <c r="F20" s="147" t="s">
        <v>65</v>
      </c>
      <c r="G20" s="84">
        <v>10</v>
      </c>
      <c r="H20" s="87">
        <f>H19+TIME(0,G19,0)</f>
        <v>0.9854166666666665</v>
      </c>
      <c r="I20" s="87">
        <f>I19+TIME(0,G19,0)</f>
        <v>0.44374999999999992</v>
      </c>
      <c r="J20" s="87">
        <f>J19+TIME(0,G19,0)</f>
        <v>0.44374999999999992</v>
      </c>
      <c r="K20" s="53"/>
      <c r="L20" s="53"/>
    </row>
    <row r="21" spans="1:13" s="2" customFormat="1">
      <c r="B21" s="223">
        <f>B20+0.1</f>
        <v>4.6999999999999975</v>
      </c>
      <c r="D21" s="105" t="s">
        <v>74</v>
      </c>
      <c r="E21" s="14"/>
      <c r="H21" s="150">
        <f>H20+TIME(0,G20,0)</f>
        <v>0.99236111111111092</v>
      </c>
      <c r="I21" s="87">
        <f>I20+TIME(0,G20,0)</f>
        <v>0.45069444444444434</v>
      </c>
      <c r="J21" s="87">
        <f>J20+TIME(0,G20,0)</f>
        <v>0.45069444444444434</v>
      </c>
      <c r="K21" s="17"/>
      <c r="L21" s="17"/>
    </row>
    <row r="22" spans="1:13" s="2" customFormat="1">
      <c r="B22" s="223"/>
      <c r="D22" s="105"/>
      <c r="E22" s="14"/>
      <c r="H22" s="150"/>
      <c r="I22" s="87"/>
      <c r="J22" s="87"/>
      <c r="K22" s="17"/>
      <c r="L22" s="17"/>
    </row>
    <row r="23" spans="1:13" s="2" customFormat="1">
      <c r="B23" s="223"/>
      <c r="D23" s="105"/>
      <c r="E23" s="14"/>
      <c r="H23" s="150"/>
      <c r="I23" s="87"/>
      <c r="J23" s="87"/>
      <c r="K23" s="17"/>
      <c r="L23" s="17"/>
    </row>
    <row r="24" spans="1:13">
      <c r="D24" s="128"/>
    </row>
    <row r="25" spans="1:13" s="23" customFormat="1" ht="30.5" customHeight="1">
      <c r="D25" s="112" t="s">
        <v>67</v>
      </c>
      <c r="E25" s="224" t="s">
        <v>197</v>
      </c>
      <c r="J25" s="24"/>
      <c r="K25" s="24"/>
      <c r="L25" s="24"/>
    </row>
    <row r="26" spans="1:13" s="133" customFormat="1" ht="21" customHeight="1">
      <c r="E26" s="159" t="s">
        <v>157</v>
      </c>
      <c r="F26" s="63"/>
      <c r="G26" s="63"/>
      <c r="H26" s="63"/>
      <c r="I26" s="63"/>
      <c r="J26" s="63"/>
      <c r="K26" s="63"/>
      <c r="L26" s="63"/>
      <c r="M26" s="63"/>
    </row>
    <row r="27" spans="1:13" s="133" customFormat="1">
      <c r="E27" s="159" t="s">
        <v>158</v>
      </c>
      <c r="F27" s="63"/>
      <c r="G27" s="63"/>
      <c r="H27" s="63"/>
      <c r="I27" s="63"/>
      <c r="J27" s="63"/>
      <c r="K27" s="63"/>
      <c r="L27" s="63"/>
      <c r="M27" s="63"/>
    </row>
    <row r="28" spans="1:13" s="133" customFormat="1" ht="17.5">
      <c r="E28" s="160" t="s">
        <v>159</v>
      </c>
      <c r="F28" s="63"/>
      <c r="G28" s="63"/>
      <c r="H28" s="63"/>
      <c r="I28" s="63"/>
      <c r="J28" s="63"/>
      <c r="K28" s="63"/>
      <c r="L28" s="63"/>
      <c r="M28" s="63"/>
    </row>
    <row r="29" spans="1:13" s="133" customFormat="1">
      <c r="E29" s="159" t="s">
        <v>160</v>
      </c>
      <c r="F29" s="63"/>
      <c r="G29" s="63"/>
      <c r="H29" s="63"/>
      <c r="I29" s="63"/>
      <c r="J29" s="63"/>
      <c r="K29" s="63"/>
      <c r="L29" s="63"/>
      <c r="M29" s="63"/>
    </row>
  </sheetData>
  <phoneticPr fontId="30"/>
  <hyperlinks>
    <hyperlink ref="E28" r:id="rId1" display="https://ieeesa.webex.com/ieeesa/j.php?MTID=mb3c82b1a28c4c46e559c915a3dab109d" xr:uid="{3E53892C-49BC-46D8-9001-3F311CB4A8D8}"/>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Sept. 14 Tue</vt:lpstr>
      <vt:lpstr>Sept. 15 Wed</vt:lpstr>
      <vt:lpstr>Sept. 16 Thu</vt:lpstr>
      <vt:lpstr>Sept. 20 Mon</vt:lpstr>
      <vt:lpstr>Sept. 21 Tus</vt:lpstr>
      <vt:lpstr>Sept. 22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2021-09-21T09:45:21Z</dcterms:modified>
  <cp:category/>
  <cp:contentStatus/>
</cp:coreProperties>
</file>