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D:\ben-root\ieee\15.4ab\MeetingStuff\"/>
    </mc:Choice>
  </mc:AlternateContent>
  <xr:revisionPtr revIDLastSave="0" documentId="13_ncr:1_{942609D7-4383-41AD-A124-FA2B1AB64888}" xr6:coauthVersionLast="47" xr6:coauthVersionMax="47" xr10:uidLastSave="{00000000-0000-0000-0000-000000000000}"/>
  <bookViews>
    <workbookView xWindow="2304" yWindow="2304" windowWidth="23040" windowHeight="12168" tabRatio="703" activeTab="5" xr2:uid="{00000000-000D-0000-FFFF-FFFF00000000}"/>
  </bookViews>
  <sheets>
    <sheet name="Big Picture" sheetId="18" r:id="rId1"/>
    <sheet name="Summary" sheetId="2" r:id="rId2"/>
    <sheet name="Thursday" sheetId="13" r:id="rId3"/>
    <sheet name="Friday" sheetId="16" r:id="rId4"/>
    <sheet name="Monday" sheetId="17" r:id="rId5"/>
    <sheet name="Tuesday" sheetId="11" r:id="rId6"/>
  </sheets>
  <definedNames>
    <definedName name="hou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3" l="1"/>
  <c r="B8" i="13"/>
  <c r="E8" i="13"/>
  <c r="A9" i="13"/>
  <c r="E9" i="13"/>
  <c r="E10" i="13" s="1"/>
  <c r="E11" i="13" s="1"/>
  <c r="E12" i="13" s="1"/>
  <c r="E13" i="13" s="1"/>
  <c r="E14" i="13" s="1"/>
  <c r="E15" i="13" s="1"/>
  <c r="E16" i="13" s="1"/>
  <c r="A10" i="13"/>
  <c r="A11" i="13" s="1"/>
  <c r="A12" i="13" s="1"/>
  <c r="A13" i="13" s="1"/>
  <c r="A14" i="13" s="1"/>
  <c r="A15" i="13" s="1"/>
  <c r="A16" i="13" s="1"/>
  <c r="B9" i="17"/>
  <c r="A10" i="17"/>
  <c r="A11" i="17" s="1"/>
  <c r="A12" i="17" s="1"/>
  <c r="A13" i="17" s="1"/>
  <c r="A14" i="17" s="1"/>
  <c r="A15" i="17" s="1"/>
  <c r="E10" i="17"/>
  <c r="E11" i="17"/>
  <c r="E12" i="17"/>
  <c r="E13" i="17"/>
  <c r="E14" i="17"/>
  <c r="E15" i="17"/>
  <c r="B3" i="13" l="1"/>
  <c r="A15" i="16"/>
  <c r="A16" i="16" s="1"/>
  <c r="A17" i="16" s="1"/>
  <c r="A18" i="16" s="1"/>
  <c r="A19" i="16" s="1"/>
  <c r="A20" i="16" s="1"/>
  <c r="A5" i="16"/>
  <c r="A6" i="16" s="1"/>
  <c r="A7" i="16" s="1"/>
  <c r="A8" i="16" s="1"/>
  <c r="A9" i="16" s="1"/>
  <c r="A10" i="16" s="1"/>
  <c r="B4" i="16"/>
  <c r="E5" i="16"/>
  <c r="E6" i="16" s="1"/>
  <c r="E7" i="16" s="1"/>
  <c r="E8" i="16" s="1"/>
  <c r="E9" i="16" s="1"/>
  <c r="E10" i="16" s="1"/>
  <c r="B21" i="18"/>
  <c r="B20" i="18"/>
  <c r="B19" i="18"/>
  <c r="B18" i="18"/>
  <c r="B17" i="18"/>
  <c r="B16" i="18"/>
  <c r="B15" i="18"/>
  <c r="B14" i="18"/>
  <c r="B13" i="18"/>
  <c r="B12" i="18"/>
  <c r="B11" i="18"/>
  <c r="B10" i="18"/>
  <c r="B9" i="18"/>
  <c r="B8" i="18"/>
  <c r="B7" i="18"/>
  <c r="B6" i="18"/>
  <c r="B5" i="18"/>
  <c r="B4" i="18"/>
  <c r="B3" i="18"/>
  <c r="K2" i="18"/>
  <c r="N2" i="18" s="1"/>
  <c r="O2" i="18" s="1"/>
  <c r="Q2" i="18" s="1"/>
  <c r="S2" i="18" s="1"/>
  <c r="I2" i="18"/>
  <c r="G2" i="18"/>
  <c r="D2" i="18"/>
  <c r="C2" i="18"/>
  <c r="A4" i="13"/>
  <c r="A8" i="2"/>
  <c r="A9" i="2" s="1"/>
  <c r="A7" i="2"/>
  <c r="E4" i="17"/>
  <c r="B4" i="17"/>
  <c r="B14" i="16"/>
  <c r="E14" i="16"/>
  <c r="E15" i="16" s="1"/>
  <c r="E16" i="16" s="1"/>
  <c r="E17" i="16" s="1"/>
  <c r="E18" i="16" s="1"/>
  <c r="A10" i="2" l="1"/>
  <c r="A11" i="2"/>
  <c r="E19" i="16"/>
  <c r="E20" i="16" s="1"/>
  <c r="B1" i="17" l="1"/>
  <c r="A12" i="2"/>
  <c r="B5" i="11"/>
  <c r="A5" i="11" l="1"/>
  <c r="A6" i="11" s="1"/>
  <c r="A7" i="11" s="1"/>
  <c r="E5" i="11"/>
  <c r="E6" i="11" s="1"/>
  <c r="E7" i="11" s="1"/>
  <c r="E8" i="11" l="1"/>
  <c r="E9" i="11" s="1"/>
  <c r="E10" i="11" s="1"/>
  <c r="E11" i="11" s="1"/>
  <c r="E12" i="11" s="1"/>
  <c r="A8" i="11"/>
  <c r="A9" i="11" s="1"/>
  <c r="A10" i="11" s="1"/>
  <c r="A11" i="11" s="1"/>
  <c r="A12" i="11" s="1"/>
  <c r="B1" i="11"/>
</calcChain>
</file>

<file path=xl/sharedStrings.xml><?xml version="1.0" encoding="utf-8"?>
<sst xmlns="http://schemas.openxmlformats.org/spreadsheetml/2006/main" count="184" uniqueCount="90">
  <si>
    <t>NOTE: Document Server is at</t>
  </si>
  <si>
    <t>OPEN</t>
  </si>
  <si>
    <t>All</t>
  </si>
  <si>
    <t>Recess</t>
  </si>
  <si>
    <t>IEEE-SA Stds. Board Bylaws on Patents in Std's. &amp; Guidelines</t>
  </si>
  <si>
    <t>Chair</t>
  </si>
  <si>
    <t>Adjourn</t>
  </si>
  <si>
    <t>SC IETF</t>
  </si>
  <si>
    <t>Wednesday</t>
  </si>
  <si>
    <t>Tuesday</t>
  </si>
  <si>
    <t>Thursday</t>
  </si>
  <si>
    <t>Friday</t>
  </si>
  <si>
    <t>Sunday</t>
  </si>
  <si>
    <t>Monday</t>
  </si>
  <si>
    <t>EDT</t>
  </si>
  <si>
    <t>UTC</t>
  </si>
  <si>
    <t>JST</t>
  </si>
  <si>
    <t>TG7a</t>
  </si>
  <si>
    <t>TG13</t>
  </si>
  <si>
    <t>SC THz</t>
  </si>
  <si>
    <t>802.15 CAC</t>
  </si>
  <si>
    <t>SC WNG</t>
  </si>
  <si>
    <t>AM2</t>
  </si>
  <si>
    <t>PM1</t>
  </si>
  <si>
    <t>TG16t</t>
  </si>
  <si>
    <t>PM2</t>
  </si>
  <si>
    <t>TG4aa</t>
  </si>
  <si>
    <t>EV1</t>
  </si>
  <si>
    <t>EV2</t>
  </si>
  <si>
    <t>https://mentor.ieee.org/802.15/documents</t>
  </si>
  <si>
    <t>EST</t>
  </si>
  <si>
    <t>PDT</t>
  </si>
  <si>
    <t>Extra credit slots</t>
  </si>
  <si>
    <t>Required mtg slots</t>
  </si>
  <si>
    <t>Times in Eastern Timezone (ET)</t>
  </si>
  <si>
    <t>Opening Report and Agenda</t>
  </si>
  <si>
    <t>TBD</t>
  </si>
  <si>
    <t>See</t>
  </si>
  <si>
    <t>Reminders</t>
  </si>
  <si>
    <t>Next Steps (Planning)</t>
  </si>
  <si>
    <t>Study Group 15.4ab - Next Generation UWB</t>
  </si>
  <si>
    <t>Joint Session</t>
  </si>
  <si>
    <t>[See joint agenda TBD]</t>
  </si>
  <si>
    <t>[joint agenda TBD]</t>
  </si>
  <si>
    <t>Approval of Agenda (doc. 15-21-0345-00)</t>
  </si>
  <si>
    <t>Technical Contribution: TBD</t>
  </si>
  <si>
    <t>Any other business</t>
  </si>
  <si>
    <t>Chair/All</t>
  </si>
  <si>
    <t>WG Opening
Meeting</t>
  </si>
  <si>
    <t>SG6a</t>
  </si>
  <si>
    <t>SG3ma</t>
  </si>
  <si>
    <t>WG Closing
Meeting</t>
  </si>
  <si>
    <t>Joint
13/7a</t>
  </si>
  <si>
    <t>SC Maint</t>
  </si>
  <si>
    <t>SG15</t>
  </si>
  <si>
    <t>Joint
6a/4ab/14</t>
  </si>
  <si>
    <t>Joint
14/15/4ab</t>
  </si>
  <si>
    <t>SG4ab</t>
  </si>
  <si>
    <t>TG4cor1</t>
  </si>
  <si>
    <t>SG14</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</si>
  <si>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Sept. interim session consists of 40 scheduled meetings over 32 timeslots.  Of those 30 timeslots, 16 timeslots are designated as required with the other 14 timeslots designated as extra credit.  To achieve participation credit for the Sept. interim session, a participant needs to attend meetings in any 12 of the 30 (required or extra credit) time slots.         </t>
  </si>
  <si>
    <t>Do not count for attendance</t>
  </si>
  <si>
    <t>15.4ab</t>
  </si>
  <si>
    <t xml:space="preserve">Thursday 16-Sept PM1:  Joint with SG 15.14/SG 15.15 </t>
  </si>
  <si>
    <t>Friday 17-Sept  PM1: Technical Presentations</t>
  </si>
  <si>
    <t>Monday 20-Sept AM2: Coordination with SGs  (Joint w/15.14 &amp; 15.6a)</t>
  </si>
  <si>
    <t xml:space="preserve">Recap and Review </t>
  </si>
  <si>
    <t>Wireless Interim September 2021</t>
  </si>
  <si>
    <t>Technical Contribution :  TBD</t>
  </si>
  <si>
    <t xml:space="preserve">Technical Contribution :  Technical Framework Document </t>
  </si>
  <si>
    <t>Summary of Schedule  - SG15.4ab (NG-UWB)</t>
  </si>
  <si>
    <t xml:space="preserve">Joint </t>
  </si>
  <si>
    <t>802 Wireless Chairs mtg</t>
  </si>
  <si>
    <t>802 Wireless Opening</t>
  </si>
  <si>
    <t>Friday 17-Sept AM1 (15:00): Technical Presentations</t>
  </si>
  <si>
    <t>Tuesday 21-Sept EV1:  Technical Presentations, next steps, wrap-up</t>
  </si>
  <si>
    <t>Technical Contribution :  Techniical Guidance Document</t>
  </si>
  <si>
    <t>Technical Contribution: Preamble Codes Proposal Update</t>
  </si>
  <si>
    <t>Aldana, Zou</t>
  </si>
  <si>
    <t xml:space="preserve">Technical Contribution: Advanced coding in 802.15.4ab </t>
  </si>
  <si>
    <t>Lee</t>
  </si>
  <si>
    <t>Technical Contribution :  NB / UWB Coupling MAC Protocol</t>
  </si>
  <si>
    <t>Monday 20-Sept EV1: Technical Presentations</t>
  </si>
  <si>
    <t>Thursday 16-Sept EV1:  Opening, Review, Technical Presentations</t>
  </si>
  <si>
    <t>Technical Contribution :  Enhanced Superframe</t>
  </si>
  <si>
    <t>Zhenzhen Ye</t>
  </si>
  <si>
    <t>Xiaohui</t>
  </si>
  <si>
    <t>Technical Contribution :  UWB sensing methods and KPIs</t>
  </si>
  <si>
    <t>Technical Contribution :  ways to get higher data rate for UWB</t>
  </si>
  <si>
    <t>yangxun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</si>
</sst>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28" x14ac:knownFonts="1">
    <font>
      <sz val="10"/>
      <name val="Arial"/>
      <family val="2"/>
    </font>
    <font>
      <sz val="10"/>
      <name val="Verdana"/>
      <family val="2"/>
    </font>
    <font>
      <b/>
      <sz val="10"/>
      <name val="Times New Roman"/>
      <family val="1"/>
    </font>
    <font>
      <b/>
      <sz val="10"/>
      <name val="Arial"/>
      <family val="2"/>
    </font>
    <font>
      <b/>
      <sz val="12"/>
      <name val="Times New Roman"/>
      <family val="1"/>
    </font>
    <font>
      <sz val="10"/>
      <name val="Times New Roman"/>
      <family val="1"/>
    </font>
    <font>
      <sz val="10"/>
      <name val="Times New Roman"/>
      <family val="1"/>
    </font>
    <font>
      <sz val="10"/>
      <name val="Arial"/>
      <family val="2"/>
    </font>
    <font>
      <sz val="12"/>
      <name val="Courier"/>
      <family val="3"/>
    </font>
    <font>
      <b/>
      <sz val="11"/>
      <name val="Times New Roman"/>
      <family val="1"/>
    </font>
    <font>
      <b/>
      <sz val="12"/>
      <name val="Arial"/>
      <family val="2"/>
    </font>
    <font>
      <sz val="12"/>
      <color theme="1"/>
      <name val="Calibri"/>
      <family val="2"/>
      <scheme val="minor"/>
    </font>
    <font>
      <u/>
      <sz val="12"/>
      <color theme="11"/>
      <name val="Calibri"/>
      <family val="2"/>
      <scheme val="minor"/>
    </font>
    <font>
      <u/>
      <sz val="10"/>
      <color theme="10"/>
      <name val="Arial"/>
      <family val="2"/>
    </font>
    <font>
      <u/>
      <sz val="12"/>
      <color theme="10"/>
      <name val="Courier"/>
      <family val="3"/>
    </font>
    <font>
      <u/>
      <sz val="12"/>
      <color theme="10"/>
      <name val="Calibri"/>
      <family val="2"/>
      <scheme val="minor"/>
    </font>
    <font>
      <sz val="11"/>
      <color theme="1"/>
      <name val="Calibri"/>
      <family val="2"/>
      <scheme val="minor"/>
    </font>
    <font>
      <sz val="12"/>
      <name val="Courier"/>
    </font>
    <font>
      <sz val="12"/>
      <name val="Arial"/>
      <family val="2"/>
    </font>
    <font>
      <sz val="12"/>
      <name val="Courier"/>
      <family val="1"/>
    </font>
    <font>
      <b/>
      <u/>
      <sz val="10"/>
      <color theme="10"/>
      <name val="Arial"/>
      <family val="2"/>
    </font>
    <font>
      <sz val="12"/>
      <name val="Times New Roman"/>
      <family val="1"/>
    </font>
    <font>
      <sz val="10"/>
      <color theme="1"/>
      <name val="Times New Roman"/>
      <family val="1"/>
    </font>
    <font>
      <b/>
      <sz val="10"/>
      <color theme="8" tint="-0.249977111117893"/>
      <name val="Times New Roman"/>
      <family val="1"/>
    </font>
    <font>
      <b/>
      <sz val="11"/>
      <color rgb="FF0000FF"/>
      <name val="Calibri"/>
      <family val="2"/>
      <scheme val="minor"/>
    </font>
    <font>
      <b/>
      <u/>
      <sz val="12"/>
      <color theme="1"/>
      <name val="Arial"/>
      <family val="2"/>
    </font>
    <font>
      <b/>
      <sz val="12"/>
      <color theme="0"/>
      <name val="Arial"/>
      <family val="2"/>
    </font>
    <font>
      <b/>
      <sz val="12"/>
      <color rgb="FF0000FF"/>
      <name val="Calibri"/>
      <family val="2"/>
      <scheme val="minor"/>
    </font>
  </fonts>
  <fills count="11">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79998168889431442"/>
        <bgColor indexed="64"/>
      </patternFill>
    </fill>
    <fill>
      <patternFill patternType="solid">
        <fgColor theme="9" tint="0.59996337778862885"/>
        <bgColor indexed="64"/>
      </patternFill>
    </fill>
    <fill>
      <patternFill patternType="solid">
        <fgColor theme="5" tint="0.39994506668294322"/>
        <bgColor indexed="64"/>
      </patternFill>
    </fill>
    <fill>
      <patternFill patternType="solid">
        <fgColor theme="2" tint="-0.24994659260841701"/>
        <bgColor indexed="64"/>
      </patternFill>
    </fill>
    <fill>
      <patternFill patternType="solid">
        <fgColor theme="5" tint="-0.24994659260841701"/>
        <bgColor indexed="64"/>
      </patternFill>
    </fill>
    <fill>
      <patternFill patternType="solid">
        <fgColor theme="9" tint="0.39997558519241921"/>
        <bgColor indexed="64"/>
      </patternFill>
    </fill>
  </fills>
  <borders count="36">
    <border>
      <left/>
      <right/>
      <top/>
      <bottom/>
      <diagonal/>
    </border>
    <border>
      <left/>
      <right/>
      <top style="medium">
        <color indexed="64"/>
      </top>
      <bottom/>
      <diagonal/>
    </border>
    <border>
      <left style="medium">
        <color indexed="64"/>
      </left>
      <right/>
      <top style="medium">
        <color indexed="64"/>
      </top>
      <bottom/>
      <diagonal/>
    </border>
    <border>
      <left/>
      <right style="thin">
        <color indexed="64"/>
      </right>
      <top/>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top style="thin">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s>
  <cellStyleXfs count="14">
    <xf numFmtId="0" fontId="0" fillId="0" borderId="0"/>
    <xf numFmtId="165" fontId="7"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164" fontId="14" fillId="0" borderId="0" applyNumberFormat="0" applyFill="0" applyBorder="0" applyAlignment="0" applyProtection="0"/>
    <xf numFmtId="0" fontId="15" fillId="0" borderId="0" applyNumberFormat="0" applyFill="0" applyBorder="0" applyAlignment="0" applyProtection="0"/>
    <xf numFmtId="0" fontId="7" fillId="0" borderId="0"/>
    <xf numFmtId="164" fontId="8" fillId="0" borderId="0"/>
    <xf numFmtId="0" fontId="11" fillId="0" borderId="0"/>
    <xf numFmtId="0" fontId="16" fillId="0" borderId="0"/>
    <xf numFmtId="0" fontId="1" fillId="0" borderId="0"/>
    <xf numFmtId="164" fontId="17" fillId="0" borderId="0"/>
    <xf numFmtId="164" fontId="20" fillId="0" borderId="0" applyNumberFormat="0" applyFill="0" applyBorder="0" applyAlignment="0" applyProtection="0"/>
    <xf numFmtId="43" fontId="19" fillId="0" borderId="0" applyFont="0" applyFill="0" applyBorder="0" applyAlignment="0" applyProtection="0"/>
  </cellStyleXfs>
  <cellXfs count="173">
    <xf numFmtId="0" fontId="0" fillId="0" borderId="0" xfId="0"/>
    <xf numFmtId="0" fontId="2" fillId="0" borderId="0" xfId="0" applyFont="1"/>
    <xf numFmtId="0" fontId="3" fillId="0" borderId="0" xfId="0" applyFont="1"/>
    <xf numFmtId="0" fontId="0" fillId="0" borderId="0" xfId="0" applyBorder="1"/>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5" fillId="0" borderId="0" xfId="0" applyFont="1"/>
    <xf numFmtId="18" fontId="5" fillId="0" borderId="0" xfId="10" applyNumberFormat="1" applyFont="1" applyProtection="1"/>
    <xf numFmtId="0" fontId="7" fillId="0" borderId="0" xfId="6"/>
    <xf numFmtId="0" fontId="6" fillId="0" borderId="0" xfId="10" applyNumberFormat="1" applyFont="1"/>
    <xf numFmtId="49" fontId="6" fillId="0" borderId="0" xfId="6" applyNumberFormat="1" applyFont="1" applyAlignment="1">
      <alignment horizontal="left"/>
    </xf>
    <xf numFmtId="0" fontId="6" fillId="0" borderId="0" xfId="10" applyFont="1" applyAlignment="1">
      <alignment horizontal="center"/>
    </xf>
    <xf numFmtId="0" fontId="6" fillId="0" borderId="0" xfId="10" applyFont="1"/>
    <xf numFmtId="18" fontId="6" fillId="0" borderId="0" xfId="10" applyNumberFormat="1" applyFont="1" applyProtection="1"/>
    <xf numFmtId="0" fontId="5" fillId="0" borderId="0" xfId="6" applyFont="1"/>
    <xf numFmtId="0" fontId="5" fillId="0" borderId="0" xfId="10" applyFont="1" applyAlignment="1">
      <alignment horizontal="center"/>
    </xf>
    <xf numFmtId="18" fontId="5" fillId="0" borderId="0" xfId="0" applyNumberFormat="1" applyFont="1"/>
    <xf numFmtId="0" fontId="9" fillId="0" borderId="0" xfId="0" applyFont="1" applyAlignment="1">
      <alignment horizontal="center"/>
    </xf>
    <xf numFmtId="2" fontId="6" fillId="0" borderId="0" xfId="10" applyNumberFormat="1" applyFont="1"/>
    <xf numFmtId="0" fontId="7" fillId="0" borderId="0" xfId="6" applyFill="1"/>
    <xf numFmtId="0" fontId="5" fillId="0" borderId="0" xfId="10" applyNumberFormat="1" applyFont="1" applyFill="1"/>
    <xf numFmtId="49" fontId="5" fillId="0" borderId="0" xfId="6" applyNumberFormat="1" applyFont="1" applyFill="1" applyAlignment="1">
      <alignment horizontal="left"/>
    </xf>
    <xf numFmtId="0" fontId="5" fillId="0" borderId="0" xfId="10" applyFont="1" applyFill="1" applyAlignment="1">
      <alignment horizontal="center"/>
    </xf>
    <xf numFmtId="0" fontId="5" fillId="0" borderId="0" xfId="10" applyFont="1" applyFill="1"/>
    <xf numFmtId="18" fontId="5" fillId="0" borderId="0" xfId="10" applyNumberFormat="1" applyFont="1" applyFill="1" applyProtection="1"/>
    <xf numFmtId="0" fontId="5" fillId="0" borderId="0" xfId="6" applyFont="1" applyFill="1"/>
    <xf numFmtId="18" fontId="2" fillId="0" borderId="0" xfId="0" applyNumberFormat="1" applyFont="1"/>
    <xf numFmtId="0" fontId="13" fillId="0" borderId="0" xfId="3"/>
    <xf numFmtId="18" fontId="2" fillId="0" borderId="0" xfId="0" applyNumberFormat="1" applyFont="1" applyAlignment="1">
      <alignment horizontal="center"/>
    </xf>
    <xf numFmtId="167" fontId="18" fillId="4" borderId="31" xfId="0" applyNumberFormat="1" applyFont="1" applyFill="1" applyBorder="1"/>
    <xf numFmtId="0" fontId="18" fillId="0" borderId="0" xfId="0" applyFont="1"/>
    <xf numFmtId="0" fontId="18" fillId="0" borderId="0" xfId="0" applyFont="1" applyAlignment="1">
      <alignment wrapText="1"/>
    </xf>
    <xf numFmtId="167" fontId="18" fillId="0" borderId="0" xfId="0" applyNumberFormat="1" applyFont="1"/>
    <xf numFmtId="0" fontId="2" fillId="0" borderId="0" xfId="0" applyFont="1" applyAlignment="1">
      <alignment horizontal="center"/>
    </xf>
    <xf numFmtId="0" fontId="3" fillId="0" borderId="0" xfId="0" applyFont="1" applyAlignment="1">
      <alignment horizontal="center"/>
    </xf>
    <xf numFmtId="0" fontId="3" fillId="0" borderId="0" xfId="6" applyFont="1" applyAlignment="1">
      <alignment horizontal="center"/>
    </xf>
    <xf numFmtId="0" fontId="21" fillId="0" borderId="0" xfId="0" applyFont="1" applyFill="1" applyBorder="1" applyAlignment="1">
      <alignment horizontal="center"/>
    </xf>
    <xf numFmtId="0" fontId="13" fillId="0" borderId="0" xfId="3" applyAlignment="1">
      <alignment horizontal="center"/>
    </xf>
    <xf numFmtId="49" fontId="5" fillId="0" borderId="0" xfId="6" applyNumberFormat="1" applyFont="1" applyAlignment="1">
      <alignment horizontal="center"/>
    </xf>
    <xf numFmtId="49" fontId="22" fillId="0" borderId="0" xfId="6" applyNumberFormat="1" applyFont="1" applyAlignment="1">
      <alignment horizontal="left"/>
    </xf>
    <xf numFmtId="0" fontId="22" fillId="0" borderId="0" xfId="10" applyFont="1" applyAlignment="1">
      <alignment horizontal="center"/>
    </xf>
    <xf numFmtId="0" fontId="22" fillId="0" borderId="0" xfId="10" applyFont="1"/>
    <xf numFmtId="18" fontId="22" fillId="0" borderId="0" xfId="10" applyNumberFormat="1" applyFont="1" applyProtection="1"/>
    <xf numFmtId="0" fontId="22" fillId="0" borderId="0" xfId="6" applyFont="1"/>
    <xf numFmtId="0" fontId="23" fillId="0" borderId="0" xfId="0" applyFont="1"/>
    <xf numFmtId="18" fontId="7" fillId="0" borderId="0" xfId="6" applyNumberFormat="1"/>
    <xf numFmtId="0" fontId="18" fillId="0" borderId="2" xfId="0" applyFont="1" applyBorder="1"/>
    <xf numFmtId="0" fontId="18" fillId="0" borderId="11" xfId="0" applyFont="1" applyBorder="1"/>
    <xf numFmtId="0" fontId="10" fillId="0" borderId="33" xfId="0" applyFont="1" applyBorder="1" applyAlignment="1">
      <alignment horizontal="center"/>
    </xf>
    <xf numFmtId="0" fontId="10" fillId="0" borderId="1" xfId="0" applyFont="1" applyBorder="1" applyAlignment="1">
      <alignment horizontal="center"/>
    </xf>
    <xf numFmtId="0" fontId="18" fillId="0" borderId="33" xfId="0" applyFont="1" applyBorder="1"/>
    <xf numFmtId="0" fontId="10" fillId="0" borderId="9" xfId="0" applyFont="1" applyBorder="1" applyAlignment="1">
      <alignment horizontal="right"/>
    </xf>
    <xf numFmtId="0" fontId="10" fillId="0" borderId="23" xfId="0" applyFont="1" applyBorder="1" applyAlignment="1">
      <alignment horizontal="right"/>
    </xf>
    <xf numFmtId="166" fontId="10" fillId="0" borderId="27" xfId="0" applyNumberFormat="1" applyFont="1" applyBorder="1" applyAlignment="1">
      <alignment horizontal="center"/>
    </xf>
    <xf numFmtId="166" fontId="10" fillId="0" borderId="10" xfId="0" applyNumberFormat="1" applyFont="1" applyBorder="1" applyAlignment="1">
      <alignment horizontal="center"/>
    </xf>
    <xf numFmtId="0" fontId="10" fillId="0" borderId="27" xfId="0" applyFont="1" applyBorder="1" applyAlignment="1">
      <alignment horizontal="center"/>
    </xf>
    <xf numFmtId="167" fontId="10" fillId="0" borderId="5" xfId="0" applyNumberFormat="1" applyFont="1" applyBorder="1"/>
    <xf numFmtId="167" fontId="10" fillId="0" borderId="4" xfId="0" applyNumberFormat="1" applyFont="1" applyBorder="1"/>
    <xf numFmtId="0" fontId="0" fillId="5" borderId="12" xfId="0" applyFill="1" applyBorder="1"/>
    <xf numFmtId="0" fontId="0" fillId="5" borderId="5" xfId="0" applyFill="1" applyBorder="1"/>
    <xf numFmtId="0" fontId="0" fillId="5" borderId="4" xfId="0" applyFill="1" applyBorder="1"/>
    <xf numFmtId="0" fontId="0" fillId="5" borderId="0" xfId="0" applyFill="1"/>
    <xf numFmtId="166" fontId="10" fillId="5" borderId="4" xfId="0" applyNumberFormat="1" applyFont="1" applyFill="1" applyBorder="1" applyAlignment="1">
      <alignment horizontal="center"/>
    </xf>
    <xf numFmtId="166" fontId="10" fillId="5" borderId="0" xfId="0" applyNumberFormat="1" applyFont="1" applyFill="1" applyAlignment="1">
      <alignment horizontal="center"/>
    </xf>
    <xf numFmtId="167" fontId="10" fillId="0" borderId="0" xfId="0" applyNumberFormat="1" applyFont="1"/>
    <xf numFmtId="167" fontId="10" fillId="0" borderId="12" xfId="0" applyNumberFormat="1" applyFont="1" applyBorder="1"/>
    <xf numFmtId="166" fontId="10" fillId="5" borderId="4" xfId="0" applyNumberFormat="1" applyFont="1" applyFill="1" applyBorder="1"/>
    <xf numFmtId="166" fontId="10" fillId="5" borderId="0" xfId="0" applyNumberFormat="1" applyFont="1" applyFill="1"/>
    <xf numFmtId="0" fontId="18" fillId="5" borderId="4" xfId="0" applyFont="1" applyFill="1" applyBorder="1"/>
    <xf numFmtId="0" fontId="18" fillId="5" borderId="0" xfId="0" applyFont="1" applyFill="1"/>
    <xf numFmtId="167" fontId="10" fillId="5" borderId="12" xfId="0" applyNumberFormat="1" applyFont="1" applyFill="1" applyBorder="1"/>
    <xf numFmtId="0" fontId="24" fillId="3" borderId="28" xfId="0" applyFont="1" applyFill="1" applyBorder="1" applyAlignment="1">
      <alignment horizontal="center" vertical="center"/>
    </xf>
    <xf numFmtId="0" fontId="0" fillId="5" borderId="29" xfId="0" applyFill="1" applyBorder="1"/>
    <xf numFmtId="0" fontId="18" fillId="5" borderId="12" xfId="0" applyFont="1" applyFill="1" applyBorder="1" applyAlignment="1">
      <alignment wrapText="1"/>
    </xf>
    <xf numFmtId="0" fontId="18" fillId="5" borderId="0" xfId="0" applyFont="1" applyFill="1" applyAlignment="1">
      <alignment wrapText="1"/>
    </xf>
    <xf numFmtId="0" fontId="18" fillId="5" borderId="4" xfId="0" applyFont="1" applyFill="1" applyBorder="1" applyAlignment="1">
      <alignment wrapText="1"/>
    </xf>
    <xf numFmtId="0" fontId="18" fillId="5" borderId="5" xfId="0" applyFont="1" applyFill="1" applyBorder="1" applyAlignment="1">
      <alignment wrapText="1"/>
    </xf>
    <xf numFmtId="0" fontId="18" fillId="5" borderId="5" xfId="0" applyFont="1" applyFill="1" applyBorder="1"/>
    <xf numFmtId="167" fontId="10" fillId="0" borderId="7" xfId="0" applyNumberFormat="1" applyFont="1" applyBorder="1"/>
    <xf numFmtId="167" fontId="10" fillId="0" borderId="14" xfId="0" applyNumberFormat="1" applyFont="1" applyBorder="1"/>
    <xf numFmtId="167" fontId="10" fillId="5" borderId="8" xfId="0" applyNumberFormat="1" applyFont="1" applyFill="1" applyBorder="1"/>
    <xf numFmtId="0" fontId="18" fillId="5" borderId="7" xfId="0" applyFont="1" applyFill="1" applyBorder="1" applyAlignment="1">
      <alignment wrapText="1"/>
    </xf>
    <xf numFmtId="0" fontId="18" fillId="5" borderId="14" xfId="0" applyFont="1" applyFill="1" applyBorder="1" applyAlignment="1">
      <alignment wrapText="1"/>
    </xf>
    <xf numFmtId="0" fontId="18" fillId="5" borderId="6" xfId="0" applyFont="1" applyFill="1" applyBorder="1"/>
    <xf numFmtId="0" fontId="18" fillId="5" borderId="14" xfId="0" applyFont="1" applyFill="1" applyBorder="1"/>
    <xf numFmtId="0" fontId="18" fillId="5" borderId="6" xfId="0" applyFont="1" applyFill="1" applyBorder="1" applyAlignment="1">
      <alignment wrapText="1"/>
    </xf>
    <xf numFmtId="167" fontId="10" fillId="0" borderId="6" xfId="0" applyNumberFormat="1" applyFont="1" applyBorder="1"/>
    <xf numFmtId="0" fontId="18" fillId="5" borderId="8" xfId="0" applyFont="1" applyFill="1" applyBorder="1" applyAlignment="1">
      <alignment wrapText="1"/>
    </xf>
    <xf numFmtId="0" fontId="18" fillId="5" borderId="7" xfId="0" applyFont="1" applyFill="1" applyBorder="1"/>
    <xf numFmtId="167" fontId="10" fillId="0" borderId="8" xfId="0" applyNumberFormat="1" applyFont="1" applyBorder="1"/>
    <xf numFmtId="167" fontId="18" fillId="2" borderId="31" xfId="0" applyNumberFormat="1" applyFont="1" applyFill="1" applyBorder="1"/>
    <xf numFmtId="0" fontId="18" fillId="10" borderId="31" xfId="0" applyFont="1" applyFill="1" applyBorder="1"/>
    <xf numFmtId="0" fontId="26" fillId="9" borderId="20" xfId="0" applyFont="1" applyFill="1" applyBorder="1" applyAlignment="1">
      <alignment horizontal="center" vertical="center" wrapText="1"/>
    </xf>
    <xf numFmtId="43" fontId="10" fillId="0" borderId="1" xfId="13" applyFont="1" applyBorder="1" applyAlignment="1">
      <alignment horizontal="center"/>
    </xf>
    <xf numFmtId="43" fontId="10" fillId="0" borderId="11" xfId="13" applyFont="1" applyBorder="1" applyAlignment="1">
      <alignment horizontal="center"/>
    </xf>
    <xf numFmtId="166" fontId="10" fillId="0" borderId="9" xfId="0" applyNumberFormat="1" applyFont="1" applyBorder="1" applyAlignment="1">
      <alignment horizontal="center"/>
    </xf>
    <xf numFmtId="166" fontId="10" fillId="0" borderId="19" xfId="0" applyNumberFormat="1" applyFont="1" applyBorder="1" applyAlignment="1">
      <alignment horizontal="center"/>
    </xf>
    <xf numFmtId="166" fontId="10" fillId="0" borderId="10" xfId="0" applyNumberFormat="1" applyFont="1" applyBorder="1" applyAlignment="1">
      <alignment horizontal="center"/>
    </xf>
    <xf numFmtId="0" fontId="10" fillId="0" borderId="2" xfId="0" applyFont="1" applyBorder="1" applyAlignment="1">
      <alignment horizontal="center"/>
    </xf>
    <xf numFmtId="0" fontId="10" fillId="0" borderId="11" xfId="0" applyFont="1" applyBorder="1" applyAlignment="1">
      <alignment horizontal="center"/>
    </xf>
    <xf numFmtId="0" fontId="10" fillId="0" borderId="1" xfId="0" applyFont="1" applyBorder="1" applyAlignment="1">
      <alignment horizontal="center"/>
    </xf>
    <xf numFmtId="0" fontId="24" fillId="3" borderId="29" xfId="0" applyFont="1" applyFill="1" applyBorder="1" applyAlignment="1">
      <alignment horizontal="center" vertical="center" wrapText="1"/>
    </xf>
    <xf numFmtId="0" fontId="24" fillId="3" borderId="27" xfId="0" applyFont="1" applyFill="1" applyBorder="1" applyAlignment="1">
      <alignment horizontal="center" vertical="center"/>
    </xf>
    <xf numFmtId="164" fontId="25" fillId="4" borderId="13" xfId="12" applyFont="1" applyFill="1" applyBorder="1" applyAlignment="1">
      <alignment horizontal="center" vertical="center" wrapText="1"/>
    </xf>
    <xf numFmtId="164" fontId="25" fillId="4" borderId="25" xfId="12" applyFont="1" applyFill="1" applyBorder="1" applyAlignment="1">
      <alignment horizontal="center" vertical="center" wrapText="1"/>
    </xf>
    <xf numFmtId="164" fontId="25" fillId="4" borderId="10" xfId="12" applyFont="1" applyFill="1" applyBorder="1" applyAlignment="1">
      <alignment horizontal="center" vertical="center" wrapText="1"/>
    </xf>
    <xf numFmtId="164" fontId="25" fillId="4" borderId="19" xfId="12" applyFont="1" applyFill="1" applyBorder="1" applyAlignment="1">
      <alignment horizontal="center" vertical="center" wrapText="1"/>
    </xf>
    <xf numFmtId="0" fontId="10" fillId="4" borderId="20" xfId="0" applyFont="1" applyFill="1" applyBorder="1" applyAlignment="1">
      <alignment horizontal="center" vertical="center"/>
    </xf>
    <xf numFmtId="0" fontId="18" fillId="4" borderId="22" xfId="0" applyFont="1" applyFill="1" applyBorder="1" applyAlignment="1">
      <alignment horizontal="center" vertical="center"/>
    </xf>
    <xf numFmtId="0" fontId="10" fillId="4" borderId="21" xfId="0" applyFont="1" applyFill="1" applyBorder="1" applyAlignment="1">
      <alignment horizontal="center" vertical="center"/>
    </xf>
    <xf numFmtId="0" fontId="18" fillId="4" borderId="23" xfId="0" applyFont="1" applyFill="1" applyBorder="1" applyAlignment="1">
      <alignment horizontal="center" vertical="center"/>
    </xf>
    <xf numFmtId="0" fontId="10" fillId="4" borderId="22" xfId="0" applyFont="1" applyFill="1" applyBorder="1" applyAlignment="1">
      <alignment horizontal="center" vertical="center"/>
    </xf>
    <xf numFmtId="0" fontId="10" fillId="4" borderId="26"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2" borderId="15" xfId="0" applyFont="1" applyFill="1" applyBorder="1" applyAlignment="1">
      <alignment horizontal="center" vertical="center"/>
    </xf>
    <xf numFmtId="0" fontId="10" fillId="7" borderId="16"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4" borderId="25" xfId="0" applyFont="1" applyFill="1" applyBorder="1" applyAlignment="1">
      <alignment horizontal="center" vertical="center"/>
    </xf>
    <xf numFmtId="0" fontId="18" fillId="4" borderId="19" xfId="0" applyFont="1" applyFill="1" applyBorder="1" applyAlignment="1">
      <alignment horizontal="center" vertical="center"/>
    </xf>
    <xf numFmtId="0" fontId="10" fillId="4" borderId="15" xfId="0" applyFont="1" applyFill="1" applyBorder="1" applyAlignment="1">
      <alignment horizontal="center" vertical="center"/>
    </xf>
    <xf numFmtId="0" fontId="10" fillId="2" borderId="20" xfId="0" applyFont="1" applyFill="1" applyBorder="1" applyAlignment="1">
      <alignment horizontal="center" vertical="center"/>
    </xf>
    <xf numFmtId="0" fontId="18" fillId="2" borderId="34" xfId="0" applyFont="1" applyFill="1" applyBorder="1" applyAlignment="1">
      <alignment horizontal="center" vertical="center"/>
    </xf>
    <xf numFmtId="0" fontId="10" fillId="2" borderId="21" xfId="0" applyFont="1" applyFill="1" applyBorder="1" applyAlignment="1">
      <alignment horizontal="center" vertical="center"/>
    </xf>
    <xf numFmtId="0" fontId="18" fillId="2" borderId="23" xfId="0" applyFont="1" applyFill="1" applyBorder="1" applyAlignment="1">
      <alignment horizontal="center" vertical="center"/>
    </xf>
    <xf numFmtId="0" fontId="10" fillId="4" borderId="16" xfId="0" applyFont="1" applyFill="1" applyBorder="1" applyAlignment="1">
      <alignment horizontal="center" vertical="center" wrapText="1"/>
    </xf>
    <xf numFmtId="0" fontId="18" fillId="4" borderId="3" xfId="0" applyFont="1" applyFill="1" applyBorder="1" applyAlignment="1">
      <alignment horizontal="center" vertical="center"/>
    </xf>
    <xf numFmtId="0" fontId="26" fillId="9" borderId="20" xfId="0" applyFont="1" applyFill="1" applyBorder="1" applyAlignment="1">
      <alignment horizontal="center" vertical="center" wrapText="1"/>
    </xf>
    <xf numFmtId="0" fontId="26" fillId="9" borderId="22" xfId="0" applyFont="1" applyFill="1" applyBorder="1" applyAlignment="1">
      <alignment horizontal="center" vertical="center" wrapText="1"/>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4" borderId="21" xfId="0" applyFont="1" applyFill="1" applyBorder="1" applyAlignment="1">
      <alignment horizontal="center" vertical="center"/>
    </xf>
    <xf numFmtId="0" fontId="18" fillId="4" borderId="21"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0" fillId="4" borderId="0" xfId="0" applyFont="1" applyFill="1" applyAlignment="1">
      <alignment horizontal="center" vertical="center"/>
    </xf>
    <xf numFmtId="0" fontId="10" fillId="4" borderId="10" xfId="0" applyFont="1" applyFill="1" applyBorder="1" applyAlignment="1">
      <alignment horizontal="center" vertical="center"/>
    </xf>
    <xf numFmtId="0" fontId="18" fillId="0" borderId="25" xfId="0" applyFont="1" applyBorder="1" applyAlignment="1">
      <alignment horizontal="center" vertical="center"/>
    </xf>
    <xf numFmtId="0" fontId="18" fillId="0" borderId="4" xfId="0" applyFont="1" applyBorder="1" applyAlignment="1">
      <alignment horizontal="center" vertical="center"/>
    </xf>
    <xf numFmtId="0" fontId="10" fillId="2" borderId="20"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8" fillId="4" borderId="4" xfId="0" applyFont="1" applyFill="1" applyBorder="1" applyAlignment="1">
      <alignment horizontal="center" vertical="center"/>
    </xf>
    <xf numFmtId="0" fontId="27" fillId="3" borderId="27" xfId="0" applyFont="1" applyFill="1" applyBorder="1" applyAlignment="1">
      <alignment horizontal="center" vertical="center"/>
    </xf>
    <xf numFmtId="0" fontId="18" fillId="0" borderId="26" xfId="0" applyFont="1" applyBorder="1" applyAlignment="1">
      <alignment horizontal="center" vertical="center"/>
    </xf>
    <xf numFmtId="0" fontId="18" fillId="2" borderId="22" xfId="0" applyFont="1" applyFill="1" applyBorder="1" applyAlignment="1">
      <alignment horizontal="center" vertical="center"/>
    </xf>
    <xf numFmtId="0" fontId="18" fillId="0" borderId="20" xfId="0" applyFont="1" applyBorder="1" applyAlignment="1">
      <alignment horizontal="center" vertical="center"/>
    </xf>
    <xf numFmtId="0" fontId="18" fillId="0" borderId="22" xfId="0" applyFont="1" applyBorder="1" applyAlignment="1">
      <alignment horizontal="center" vertical="center"/>
    </xf>
    <xf numFmtId="0" fontId="10" fillId="2" borderId="16" xfId="0" applyFont="1" applyFill="1" applyBorder="1" applyAlignment="1">
      <alignment horizontal="center" vertical="center"/>
    </xf>
    <xf numFmtId="0" fontId="18" fillId="2" borderId="17" xfId="0" applyFont="1" applyFill="1" applyBorder="1" applyAlignment="1">
      <alignment horizontal="center" vertical="center"/>
    </xf>
    <xf numFmtId="0" fontId="10" fillId="8" borderId="20" xfId="0" applyFont="1" applyFill="1" applyBorder="1" applyAlignment="1">
      <alignment horizontal="center" vertical="center"/>
    </xf>
    <xf numFmtId="0" fontId="18" fillId="8" borderId="22" xfId="0" applyFont="1" applyFill="1" applyBorder="1" applyAlignment="1">
      <alignment horizontal="center" vertical="center"/>
    </xf>
    <xf numFmtId="0" fontId="18" fillId="0" borderId="0" xfId="0" applyFont="1" applyAlignment="1">
      <alignment horizontal="left" wrapText="1"/>
    </xf>
    <xf numFmtId="0" fontId="18" fillId="0" borderId="3" xfId="0" applyFont="1" applyBorder="1" applyAlignment="1">
      <alignment horizontal="left" wrapText="1"/>
    </xf>
    <xf numFmtId="0" fontId="18" fillId="0" borderId="32" xfId="0" applyFont="1" applyBorder="1" applyAlignment="1">
      <alignment horizontal="left" vertical="top" wrapText="1"/>
    </xf>
    <xf numFmtId="0" fontId="18" fillId="0" borderId="13" xfId="0" applyFont="1" applyBorder="1" applyAlignment="1">
      <alignment horizontal="left" vertical="top" wrapText="1"/>
    </xf>
    <xf numFmtId="0" fontId="18" fillId="0" borderId="16" xfId="0" applyFont="1" applyBorder="1" applyAlignment="1">
      <alignment horizontal="left" vertical="top" wrapText="1"/>
    </xf>
    <xf numFmtId="0" fontId="18" fillId="0" borderId="35" xfId="0" applyFont="1" applyBorder="1" applyAlignment="1">
      <alignment horizontal="left" vertical="top" wrapText="1"/>
    </xf>
    <xf numFmtId="0" fontId="18" fillId="0" borderId="0" xfId="0" applyFont="1" applyAlignment="1">
      <alignment horizontal="left" vertical="top" wrapText="1"/>
    </xf>
    <xf numFmtId="0" fontId="18" fillId="0" borderId="3" xfId="0" applyFont="1" applyBorder="1" applyAlignment="1">
      <alignment horizontal="left" vertical="top" wrapText="1"/>
    </xf>
    <xf numFmtId="0" fontId="18" fillId="0" borderId="18" xfId="0" applyFont="1" applyBorder="1" applyAlignment="1">
      <alignment horizontal="left" vertical="top" wrapText="1"/>
    </xf>
    <xf numFmtId="0" fontId="18" fillId="0" borderId="10" xfId="0" applyFont="1" applyBorder="1" applyAlignment="1">
      <alignment horizontal="left" vertical="top" wrapText="1"/>
    </xf>
    <xf numFmtId="0" fontId="18" fillId="0" borderId="17" xfId="0" applyFont="1" applyBorder="1" applyAlignment="1">
      <alignment horizontal="left" vertical="top" wrapText="1"/>
    </xf>
    <xf numFmtId="0" fontId="18" fillId="0" borderId="0" xfId="0" applyFont="1" applyAlignment="1">
      <alignment horizontal="left"/>
    </xf>
    <xf numFmtId="0" fontId="18" fillId="0" borderId="3" xfId="0" applyFont="1" applyBorder="1" applyAlignment="1">
      <alignment horizontal="left"/>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8" fillId="0" borderId="15" xfId="0" applyFont="1" applyBorder="1" applyAlignment="1">
      <alignment horizontal="center" vertical="center"/>
    </xf>
    <xf numFmtId="0" fontId="18" fillId="0" borderId="30" xfId="0" applyFont="1" applyBorder="1" applyAlignment="1">
      <alignment horizontal="center" vertical="center"/>
    </xf>
    <xf numFmtId="0" fontId="18" fillId="0" borderId="32" xfId="0" applyFont="1" applyBorder="1" applyAlignment="1">
      <alignment horizontal="center" vertical="center"/>
    </xf>
    <xf numFmtId="0" fontId="18" fillId="0" borderId="18" xfId="0" applyFont="1" applyBorder="1" applyAlignment="1">
      <alignment horizontal="center" vertical="center"/>
    </xf>
  </cellXfs>
  <cellStyles count="14">
    <cellStyle name="Comma 2" xfId="13" xr:uid="{00000000-0005-0000-0000-000000000000}"/>
    <cellStyle name="Euro" xfId="1" xr:uid="{00000000-0005-0000-0000-000001000000}"/>
    <cellStyle name="Followed Hyperlink 2" xfId="2" xr:uid="{00000000-0005-0000-0000-000002000000}"/>
    <cellStyle name="Hyperlink" xfId="3" builtinId="8"/>
    <cellStyle name="Hyperlink 2" xfId="4" xr:uid="{00000000-0005-0000-0000-000004000000}"/>
    <cellStyle name="Hyperlink 3" xfId="5" xr:uid="{00000000-0005-0000-0000-000005000000}"/>
    <cellStyle name="Hyperlink 4" xfId="12"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Normal 5" xfId="9" xr:uid="{00000000-0005-0000-0000-00000B000000}"/>
    <cellStyle name="Normal 6" xfId="11" xr:uid="{00000000-0005-0000-0000-00000C000000}"/>
    <cellStyle name="Normal_15-06-0212-00-004b-may06-meeting-agenda-and-objectives(1)" xfId="10" xr:uid="{00000000-0005-0000-0000-00000D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ieeesa.webex.com/ieeesa/j.php?MTID=mb3ea97c89a1806cf72ba307726b2087a"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mentor.ieee.org/802.15/documen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FBA1F-C206-4FD5-B6EF-A35C06EDD478}">
  <dimension ref="A1:U43"/>
  <sheetViews>
    <sheetView workbookViewId="0">
      <selection activeCell="J15" sqref="J15:J16"/>
    </sheetView>
  </sheetViews>
  <sheetFormatPr defaultRowHeight="13.2" x14ac:dyDescent="0.25"/>
  <sheetData>
    <row r="1" spans="1:21" ht="15.6" x14ac:dyDescent="0.3">
      <c r="A1" s="46"/>
      <c r="B1" s="47"/>
      <c r="C1" s="48" t="s">
        <v>8</v>
      </c>
      <c r="D1" s="48" t="s">
        <v>11</v>
      </c>
      <c r="E1" s="98" t="s">
        <v>9</v>
      </c>
      <c r="F1" s="99"/>
      <c r="G1" s="98" t="s">
        <v>8</v>
      </c>
      <c r="H1" s="99"/>
      <c r="I1" s="100" t="s">
        <v>10</v>
      </c>
      <c r="J1" s="99"/>
      <c r="K1" s="100" t="s">
        <v>11</v>
      </c>
      <c r="L1" s="99"/>
      <c r="M1" s="49"/>
      <c r="N1" s="48" t="s">
        <v>12</v>
      </c>
      <c r="O1" s="98" t="s">
        <v>13</v>
      </c>
      <c r="P1" s="100"/>
      <c r="Q1" s="98" t="s">
        <v>9</v>
      </c>
      <c r="R1" s="99"/>
      <c r="S1" s="93" t="s">
        <v>8</v>
      </c>
      <c r="T1" s="94"/>
      <c r="U1" s="50"/>
    </row>
    <row r="2" spans="1:21" ht="15.6" x14ac:dyDescent="0.3">
      <c r="A2" s="51" t="s">
        <v>14</v>
      </c>
      <c r="B2" s="52" t="s">
        <v>31</v>
      </c>
      <c r="C2" s="53">
        <f>E2-6</f>
        <v>44447</v>
      </c>
      <c r="D2" s="53">
        <f>E2-4</f>
        <v>44449</v>
      </c>
      <c r="E2" s="95">
        <v>44453</v>
      </c>
      <c r="F2" s="96"/>
      <c r="G2" s="95">
        <f>E2+1</f>
        <v>44454</v>
      </c>
      <c r="H2" s="96"/>
      <c r="I2" s="95">
        <f>G2+1</f>
        <v>44455</v>
      </c>
      <c r="J2" s="96"/>
      <c r="K2" s="95">
        <f>I2+1</f>
        <v>44456</v>
      </c>
      <c r="L2" s="96"/>
      <c r="M2" s="54" t="s">
        <v>15</v>
      </c>
      <c r="N2" s="53">
        <f>K2+2</f>
        <v>44458</v>
      </c>
      <c r="O2" s="95">
        <f>N2+1</f>
        <v>44459</v>
      </c>
      <c r="P2" s="97"/>
      <c r="Q2" s="95">
        <f>O2+1</f>
        <v>44460</v>
      </c>
      <c r="R2" s="97"/>
      <c r="S2" s="95">
        <f>Q2+1</f>
        <v>44461</v>
      </c>
      <c r="T2" s="97"/>
      <c r="U2" s="55" t="s">
        <v>16</v>
      </c>
    </row>
    <row r="3" spans="1:21" ht="15.6" x14ac:dyDescent="0.3">
      <c r="A3" s="56">
        <v>0.20833333333333401</v>
      </c>
      <c r="B3" s="57">
        <f>A3-3/24</f>
        <v>8.3333333333334009E-2</v>
      </c>
      <c r="C3" s="58"/>
      <c r="D3" s="58"/>
      <c r="E3" s="59"/>
      <c r="F3" s="60"/>
      <c r="G3" s="59"/>
      <c r="H3" s="60"/>
      <c r="I3" s="61"/>
      <c r="J3" s="62"/>
      <c r="K3" s="63"/>
      <c r="L3" s="62"/>
      <c r="M3" s="64">
        <v>0.375</v>
      </c>
      <c r="N3" s="58"/>
      <c r="O3" s="59"/>
      <c r="P3" s="61"/>
      <c r="Q3" s="59"/>
      <c r="R3" s="60"/>
      <c r="S3" s="61"/>
      <c r="T3" s="62"/>
      <c r="U3" s="65">
        <v>0.75</v>
      </c>
    </row>
    <row r="4" spans="1:21" ht="15.6" x14ac:dyDescent="0.3">
      <c r="A4" s="56">
        <v>0.25</v>
      </c>
      <c r="B4" s="57">
        <f t="shared" ref="B4:B21" si="0">A4-3/24</f>
        <v>0.125</v>
      </c>
      <c r="C4" s="58"/>
      <c r="D4" s="58"/>
      <c r="E4" s="59"/>
      <c r="F4" s="60"/>
      <c r="G4" s="61"/>
      <c r="H4" s="62"/>
      <c r="I4" s="61"/>
      <c r="J4" s="62"/>
      <c r="K4" s="63"/>
      <c r="L4" s="62"/>
      <c r="M4" s="64">
        <v>0.41666666666666702</v>
      </c>
      <c r="N4" s="58"/>
      <c r="O4" s="59"/>
      <c r="P4" s="61"/>
      <c r="Q4" s="59"/>
      <c r="R4" s="60"/>
      <c r="S4" s="61"/>
      <c r="T4" s="62"/>
      <c r="U4" s="65">
        <v>0.79166666666666696</v>
      </c>
    </row>
    <row r="5" spans="1:21" ht="15.6" x14ac:dyDescent="0.3">
      <c r="A5" s="56">
        <v>0.29166666666666702</v>
      </c>
      <c r="B5" s="57">
        <f t="shared" si="0"/>
        <v>0.16666666666666702</v>
      </c>
      <c r="C5" s="58"/>
      <c r="D5" s="58"/>
      <c r="E5" s="59"/>
      <c r="F5" s="60"/>
      <c r="G5" s="61"/>
      <c r="H5" s="66"/>
      <c r="I5" s="61"/>
      <c r="J5" s="66"/>
      <c r="K5" s="67"/>
      <c r="L5" s="66"/>
      <c r="M5" s="64">
        <v>0.45833333333333298</v>
      </c>
      <c r="N5" s="58"/>
      <c r="O5" s="59"/>
      <c r="P5" s="61"/>
      <c r="Q5" s="59"/>
      <c r="R5" s="60"/>
      <c r="S5" s="61"/>
      <c r="T5" s="68"/>
      <c r="U5" s="65">
        <v>0.83333333333333304</v>
      </c>
    </row>
    <row r="6" spans="1:21" ht="15.6" x14ac:dyDescent="0.3">
      <c r="A6" s="56">
        <v>0.33333333333333331</v>
      </c>
      <c r="B6" s="57">
        <f t="shared" si="0"/>
        <v>0.20833333333333331</v>
      </c>
      <c r="C6" s="58"/>
      <c r="D6" s="58"/>
      <c r="E6" s="59"/>
      <c r="F6" s="60"/>
      <c r="G6" s="59"/>
      <c r="H6" s="60"/>
      <c r="I6" s="61"/>
      <c r="J6" s="60"/>
      <c r="K6" s="61"/>
      <c r="L6" s="60"/>
      <c r="M6" s="64">
        <v>0.5</v>
      </c>
      <c r="N6" s="58"/>
      <c r="O6" s="59"/>
      <c r="P6" s="61"/>
      <c r="Q6" s="59"/>
      <c r="R6" s="60"/>
      <c r="S6" s="69"/>
      <c r="T6" s="68"/>
      <c r="U6" s="65">
        <v>0.875</v>
      </c>
    </row>
    <row r="7" spans="1:21" ht="15.6" x14ac:dyDescent="0.3">
      <c r="A7" s="56">
        <v>0.375</v>
      </c>
      <c r="B7" s="57">
        <f t="shared" si="0"/>
        <v>0.25</v>
      </c>
      <c r="C7" s="70"/>
      <c r="D7" s="101" t="s">
        <v>73</v>
      </c>
      <c r="E7" s="103" t="s">
        <v>48</v>
      </c>
      <c r="F7" s="104"/>
      <c r="G7" s="107" t="s">
        <v>17</v>
      </c>
      <c r="H7" s="109" t="s">
        <v>49</v>
      </c>
      <c r="I7" s="107" t="s">
        <v>17</v>
      </c>
      <c r="J7" s="109" t="s">
        <v>50</v>
      </c>
      <c r="K7" s="129" t="s">
        <v>57</v>
      </c>
      <c r="L7" s="125" t="s">
        <v>19</v>
      </c>
      <c r="M7" s="64">
        <v>0.54166666666666696</v>
      </c>
      <c r="N7" s="58"/>
      <c r="O7" s="127" t="s">
        <v>17</v>
      </c>
      <c r="P7" s="109" t="s">
        <v>50</v>
      </c>
      <c r="Q7" s="127" t="s">
        <v>17</v>
      </c>
      <c r="R7" s="109" t="s">
        <v>49</v>
      </c>
      <c r="S7" s="103" t="s">
        <v>51</v>
      </c>
      <c r="T7" s="104"/>
      <c r="U7" s="65">
        <v>0.91666666666666696</v>
      </c>
    </row>
    <row r="8" spans="1:21" ht="15.6" x14ac:dyDescent="0.3">
      <c r="A8" s="56">
        <v>0.41666666666666702</v>
      </c>
      <c r="B8" s="57">
        <f t="shared" si="0"/>
        <v>0.29166666666666702</v>
      </c>
      <c r="C8" s="71" t="s">
        <v>20</v>
      </c>
      <c r="D8" s="102"/>
      <c r="E8" s="105"/>
      <c r="F8" s="106"/>
      <c r="G8" s="108"/>
      <c r="H8" s="110"/>
      <c r="I8" s="108"/>
      <c r="J8" s="110"/>
      <c r="K8" s="130"/>
      <c r="L8" s="126"/>
      <c r="M8" s="64">
        <v>0.58333333333333304</v>
      </c>
      <c r="N8" s="58"/>
      <c r="O8" s="128"/>
      <c r="P8" s="110"/>
      <c r="Q8" s="128"/>
      <c r="R8" s="110"/>
      <c r="S8" s="105"/>
      <c r="T8" s="106"/>
      <c r="U8" s="65">
        <v>0.95833333333333304</v>
      </c>
    </row>
    <row r="9" spans="1:21" ht="15.75" customHeight="1" x14ac:dyDescent="0.3">
      <c r="A9" s="56">
        <v>0.45833333333333298</v>
      </c>
      <c r="B9" s="57">
        <f t="shared" si="0"/>
        <v>0.33333333333333298</v>
      </c>
      <c r="C9" s="72"/>
      <c r="D9" s="58"/>
      <c r="E9" s="107" t="s">
        <v>7</v>
      </c>
      <c r="F9" s="112" t="s">
        <v>52</v>
      </c>
      <c r="G9" s="113" t="s">
        <v>21</v>
      </c>
      <c r="H9" s="114"/>
      <c r="I9" s="113" t="s">
        <v>53</v>
      </c>
      <c r="J9" s="114"/>
      <c r="K9" s="117" t="s">
        <v>54</v>
      </c>
      <c r="L9" s="123" t="s">
        <v>17</v>
      </c>
      <c r="M9" s="64">
        <v>0.625</v>
      </c>
      <c r="N9" s="58"/>
      <c r="O9" s="118" t="s">
        <v>55</v>
      </c>
      <c r="P9" s="120" t="s">
        <v>22</v>
      </c>
      <c r="Q9" s="122" t="s">
        <v>54</v>
      </c>
      <c r="R9" s="133" t="s">
        <v>22</v>
      </c>
      <c r="S9" s="61"/>
      <c r="T9" s="60"/>
      <c r="U9" s="65">
        <v>1</v>
      </c>
    </row>
    <row r="10" spans="1:21" ht="15.6" x14ac:dyDescent="0.3">
      <c r="A10" s="56">
        <v>0.5</v>
      </c>
      <c r="B10" s="57">
        <f t="shared" si="0"/>
        <v>0.375</v>
      </c>
      <c r="C10" s="70"/>
      <c r="D10" s="58"/>
      <c r="E10" s="111"/>
      <c r="F10" s="112"/>
      <c r="G10" s="115"/>
      <c r="H10" s="116"/>
      <c r="I10" s="115"/>
      <c r="J10" s="116"/>
      <c r="K10" s="117"/>
      <c r="L10" s="124"/>
      <c r="M10" s="64">
        <v>0.66666666666666696</v>
      </c>
      <c r="N10" s="58"/>
      <c r="O10" s="119"/>
      <c r="P10" s="121"/>
      <c r="Q10" s="122"/>
      <c r="R10" s="110"/>
      <c r="S10" s="61"/>
      <c r="T10" s="60"/>
      <c r="U10" s="65">
        <v>1.0416666666666701</v>
      </c>
    </row>
    <row r="11" spans="1:21" ht="15.6" x14ac:dyDescent="0.3">
      <c r="A11" s="56">
        <v>0.54166666666666663</v>
      </c>
      <c r="B11" s="57">
        <f t="shared" si="0"/>
        <v>0.41666666666666663</v>
      </c>
      <c r="C11" s="70"/>
      <c r="D11" s="58"/>
      <c r="E11" s="107" t="s">
        <v>24</v>
      </c>
      <c r="F11" s="134" t="s">
        <v>23</v>
      </c>
      <c r="G11" s="136" t="s">
        <v>18</v>
      </c>
      <c r="H11" s="134" t="s">
        <v>23</v>
      </c>
      <c r="I11" s="107" t="s">
        <v>18</v>
      </c>
      <c r="J11" s="118" t="s">
        <v>56</v>
      </c>
      <c r="K11" s="129" t="s">
        <v>57</v>
      </c>
      <c r="L11" s="138" t="s">
        <v>23</v>
      </c>
      <c r="M11" s="64">
        <v>0.70833333333333304</v>
      </c>
      <c r="N11" s="58"/>
      <c r="O11" s="107" t="s">
        <v>58</v>
      </c>
      <c r="P11" s="120" t="s">
        <v>23</v>
      </c>
      <c r="Q11" s="107" t="s">
        <v>18</v>
      </c>
      <c r="R11" s="120" t="s">
        <v>23</v>
      </c>
      <c r="S11" s="61"/>
      <c r="T11" s="60"/>
      <c r="U11" s="65">
        <v>1.0833333333333299</v>
      </c>
    </row>
    <row r="12" spans="1:21" ht="15.6" x14ac:dyDescent="0.3">
      <c r="A12" s="56">
        <v>0.58333333333333304</v>
      </c>
      <c r="B12" s="57">
        <f t="shared" si="0"/>
        <v>0.45833333333333304</v>
      </c>
      <c r="C12" s="70"/>
      <c r="D12" s="58"/>
      <c r="E12" s="108"/>
      <c r="F12" s="135"/>
      <c r="G12" s="137"/>
      <c r="H12" s="135"/>
      <c r="I12" s="111"/>
      <c r="J12" s="119"/>
      <c r="K12" s="130"/>
      <c r="L12" s="139"/>
      <c r="M12" s="64">
        <v>0.75</v>
      </c>
      <c r="N12" s="58"/>
      <c r="O12" s="108"/>
      <c r="P12" s="142"/>
      <c r="Q12" s="111"/>
      <c r="R12" s="142"/>
      <c r="S12" s="61"/>
      <c r="T12" s="60"/>
      <c r="U12" s="65">
        <v>1.125</v>
      </c>
    </row>
    <row r="13" spans="1:21" ht="15.6" x14ac:dyDescent="0.3">
      <c r="A13" s="56">
        <v>0.625</v>
      </c>
      <c r="B13" s="57">
        <f t="shared" si="0"/>
        <v>0.5</v>
      </c>
      <c r="C13" s="101" t="s">
        <v>72</v>
      </c>
      <c r="D13" s="58"/>
      <c r="E13" s="140" t="s">
        <v>54</v>
      </c>
      <c r="F13" s="131" t="s">
        <v>25</v>
      </c>
      <c r="G13" s="131" t="s">
        <v>25</v>
      </c>
      <c r="H13" s="131" t="s">
        <v>25</v>
      </c>
      <c r="I13" s="131" t="s">
        <v>25</v>
      </c>
      <c r="J13" s="131" t="s">
        <v>25</v>
      </c>
      <c r="K13" s="140" t="s">
        <v>59</v>
      </c>
      <c r="L13" s="144" t="s">
        <v>25</v>
      </c>
      <c r="M13" s="64">
        <v>0.79166666666666696</v>
      </c>
      <c r="N13" s="58"/>
      <c r="O13" s="140" t="s">
        <v>59</v>
      </c>
      <c r="P13" s="131" t="s">
        <v>25</v>
      </c>
      <c r="Q13" s="140" t="s">
        <v>59</v>
      </c>
      <c r="R13" s="140" t="s">
        <v>24</v>
      </c>
      <c r="S13" s="61"/>
      <c r="T13" s="60"/>
      <c r="U13" s="65">
        <v>1.1666666666666701</v>
      </c>
    </row>
    <row r="14" spans="1:21" ht="15.6" x14ac:dyDescent="0.3">
      <c r="A14" s="56">
        <v>0.66666666666666696</v>
      </c>
      <c r="B14" s="57">
        <f t="shared" si="0"/>
        <v>0.54166666666666696</v>
      </c>
      <c r="C14" s="143"/>
      <c r="D14" s="58"/>
      <c r="E14" s="141"/>
      <c r="F14" s="132"/>
      <c r="G14" s="132"/>
      <c r="H14" s="132"/>
      <c r="I14" s="132"/>
      <c r="J14" s="132"/>
      <c r="K14" s="141"/>
      <c r="L14" s="144"/>
      <c r="M14" s="64">
        <v>0.83333333333333304</v>
      </c>
      <c r="N14" s="58"/>
      <c r="O14" s="141"/>
      <c r="P14" s="132"/>
      <c r="Q14" s="141"/>
      <c r="R14" s="141"/>
      <c r="S14" s="61"/>
      <c r="T14" s="60"/>
      <c r="U14" s="65">
        <v>1.2083333333333299</v>
      </c>
    </row>
    <row r="15" spans="1:21" ht="15.6" x14ac:dyDescent="0.3">
      <c r="A15" s="56">
        <v>0.70833333333333304</v>
      </c>
      <c r="B15" s="57">
        <f t="shared" si="0"/>
        <v>0.58333333333333304</v>
      </c>
      <c r="C15" s="70"/>
      <c r="D15" s="58"/>
      <c r="E15" s="146" t="s">
        <v>27</v>
      </c>
      <c r="F15" s="131" t="s">
        <v>27</v>
      </c>
      <c r="G15" s="123" t="s">
        <v>58</v>
      </c>
      <c r="H15" s="170" t="s">
        <v>27</v>
      </c>
      <c r="I15" s="148" t="s">
        <v>26</v>
      </c>
      <c r="J15" s="129" t="s">
        <v>57</v>
      </c>
      <c r="K15" s="146" t="s">
        <v>27</v>
      </c>
      <c r="L15" s="170" t="s">
        <v>27</v>
      </c>
      <c r="M15" s="64">
        <v>0.875</v>
      </c>
      <c r="N15" s="58"/>
      <c r="O15" s="123" t="s">
        <v>26</v>
      </c>
      <c r="P15" s="129" t="s">
        <v>57</v>
      </c>
      <c r="Q15" s="123" t="s">
        <v>58</v>
      </c>
      <c r="R15" s="129" t="s">
        <v>57</v>
      </c>
      <c r="S15" s="61"/>
      <c r="T15" s="60"/>
      <c r="U15" s="65">
        <v>1.25</v>
      </c>
    </row>
    <row r="16" spans="1:21" ht="15.6" x14ac:dyDescent="0.3">
      <c r="A16" s="56">
        <v>0.75</v>
      </c>
      <c r="B16" s="57">
        <f t="shared" si="0"/>
        <v>0.625</v>
      </c>
      <c r="C16" s="70"/>
      <c r="D16" s="70"/>
      <c r="E16" s="147"/>
      <c r="F16" s="132"/>
      <c r="G16" s="145"/>
      <c r="H16" s="170"/>
      <c r="I16" s="149"/>
      <c r="J16" s="130"/>
      <c r="K16" s="147"/>
      <c r="L16" s="170"/>
      <c r="M16" s="64">
        <v>0.91666666666666696</v>
      </c>
      <c r="N16" s="58"/>
      <c r="O16" s="145"/>
      <c r="P16" s="130"/>
      <c r="Q16" s="145"/>
      <c r="R16" s="130"/>
      <c r="S16" s="61"/>
      <c r="T16" s="60"/>
      <c r="U16" s="65">
        <v>1.2916666666666701</v>
      </c>
    </row>
    <row r="17" spans="1:21" ht="15.6" x14ac:dyDescent="0.3">
      <c r="A17" s="56">
        <v>0.79166666666666696</v>
      </c>
      <c r="B17" s="57">
        <f t="shared" si="0"/>
        <v>0.66666666666666696</v>
      </c>
      <c r="C17" s="70"/>
      <c r="D17" s="70"/>
      <c r="E17" s="146" t="s">
        <v>28</v>
      </c>
      <c r="F17" s="131" t="s">
        <v>28</v>
      </c>
      <c r="G17" s="146" t="s">
        <v>28</v>
      </c>
      <c r="H17" s="131" t="s">
        <v>28</v>
      </c>
      <c r="I17" s="123" t="s">
        <v>49</v>
      </c>
      <c r="J17" s="131" t="s">
        <v>28</v>
      </c>
      <c r="K17" s="169" t="s">
        <v>28</v>
      </c>
      <c r="L17" s="144" t="s">
        <v>28</v>
      </c>
      <c r="M17" s="64">
        <v>0.95833333333333304</v>
      </c>
      <c r="N17" s="58"/>
      <c r="O17" s="169" t="s">
        <v>28</v>
      </c>
      <c r="P17" s="171" t="s">
        <v>28</v>
      </c>
      <c r="Q17" s="146" t="s">
        <v>28</v>
      </c>
      <c r="R17" s="131" t="s">
        <v>28</v>
      </c>
      <c r="S17" s="61"/>
      <c r="T17" s="60"/>
      <c r="U17" s="65">
        <v>1.3333333333333299</v>
      </c>
    </row>
    <row r="18" spans="1:21" ht="15.6" x14ac:dyDescent="0.3">
      <c r="A18" s="56">
        <v>0.83333333333333404</v>
      </c>
      <c r="B18" s="57">
        <f t="shared" si="0"/>
        <v>0.70833333333333404</v>
      </c>
      <c r="C18" s="70"/>
      <c r="D18" s="70"/>
      <c r="E18" s="147"/>
      <c r="F18" s="132"/>
      <c r="G18" s="147"/>
      <c r="H18" s="132"/>
      <c r="I18" s="145"/>
      <c r="J18" s="132"/>
      <c r="K18" s="169"/>
      <c r="L18" s="144"/>
      <c r="M18" s="64">
        <v>1</v>
      </c>
      <c r="N18" s="73"/>
      <c r="O18" s="169"/>
      <c r="P18" s="172"/>
      <c r="Q18" s="147"/>
      <c r="R18" s="132"/>
      <c r="S18" s="74"/>
      <c r="T18" s="75"/>
      <c r="U18" s="65">
        <v>1.375</v>
      </c>
    </row>
    <row r="19" spans="1:21" ht="15.6" x14ac:dyDescent="0.3">
      <c r="A19" s="56">
        <v>0.875</v>
      </c>
      <c r="B19" s="57">
        <f t="shared" si="0"/>
        <v>0.75</v>
      </c>
      <c r="C19" s="70"/>
      <c r="D19" s="70"/>
      <c r="E19" s="76"/>
      <c r="F19" s="75"/>
      <c r="G19" s="76"/>
      <c r="H19" s="75"/>
      <c r="I19" s="76"/>
      <c r="J19" s="68"/>
      <c r="K19" s="74"/>
      <c r="L19" s="75"/>
      <c r="M19" s="64">
        <v>1.0416666666666701</v>
      </c>
      <c r="N19" s="73"/>
      <c r="O19" s="77"/>
      <c r="P19" s="69"/>
      <c r="Q19" s="76"/>
      <c r="R19" s="75"/>
      <c r="S19" s="74"/>
      <c r="T19" s="75"/>
      <c r="U19" s="65">
        <v>1.4166666666666701</v>
      </c>
    </row>
    <row r="20" spans="1:21" ht="15.6" x14ac:dyDescent="0.3">
      <c r="A20" s="56">
        <v>0.91666666666666696</v>
      </c>
      <c r="B20" s="57">
        <f t="shared" si="0"/>
        <v>0.79166666666666696</v>
      </c>
      <c r="C20" s="70"/>
      <c r="D20" s="70"/>
      <c r="E20" s="76"/>
      <c r="F20" s="75"/>
      <c r="G20" s="76"/>
      <c r="H20" s="75"/>
      <c r="I20" s="76"/>
      <c r="J20" s="68"/>
      <c r="K20" s="74"/>
      <c r="L20" s="75"/>
      <c r="M20" s="64">
        <v>1.0833333333333299</v>
      </c>
      <c r="N20" s="73"/>
      <c r="O20" s="77"/>
      <c r="P20" s="69"/>
      <c r="Q20" s="76"/>
      <c r="R20" s="75"/>
      <c r="S20" s="74"/>
      <c r="T20" s="75"/>
      <c r="U20" s="65">
        <v>1.4583333333333299</v>
      </c>
    </row>
    <row r="21" spans="1:21" ht="16.2" thickBot="1" x14ac:dyDescent="0.35">
      <c r="A21" s="78">
        <v>0.95833333333333304</v>
      </c>
      <c r="B21" s="79">
        <f t="shared" si="0"/>
        <v>0.83333333333333304</v>
      </c>
      <c r="C21" s="80"/>
      <c r="D21" s="80"/>
      <c r="E21" s="81"/>
      <c r="F21" s="82"/>
      <c r="G21" s="81"/>
      <c r="H21" s="82"/>
      <c r="I21" s="83"/>
      <c r="J21" s="84"/>
      <c r="K21" s="85"/>
      <c r="L21" s="82"/>
      <c r="M21" s="86">
        <v>1.125</v>
      </c>
      <c r="N21" s="87"/>
      <c r="O21" s="88"/>
      <c r="P21" s="83"/>
      <c r="Q21" s="81"/>
      <c r="R21" s="82"/>
      <c r="S21" s="85"/>
      <c r="T21" s="82"/>
      <c r="U21" s="89">
        <v>1.5</v>
      </c>
    </row>
    <row r="23" spans="1:21" ht="15" x14ac:dyDescent="0.25">
      <c r="A23" s="29"/>
      <c r="C23" s="152" t="s">
        <v>33</v>
      </c>
      <c r="D23" s="152"/>
      <c r="E23" s="152"/>
      <c r="F23" s="153"/>
      <c r="G23" s="154" t="s">
        <v>60</v>
      </c>
      <c r="H23" s="155"/>
      <c r="I23" s="155"/>
      <c r="J23" s="155"/>
      <c r="K23" s="155"/>
      <c r="L23" s="155"/>
      <c r="M23" s="155"/>
      <c r="N23" s="155"/>
      <c r="O23" s="155"/>
      <c r="P23" s="155"/>
      <c r="Q23" s="155"/>
      <c r="R23" s="155"/>
      <c r="S23" s="155"/>
      <c r="T23" s="156"/>
      <c r="U23" s="30"/>
    </row>
    <row r="24" spans="1:21" ht="15" x14ac:dyDescent="0.25">
      <c r="A24" s="90"/>
      <c r="C24" s="152" t="s">
        <v>32</v>
      </c>
      <c r="D24" s="152"/>
      <c r="E24" s="152"/>
      <c r="F24" s="153"/>
      <c r="G24" s="157"/>
      <c r="H24" s="158"/>
      <c r="I24" s="158"/>
      <c r="J24" s="158"/>
      <c r="K24" s="158"/>
      <c r="L24" s="158"/>
      <c r="M24" s="158"/>
      <c r="N24" s="158"/>
      <c r="O24" s="158"/>
      <c r="P24" s="158"/>
      <c r="Q24" s="158"/>
      <c r="R24" s="158"/>
      <c r="S24" s="158"/>
      <c r="T24" s="159"/>
    </row>
    <row r="25" spans="1:21" ht="15" x14ac:dyDescent="0.25">
      <c r="A25" s="91"/>
      <c r="B25" s="30"/>
      <c r="C25" s="163" t="s">
        <v>61</v>
      </c>
      <c r="D25" s="163"/>
      <c r="E25" s="163"/>
      <c r="F25" s="164"/>
      <c r="G25" s="157"/>
      <c r="H25" s="158"/>
      <c r="I25" s="158"/>
      <c r="J25" s="158"/>
      <c r="K25" s="158"/>
      <c r="L25" s="158"/>
      <c r="M25" s="158"/>
      <c r="N25" s="158"/>
      <c r="O25" s="158"/>
      <c r="P25" s="158"/>
      <c r="Q25" s="158"/>
      <c r="R25" s="158"/>
      <c r="S25" s="158"/>
      <c r="T25" s="159"/>
      <c r="U25" s="30"/>
    </row>
    <row r="26" spans="1:21" ht="15" x14ac:dyDescent="0.25">
      <c r="A26" s="32"/>
      <c r="B26" s="32"/>
      <c r="C26" s="163"/>
      <c r="D26" s="163"/>
      <c r="E26" s="163"/>
      <c r="F26" s="164"/>
      <c r="G26" s="157"/>
      <c r="H26" s="158"/>
      <c r="I26" s="158"/>
      <c r="J26" s="158"/>
      <c r="K26" s="158"/>
      <c r="L26" s="158"/>
      <c r="M26" s="158"/>
      <c r="N26" s="158"/>
      <c r="O26" s="158"/>
      <c r="P26" s="158"/>
      <c r="Q26" s="158"/>
      <c r="R26" s="158"/>
      <c r="S26" s="158"/>
      <c r="T26" s="159"/>
      <c r="U26" s="30"/>
    </row>
    <row r="27" spans="1:21" ht="15" x14ac:dyDescent="0.25">
      <c r="A27" s="32"/>
      <c r="B27" s="32"/>
      <c r="C27" s="30"/>
      <c r="D27" s="30"/>
      <c r="E27" s="30"/>
      <c r="F27" s="30"/>
      <c r="G27" s="157"/>
      <c r="H27" s="158"/>
      <c r="I27" s="158"/>
      <c r="J27" s="158"/>
      <c r="K27" s="158"/>
      <c r="L27" s="158"/>
      <c r="M27" s="158"/>
      <c r="N27" s="158"/>
      <c r="O27" s="158"/>
      <c r="P27" s="158"/>
      <c r="Q27" s="158"/>
      <c r="R27" s="158"/>
      <c r="S27" s="158"/>
      <c r="T27" s="159"/>
      <c r="U27" s="30"/>
    </row>
    <row r="28" spans="1:21" ht="15.6" x14ac:dyDescent="0.25">
      <c r="A28" s="92"/>
      <c r="B28" s="92"/>
      <c r="C28" s="92" t="s">
        <v>62</v>
      </c>
      <c r="D28" s="32"/>
      <c r="E28" s="31"/>
      <c r="F28" s="31"/>
      <c r="G28" s="157"/>
      <c r="H28" s="158"/>
      <c r="I28" s="158"/>
      <c r="J28" s="158"/>
      <c r="K28" s="158"/>
      <c r="L28" s="158"/>
      <c r="M28" s="158"/>
      <c r="N28" s="158"/>
      <c r="O28" s="158"/>
      <c r="P28" s="158"/>
      <c r="Q28" s="158"/>
      <c r="R28" s="158"/>
      <c r="S28" s="158"/>
      <c r="T28" s="159"/>
      <c r="U28" s="30"/>
    </row>
    <row r="29" spans="1:21" ht="15" x14ac:dyDescent="0.25">
      <c r="A29" s="118"/>
      <c r="B29" s="118"/>
      <c r="C29" s="118" t="s">
        <v>71</v>
      </c>
      <c r="D29" s="32"/>
      <c r="E29" s="31"/>
      <c r="F29" s="31"/>
      <c r="G29" s="157"/>
      <c r="H29" s="158"/>
      <c r="I29" s="158"/>
      <c r="J29" s="158"/>
      <c r="K29" s="158"/>
      <c r="L29" s="158"/>
      <c r="M29" s="158"/>
      <c r="N29" s="158"/>
      <c r="O29" s="158"/>
      <c r="P29" s="158"/>
      <c r="Q29" s="158"/>
      <c r="R29" s="158"/>
      <c r="S29" s="158"/>
      <c r="T29" s="159"/>
      <c r="U29" s="30"/>
    </row>
    <row r="30" spans="1:21" ht="15" x14ac:dyDescent="0.25">
      <c r="A30" s="119"/>
      <c r="B30" s="119"/>
      <c r="C30" s="119"/>
      <c r="D30" s="32"/>
      <c r="E30" s="31"/>
      <c r="F30" s="31"/>
      <c r="G30" s="157"/>
      <c r="H30" s="158"/>
      <c r="I30" s="158"/>
      <c r="J30" s="158"/>
      <c r="K30" s="158"/>
      <c r="L30" s="158"/>
      <c r="M30" s="158"/>
      <c r="N30" s="158"/>
      <c r="O30" s="158"/>
      <c r="P30" s="158"/>
      <c r="Q30" s="158"/>
      <c r="R30" s="158"/>
      <c r="S30" s="158"/>
      <c r="T30" s="159"/>
      <c r="U30" s="30"/>
    </row>
    <row r="31" spans="1:21" ht="15" x14ac:dyDescent="0.25">
      <c r="A31" s="165"/>
      <c r="B31" s="166"/>
      <c r="C31" s="165"/>
      <c r="D31" s="32"/>
      <c r="E31" s="31"/>
      <c r="F31" s="31"/>
      <c r="G31" s="157"/>
      <c r="H31" s="158"/>
      <c r="I31" s="158"/>
      <c r="J31" s="158"/>
      <c r="K31" s="158"/>
      <c r="L31" s="158"/>
      <c r="M31" s="158"/>
      <c r="N31" s="158"/>
      <c r="O31" s="158"/>
      <c r="P31" s="158"/>
      <c r="Q31" s="158"/>
      <c r="R31" s="158"/>
      <c r="S31" s="158"/>
      <c r="T31" s="159"/>
      <c r="U31" s="30"/>
    </row>
    <row r="32" spans="1:21" ht="15" x14ac:dyDescent="0.25">
      <c r="A32" s="167"/>
      <c r="B32" s="168"/>
      <c r="C32" s="167"/>
      <c r="D32" s="30"/>
      <c r="E32" s="31"/>
      <c r="F32" s="31"/>
      <c r="G32" s="157"/>
      <c r="H32" s="158"/>
      <c r="I32" s="158"/>
      <c r="J32" s="158"/>
      <c r="K32" s="158"/>
      <c r="L32" s="158"/>
      <c r="M32" s="158"/>
      <c r="N32" s="158"/>
      <c r="O32" s="158"/>
      <c r="P32" s="158"/>
      <c r="Q32" s="158"/>
      <c r="R32" s="158"/>
      <c r="S32" s="158"/>
      <c r="T32" s="159"/>
      <c r="U32" s="30"/>
    </row>
    <row r="33" spans="1:21" ht="15" x14ac:dyDescent="0.25">
      <c r="A33" s="150"/>
      <c r="B33" s="150"/>
      <c r="C33" s="150"/>
      <c r="D33" s="30"/>
      <c r="E33" s="31"/>
      <c r="F33" s="31"/>
      <c r="G33" s="157"/>
      <c r="H33" s="158"/>
      <c r="I33" s="158"/>
      <c r="J33" s="158"/>
      <c r="K33" s="158"/>
      <c r="L33" s="158"/>
      <c r="M33" s="158"/>
      <c r="N33" s="158"/>
      <c r="O33" s="158"/>
      <c r="P33" s="158"/>
      <c r="Q33" s="158"/>
      <c r="R33" s="158"/>
      <c r="S33" s="158"/>
      <c r="T33" s="159"/>
      <c r="U33" s="30"/>
    </row>
    <row r="34" spans="1:21" ht="15" x14ac:dyDescent="0.25">
      <c r="A34" s="151"/>
      <c r="B34" s="151"/>
      <c r="C34" s="151"/>
      <c r="D34" s="30"/>
      <c r="E34" s="31"/>
      <c r="F34" s="31"/>
      <c r="G34" s="157"/>
      <c r="H34" s="158"/>
      <c r="I34" s="158"/>
      <c r="J34" s="158"/>
      <c r="K34" s="158"/>
      <c r="L34" s="158"/>
      <c r="M34" s="158"/>
      <c r="N34" s="158"/>
      <c r="O34" s="158"/>
      <c r="P34" s="158"/>
      <c r="Q34" s="158"/>
      <c r="R34" s="158"/>
      <c r="S34" s="158"/>
      <c r="T34" s="159"/>
      <c r="U34" s="30"/>
    </row>
    <row r="35" spans="1:21" ht="15" x14ac:dyDescent="0.25">
      <c r="A35" s="30"/>
      <c r="B35" s="30"/>
      <c r="C35" s="30"/>
      <c r="D35" s="30"/>
      <c r="E35" s="31"/>
      <c r="F35" s="31"/>
      <c r="G35" s="157"/>
      <c r="H35" s="158"/>
      <c r="I35" s="158"/>
      <c r="J35" s="158"/>
      <c r="K35" s="158"/>
      <c r="L35" s="158"/>
      <c r="M35" s="158"/>
      <c r="N35" s="158"/>
      <c r="O35" s="158"/>
      <c r="P35" s="158"/>
      <c r="Q35" s="158"/>
      <c r="R35" s="158"/>
      <c r="S35" s="158"/>
      <c r="T35" s="159"/>
      <c r="U35" s="30"/>
    </row>
    <row r="36" spans="1:21" ht="15" x14ac:dyDescent="0.25">
      <c r="A36" s="30"/>
      <c r="B36" s="30"/>
      <c r="C36" s="30"/>
      <c r="D36" s="30"/>
      <c r="E36" s="31"/>
      <c r="F36" s="31"/>
      <c r="G36" s="157"/>
      <c r="H36" s="158"/>
      <c r="I36" s="158"/>
      <c r="J36" s="158"/>
      <c r="K36" s="158"/>
      <c r="L36" s="158"/>
      <c r="M36" s="158"/>
      <c r="N36" s="158"/>
      <c r="O36" s="158"/>
      <c r="P36" s="158"/>
      <c r="Q36" s="158"/>
      <c r="R36" s="158"/>
      <c r="S36" s="158"/>
      <c r="T36" s="159"/>
      <c r="U36" s="30"/>
    </row>
    <row r="37" spans="1:21" ht="15" x14ac:dyDescent="0.25">
      <c r="A37" s="30"/>
      <c r="B37" s="30"/>
      <c r="C37" s="30"/>
      <c r="D37" s="30"/>
      <c r="E37" s="31"/>
      <c r="F37" s="31"/>
      <c r="G37" s="157"/>
      <c r="H37" s="158"/>
      <c r="I37" s="158"/>
      <c r="J37" s="158"/>
      <c r="K37" s="158"/>
      <c r="L37" s="158"/>
      <c r="M37" s="158"/>
      <c r="N37" s="158"/>
      <c r="O37" s="158"/>
      <c r="P37" s="158"/>
      <c r="Q37" s="158"/>
      <c r="R37" s="158"/>
      <c r="S37" s="158"/>
      <c r="T37" s="159"/>
      <c r="U37" s="30"/>
    </row>
    <row r="38" spans="1:21" ht="15" x14ac:dyDescent="0.25">
      <c r="A38" s="30"/>
      <c r="B38" s="30"/>
      <c r="C38" s="30"/>
      <c r="D38" s="30"/>
      <c r="E38" s="31"/>
      <c r="F38" s="31"/>
      <c r="G38" s="157"/>
      <c r="H38" s="158"/>
      <c r="I38" s="158"/>
      <c r="J38" s="158"/>
      <c r="K38" s="158"/>
      <c r="L38" s="158"/>
      <c r="M38" s="158"/>
      <c r="N38" s="158"/>
      <c r="O38" s="158"/>
      <c r="P38" s="158"/>
      <c r="Q38" s="158"/>
      <c r="R38" s="158"/>
      <c r="S38" s="158"/>
      <c r="T38" s="159"/>
      <c r="U38" s="30"/>
    </row>
    <row r="39" spans="1:21" ht="15" x14ac:dyDescent="0.25">
      <c r="A39" s="30"/>
      <c r="B39" s="30"/>
      <c r="C39" s="30"/>
      <c r="D39" s="30"/>
      <c r="E39" s="30"/>
      <c r="F39" s="30"/>
      <c r="G39" s="157"/>
      <c r="H39" s="158"/>
      <c r="I39" s="158"/>
      <c r="J39" s="158"/>
      <c r="K39" s="158"/>
      <c r="L39" s="158"/>
      <c r="M39" s="158"/>
      <c r="N39" s="158"/>
      <c r="O39" s="158"/>
      <c r="P39" s="158"/>
      <c r="Q39" s="158"/>
      <c r="R39" s="158"/>
      <c r="S39" s="158"/>
      <c r="T39" s="159"/>
      <c r="U39" s="30"/>
    </row>
    <row r="40" spans="1:21" ht="15" x14ac:dyDescent="0.25">
      <c r="A40" s="30"/>
      <c r="B40" s="30"/>
      <c r="C40" s="30"/>
      <c r="D40" s="30"/>
      <c r="E40" s="30"/>
      <c r="F40" s="30"/>
      <c r="G40" s="157"/>
      <c r="H40" s="158"/>
      <c r="I40" s="158"/>
      <c r="J40" s="158"/>
      <c r="K40" s="158"/>
      <c r="L40" s="158"/>
      <c r="M40" s="158"/>
      <c r="N40" s="158"/>
      <c r="O40" s="158"/>
      <c r="P40" s="158"/>
      <c r="Q40" s="158"/>
      <c r="R40" s="158"/>
      <c r="S40" s="158"/>
      <c r="T40" s="159"/>
      <c r="U40" s="30"/>
    </row>
    <row r="41" spans="1:21" ht="15" x14ac:dyDescent="0.25">
      <c r="A41" s="30"/>
      <c r="B41" s="30"/>
      <c r="C41" s="30"/>
      <c r="D41" s="30"/>
      <c r="E41" s="30"/>
      <c r="F41" s="30"/>
      <c r="G41" s="157"/>
      <c r="H41" s="158"/>
      <c r="I41" s="158"/>
      <c r="J41" s="158"/>
      <c r="K41" s="158"/>
      <c r="L41" s="158"/>
      <c r="M41" s="158"/>
      <c r="N41" s="158"/>
      <c r="O41" s="158"/>
      <c r="P41" s="158"/>
      <c r="Q41" s="158"/>
      <c r="R41" s="158"/>
      <c r="S41" s="158"/>
      <c r="T41" s="159"/>
      <c r="U41" s="30"/>
    </row>
    <row r="42" spans="1:21" ht="15" x14ac:dyDescent="0.25">
      <c r="A42" s="30"/>
      <c r="B42" s="30"/>
      <c r="C42" s="30"/>
      <c r="D42" s="30"/>
      <c r="E42" s="30"/>
      <c r="F42" s="30"/>
      <c r="G42" s="157"/>
      <c r="H42" s="158"/>
      <c r="I42" s="158"/>
      <c r="J42" s="158"/>
      <c r="K42" s="158"/>
      <c r="L42" s="158"/>
      <c r="M42" s="158"/>
      <c r="N42" s="158"/>
      <c r="O42" s="158"/>
      <c r="P42" s="158"/>
      <c r="Q42" s="158"/>
      <c r="R42" s="158"/>
      <c r="S42" s="158"/>
      <c r="T42" s="159"/>
      <c r="U42" s="30"/>
    </row>
    <row r="43" spans="1:21" ht="15" x14ac:dyDescent="0.25">
      <c r="A43" s="30"/>
      <c r="B43" s="30"/>
      <c r="C43" s="30"/>
      <c r="D43" s="30"/>
      <c r="E43" s="30"/>
      <c r="F43" s="30"/>
      <c r="G43" s="160"/>
      <c r="H43" s="161"/>
      <c r="I43" s="161"/>
      <c r="J43" s="161"/>
      <c r="K43" s="161"/>
      <c r="L43" s="161"/>
      <c r="M43" s="161"/>
      <c r="N43" s="161"/>
      <c r="O43" s="161"/>
      <c r="P43" s="161"/>
      <c r="Q43" s="161"/>
      <c r="R43" s="161"/>
      <c r="S43" s="161"/>
      <c r="T43" s="162"/>
      <c r="U43" s="30"/>
    </row>
  </sheetData>
  <mergeCells count="99">
    <mergeCell ref="K17:K18"/>
    <mergeCell ref="H15:H16"/>
    <mergeCell ref="Q17:Q18"/>
    <mergeCell ref="R17:R18"/>
    <mergeCell ref="G17:G18"/>
    <mergeCell ref="H17:H18"/>
    <mergeCell ref="I17:I18"/>
    <mergeCell ref="J17:J18"/>
    <mergeCell ref="K15:K16"/>
    <mergeCell ref="L15:L16"/>
    <mergeCell ref="O15:O16"/>
    <mergeCell ref="L17:L18"/>
    <mergeCell ref="O17:O18"/>
    <mergeCell ref="P17:P18"/>
    <mergeCell ref="R15:R16"/>
    <mergeCell ref="A33:A34"/>
    <mergeCell ref="B33:B34"/>
    <mergeCell ref="C33:C34"/>
    <mergeCell ref="G13:G14"/>
    <mergeCell ref="C23:F23"/>
    <mergeCell ref="G23:T43"/>
    <mergeCell ref="C24:F24"/>
    <mergeCell ref="C25:F25"/>
    <mergeCell ref="C26:F26"/>
    <mergeCell ref="A29:A30"/>
    <mergeCell ref="B29:B30"/>
    <mergeCell ref="C29:C30"/>
    <mergeCell ref="A31:B32"/>
    <mergeCell ref="E17:E18"/>
    <mergeCell ref="F17:F18"/>
    <mergeCell ref="C31:C32"/>
    <mergeCell ref="E15:E16"/>
    <mergeCell ref="F15:F16"/>
    <mergeCell ref="G15:G16"/>
    <mergeCell ref="I15:I16"/>
    <mergeCell ref="J15:J16"/>
    <mergeCell ref="P15:P16"/>
    <mergeCell ref="L13:L14"/>
    <mergeCell ref="O13:O14"/>
    <mergeCell ref="P13:P14"/>
    <mergeCell ref="Q13:Q14"/>
    <mergeCell ref="Q15:Q16"/>
    <mergeCell ref="C13:C14"/>
    <mergeCell ref="E13:E14"/>
    <mergeCell ref="F13:F14"/>
    <mergeCell ref="H13:H14"/>
    <mergeCell ref="K13:K14"/>
    <mergeCell ref="I13:I14"/>
    <mergeCell ref="K7:K8"/>
    <mergeCell ref="J13:J14"/>
    <mergeCell ref="R9:R10"/>
    <mergeCell ref="E11:E12"/>
    <mergeCell ref="F11:F12"/>
    <mergeCell ref="G11:G12"/>
    <mergeCell ref="H11:H12"/>
    <mergeCell ref="I11:I12"/>
    <mergeCell ref="J11:J12"/>
    <mergeCell ref="K11:K12"/>
    <mergeCell ref="L11:L12"/>
    <mergeCell ref="O11:O12"/>
    <mergeCell ref="R13:R14"/>
    <mergeCell ref="P11:P12"/>
    <mergeCell ref="Q11:Q12"/>
    <mergeCell ref="R11:R12"/>
    <mergeCell ref="S7:T8"/>
    <mergeCell ref="E9:E10"/>
    <mergeCell ref="F9:F10"/>
    <mergeCell ref="G9:H10"/>
    <mergeCell ref="I9:J10"/>
    <mergeCell ref="K9:K10"/>
    <mergeCell ref="O9:O10"/>
    <mergeCell ref="P9:P10"/>
    <mergeCell ref="Q9:Q10"/>
    <mergeCell ref="L9:L10"/>
    <mergeCell ref="L7:L8"/>
    <mergeCell ref="O7:O8"/>
    <mergeCell ref="P7:P8"/>
    <mergeCell ref="Q7:Q8"/>
    <mergeCell ref="R7:R8"/>
    <mergeCell ref="J7:J8"/>
    <mergeCell ref="D7:D8"/>
    <mergeCell ref="E7:F8"/>
    <mergeCell ref="G7:G8"/>
    <mergeCell ref="H7:H8"/>
    <mergeCell ref="I7:I8"/>
    <mergeCell ref="S1:T1"/>
    <mergeCell ref="E2:F2"/>
    <mergeCell ref="G2:H2"/>
    <mergeCell ref="I2:J2"/>
    <mergeCell ref="K2:L2"/>
    <mergeCell ref="O2:P2"/>
    <mergeCell ref="Q2:R2"/>
    <mergeCell ref="S2:T2"/>
    <mergeCell ref="E1:F1"/>
    <mergeCell ref="G1:H1"/>
    <mergeCell ref="I1:J1"/>
    <mergeCell ref="K1:L1"/>
    <mergeCell ref="O1:P1"/>
    <mergeCell ref="Q1:R1"/>
  </mergeCells>
  <hyperlinks>
    <hyperlink ref="D13:D14" r:id="rId1" display="802 Wirless Chairs mtg" xr:uid="{597FF261-840C-469F-BB72-9A020974A7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6"/>
  <sheetViews>
    <sheetView zoomScaleNormal="100" workbookViewId="0">
      <pane ySplit="2" topLeftCell="A3" activePane="bottomLeft" state="frozen"/>
      <selection pane="bottomLeft" activeCell="B6" sqref="B6"/>
    </sheetView>
  </sheetViews>
  <sheetFormatPr defaultRowHeight="13.2" x14ac:dyDescent="0.25"/>
  <cols>
    <col min="1" max="1" width="10.6640625" customWidth="1"/>
    <col min="2" max="2" width="70.6640625" customWidth="1"/>
    <col min="3" max="3" width="8.6640625" customWidth="1"/>
  </cols>
  <sheetData>
    <row r="1" spans="1:3" ht="15.6" x14ac:dyDescent="0.25">
      <c r="A1" s="3"/>
      <c r="B1" s="4" t="s">
        <v>67</v>
      </c>
    </row>
    <row r="2" spans="1:3" ht="15.6" x14ac:dyDescent="0.25">
      <c r="A2" s="3"/>
      <c r="B2" s="4"/>
    </row>
    <row r="3" spans="1:3" x14ac:dyDescent="0.25">
      <c r="B3" s="34" t="s">
        <v>40</v>
      </c>
    </row>
    <row r="4" spans="1:3" ht="13.8" x14ac:dyDescent="0.25">
      <c r="A4" s="1"/>
      <c r="B4" s="17" t="s">
        <v>70</v>
      </c>
    </row>
    <row r="5" spans="1:3" x14ac:dyDescent="0.25">
      <c r="A5" s="1"/>
      <c r="B5" s="33" t="s">
        <v>34</v>
      </c>
      <c r="C5" s="28" t="s">
        <v>30</v>
      </c>
    </row>
    <row r="6" spans="1:3" x14ac:dyDescent="0.25">
      <c r="A6" s="1">
        <v>1</v>
      </c>
      <c r="B6" s="44" t="s">
        <v>63</v>
      </c>
      <c r="C6" s="16">
        <v>0.54166666666666663</v>
      </c>
    </row>
    <row r="7" spans="1:3" x14ac:dyDescent="0.25">
      <c r="A7" s="1">
        <f>A6+1</f>
        <v>2</v>
      </c>
      <c r="B7" s="1" t="s">
        <v>83</v>
      </c>
      <c r="C7" s="16">
        <v>0.70833333333333337</v>
      </c>
    </row>
    <row r="8" spans="1:3" x14ac:dyDescent="0.25">
      <c r="A8" s="1">
        <f>A7+1</f>
        <v>3</v>
      </c>
      <c r="B8" s="1" t="s">
        <v>74</v>
      </c>
      <c r="C8" s="16">
        <v>0.625</v>
      </c>
    </row>
    <row r="9" spans="1:3" x14ac:dyDescent="0.25">
      <c r="A9" s="1">
        <f>A8+1</f>
        <v>4</v>
      </c>
      <c r="B9" s="1" t="s">
        <v>64</v>
      </c>
      <c r="C9" s="16">
        <v>0.54166666666666663</v>
      </c>
    </row>
    <row r="10" spans="1:3" x14ac:dyDescent="0.25">
      <c r="A10" s="1">
        <f>A9+1</f>
        <v>5</v>
      </c>
      <c r="B10" s="44" t="s">
        <v>65</v>
      </c>
      <c r="C10" s="16">
        <v>0.41666666666666669</v>
      </c>
    </row>
    <row r="11" spans="1:3" x14ac:dyDescent="0.25">
      <c r="A11" s="1">
        <f t="shared" ref="A11:A12" si="0">A10+1</f>
        <v>6</v>
      </c>
      <c r="B11" s="1" t="s">
        <v>82</v>
      </c>
      <c r="C11" s="16">
        <v>0.70833333333333337</v>
      </c>
    </row>
    <row r="12" spans="1:3" x14ac:dyDescent="0.25">
      <c r="A12" s="1">
        <f t="shared" si="0"/>
        <v>7</v>
      </c>
      <c r="B12" s="1" t="s">
        <v>75</v>
      </c>
      <c r="C12" s="16">
        <v>0.70833333333333337</v>
      </c>
    </row>
    <row r="13" spans="1:3" x14ac:dyDescent="0.25">
      <c r="A13" s="1"/>
      <c r="B13" s="1"/>
      <c r="C13" s="16"/>
    </row>
    <row r="14" spans="1:3" x14ac:dyDescent="0.25">
      <c r="B14" s="2" t="s">
        <v>0</v>
      </c>
    </row>
    <row r="15" spans="1:3" x14ac:dyDescent="0.25">
      <c r="A15" s="2"/>
      <c r="B15" s="27" t="s">
        <v>29</v>
      </c>
    </row>
    <row r="17" spans="1:5" x14ac:dyDescent="0.25">
      <c r="A17" s="2"/>
    </row>
    <row r="18" spans="1:5" x14ac:dyDescent="0.25">
      <c r="D18" s="6"/>
      <c r="E18" s="6"/>
    </row>
    <row r="19" spans="1:5" x14ac:dyDescent="0.25">
      <c r="D19" s="6"/>
      <c r="E19" s="6"/>
    </row>
    <row r="20" spans="1:5" x14ac:dyDescent="0.25">
      <c r="B20" s="6"/>
      <c r="C20" s="6"/>
      <c r="D20" s="6"/>
      <c r="E20" s="6"/>
    </row>
    <row r="21" spans="1:5" x14ac:dyDescent="0.25">
      <c r="B21" s="6"/>
      <c r="C21" s="6"/>
      <c r="E21" s="6"/>
    </row>
    <row r="22" spans="1:5" x14ac:dyDescent="0.25">
      <c r="B22" s="6"/>
      <c r="C22" s="6"/>
      <c r="E22" s="6"/>
    </row>
    <row r="23" spans="1:5" x14ac:dyDescent="0.25">
      <c r="E23" s="6"/>
    </row>
    <row r="24" spans="1:5" x14ac:dyDescent="0.25">
      <c r="B24" s="6"/>
      <c r="E24" s="6"/>
    </row>
    <row r="25" spans="1:5" x14ac:dyDescent="0.25">
      <c r="B25" s="6"/>
      <c r="C25" s="6"/>
      <c r="E25" s="6"/>
    </row>
    <row r="26" spans="1:5" x14ac:dyDescent="0.25">
      <c r="B26" s="6"/>
      <c r="C26" s="6"/>
      <c r="E26" s="6"/>
    </row>
    <row r="27" spans="1:5" x14ac:dyDescent="0.25">
      <c r="B27" s="6"/>
      <c r="C27" s="6"/>
      <c r="E27" s="6"/>
    </row>
    <row r="28" spans="1:5" x14ac:dyDescent="0.25">
      <c r="B28" s="6"/>
      <c r="C28" s="6"/>
      <c r="D28" s="6"/>
      <c r="E28" s="6"/>
    </row>
    <row r="29" spans="1:5" x14ac:dyDescent="0.25">
      <c r="B29" s="6"/>
      <c r="C29" s="6"/>
      <c r="D29" s="6"/>
      <c r="E29" s="6"/>
    </row>
    <row r="30" spans="1:5" x14ac:dyDescent="0.25">
      <c r="E30" s="6"/>
    </row>
    <row r="31" spans="1:5" x14ac:dyDescent="0.25">
      <c r="E31" s="6"/>
    </row>
    <row r="32" spans="1:5" x14ac:dyDescent="0.25">
      <c r="E32" s="6"/>
    </row>
    <row r="33" spans="2:5" x14ac:dyDescent="0.25">
      <c r="B33" s="6"/>
      <c r="C33" s="6"/>
      <c r="D33" s="6"/>
      <c r="E33" s="6"/>
    </row>
    <row r="34" spans="2:5" x14ac:dyDescent="0.25">
      <c r="B34" s="6"/>
      <c r="C34" s="6"/>
      <c r="D34" s="6"/>
      <c r="E34" s="6"/>
    </row>
    <row r="35" spans="2:5" x14ac:dyDescent="0.25">
      <c r="B35" s="7"/>
      <c r="C35" s="6"/>
      <c r="D35" s="6"/>
      <c r="E35" s="6"/>
    </row>
    <row r="36" spans="2:5" x14ac:dyDescent="0.25">
      <c r="B36" s="6"/>
      <c r="C36" s="6"/>
      <c r="D36" s="6"/>
      <c r="E36" s="6"/>
    </row>
    <row r="37" spans="2:5" x14ac:dyDescent="0.25">
      <c r="B37" s="6"/>
      <c r="C37" s="6"/>
      <c r="D37" s="6"/>
      <c r="E37" s="6"/>
    </row>
    <row r="38" spans="2:5" x14ac:dyDescent="0.25">
      <c r="B38" s="6"/>
      <c r="C38" s="6"/>
      <c r="D38" s="6"/>
      <c r="E38" s="6"/>
    </row>
    <row r="39" spans="2:5" x14ac:dyDescent="0.25">
      <c r="B39" s="6"/>
      <c r="C39" s="6"/>
      <c r="D39" s="6"/>
      <c r="E39" s="6"/>
    </row>
    <row r="40" spans="2:5" x14ac:dyDescent="0.25">
      <c r="B40" s="6"/>
      <c r="C40" s="6"/>
      <c r="D40" s="6"/>
      <c r="E40" s="6"/>
    </row>
    <row r="41" spans="2:5" x14ac:dyDescent="0.25">
      <c r="B41" s="6"/>
      <c r="C41" s="6"/>
      <c r="D41" s="6"/>
      <c r="E41" s="6"/>
    </row>
    <row r="42" spans="2:5" x14ac:dyDescent="0.25">
      <c r="B42" s="6"/>
      <c r="C42" s="6"/>
      <c r="D42" s="6"/>
      <c r="E42" s="6"/>
    </row>
    <row r="43" spans="2:5" x14ac:dyDescent="0.25">
      <c r="B43" s="6"/>
      <c r="C43" s="6"/>
      <c r="D43" s="6"/>
      <c r="E43" s="6"/>
    </row>
    <row r="44" spans="2:5" x14ac:dyDescent="0.25">
      <c r="B44" s="6"/>
      <c r="C44" s="6"/>
      <c r="D44" s="6"/>
      <c r="E44" s="6"/>
    </row>
    <row r="45" spans="2:5" x14ac:dyDescent="0.25">
      <c r="B45" s="6"/>
      <c r="C45" s="6"/>
      <c r="D45" s="6"/>
      <c r="E45" s="6"/>
    </row>
    <row r="46" spans="2:5" x14ac:dyDescent="0.25">
      <c r="E46" s="6"/>
    </row>
  </sheetData>
  <sheetProtection selectLockedCells="1" selectUnlockedCells="1"/>
  <hyperlinks>
    <hyperlink ref="B15" r:id="rId1" xr:uid="{00000000-0004-0000-0100-000000000000}"/>
  </hyperlinks>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2"/>
  <sheetViews>
    <sheetView zoomScaleNormal="100" workbookViewId="0">
      <pane ySplit="2" topLeftCell="A3" activePane="bottomLeft" state="frozen"/>
      <selection pane="bottomLeft" activeCell="A5" sqref="A5"/>
    </sheetView>
  </sheetViews>
  <sheetFormatPr defaultColWidth="11.33203125" defaultRowHeight="13.2" x14ac:dyDescent="0.25"/>
  <cols>
    <col min="1" max="1" width="10.6640625" style="8" customWidth="1"/>
    <col min="2" max="2" width="70.6640625" style="8" customWidth="1"/>
    <col min="3" max="3" width="20.6640625" style="8" customWidth="1"/>
    <col min="4" max="4" width="7.33203125" style="8" customWidth="1"/>
    <col min="5" max="16384" width="11.33203125" style="8"/>
  </cols>
  <sheetData>
    <row r="1" spans="1:5" ht="15.6" x14ac:dyDescent="0.25">
      <c r="B1" s="4"/>
    </row>
    <row r="2" spans="1:5" ht="15.6" x14ac:dyDescent="0.25">
      <c r="B2" s="4" t="s">
        <v>67</v>
      </c>
    </row>
    <row r="3" spans="1:5" x14ac:dyDescent="0.25">
      <c r="A3" s="8">
        <v>0</v>
      </c>
      <c r="B3" s="8" t="str">
        <f>Summary!B6</f>
        <v xml:space="preserve">Thursday 16-Sept PM1:  Joint with SG 15.14/SG 15.15 </v>
      </c>
      <c r="E3" s="45">
        <v>0.54166666666666663</v>
      </c>
    </row>
    <row r="4" spans="1:5" ht="15.6" x14ac:dyDescent="0.3">
      <c r="A4" s="9">
        <f>A3+0.1</f>
        <v>0.1</v>
      </c>
      <c r="B4" s="36" t="s">
        <v>42</v>
      </c>
    </row>
    <row r="7" spans="1:5" x14ac:dyDescent="0.25">
      <c r="B7" s="34" t="s">
        <v>40</v>
      </c>
    </row>
    <row r="8" spans="1:5" x14ac:dyDescent="0.25">
      <c r="A8" s="1">
        <f>Summary!A$6</f>
        <v>1</v>
      </c>
      <c r="B8" s="1" t="str">
        <f>Summary!B$7</f>
        <v>Thursday 16-Sept EV1:  Opening, Review, Technical Presentations</v>
      </c>
      <c r="E8" s="26">
        <f>Summary!C$7</f>
        <v>0.70833333333333337</v>
      </c>
    </row>
    <row r="9" spans="1:5" x14ac:dyDescent="0.25">
      <c r="A9" s="9">
        <f t="shared" ref="A9:A16" si="0">A8+0.1</f>
        <v>1.1000000000000001</v>
      </c>
      <c r="B9" s="10" t="s">
        <v>1</v>
      </c>
      <c r="C9" s="15" t="s">
        <v>5</v>
      </c>
      <c r="D9" s="12">
        <v>0</v>
      </c>
      <c r="E9" s="13">
        <f t="shared" ref="E9:E16" si="1">E8+TIME(0,D8,0)</f>
        <v>0.70833333333333337</v>
      </c>
    </row>
    <row r="10" spans="1:5" x14ac:dyDescent="0.25">
      <c r="A10" s="9">
        <f t="shared" si="0"/>
        <v>1.2000000000000002</v>
      </c>
      <c r="B10" s="14" t="s">
        <v>4</v>
      </c>
      <c r="C10" s="15" t="s">
        <v>5</v>
      </c>
      <c r="D10" s="12">
        <v>5</v>
      </c>
      <c r="E10" s="13">
        <f t="shared" si="1"/>
        <v>0.70833333333333337</v>
      </c>
    </row>
    <row r="11" spans="1:5" x14ac:dyDescent="0.25">
      <c r="A11" s="9">
        <f t="shared" si="0"/>
        <v>1.3000000000000003</v>
      </c>
      <c r="B11" s="14" t="s">
        <v>35</v>
      </c>
      <c r="C11" s="15" t="s">
        <v>5</v>
      </c>
      <c r="D11" s="12">
        <v>10</v>
      </c>
      <c r="E11" s="13">
        <f t="shared" si="1"/>
        <v>0.71180555555555558</v>
      </c>
    </row>
    <row r="12" spans="1:5" x14ac:dyDescent="0.25">
      <c r="A12" s="9">
        <f t="shared" si="0"/>
        <v>1.4000000000000004</v>
      </c>
      <c r="B12" s="14" t="s">
        <v>44</v>
      </c>
      <c r="C12" s="11" t="s">
        <v>2</v>
      </c>
      <c r="D12" s="12">
        <v>5</v>
      </c>
      <c r="E12" s="13">
        <f t="shared" si="1"/>
        <v>0.71875</v>
      </c>
    </row>
    <row r="13" spans="1:5" x14ac:dyDescent="0.25">
      <c r="A13" s="9">
        <f t="shared" si="0"/>
        <v>1.5000000000000004</v>
      </c>
      <c r="B13" s="14" t="s">
        <v>66</v>
      </c>
      <c r="C13" s="15" t="s">
        <v>5</v>
      </c>
      <c r="D13" s="12">
        <v>15</v>
      </c>
      <c r="E13" s="13">
        <f t="shared" si="1"/>
        <v>0.72222222222222221</v>
      </c>
    </row>
    <row r="14" spans="1:5" x14ac:dyDescent="0.25">
      <c r="A14" s="9">
        <f t="shared" si="0"/>
        <v>1.6000000000000005</v>
      </c>
      <c r="B14" s="14" t="s">
        <v>76</v>
      </c>
      <c r="C14" s="15" t="s">
        <v>36</v>
      </c>
      <c r="D14" s="12">
        <v>40</v>
      </c>
      <c r="E14" s="13">
        <f t="shared" si="1"/>
        <v>0.73263888888888884</v>
      </c>
    </row>
    <row r="15" spans="1:5" customFormat="1" x14ac:dyDescent="0.25">
      <c r="A15" s="9">
        <f t="shared" si="0"/>
        <v>1.7000000000000006</v>
      </c>
      <c r="B15" s="14" t="s">
        <v>69</v>
      </c>
      <c r="C15" s="15" t="s">
        <v>36</v>
      </c>
      <c r="D15" s="12">
        <v>45</v>
      </c>
      <c r="E15" s="13">
        <f t="shared" si="1"/>
        <v>0.76041666666666663</v>
      </c>
    </row>
    <row r="16" spans="1:5" customFormat="1" x14ac:dyDescent="0.25">
      <c r="A16" s="9">
        <f t="shared" si="0"/>
        <v>1.8000000000000007</v>
      </c>
      <c r="B16" s="14" t="s">
        <v>3</v>
      </c>
      <c r="C16" s="15" t="s">
        <v>5</v>
      </c>
      <c r="D16" s="12">
        <v>0</v>
      </c>
      <c r="E16" s="13">
        <f t="shared" si="1"/>
        <v>0.79166666666666663</v>
      </c>
    </row>
    <row r="17" spans="1:5" customFormat="1" x14ac:dyDescent="0.25">
      <c r="A17" s="8"/>
      <c r="B17" s="8"/>
      <c r="C17" s="8"/>
      <c r="D17" s="8"/>
      <c r="E17" s="8"/>
    </row>
    <row r="19" spans="1:5" customFormat="1" x14ac:dyDescent="0.25">
      <c r="A19" s="8"/>
      <c r="B19" s="8"/>
      <c r="C19" s="8"/>
      <c r="D19" s="8"/>
      <c r="E19" s="8"/>
    </row>
    <row r="20" spans="1:5" customFormat="1" x14ac:dyDescent="0.25">
      <c r="A20" s="8"/>
      <c r="B20" s="8"/>
      <c r="C20" s="8"/>
      <c r="D20" s="8"/>
      <c r="E20" s="8"/>
    </row>
    <row r="21" spans="1:5" customFormat="1" x14ac:dyDescent="0.25">
      <c r="A21" s="8"/>
      <c r="B21" s="8"/>
      <c r="C21" s="8"/>
      <c r="D21" s="8"/>
      <c r="E21" s="8"/>
    </row>
    <row r="22" spans="1:5" customFormat="1" x14ac:dyDescent="0.25">
      <c r="A22" s="8"/>
      <c r="B22" s="8"/>
      <c r="C22" s="8"/>
      <c r="D22" s="8"/>
      <c r="E22" s="8"/>
    </row>
    <row r="23" spans="1:5" customFormat="1" x14ac:dyDescent="0.25">
      <c r="A23" s="8"/>
      <c r="B23" s="8"/>
      <c r="C23" s="8"/>
      <c r="D23" s="8"/>
      <c r="E23" s="8"/>
    </row>
    <row r="24" spans="1:5" customFormat="1" x14ac:dyDescent="0.25">
      <c r="A24" s="8"/>
      <c r="B24" s="8"/>
      <c r="C24" s="8"/>
      <c r="D24" s="8"/>
      <c r="E24" s="8"/>
    </row>
    <row r="32" spans="1:5" x14ac:dyDescent="0.25">
      <c r="B32" s="27"/>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064E5-0BF6-4DB5-93F2-68F9F4D66522}">
  <dimension ref="A1:E30"/>
  <sheetViews>
    <sheetView zoomScaleNormal="100" workbookViewId="0">
      <pane ySplit="2" topLeftCell="A3" activePane="bottomLeft" state="frozen"/>
      <selection pane="bottomLeft" activeCell="B22" sqref="B22"/>
    </sheetView>
  </sheetViews>
  <sheetFormatPr defaultColWidth="11.33203125" defaultRowHeight="13.2" x14ac:dyDescent="0.25"/>
  <cols>
    <col min="1" max="1" width="10.6640625" style="8" customWidth="1"/>
    <col min="2" max="2" width="70.6640625" style="8" customWidth="1"/>
    <col min="3" max="3" width="20.6640625" style="8" customWidth="1"/>
    <col min="4" max="4" width="7.33203125" style="8" customWidth="1"/>
    <col min="5" max="16384" width="11.33203125" style="8"/>
  </cols>
  <sheetData>
    <row r="1" spans="1:5" ht="15.6" x14ac:dyDescent="0.25">
      <c r="B1" s="4" t="s">
        <v>67</v>
      </c>
    </row>
    <row r="2" spans="1:5" ht="15.6" x14ac:dyDescent="0.3">
      <c r="B2" s="5"/>
    </row>
    <row r="3" spans="1:5" x14ac:dyDescent="0.25">
      <c r="B3" s="34" t="s">
        <v>40</v>
      </c>
    </row>
    <row r="4" spans="1:5" x14ac:dyDescent="0.25">
      <c r="A4" s="1">
        <v>3</v>
      </c>
      <c r="B4" s="1" t="str">
        <f>Summary!B8</f>
        <v>Friday 17-Sept AM1 (15:00): Technical Presentations</v>
      </c>
      <c r="E4" s="26">
        <v>0.625</v>
      </c>
    </row>
    <row r="5" spans="1:5" x14ac:dyDescent="0.25">
      <c r="A5" s="9">
        <f t="shared" ref="A5:A10" si="0">A4+0.1</f>
        <v>3.1</v>
      </c>
      <c r="B5" s="10" t="s">
        <v>1</v>
      </c>
      <c r="C5" s="15" t="s">
        <v>5</v>
      </c>
      <c r="D5" s="12">
        <v>0</v>
      </c>
      <c r="E5" s="13">
        <f t="shared" ref="E5:E10" si="1">E4+TIME(0,D4,0)</f>
        <v>0.625</v>
      </c>
    </row>
    <row r="6" spans="1:5" x14ac:dyDescent="0.25">
      <c r="A6" s="9">
        <f t="shared" si="0"/>
        <v>3.2</v>
      </c>
      <c r="B6" s="14" t="s">
        <v>38</v>
      </c>
      <c r="C6" s="15" t="s">
        <v>5</v>
      </c>
      <c r="D6" s="12">
        <v>5</v>
      </c>
      <c r="E6" s="13">
        <f t="shared" si="1"/>
        <v>0.625</v>
      </c>
    </row>
    <row r="7" spans="1:5" x14ac:dyDescent="0.25">
      <c r="A7" s="9">
        <f t="shared" si="0"/>
        <v>3.3000000000000003</v>
      </c>
      <c r="B7" s="14" t="s">
        <v>81</v>
      </c>
      <c r="C7" s="15" t="s">
        <v>80</v>
      </c>
      <c r="D7" s="12">
        <v>40</v>
      </c>
      <c r="E7" s="13">
        <f t="shared" si="1"/>
        <v>0.62847222222222221</v>
      </c>
    </row>
    <row r="8" spans="1:5" x14ac:dyDescent="0.25">
      <c r="A8" s="9">
        <f t="shared" si="0"/>
        <v>3.4000000000000004</v>
      </c>
      <c r="B8" s="14" t="s">
        <v>87</v>
      </c>
      <c r="C8" s="15" t="s">
        <v>86</v>
      </c>
      <c r="D8" s="12">
        <v>40</v>
      </c>
      <c r="E8" s="13">
        <f t="shared" si="1"/>
        <v>0.65625</v>
      </c>
    </row>
    <row r="9" spans="1:5" x14ac:dyDescent="0.25">
      <c r="A9" s="9">
        <f t="shared" si="0"/>
        <v>3.5000000000000004</v>
      </c>
      <c r="B9" s="14" t="s">
        <v>84</v>
      </c>
      <c r="C9" s="15" t="s">
        <v>85</v>
      </c>
      <c r="D9" s="12">
        <v>35</v>
      </c>
      <c r="E9" s="13">
        <f t="shared" si="1"/>
        <v>0.68402777777777779</v>
      </c>
    </row>
    <row r="10" spans="1:5" x14ac:dyDescent="0.25">
      <c r="A10" s="9">
        <f t="shared" si="0"/>
        <v>3.6000000000000005</v>
      </c>
      <c r="B10" s="14" t="s">
        <v>3</v>
      </c>
      <c r="C10" s="15" t="s">
        <v>5</v>
      </c>
      <c r="D10" s="12">
        <v>0</v>
      </c>
      <c r="E10" s="13">
        <f t="shared" si="1"/>
        <v>0.70833333333333337</v>
      </c>
    </row>
    <row r="11" spans="1:5" x14ac:dyDescent="0.25">
      <c r="A11" s="9"/>
      <c r="B11" s="14"/>
      <c r="C11" s="15"/>
      <c r="D11" s="12"/>
      <c r="E11" s="13"/>
    </row>
    <row r="12" spans="1:5" x14ac:dyDescent="0.25">
      <c r="A12" s="9"/>
      <c r="B12" s="14"/>
      <c r="C12" s="15"/>
      <c r="D12" s="12"/>
      <c r="E12" s="13"/>
    </row>
    <row r="13" spans="1:5" x14ac:dyDescent="0.25">
      <c r="B13" s="34" t="s">
        <v>40</v>
      </c>
    </row>
    <row r="14" spans="1:5" customFormat="1" x14ac:dyDescent="0.25">
      <c r="A14" s="1">
        <v>4</v>
      </c>
      <c r="B14" s="1" t="str">
        <f>Summary!B$9</f>
        <v>Friday 17-Sept  PM1: Technical Presentations</v>
      </c>
      <c r="C14" s="8"/>
      <c r="D14" s="8"/>
      <c r="E14" s="26">
        <f>Summary!C$7</f>
        <v>0.70833333333333337</v>
      </c>
    </row>
    <row r="15" spans="1:5" customFormat="1" x14ac:dyDescent="0.25">
      <c r="A15" s="9">
        <f t="shared" ref="A15:A20" si="2">A14+0.1</f>
        <v>4.0999999999999996</v>
      </c>
      <c r="B15" s="10" t="s">
        <v>1</v>
      </c>
      <c r="C15" s="15" t="s">
        <v>5</v>
      </c>
      <c r="D15" s="12">
        <v>0</v>
      </c>
      <c r="E15" s="13">
        <f t="shared" ref="E15:E20" si="3">E14+TIME(0,D14,0)</f>
        <v>0.70833333333333337</v>
      </c>
    </row>
    <row r="16" spans="1:5" customFormat="1" x14ac:dyDescent="0.25">
      <c r="A16" s="9">
        <f t="shared" si="2"/>
        <v>4.1999999999999993</v>
      </c>
      <c r="B16" s="8" t="s">
        <v>38</v>
      </c>
      <c r="C16" s="15" t="s">
        <v>5</v>
      </c>
      <c r="D16" s="12">
        <v>5</v>
      </c>
      <c r="E16" s="13">
        <f t="shared" si="3"/>
        <v>0.70833333333333337</v>
      </c>
    </row>
    <row r="17" spans="1:5" customFormat="1" x14ac:dyDescent="0.25">
      <c r="A17" s="9">
        <f t="shared" si="2"/>
        <v>4.2999999999999989</v>
      </c>
      <c r="B17" s="14" t="s">
        <v>68</v>
      </c>
      <c r="C17" s="15" t="s">
        <v>36</v>
      </c>
      <c r="D17" s="12">
        <v>40</v>
      </c>
      <c r="E17" s="13">
        <f t="shared" si="3"/>
        <v>0.71180555555555558</v>
      </c>
    </row>
    <row r="18" spans="1:5" customFormat="1" x14ac:dyDescent="0.25">
      <c r="A18" s="9">
        <f t="shared" si="2"/>
        <v>4.3999999999999986</v>
      </c>
      <c r="B18" s="14" t="s">
        <v>68</v>
      </c>
      <c r="C18" s="15" t="s">
        <v>36</v>
      </c>
      <c r="D18" s="12">
        <v>40</v>
      </c>
      <c r="E18" s="13">
        <f t="shared" si="3"/>
        <v>0.73958333333333337</v>
      </c>
    </row>
    <row r="19" spans="1:5" x14ac:dyDescent="0.25">
      <c r="A19" s="9">
        <f t="shared" si="2"/>
        <v>4.4999999999999982</v>
      </c>
      <c r="B19" s="14" t="s">
        <v>68</v>
      </c>
      <c r="C19" s="15" t="s">
        <v>36</v>
      </c>
      <c r="D19" s="12">
        <v>35</v>
      </c>
      <c r="E19" s="13">
        <f t="shared" si="3"/>
        <v>0.76736111111111116</v>
      </c>
    </row>
    <row r="20" spans="1:5" x14ac:dyDescent="0.25">
      <c r="A20" s="9">
        <f t="shared" si="2"/>
        <v>4.5999999999999979</v>
      </c>
      <c r="B20" s="14" t="s">
        <v>3</v>
      </c>
      <c r="C20" s="15" t="s">
        <v>5</v>
      </c>
      <c r="D20" s="12">
        <v>0</v>
      </c>
      <c r="E20" s="13">
        <f t="shared" si="3"/>
        <v>0.79166666666666674</v>
      </c>
    </row>
    <row r="22" spans="1:5" x14ac:dyDescent="0.25">
      <c r="A22"/>
      <c r="B22"/>
      <c r="C22"/>
      <c r="D22"/>
      <c r="E22"/>
    </row>
    <row r="23" spans="1:5" x14ac:dyDescent="0.25">
      <c r="A23"/>
      <c r="B23"/>
      <c r="C23"/>
      <c r="D23"/>
      <c r="E23"/>
    </row>
    <row r="24" spans="1:5" x14ac:dyDescent="0.25">
      <c r="A24"/>
      <c r="B24"/>
      <c r="C24"/>
      <c r="D24"/>
      <c r="E24"/>
    </row>
    <row r="25" spans="1:5" x14ac:dyDescent="0.25">
      <c r="A25"/>
      <c r="B25"/>
      <c r="C25"/>
      <c r="D25"/>
      <c r="E25"/>
    </row>
    <row r="26" spans="1:5" x14ac:dyDescent="0.25">
      <c r="A26"/>
      <c r="B26"/>
      <c r="C26"/>
      <c r="D26"/>
      <c r="E26"/>
    </row>
    <row r="29" spans="1:5" x14ac:dyDescent="0.25">
      <c r="B29" s="27"/>
    </row>
    <row r="30" spans="1:5" x14ac:dyDescent="0.25">
      <c r="B30" s="27"/>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FB3EA-ADF9-4DCE-A211-D458F50FEC2B}">
  <dimension ref="A1:E16"/>
  <sheetViews>
    <sheetView zoomScaleNormal="100" workbookViewId="0">
      <pane ySplit="2" topLeftCell="A3" activePane="bottomLeft" state="frozen"/>
      <selection pane="bottomLeft" activeCell="B13" sqref="B13"/>
    </sheetView>
  </sheetViews>
  <sheetFormatPr defaultColWidth="11.33203125" defaultRowHeight="13.2" x14ac:dyDescent="0.25"/>
  <cols>
    <col min="1" max="1" width="10.6640625" style="8" customWidth="1"/>
    <col min="2" max="2" width="70.6640625" style="8" customWidth="1"/>
    <col min="3" max="3" width="20.6640625" style="8" customWidth="1"/>
    <col min="4" max="4" width="7.33203125" style="8" customWidth="1"/>
    <col min="5" max="16384" width="11.33203125" style="8"/>
  </cols>
  <sheetData>
    <row r="1" spans="1:5" ht="15.6" x14ac:dyDescent="0.25">
      <c r="B1" s="4" t="str">
        <f>Summary!$B$1</f>
        <v>Wireless Interim September 2021</v>
      </c>
    </row>
    <row r="2" spans="1:5" ht="15.6" x14ac:dyDescent="0.3">
      <c r="B2" s="5"/>
    </row>
    <row r="3" spans="1:5" x14ac:dyDescent="0.25">
      <c r="B3" s="35" t="s">
        <v>41</v>
      </c>
    </row>
    <row r="4" spans="1:5" x14ac:dyDescent="0.25">
      <c r="A4" s="1">
        <v>5</v>
      </c>
      <c r="B4" s="1" t="str">
        <f>Summary!B$10</f>
        <v>Monday 20-Sept AM2: Coordination with SGs  (Joint w/15.14 &amp; 15.6a)</v>
      </c>
      <c r="E4" s="26">
        <f>Summary!C$10</f>
        <v>0.41666666666666669</v>
      </c>
    </row>
    <row r="5" spans="1:5" x14ac:dyDescent="0.25">
      <c r="A5" s="9"/>
      <c r="B5" s="38" t="s">
        <v>37</v>
      </c>
      <c r="C5" s="15"/>
      <c r="D5" s="12"/>
      <c r="E5" s="13"/>
    </row>
    <row r="6" spans="1:5" x14ac:dyDescent="0.25">
      <c r="A6" s="9"/>
      <c r="B6" s="37" t="s">
        <v>43</v>
      </c>
      <c r="C6" s="15"/>
      <c r="D6" s="12"/>
      <c r="E6" s="13"/>
    </row>
    <row r="7" spans="1:5" x14ac:dyDescent="0.25">
      <c r="A7" s="9"/>
      <c r="B7" s="14"/>
      <c r="C7" s="15"/>
      <c r="D7" s="12"/>
      <c r="E7" s="13"/>
    </row>
    <row r="8" spans="1:5" x14ac:dyDescent="0.25">
      <c r="A8"/>
      <c r="B8" s="34" t="s">
        <v>40</v>
      </c>
      <c r="C8"/>
      <c r="D8"/>
      <c r="E8" s="26">
        <v>0.70833333333333337</v>
      </c>
    </row>
    <row r="9" spans="1:5" x14ac:dyDescent="0.25">
      <c r="A9" s="1">
        <v>6</v>
      </c>
      <c r="B9" s="1" t="str">
        <f>Summary!B11</f>
        <v>Monday 20-Sept EV1: Technical Presentations</v>
      </c>
      <c r="E9" s="16">
        <v>0.70833333333333337</v>
      </c>
    </row>
    <row r="10" spans="1:5" s="19" customFormat="1" x14ac:dyDescent="0.25">
      <c r="A10" s="9">
        <f t="shared" ref="A10:A15" si="0">A9+0.1</f>
        <v>6.1</v>
      </c>
      <c r="B10" s="39" t="s">
        <v>1</v>
      </c>
      <c r="C10" s="40" t="s">
        <v>5</v>
      </c>
      <c r="D10" s="41">
        <v>0</v>
      </c>
      <c r="E10" s="42">
        <f>E8+TIME(0,D8,0)</f>
        <v>0.70833333333333337</v>
      </c>
    </row>
    <row r="11" spans="1:5" s="19" customFormat="1" x14ac:dyDescent="0.25">
      <c r="A11" s="9">
        <f t="shared" si="0"/>
        <v>6.1999999999999993</v>
      </c>
      <c r="B11" s="43" t="s">
        <v>38</v>
      </c>
      <c r="C11" s="40" t="s">
        <v>5</v>
      </c>
      <c r="D11" s="41">
        <v>5</v>
      </c>
      <c r="E11" s="42">
        <f>E10+TIME(0,D10,0)</f>
        <v>0.70833333333333337</v>
      </c>
    </row>
    <row r="12" spans="1:5" x14ac:dyDescent="0.25">
      <c r="A12" s="9">
        <f t="shared" si="0"/>
        <v>6.2999999999999989</v>
      </c>
      <c r="B12" s="14" t="s">
        <v>68</v>
      </c>
      <c r="C12" s="40" t="s">
        <v>36</v>
      </c>
      <c r="D12" s="41">
        <v>40</v>
      </c>
      <c r="E12" s="42">
        <f>E11+TIME(0,D11,0)</f>
        <v>0.71180555555555558</v>
      </c>
    </row>
    <row r="13" spans="1:5" x14ac:dyDescent="0.25">
      <c r="A13" s="9">
        <f t="shared" si="0"/>
        <v>6.3999999999999986</v>
      </c>
      <c r="B13" s="14" t="s">
        <v>88</v>
      </c>
      <c r="C13" s="40" t="s">
        <v>89</v>
      </c>
      <c r="D13" s="41">
        <v>40</v>
      </c>
      <c r="E13" s="42">
        <f>E12+TIME(0,D12,0)</f>
        <v>0.73958333333333337</v>
      </c>
    </row>
    <row r="14" spans="1:5" x14ac:dyDescent="0.25">
      <c r="A14" s="9">
        <f t="shared" si="0"/>
        <v>6.4999999999999982</v>
      </c>
      <c r="B14" s="14" t="s">
        <v>68</v>
      </c>
      <c r="C14" s="40" t="s">
        <v>36</v>
      </c>
      <c r="D14" s="41">
        <v>35</v>
      </c>
      <c r="E14" s="42">
        <f>E13+TIME(0,D13,0)</f>
        <v>0.76736111111111116</v>
      </c>
    </row>
    <row r="15" spans="1:5" x14ac:dyDescent="0.25">
      <c r="A15" s="9">
        <f t="shared" si="0"/>
        <v>6.5999999999999979</v>
      </c>
      <c r="B15" s="43" t="s">
        <v>3</v>
      </c>
      <c r="C15" s="40" t="s">
        <v>5</v>
      </c>
      <c r="D15" s="41">
        <v>0</v>
      </c>
      <c r="E15" s="42">
        <f>E14+TIME(0,D14,0)</f>
        <v>0.79166666666666674</v>
      </c>
    </row>
    <row r="16" spans="1:5" x14ac:dyDescent="0.25">
      <c r="A16" s="20"/>
      <c r="B16" s="25"/>
      <c r="C16" s="22"/>
      <c r="D16" s="23"/>
      <c r="E16" s="24"/>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3"/>
  <sheetViews>
    <sheetView tabSelected="1" zoomScaleNormal="100" workbookViewId="0">
      <pane ySplit="2" topLeftCell="A3" activePane="bottomLeft" state="frozen"/>
      <selection pane="bottomLeft" activeCell="C9" sqref="C9"/>
    </sheetView>
  </sheetViews>
  <sheetFormatPr defaultColWidth="11.33203125" defaultRowHeight="13.2" x14ac:dyDescent="0.25"/>
  <cols>
    <col min="1" max="1" width="10.6640625" style="8" customWidth="1"/>
    <col min="2" max="2" width="70.6640625" style="8" customWidth="1"/>
    <col min="3" max="3" width="20.6640625" style="8" customWidth="1"/>
    <col min="4" max="4" width="7.33203125" style="8" customWidth="1"/>
    <col min="5" max="16384" width="11.33203125" style="8"/>
  </cols>
  <sheetData>
    <row r="1" spans="1:5" ht="15.6" x14ac:dyDescent="0.25">
      <c r="B1" s="4" t="str">
        <f>Summary!$B$1</f>
        <v>Wireless Interim September 2021</v>
      </c>
    </row>
    <row r="2" spans="1:5" ht="15.6" x14ac:dyDescent="0.3">
      <c r="B2" s="5"/>
    </row>
    <row r="3" spans="1:5" x14ac:dyDescent="0.25">
      <c r="A3" s="9"/>
      <c r="B3" s="14"/>
      <c r="C3" s="15"/>
      <c r="D3" s="12"/>
      <c r="E3" s="13"/>
    </row>
    <row r="4" spans="1:5" x14ac:dyDescent="0.25">
      <c r="A4" s="18"/>
      <c r="B4" s="34" t="s">
        <v>40</v>
      </c>
      <c r="C4" s="15"/>
      <c r="D4" s="12"/>
      <c r="E4" s="13"/>
    </row>
    <row r="5" spans="1:5" x14ac:dyDescent="0.25">
      <c r="A5" s="1">
        <f>Summary!A$12</f>
        <v>7</v>
      </c>
      <c r="B5" s="1" t="str">
        <f>Summary!B$12</f>
        <v>Tuesday 21-Sept EV1:  Technical Presentations, next steps, wrap-up</v>
      </c>
      <c r="E5" s="26">
        <f>Summary!C$12</f>
        <v>0.70833333333333337</v>
      </c>
    </row>
    <row r="6" spans="1:5" s="19" customFormat="1" x14ac:dyDescent="0.25">
      <c r="A6" s="20">
        <f>A5+0.1</f>
        <v>7.1</v>
      </c>
      <c r="B6" s="21" t="s">
        <v>1</v>
      </c>
      <c r="C6" s="22" t="s">
        <v>5</v>
      </c>
      <c r="D6" s="23">
        <v>0</v>
      </c>
      <c r="E6" s="24">
        <f>E5+TIME(0,D5,0)</f>
        <v>0.70833333333333337</v>
      </c>
    </row>
    <row r="7" spans="1:5" s="19" customFormat="1" x14ac:dyDescent="0.25">
      <c r="A7" s="20">
        <f t="shared" ref="A7:A12" si="0">A6+0.1</f>
        <v>7.1999999999999993</v>
      </c>
      <c r="B7" s="25" t="s">
        <v>77</v>
      </c>
      <c r="C7" s="22" t="s">
        <v>78</v>
      </c>
      <c r="D7" s="23">
        <v>30</v>
      </c>
      <c r="E7" s="24">
        <f>E6+TIME(0,D6,0)</f>
        <v>0.70833333333333337</v>
      </c>
    </row>
    <row r="8" spans="1:5" x14ac:dyDescent="0.25">
      <c r="A8" s="9">
        <f t="shared" si="0"/>
        <v>7.2999999999999989</v>
      </c>
      <c r="B8" s="25" t="s">
        <v>79</v>
      </c>
      <c r="C8" s="15" t="s">
        <v>78</v>
      </c>
      <c r="D8" s="12">
        <v>40</v>
      </c>
      <c r="E8" s="13">
        <f>E7+TIME(0,D7,0)</f>
        <v>0.72916666666666674</v>
      </c>
    </row>
    <row r="9" spans="1:5" x14ac:dyDescent="0.25">
      <c r="A9" s="9">
        <f t="shared" si="0"/>
        <v>7.3999999999999986</v>
      </c>
      <c r="B9" s="25" t="s">
        <v>45</v>
      </c>
      <c r="C9" s="15" t="s">
        <v>36</v>
      </c>
      <c r="D9" s="12">
        <v>40</v>
      </c>
      <c r="E9" s="13">
        <f>E8+TIME(0,Friday!D17,0)</f>
        <v>0.75694444444444453</v>
      </c>
    </row>
    <row r="10" spans="1:5" x14ac:dyDescent="0.25">
      <c r="A10" s="9">
        <f t="shared" si="0"/>
        <v>7.4999999999999982</v>
      </c>
      <c r="B10" s="25" t="s">
        <v>39</v>
      </c>
      <c r="C10" s="15" t="s">
        <v>47</v>
      </c>
      <c r="D10" s="12">
        <v>5</v>
      </c>
      <c r="E10" s="13">
        <f>E9+TIME(0,D9,0)</f>
        <v>0.78472222222222232</v>
      </c>
    </row>
    <row r="11" spans="1:5" x14ac:dyDescent="0.25">
      <c r="A11" s="20">
        <f t="shared" si="0"/>
        <v>7.5999999999999979</v>
      </c>
      <c r="B11" s="25" t="s">
        <v>46</v>
      </c>
      <c r="C11" s="22" t="s">
        <v>2</v>
      </c>
      <c r="D11" s="23">
        <v>5</v>
      </c>
      <c r="E11" s="24">
        <f>E10+TIME(0,D10,0)</f>
        <v>0.78819444444444453</v>
      </c>
    </row>
    <row r="12" spans="1:5" x14ac:dyDescent="0.25">
      <c r="A12" s="20">
        <f t="shared" si="0"/>
        <v>7.6999999999999975</v>
      </c>
      <c r="B12" s="25" t="s">
        <v>6</v>
      </c>
      <c r="C12" s="22" t="s">
        <v>5</v>
      </c>
      <c r="D12" s="23">
        <v>0</v>
      </c>
      <c r="E12" s="24">
        <f>E11+TIME(0,D11,0)</f>
        <v>0.79166666666666674</v>
      </c>
    </row>
    <row r="22" spans="2:2" x14ac:dyDescent="0.25">
      <c r="B22" s="27"/>
    </row>
    <row r="23" spans="2:2" x14ac:dyDescent="0.25">
      <c r="B23" s="27"/>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Big Picture</vt:lpstr>
      <vt:lpstr>Summary</vt:lpstr>
      <vt:lpstr>Thursday</vt:lpstr>
      <vt:lpstr>Friday</vt:lpstr>
      <vt:lpstr>Monday</vt:lpstr>
      <vt:lpstr>Tuesday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TG4n Agenda</dc:title>
  <dc:creator>Clint Powell</dc:creator>
  <cp:lastModifiedBy>Benjamin Rolfe</cp:lastModifiedBy>
  <dcterms:created xsi:type="dcterms:W3CDTF">2010-12-20T16:57:34Z</dcterms:created>
  <dcterms:modified xsi:type="dcterms:W3CDTF">2021-09-16T17:31:41Z</dcterms:modified>
</cp:coreProperties>
</file>