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48"/>
  <workbookPr/>
  <mc:AlternateContent xmlns:mc="http://schemas.openxmlformats.org/markup-compatibility/2006">
    <mc:Choice Requires="x15">
      <x15ac:absPath xmlns:x15ac="http://schemas.microsoft.com/office/spreadsheetml/2010/11/ac" url="C:\Users\bverso\Documents\_Decawave\_Work_IEEE_4z\Drafting\Draft-D6\"/>
    </mc:Choice>
  </mc:AlternateContent>
  <xr:revisionPtr revIDLastSave="0" documentId="8_{5234CFF4-7396-4C15-8964-64BF62C79ABC}" xr6:coauthVersionLast="36" xr6:coauthVersionMax="36" xr10:uidLastSave="{00000000-0000-0000-0000-000000000000}"/>
  <bookViews>
    <workbookView xWindow="0" yWindow="0" windowWidth="19200" windowHeight="6930" activeTab="1" xr2:uid="{00000000-000D-0000-FFFF-FFFF00000000}"/>
  </bookViews>
  <sheets>
    <sheet name="IEEE_Cover" sheetId="1" r:id="rId1"/>
    <sheet name="SA Initial" sheetId="8" r:id="rId2"/>
    <sheet name="Rogue" sheetId="3" r:id="rId3"/>
    <sheet name="Reference-docs" sheetId="7" r:id="rId4"/>
    <sheet name="Progress-Status" sheetId="6" r:id="rId5"/>
  </sheets>
  <definedNames>
    <definedName name="_xlnm._FilterDatabase" localSheetId="2" hidden="1">Rogue!$A$1:$O$1</definedName>
    <definedName name="_xlnm._FilterDatabase" localSheetId="1" hidden="1">'SA Initial'!$A$1:$W$266</definedName>
  </definedNames>
  <calcPr calcId="191029"/>
</workbook>
</file>

<file path=xl/calcChain.xml><?xml version="1.0" encoding="utf-8"?>
<calcChain xmlns="http://schemas.openxmlformats.org/spreadsheetml/2006/main">
  <c r="O5" i="6" l="1"/>
  <c r="N5" i="6"/>
  <c r="M5" i="6"/>
  <c r="L5" i="6"/>
  <c r="J5" i="6"/>
  <c r="I5" i="6"/>
  <c r="G5" i="6" l="1"/>
  <c r="F5" i="6"/>
  <c r="E5" i="6"/>
  <c r="D5" i="6"/>
  <c r="B5" i="6"/>
  <c r="Q5" i="6" s="1"/>
  <c r="D1" i="1" l="1"/>
  <c r="F19" i="6" l="1"/>
  <c r="G19" i="6" l="1"/>
  <c r="E19" i="6"/>
  <c r="D19" i="6" s="1"/>
  <c r="I7" i="6" l="1"/>
  <c r="E7" i="6"/>
  <c r="D7" i="6" s="1"/>
  <c r="B19" i="6" l="1"/>
  <c r="D21" i="6" s="1"/>
  <c r="D9" i="6" l="1"/>
  <c r="I9" i="6"/>
  <c r="N9" i="6"/>
  <c r="Q9" i="6"/>
  <c r="L9" i="6"/>
  <c r="M9" i="6"/>
  <c r="C5" i="6"/>
  <c r="O9" i="6"/>
  <c r="I1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V1" authorId="0" shapeId="0" xr:uid="{00000000-0006-0000-0100-000001000000}">
      <text>
        <r>
          <rPr>
            <b/>
            <u/>
            <sz val="11"/>
            <color indexed="81"/>
            <rFont val="Tahoma"/>
            <family val="2"/>
          </rPr>
          <t>Billy Verso:  KEY TO STATUS</t>
        </r>
        <r>
          <rPr>
            <sz val="9"/>
            <color indexed="81"/>
            <rFont val="Tahoma"/>
            <family val="2"/>
          </rPr>
          <t xml:space="preserve">
</t>
        </r>
        <r>
          <rPr>
            <b/>
            <sz val="9"/>
            <color indexed="81"/>
            <rFont val="Tahoma"/>
            <family val="2"/>
          </rPr>
          <t>ASSIGNED</t>
        </r>
        <r>
          <rPr>
            <sz val="9"/>
            <color indexed="81"/>
            <rFont val="Tahoma"/>
            <family val="2"/>
          </rPr>
          <t xml:space="preserve"> = Someone is assigned to work on the resolution, identified in Assignee column.
</t>
        </r>
        <r>
          <rPr>
            <b/>
            <sz val="9"/>
            <color indexed="81"/>
            <rFont val="Tahoma"/>
            <family val="2"/>
          </rPr>
          <t>DONE</t>
        </r>
        <r>
          <rPr>
            <sz val="9"/>
            <color indexed="81"/>
            <rFont val="Tahoma"/>
            <family val="2"/>
          </rPr>
          <t xml:space="preserve"> = Nothing more to do -- the change has been made.
</t>
        </r>
        <r>
          <rPr>
            <b/>
            <sz val="9"/>
            <color indexed="81"/>
            <rFont val="Tahoma"/>
            <family val="2"/>
          </rPr>
          <t xml:space="preserve">Later </t>
        </r>
        <r>
          <rPr>
            <sz val="9"/>
            <color indexed="81"/>
            <rFont val="Tahoma"/>
            <family val="2"/>
          </rPr>
          <t xml:space="preserve">= Like Ready but Editor is defering applying fix until others are done 
</t>
        </r>
        <r>
          <rPr>
            <b/>
            <sz val="9"/>
            <color indexed="81"/>
            <rFont val="Tahoma"/>
            <family val="2"/>
          </rPr>
          <t xml:space="preserve">N/A </t>
        </r>
        <r>
          <rPr>
            <sz val="9"/>
            <color indexed="81"/>
            <rFont val="Tahoma"/>
            <family val="2"/>
          </rPr>
          <t xml:space="preserve">= Nothing (more) to do -- because the comment was rejected.
</t>
        </r>
        <r>
          <rPr>
            <b/>
            <sz val="9"/>
            <color indexed="81"/>
            <rFont val="Tahoma"/>
            <family val="2"/>
          </rPr>
          <t xml:space="preserve">PART </t>
        </r>
        <r>
          <rPr>
            <sz val="9"/>
            <color indexed="81"/>
            <rFont val="Tahoma"/>
            <family val="2"/>
          </rPr>
          <t xml:space="preserve">= Partly done, see Editor notes for details of status and remaining work
</t>
        </r>
        <r>
          <rPr>
            <b/>
            <sz val="9"/>
            <color indexed="81"/>
            <rFont val="Tahoma"/>
            <family val="2"/>
          </rPr>
          <t>Ready</t>
        </r>
        <r>
          <rPr>
            <sz val="9"/>
            <color indexed="81"/>
            <rFont val="Tahoma"/>
            <family val="2"/>
          </rPr>
          <t xml:space="preserve"> = Ready for editor
---------- Three cases:
------------  (a) proposed change accepted, 
------------  (b) revised resolution detial provided, or 
------------  (c) is editorial and editor can fill in the detail
</t>
        </r>
        <r>
          <rPr>
            <b/>
            <sz val="9"/>
            <color indexed="81"/>
            <rFont val="Tahoma"/>
            <family val="2"/>
          </rPr>
          <t>(Blanks)</t>
        </r>
        <r>
          <rPr>
            <sz val="9"/>
            <color indexed="81"/>
            <rFont val="Tahoma"/>
            <family val="2"/>
          </rPr>
          <t xml:space="preserve"> = not reviewed by editor yet, could be some one has been assigned since was not marked "ready" or could be purely editorial issues for the editor to progress.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J4" authorId="0" shapeId="0" xr:uid="{00000000-0006-0000-0400-000001000000}">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<sst xmlns="http://schemas.openxmlformats.org/spreadsheetml/2006/main" count="3391" uniqueCount="937">
  <si>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</si>
  <si>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</si>
  <si>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</si>
  <si>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</si>
  <si>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</si>
  <si>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</si>
  <si>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</si>
  <si>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</si>
  <si>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</si>
  <si>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</si>
  <si>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</si>
  <si>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</si>
  <si>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</si>
  <si>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</si>
  <si>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</si>
  <si>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</si>
  <si>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</si>
  <si>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</si>
  <si>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</si>
  <si>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</si>
  <si>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</si>
  <si>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</si>
  <si>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</si>
  <si>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</si>
  <si>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</si>
  <si>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</si>
  <si>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</si>
  <si>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</si>
  <si>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</si>
  <si>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</si>
  <si>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Yes</t>
  </si>
  <si>
    <t>6.9.7.2</t>
  </si>
  <si>
    <t>6.9.7.3.2</t>
  </si>
  <si>
    <t>7.4.4.43</t>
  </si>
  <si>
    <t>7.4.4.51</t>
  </si>
  <si>
    <t>8.3.6</t>
  </si>
  <si>
    <t>6.9.1.1</t>
  </si>
  <si>
    <t>NXP Semiconductors</t>
  </si>
  <si>
    <t>6.9.7.1</t>
  </si>
  <si>
    <t>6.9.7.5</t>
  </si>
  <si>
    <t>7.4.4.35</t>
  </si>
  <si>
    <t>8.2.15.1</t>
  </si>
  <si>
    <t>No</t>
  </si>
  <si>
    <t>6.9.4.1</t>
  </si>
  <si>
    <t>7.4.4.46</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</si>
  <si>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</si>
  <si>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</si>
  <si>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</si>
  <si>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</si>
  <si>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</si>
  <si>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</si>
  <si>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</si>
  <si>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</si>
  <si>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</si>
  <si>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</si>
  <si>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</si>
  <si>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</si>
  <si>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</si>
  <si>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</si>
  <si>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</si>
  <si>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</si>
  <si>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</si>
  <si>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</si>
  <si>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</si>
  <si>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</si>
  <si>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</si>
  <si>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</si>
  <si>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</si>
  <si>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</si>
  <si>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</si>
  <si>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email: clint ddoott chaplin aatt gmail</t>
  </si>
  <si>
    <t>6.9.7.3.3</t>
  </si>
  <si>
    <t>7.4.2.19</t>
  </si>
  <si>
    <t>6.9.8.1</t>
  </si>
  <si>
    <t>6.9.8.3</t>
  </si>
  <si>
    <t>6.9.8.4.4</t>
  </si>
  <si>
    <t>6.9.8.4.5</t>
  </si>
  <si>
    <t>7.4.4.34</t>
  </si>
  <si>
    <t>6.9.6.8</t>
  </si>
  <si>
    <t>6.9.6.9</t>
  </si>
  <si>
    <t>6.9.8.4.2</t>
  </si>
  <si>
    <t>6.9.8.4.3</t>
  </si>
  <si>
    <t>6.9.8.4.6</t>
  </si>
  <si>
    <t>6.9.8.4.7</t>
  </si>
  <si>
    <t>7.4.4.50</t>
  </si>
  <si>
    <t>7.5.27</t>
  </si>
  <si>
    <t>7.5.28</t>
  </si>
  <si>
    <t>16.2.8.2</t>
  </si>
  <si>
    <t>7.4.4.49</t>
  </si>
  <si>
    <t>16.2.6.3</t>
  </si>
  <si>
    <t>16.2.6.2</t>
  </si>
  <si>
    <t>add a reference (table or section) pointing to the specified PHR in BPRF mode</t>
  </si>
  <si>
    <t>in table 57, the column "PHR+data" and "Data Rate" are redundant. In the case of STS only mode, "n/a" in the "Data Rate" column is already indicating that no data is sent</t>
  </si>
  <si>
    <t>in Table 57, the column "PHR+data" and "Data Rate" are redundant. In the case of STS only mode, "n/a" in the "Data Rate" column is already indicating that no data is sent</t>
  </si>
  <si>
    <t>add a reference (table or section) pointing to the specified PHR in HPRF mode</t>
  </si>
  <si>
    <t>"sub-clause" should be "subclause"</t>
  </si>
  <si>
    <t>change to "subclause"</t>
  </si>
  <si>
    <t>6.9.3</t>
  </si>
  <si>
    <t>Delete this sub-phrase.</t>
  </si>
  <si>
    <t>Change 2nd sentence of the paragraph to: "The time at which to make the DPS change can be exchanged via the CCI field of the RCPCS IE."</t>
  </si>
  <si>
    <t>Delete this sentence</t>
  </si>
  <si>
    <t>"This can be specified by different RCMs" is not clear language.</t>
  </si>
  <si>
    <t>"and participated ERDEVs" is wrong tense and missing "the"</t>
  </si>
  <si>
    <t>change to "and the participating ERDEVs"</t>
  </si>
  <si>
    <t>change to "The controller may stop transmitting the RIUM"</t>
  </si>
  <si>
    <t>typo "instane"</t>
  </si>
  <si>
    <t>change to "instance"</t>
  </si>
  <si>
    <t>typo "in the in the" repeated</t>
  </si>
  <si>
    <t>change to a single "in the"</t>
  </si>
  <si>
    <t>6.9.8.2.1</t>
  </si>
  <si>
    <t>change sentence to "Validating the authenticity of the response relies on the services provided by Clause 9."</t>
  </si>
  <si>
    <t>6.9.8.2.2</t>
  </si>
  <si>
    <t>Delete the "</t>
  </si>
  <si>
    <t>Delete the final sentence of the paragraph and add at the end of this sentence ", unless the ACRRC IE values are specifying a lower security level in which case the ACRRC IE shall be ignored".</t>
  </si>
  <si>
    <t>add at the end of this sentence ", unless the ACRRC IE values are specifying a lower security level in which case the ACRRC IE shall be ignored".</t>
  </si>
  <si>
    <t>RANGING-PROVE.comfirm</t>
  </si>
  <si>
    <t>RANGING-PROVER.confirm</t>
  </si>
  <si>
    <t>double ".." at line end</t>
  </si>
  <si>
    <t>change to single "."</t>
  </si>
  <si>
    <t>delete "set"</t>
  </si>
  <si>
    <t>Delete Table 12.</t>
  </si>
  <si>
    <t>"data frame" should be "Data frame" (also on line 19)</t>
  </si>
  <si>
    <t>change to "Data frame" on lines 17 and 19</t>
  </si>
  <si>
    <t>In text should use "to" instead of hyphen (also on line 19)</t>
  </si>
  <si>
    <t>change to "1-7" to "1 to 7" on lines 17 and 19</t>
  </si>
  <si>
    <t>in "...security level of 1 to 3 are..."  level should be plural</t>
  </si>
  <si>
    <t>change to "levels"</t>
  </si>
  <si>
    <t>"Higher AOA Azimuth FOM value is better" is missing "field" as is the second half of the sentence, and "better" seems a little terse on its own.</t>
  </si>
  <si>
    <t>Change sentence to "The higher AOA Azimuth FOM field values indicate better quality AOA estimates, and an AOA Azimuth FOM field value of zero means that the AOA Azimuth estimate is invalid."</t>
  </si>
  <si>
    <t>"Higher AOA Elevation FOM value is better" is missing "field" as is the second half of the sentence, and "better" seems a little terse on its own.</t>
  </si>
  <si>
    <t>Change sentence to "The higher AOA Elevation FOM field values indicate better quality AOA estimates, and an AOA Elevation FOM field value of zero means that the AOA Elevation estimate is invalid."</t>
  </si>
  <si>
    <t>"For the AOA Azimuth FOM value and AOA Elevation FOM value..." is missing the word field.</t>
  </si>
  <si>
    <t>Change to "For the AOA Azimuth FOM field value and AOA Elevation FOM field value".</t>
  </si>
  <si>
    <t>Add text at the appropriate place to define how slots are numbered in the RM period of the ranging beacon interval, (i.e. from zero I assume), and change this line to "The First RCM Slot field conveys the ranging management period slot index where the first RCM is to be transmitted (i.e. effectively defining the end of the ranging management period)."</t>
  </si>
  <si>
    <t>Change the line to "The Beacon Interval field conveys the time period in RSTU between the start of the received packet (preamble) of the Enhanced Beacon frame carrying this RD IE and the start of the next such ranging beacon."</t>
  </si>
  <si>
    <t>change the line to "The RM Table Length field specifies the number of elements in the RM Table field each of which is formatted as per Figure 74 and which together define the usage of the ranging management period.</t>
  </si>
  <si>
    <t>Rename "Starting RBS Number" to "RM Sub-period Start" and add text "The RM Sub-period Start field specifies the ranging management period slot number index beginning the sub-period being defined by this RM Table element row."</t>
  </si>
  <si>
    <t>Rename "Ending RBS Number" to "RM Sub-period End" and add text "The RM Sub-period End field specifies the ranging management period slot number index ending the sub-period being defined by this RM Table element row."</t>
  </si>
  <si>
    <t>7.4.4.52</t>
  </si>
  <si>
    <t>"performing for"</t>
  </si>
  <si>
    <t>change to "performing"</t>
  </si>
  <si>
    <t>Change the text to say "When non-zero this specifics a timeout period, starting from the application of the DPS change, after which the MAC will issue an MLME-DPS.indication primitive.  For non-ERDEV, this timeout period is specified in symbols, while for ERDEV this is in RSTU (as defined in 6.9.1.5)."</t>
  </si>
  <si>
    <t>Change the parameter name to "ConfigTime" and change the description to: "Specifies the future time at which the MLME is to apply the specified DPS change with reference to the RSTU time counter (defined in 6.9.1.5).  Typically the ConfigTime value is calculated by adding the CCI field value conveyed by an RCPCS IE to the Timestamp reported by the MCPS-DATA.indication delivering the RCPCS IE, (or for the RCPCS IE sender, the Timestamp of the MCPS DATA.confirm)."</t>
  </si>
  <si>
    <t>Text on p26 line20 says it is optional to specify a future time to apply the DPS so this TimeConfig parameter might be omitted to mean make an immediate change. This should be specified.</t>
  </si>
  <si>
    <t>"8.3.6 to 8.3.7" has nothing between</t>
  </si>
  <si>
    <t>8.3.6.1</t>
  </si>
  <si>
    <t>8.3.7.3</t>
  </si>
  <si>
    <t>"The MCPS- RANGING-PROVER.indication" should not have a space before ranging</t>
  </si>
  <si>
    <t>remove the space</t>
  </si>
  <si>
    <t>16.2.8.1</t>
  </si>
  <si>
    <t>Replace the paragraph with "When the controller updates intervals, it may use the previous intervals to transmit RIUMs including the RIU IE with the updated intervals to the controlee. If the controlee receives the RIUM, it can receive RCM transmitted by the controller and send RFRAME in the ranging round with the updated intervals. The controller may stop to transmit RIUM if  RFRAME from the controlee is successfully received."</t>
  </si>
  <si>
    <t>RCM is for ranging round set.</t>
  </si>
  <si>
    <t>Change "subsequent ranging round" to "subsequent ranging round set"</t>
  </si>
  <si>
    <t>"Next Round Interval" is the name of field.</t>
  </si>
  <si>
    <t>3db Access AG</t>
  </si>
  <si>
    <t>Add a sentence to explain that in case of larger challenge and response lengths are used as allowed by the Ranging Verifier (7.5.27) and Prover commands (7.5.28), the formula should be used to compute the maximum allowed bit errors depending on the desired security level.</t>
  </si>
  <si>
    <t>Change to "..the received challenge and response."</t>
  </si>
  <si>
    <t>Replace with "...a fresh VChallenge with length according to the security level and transmits it in the Challenge field of the Ranging Verifier command."</t>
  </si>
  <si>
    <t>Modify Figure 41 to make it consistent with Figure 40</t>
  </si>
  <si>
    <t>Change to "ChallengeResponseTransfer IE, with Security Level" instead of (with Security Level) in brackets</t>
  </si>
  <si>
    <t>Replace with "...a fresh VChallenge with length according to the security level in case of tolerance of bit errors and transmits it in the Challenge field of the Ranging Verifier command."</t>
  </si>
  <si>
    <t>Modify Figure 43 to make it consistent with Figure 40</t>
  </si>
  <si>
    <t>Replace "(with Security Level)" by ", with Security Level"</t>
  </si>
  <si>
    <t>Typo</t>
  </si>
  <si>
    <t>Change "Level" to "level"</t>
  </si>
  <si>
    <t>Replace with  "Prover command containing in its Response field, the PChallenge with length according to the desired security level in case of tolerance of bit errors.</t>
  </si>
  <si>
    <t>Replace with " ...and generates a fresh VChallenge2 with length according to the desired security level in case of tolerance of bit errors."</t>
  </si>
  <si>
    <t>Add the use of ChallengeResponseTransfer IE</t>
  </si>
  <si>
    <t>Extend the challenge field to 4/8/16/32/64</t>
  </si>
  <si>
    <t>Extend the response field to 4/8/16/32/64</t>
  </si>
  <si>
    <t>Units are degrees, while radians are used elsewhere, and the edges of the range are not covered</t>
  </si>
  <si>
    <t>Replace "360deg x 2^-16" by "2 pi rad / (2^16 - 1)</t>
  </si>
  <si>
    <t>Replace "180deg x 2^-16" by "pi rad / (2^16 - 1)</t>
  </si>
  <si>
    <t>"well-established and industry accepted" is subjective, without verifiably defined metrics</t>
  </si>
  <si>
    <t>Remove "well-established and industry accepted"</t>
  </si>
  <si>
    <t>Definition of "additional gap" can be clarified with a numerical example</t>
  </si>
  <si>
    <t>Add example "if additional gap is 127, then the total gap length between PSDU and first STS segment is 512+(4*127) = 1020 chips or ~2.043 us</t>
  </si>
  <si>
    <t>Definition of configuration can be clarified by test vectors</t>
  </si>
  <si>
    <t>Excess comma</t>
  </si>
  <si>
    <t>Remove comma after "example Seed"</t>
  </si>
  <si>
    <t>Excess "phyHrp"</t>
  </si>
  <si>
    <t>Remove "phyHrp" after "phyHrpUwbStsVUpper96"</t>
  </si>
  <si>
    <t>Outdated field definitions</t>
  </si>
  <si>
    <t>Replace "Where there is no Checksum field, so the IVC field is 3, the SKP field is 1, CSP field is 0, CP field 0, and the associated phyHrpUwbStsVCounter value is 1F 9A 3D E4." by "Where there is no Validity Code field, so the V3P field is 1, the V2P field is 1, the V1P field is 1, the VCP field is 1, the SKP field is 1, the SVCP field is 0, the CP field is 1, and the associated phyHrpUwbStsVCounter value is 1F 9A 3D E4." and change the value of the first octet of the RSKD IE accordingly to "F9".</t>
  </si>
  <si>
    <t>7.4.4.39</t>
  </si>
  <si>
    <t>January 2020</t>
  </si>
  <si>
    <t>802.15.4z SA Initial Ballot Comments</t>
  </si>
  <si>
    <t>Comment ID</t>
  </si>
  <si>
    <t>Comment #</t>
  </si>
  <si>
    <t>Style</t>
  </si>
  <si>
    <t>Index #</t>
  </si>
  <si>
    <t>Vote</t>
  </si>
  <si>
    <t>Subclause</t>
  </si>
  <si>
    <t>Line</t>
  </si>
  <si>
    <t>File</t>
  </si>
  <si>
    <t>Must Be Satisfied</t>
  </si>
  <si>
    <t>Disposition Status</t>
  </si>
  <si>
    <t>Disposition Detail</t>
  </si>
  <si>
    <t>Other1</t>
  </si>
  <si>
    <t>Other2</t>
  </si>
  <si>
    <t>Other3</t>
  </si>
  <si>
    <t>i-222</t>
  </si>
  <si>
    <t>Kivinen, Tero</t>
  </si>
  <si>
    <t>Individual</t>
  </si>
  <si>
    <t>Disapprove</t>
  </si>
  <si>
    <t>Self Employed</t>
  </si>
  <si>
    <t>Technical</t>
  </si>
  <si>
    <t>This whole amendment is way too complex. I think it would be good idea to remove some optional features, or at least try to reduce number of different configurations how this can be configured.</t>
  </si>
  <si>
    <t>Simplify and remove ranging operations to be in more manageable.</t>
  </si>
  <si>
    <t>i-223</t>
  </si>
  <si>
    <t>Adding 21 new information elements just for ranging is absurd.</t>
  </si>
  <si>
    <t>Reduce the number of IEs used by the ranging oeprations.</t>
  </si>
  <si>
    <t>i-4</t>
  </si>
  <si>
    <t>Sturek, Don</t>
  </si>
  <si>
    <t>Itron Inc.</t>
  </si>
  <si>
    <t>The 4z amendment should not be part of IEEE 802.15.4.  The vast majority of devices deployed as IEEE 802.15.4 are NOT UWB.   Reading IEEE 802.15.4-2015 now implementers must skip many sections not relevant to their deployment needs.    The addition of 4z to this document will make the revised specification unusable for existing deployments and for 4z implementers.   Split this material into its own stand alone specification.</t>
  </si>
  <si>
    <t>Create a standalone specification covering 4z and UWB applications.   Label it appropriately so customers of IEEE 802.15.4 can identify the features they use and the 4z implementers can cleanly implement their solutions to a focused specification.</t>
  </si>
  <si>
    <t>i-15</t>
  </si>
  <si>
    <t>Verso, Billy</t>
  </si>
  <si>
    <t>DecaWave</t>
  </si>
  <si>
    <t>Editorial</t>
  </si>
  <si>
    <t>Review use of "Clause"</t>
  </si>
  <si>
    <t>For "Clause" referring to top level clause number make the "C" uppercase, elsewhere just use clause number x.x.x without the word clause.</t>
  </si>
  <si>
    <t>i-93</t>
  </si>
  <si>
    <t>Stuebing, Gary</t>
  </si>
  <si>
    <t>Cisco Systems, Inc.</t>
  </si>
  <si>
    <t>General</t>
  </si>
  <si>
    <t>I think this particular amendment does not belong in IEEE 802.15.4. This particular amendment should be it's own standalone standard, with future amendments and updates to be specific to this effort.</t>
  </si>
  <si>
    <t>Change contained in comment</t>
  </si>
  <si>
    <t>i-265</t>
  </si>
  <si>
    <t>Shah, Kunal</t>
  </si>
  <si>
    <t>The PAR title does not match with the draft Standard draft title. The PAR title says, "Enhanced High Rate Pulse (HRP) and Low Rate Pulse (LRP) Ultra Wide-Band (UWB) Physical Layers (PHYs) and Associated Ranging Techniques"; however, the Standard draft title is "Enhanced Ultra Wide- Band (UWB) Physical Layers (PHYs) and Associated Ranging Techniques".</t>
  </si>
  <si>
    <t>Update the PAR to match with the Standard draft title or change the title of the Standard draft to match with the PAR title.</t>
  </si>
  <si>
    <t>i-221</t>
  </si>
  <si>
    <t>I do not think the IEEE 802.15.9 is normative reference for this amendment. The 6.9.6.9 using it says it can be used, it is not mandatory, thus 802.15.4z can be implemented without implementing 802.15.9 or even reading that document at all.</t>
  </si>
  <si>
    <t>Move the 802.15.9 from Normative reference to Bibliography and add xrefs for it.</t>
  </si>
  <si>
    <t>i-217</t>
  </si>
  <si>
    <t>I do not think ISO/IEC 7816-4:2013 is normative reference for 802.15.4.</t>
  </si>
  <si>
    <t>Remove ISO/IEC 7816-4:2013 reference as application level protocol described in the 6.9.6.9 does not belong to this standard and must be removed.</t>
  </si>
  <si>
    <t>i-218</t>
  </si>
  <si>
    <t>I do not think ISO/IEC 7816-5:2013 is normative reference for 802.15.4.</t>
  </si>
  <si>
    <t>Remove ISO/IEC 7816-5:2013 reference as application level protocol described in the 6.9.6.9 does not belong to this standard and must be removed.</t>
  </si>
  <si>
    <t>i-219</t>
  </si>
  <si>
    <t>I do not think JIS X 6319-4:2016 is normative reference for 802.15.4.</t>
  </si>
  <si>
    <t>Remove JIS X 6319-4:2016 reference as application level protocol described in the 6.9.6.9 does not belong to this standard and must be removed.</t>
  </si>
  <si>
    <t>i-220</t>
  </si>
  <si>
    <t>The DBRG used in this standard is not following the NIST 800-90A, so there is no point to make normative reference to it. Normative reference means that you must understand the referenced document, and as it is clear that people writing this specification have not read the NIST document as the version described here clearly does not follow NIST 800-90A this cannot be normative reference...</t>
  </si>
  <si>
    <t>Remove NIST 800-90A from normative reference list as the DBRG used does not follow that specification.</t>
  </si>
  <si>
    <t>i-126</t>
  </si>
  <si>
    <t>Using key as part of seed is incorrect.</t>
  </si>
  <si>
    <t>Remove "(i.e., key and data)" part of the sentence. Just saying "correct seed" is enough and correct.</t>
  </si>
  <si>
    <t>i-16</t>
  </si>
  <si>
    <t>6.9.4</t>
  </si>
  <si>
    <t>Same editing instruction for subclause 6.9.4 appears twice, a little before figure 6-48 and just after it.</t>
  </si>
  <si>
    <t>Delete this first one on p24 line 20, and make the line on p25 line 4 appear on the same page as the 6.9.4 heading it is referring to.</t>
  </si>
  <si>
    <t>i-17</t>
  </si>
  <si>
    <t>In Figure 6-48 based on the primitive, the CCI timer should be called the "TimeConfig timer". (But "ConfigTime" would be a better name)</t>
  </si>
  <si>
    <t>Change name of CCI timer to ConfigTime timer.
(And change the primitive parameter name to align with this).</t>
  </si>
  <si>
    <t>i-18</t>
  </si>
  <si>
    <t>sub-phrase "while the MAC sublayer shall report its status via MLME-DPS.confirm." is out of place and the normative behaviour is not clear.  I reckon everything necessary is already specified elsewhere so rather than trying to correct it, this sub-phrase can be deleted.</t>
  </si>
  <si>
    <t>i-19</t>
  </si>
  <si>
    <t>It does not make sense for this to be the "time interval between the assertion of the MLME-DPS.request and the new channel configuration", as that does not coordinate the change since the MLME-DPS.request(s) are not coordinated in the separately participating devices. To make the change truly made at a coordinated time, the time should be specified as counted by the MAC's running RSTU time counter, and relative to an event that both parties can measure. For instance, the higher layer could specify it based on adding the RCPCS IE 's CCI field value to the local timestamp reported for the frame carrying the RCPCS IE, (or relative to any other convenient frame, Beacon, RCM, RMI, etc., being exchanged).  If this is not the case, the upper layer may as well just issue the DPS.request asynchronously before it issues the TX or RX enable request for the operation it wants to do with the new settings.  Rather than doubly specify this here it would be best to put this detail into the specification of the MLME-DPS.request primitive, and make the sentence here more general. (NB: This is one of a number of related comments for this feature which when taken together solve a number of issues found).</t>
  </si>
  <si>
    <t>Change 1st sentence of the paragraph to:  "The next higher layer of the ERDEV can optionally specify a future time at which to apply the preamble code and/or channel number using the ConfigTime parameter of the MLME-DPS.request."
Change 2nd sentence of the paragraph to: "The time at which to make the DPS change can be exchanged via the CCI field of the RCPCS IE."</t>
  </si>
  <si>
    <t>i-20</t>
  </si>
  <si>
    <t>"namely channel configuration interval (CCI),"  is not correct.  The RCPCS IE has a CCI field, while the MLME-DPS.request has a "TimeConfig" parameter, (actually it might be better named "ConfigTime").</t>
  </si>
  <si>
    <t>i-21</t>
  </si>
  <si>
    <t>Should not be saying that "The CCI has to be long enough for PHY to configure a channel switch". This is an implementation detail (and probably a very short time in practice) and is a problematical since, (as this value is sent over the air in the RCPCS IE), how does the sender know this implementation detail in the remote device. Also, in the case where the timer is not used (and in the base standard) nothing similar is said about when the MLME-DPS.request has to be issued, or any other configuration necessary for communications. This should not be stated.</t>
  </si>
  <si>
    <t>i-22</t>
  </si>
  <si>
    <t>Since there is a timer parameter to change the channel at a specified future time, it is not right to say that "it is the responsibility of the ERDEV's next higher layer to apply the new channel configuration at the appropriate time...".  This could say that the higher layer's responsibility is to specify the appropriate time to make the desired change, but really there is no need to say anything here, i.e. can just delete the sentence.</t>
  </si>
  <si>
    <t>i-23</t>
  </si>
  <si>
    <t>"before the MAC sublayer receives the MCPS-DATA.confirm" is not correct (and is a very old error) since these primitives are issued by the MAC.</t>
  </si>
  <si>
    <t>change "receives" to "issues"</t>
  </si>
  <si>
    <t>i-146</t>
  </si>
  <si>
    <t>6.9.6.5</t>
  </si>
  <si>
    <t>If the phpHrpUwbStsV is supposed to be updated in four separate 32-bit pieces, then make them separate PIB attributes.</t>
  </si>
  <si>
    <t>Change "phyHrpUwbStsVCounter and phyHrpUwbStsVUpper96" to "phyHrpUwbStsV0, phyHrpUwbStsV1, phyHrpUwbStsV2, phyHrpUwbStsV3".</t>
  </si>
  <si>
    <t>i-167</t>
  </si>
  <si>
    <t>The key is term defined in the 802.15.4 base specification as:
Privileged information that is used, for example, to protect information from disclosure to, and/or undetectable modification by, parties that do not have access to this privileged information.
The phyHrpUwbStsKey does not match that definitiion.</t>
  </si>
  <si>
    <t>Change "phyHrpUwbStsKey" to "phyHrpUwbStsSeed".</t>
  </si>
  <si>
    <t>i-127</t>
  </si>
  <si>
    <t>Remove "(i.e., key and V)" part of the sentence. Just saying "respont to the seed used" is enough, and correct.</t>
  </si>
  <si>
    <t>i-128</t>
  </si>
  <si>
    <t>Do not use Key in the RSKD IE name, as it does not contain key, it contains seed and counter.</t>
  </si>
  <si>
    <t>Change "Ranging STS Key and Data (RSKD IE)" to "Ranging STS Seed (RSS)".</t>
  </si>
  <si>
    <t>i-129</t>
  </si>
  <si>
    <t>Change "RSKD IE" to "RSS IE"</t>
  </si>
  <si>
    <t>i-144</t>
  </si>
  <si>
    <t>The sentence "The RSKD IE may convey the full seed (128-bit key and 128-bit data value V) or a part consisting of the 32-bit counter and/or subset of the upper 96 bits" does not provide any useful information. The IE format is already described in the 7.4.4.39 and there is no point of repeating it here. Also the description provided here is not completely accurate.</t>
  </si>
  <si>
    <t>Remove the sentence ""The RSKD IE may convey the full seed (128-bit key and 128-bit data value V) or a part consisting of the 32-bit counter and/or subset of the upper 96 bits"".</t>
  </si>
  <si>
    <t>i-130</t>
  </si>
  <si>
    <t>i-145</t>
  </si>
  <si>
    <t>Change "phyHrpUwbStsVUpper96 and phyHrpUwbStsVCounter" to "phyHrpUwbStsV0, phyHrpUwbStsV1, phyHrpUwbStsV2, phyHrpUwbStsV3".</t>
  </si>
  <si>
    <t>i-168</t>
  </si>
  <si>
    <t>i-131</t>
  </si>
  <si>
    <t>i-216</t>
  </si>
  <si>
    <t>Text starting from the line 33 with sentence "The Upper-Layer Frame Fragment" describes application protocol to be run between two secure elements and which does not belong to this standard. The MPX IE with &lt;ANA&gt; allocated dispatch code allows upper layers to include their own data with ranging data for secure transactions. The actual specification of this application layer protocol belongs to some other document, and most likely to some other SDO. This application layer protocol is also outside the PAR of the 802.15.4z.</t>
  </si>
  <si>
    <t>Remove text starting at line 33 "The Upperl-Layer Frame Fragment" until the end of 6.9.6.9 including figures 12-14, tables 5-6.</t>
  </si>
  <si>
    <t>i-114</t>
  </si>
  <si>
    <t>Ward, Lisa</t>
  </si>
  <si>
    <t>Approve</t>
  </si>
  <si>
    <t>Rohde &amp; Schwarz</t>
  </si>
  <si>
    <t>As I interpret it, table 5 provides the payload type field values.  There
are 5 non-reserved values possible, 0 to 4.
This is fine, but then table 6 is given for USSID which is dependent on
the payload type.  Table 6 says payload type values are 0,1,2, or 3.
To me payload type field and payload type sound like they are the same
thing - If that is so, why doesn't table 6 provide USSID permissible
values for all 5 types instead of just 4?  Also, in table 5 type 4 is for
info as defined in JIS X 6319-4, but in table 6 the USSID for type 3
contains a SC.  On pg36 it says that the SC is defined by JIS X 6319-4.
I would have expected that they type for that in table 6 should be type 4
to match table 5</t>
  </si>
  <si>
    <t>Check if table 6 type payload type values are matching with table 5 values</t>
  </si>
  <si>
    <t>i-24</t>
  </si>
  <si>
    <t>i-25</t>
  </si>
  <si>
    <t>Depending on the ranging protocol and the upper layer application needs, it does not necessarily have to be the initiating node that is consuming the ranging results. The sentence should allow for both possibilities.</t>
  </si>
  <si>
    <t>change "the upper layer of the initiating node is responsible" to the more general "the upper layer is responsible"</t>
  </si>
  <si>
    <t>i-26</t>
  </si>
  <si>
    <t>Change sentence to "This can be achieved by the controller sending an RCM with the modified ranging round configuration whenever a change is required"</t>
  </si>
  <si>
    <t>i-132</t>
  </si>
  <si>
    <t>i-94</t>
  </si>
  <si>
    <t>LEE, Mingyu</t>
  </si>
  <si>
    <t>Samsung Electronics Co., Ltd.</t>
  </si>
  <si>
    <t>As explained for ranging round one, add explanation for round interval for ranging round set including ranging rounds two and three.</t>
  </si>
  <si>
    <t>Add "Since the start times of the next ranging block and the next RCM for the second ranging round set including ranging rounds two and three are not same, the round interval for the second ranging round set of the second ranging block is non-zero." after the end of the sentence.</t>
  </si>
  <si>
    <t>i-27</t>
  </si>
  <si>
    <t>i-95</t>
  </si>
  <si>
    <t>Add explanation about RCM transmission of controller with the updated interval.</t>
  </si>
  <si>
    <t>i-28</t>
  </si>
  <si>
    <t>"The controller may stop to transmit RIUM" is not good phrasing.</t>
  </si>
  <si>
    <t>i-96</t>
  </si>
  <si>
    <t>i-29</t>
  </si>
  <si>
    <t>There is a "must" in this sentence "This offset must be less than the ranging slot duration minus the UWB packet duration".  I am not sure it can be a "shall" since this is relating to a parameter being supplied by the upper layer and it is not clear to me whether the MAC has enough information to enforce a shall.  In any case the use of "must" is wrong.</t>
  </si>
  <si>
    <t>Reword the sentence to remove the must, or, if this is an obvious statement of fact maybe the sentence can just be deleted.</t>
  </si>
  <si>
    <t>i-30</t>
  </si>
  <si>
    <t>i-31</t>
  </si>
  <si>
    <t>i-97</t>
  </si>
  <si>
    <t>There is only one RMI IE and one RRTI IE are needed to report the roundtrip times and reply times, respectively.</t>
  </si>
  <si>
    <t>Change "inidividual RMI IEs" by "an RMI IE", change "individual RRTI IEs" by "an RRTI IE".</t>
  </si>
  <si>
    <t>i-133</t>
  </si>
  <si>
    <t>6.9.7.8.2</t>
  </si>
  <si>
    <t>i-147</t>
  </si>
  <si>
    <t>i-169</t>
  </si>
  <si>
    <t>i-11</t>
  </si>
  <si>
    <t>Barras, David</t>
  </si>
  <si>
    <t>... that can be specified by the PHR in BPRF mode (Table 44)</t>
  </si>
  <si>
    <t>i-206</t>
  </si>
  <si>
    <t>6.9.8</t>
  </si>
  <si>
    <t>Move section 6.9.8 to be last of the 6.9 as it 6.9.9-6.9.11 are more related to the earlier sections than to 6.9.8</t>
  </si>
  <si>
    <t>i.e. change 6.9.8 to 6.9.11, and 6.9.9 to 6.9.8, 6.9.10 to 6.9.9 and 6.9.11 to 6.9.10.</t>
  </si>
  <si>
    <t>i-32</t>
  </si>
  <si>
    <t>i-33</t>
  </si>
  <si>
    <t>The statement "The specification of the fixed reply time procedure is described in 19.9".... has the following problems: (a) to say a "specification is described"  is an odd phraseology, (b) while clause 19.6 does specify a "fixed reply time" for the LRP PHY it makes no mention of any "procedure".  Also there is no need to say " the values of the fixed reply time are specified by the phyLrpUwbFixedReplyTime attribute." since this is stated in clause 19.9.</t>
  </si>
  <si>
    <t>Change the whole sentence to "For the LRP-ERDEV, the fixed reply time is specified in 19.9."</t>
  </si>
  <si>
    <t>i-34</t>
  </si>
  <si>
    <t>Saying "the distance commitment is provided by the security services in clause 9" is misleading since there is no mention of distance commitment in clause 9.</t>
  </si>
  <si>
    <t>i-240</t>
  </si>
  <si>
    <t>Danev, Boris</t>
  </si>
  <si>
    <t>Move paragraph line 4-5 on page 65 after the end of the sentence on line 15.</t>
  </si>
  <si>
    <t>i-35</t>
  </si>
  <si>
    <t>There is a stray double-quote at the end of the line.</t>
  </si>
  <si>
    <t>i-241</t>
  </si>
  <si>
    <t>Add at the end of sentence "and response." to make sure both challenge and response</t>
  </si>
  <si>
    <t>i-36</t>
  </si>
  <si>
    <t>Saying the "MAC sublayer shall use the values received in the ACRRC IE instead of any previously set ones" is in conflict with the sentence at the end of the paragraph.  For clarity and correctness this should be merged into a single sentence.</t>
  </si>
  <si>
    <t>i-242</t>
  </si>
  <si>
    <t>The meaning of the sentence is unclear to the reader</t>
  </si>
  <si>
    <t>i-195</t>
  </si>
  <si>
    <t>I think the figure 40 also needs Rx and Tx Ranging Counters to be able to do ranging.</t>
  </si>
  <si>
    <t>Add RxRangingCounter and TxRangingCounters to figure 40.</t>
  </si>
  <si>
    <t>i-37</t>
  </si>
  <si>
    <t>Not correct to say "communicate the security level which the Prover MAC sublayer shall use" since the MAC does not use it if the level being asked for is lower. [Strictly speaking since the normative behaviour is already previously specified in the 2nd paragraph of 6.9.8.3, there is no need to restate it again here (wrongly), and it could be deleted, but the proposed change is just a rewording].</t>
  </si>
  <si>
    <t>Change sentence to "Optionally an ACRRC IE can be used, by enabling it in the MCPS-RANGING-VERIFIER.request, to request a change to the security level used by the Prover MAC for its response."</t>
  </si>
  <si>
    <t>i-38</t>
  </si>
  <si>
    <t>Same issue again "shall use the security level value".</t>
  </si>
  <si>
    <t>i-187</t>
  </si>
  <si>
    <t>Extra "." at the end of paragraph.</t>
  </si>
  <si>
    <t>Replace ".." with "."</t>
  </si>
  <si>
    <t>i-39</t>
  </si>
  <si>
    <t>i-40</t>
  </si>
  <si>
    <t>i-243</t>
  </si>
  <si>
    <t>i-196</t>
  </si>
  <si>
    <t>I think the figure 41 also needs Rx and Tx Ranging Counters to be able to do ranging.</t>
  </si>
  <si>
    <t>Add RxRangingCounter and TxRangingCounters to figure 41.</t>
  </si>
  <si>
    <t>i-244</t>
  </si>
  <si>
    <t>i-41</t>
  </si>
  <si>
    <t>"its length selected set by"</t>
  </si>
  <si>
    <t>i-42</t>
  </si>
  <si>
    <t>"are indicated for the next higher layer use by the MCPS-RANGING-PROVER.indication primitive" does not read well.</t>
  </si>
  <si>
    <t>change to "are delivered to the next higher layer via the MCPS-RANGING-PROVER.indication primitive"</t>
  </si>
  <si>
    <t>i-245</t>
  </si>
  <si>
    <t>Replace with "...a data frame with the ChallengeResponseTransfer IE containing the received VChallenge and PChalenge with desired security level."</t>
  </si>
  <si>
    <t>i-188</t>
  </si>
  <si>
    <t>The figure 42 has one MCSP-RANGING-PROVER.request, but two .confirm reply calls for it. This is not possible. I think the first call should be removed, as the RxRangingCounters are already in the indication and only TxRangingCounters are needed.</t>
  </si>
  <si>
    <t>Remove first call to the MCSP-RANGING-PROVER.confirm from the right side.</t>
  </si>
  <si>
    <t>i-189</t>
  </si>
  <si>
    <t>In the figure 42 the MCSP-RANGING-VERIFIER.confirm says it contains the local value of the RxRangingCounter, but .confirm does not have that parameter, but .indication do have it.</t>
  </si>
  <si>
    <t>Move the "{with local value of RxRangingCounter}" from MCSP-RANGING-VERIFIER.confirm to MCSP-RANGIN-VERIFIER.indication.</t>
  </si>
  <si>
    <t>i-190</t>
  </si>
  <si>
    <t>In the figure 42 the MCSP-RANGING-PROVER.confirm is called twice once with RxRangingCounter and second time with TxRangingCounter. The .confirm primitive does not have Rx or Tx Counters. They are not present in the .indication either.</t>
  </si>
  <si>
    <t>Add RxRangingCounter and TxRangingCounters to the MCSP-RANGING-PROVER primitives as needed, and update figure 42.</t>
  </si>
  <si>
    <t>i-246</t>
  </si>
  <si>
    <t>Replace with "...a fresh Vchallenge with length according to the security level and transmits it in the Challenge field of the Ranging Verifier command."</t>
  </si>
  <si>
    <t>i-191</t>
  </si>
  <si>
    <t>There is missing period before "The".</t>
  </si>
  <si>
    <t>Change "next response command The" to "next response command. The".</t>
  </si>
  <si>
    <t>i-192</t>
  </si>
  <si>
    <t>The text says that TxRangingCounter is confirmed to the next layer, but does not tell which primitive it is used. Also figure 42 does not send TxRangingCounter to the Verifier next higher layer, only to the prover next higher layer, but this paragraph talks about verifier.</t>
  </si>
  <si>
    <t>Add the TxRangingCounter to the MCS-RANGING-VERIFIER primitives if needed, or remove this text if it is not set to the verifier higher layer.</t>
  </si>
  <si>
    <t>i-193</t>
  </si>
  <si>
    <t>This says that RxRangingCounter is confirmed to next higher layer, but there is no RxRangingCounter at all in any of the MCSP-RANGING-PROVER primitives.</t>
  </si>
  <si>
    <t>i-194</t>
  </si>
  <si>
    <t>This says that TxRangingCounter is confirmed to next higher layer, but there is no TxRangingCounter at all in any of the MCSP-RANGING-PROVER primitives.</t>
  </si>
  <si>
    <t>i-247</t>
  </si>
  <si>
    <t>Replace with "...containing the received Vchallenge in its Response field with the security level set by the MCPS-RANGING-PROVER.request or received from the ACRRC IE (if used)."</t>
  </si>
  <si>
    <t>i-248</t>
  </si>
  <si>
    <t>i-197</t>
  </si>
  <si>
    <t>I think the figure 43 also needs Rx and Tx Ranging Counters to be able to do ranging.</t>
  </si>
  <si>
    <t>Add RxRangingCounter and TxRangingCounters to figure 43.</t>
  </si>
  <si>
    <t>i-249</t>
  </si>
  <si>
    <t>i-250</t>
  </si>
  <si>
    <t>i-43</t>
  </si>
  <si>
    <t>Same issue again "to communicate the security level the Prover MAC sublayer shall use"</t>
  </si>
  <si>
    <t>Change "to communicate the security level the Prover MAC sublayer shall use for its response command message" TO "to request a change to the security level used by the Prover MAC for its response."</t>
  </si>
  <si>
    <t>i-44</t>
  </si>
  <si>
    <t>Same issue again "communicate the security level the Verifier MAC sublayer shall use"</t>
  </si>
  <si>
    <t>Change "communicate the security level the Verifier MAC sublayer shall use for its response command message" TO "to request a change to the security level used by the verifier MAC for its response."</t>
  </si>
  <si>
    <t>i-251</t>
  </si>
  <si>
    <t>Replace with  " ...containing the PChallenge in its Response field and the received VChallenge in its Challenge field with the security level set by the MCPS-RANGING-PROVER.request or received from the ACRRC IE (if used)."</t>
  </si>
  <si>
    <t>i-252</t>
  </si>
  <si>
    <t>Replace with "... containing the received PChallenge in its Response field and the VChallenge in its Challenge field with security level set by the MCPS-RANGING-VERIFIER.request or received from the ACRRC IE (if used)."</t>
  </si>
  <si>
    <t>i-45</t>
  </si>
  <si>
    <t>There is definitely something wrong with Table 12: Row 3 of the table is talking about message 2, which with reference to Figure 43 is a "Ranging Prover command" from prover to verifier, and in the figure it has "Challenge, Response" as content.  Table 12 however is showing that message 2 is both a Ranging Verifier command with a PChallenge in its Challenge field and a Ranging Prover command with a VChallenge in its Response field. THIS CANNOT BE CORRECT.  How can one message be both frames?  Fix it or delete the table.</t>
  </si>
  <si>
    <t>i-253</t>
  </si>
  <si>
    <t>add "response" to ensure there is no misunderstanding</t>
  </si>
  <si>
    <t>Replace with "in the cryptographic challenge and response between ..."</t>
  </si>
  <si>
    <t>i-198</t>
  </si>
  <si>
    <t>I think the figure 44 also needs Rx and Tx Ranging Counters to be able to do ranging.</t>
  </si>
  <si>
    <t>Add RxRangingCounter and TxRangingCounters to figure 44.</t>
  </si>
  <si>
    <t>i-254</t>
  </si>
  <si>
    <t>Replace with "...a fresh VChallenge1 with length according to the desired security level in case of tolerance of bit errors and transmits it in the Challenge field of the Ranging Verifier command."</t>
  </si>
  <si>
    <t>i-255</t>
  </si>
  <si>
    <t>i-256</t>
  </si>
  <si>
    <t>i-257</t>
  </si>
  <si>
    <t>Replace with "...with VChallenge2 in its Challenge field and confirms ...."</t>
  </si>
  <si>
    <t>i-47</t>
  </si>
  <si>
    <t>i-199</t>
  </si>
  <si>
    <t>It is not enough to say it is data frame containing VChallenge1 and PChallenge, we need to say it is data frame containing ChallengeResponseTransfer IE having those things inside.</t>
  </si>
  <si>
    <t>Change "data frame containing" to "data frame containing ChallengeResponseTransfer IE with ".</t>
  </si>
  <si>
    <t>i-48</t>
  </si>
  <si>
    <t>i-258</t>
  </si>
  <si>
    <t>Replace with "...a data frame with the ChallengeResponseTransfer IE containing the received VChallenge1 and PChalenge which the prover ..."</t>
  </si>
  <si>
    <t>i-200</t>
  </si>
  <si>
    <t>It is not enough to say it is data frame containing VChallenge2 and PChallenge, we need to say it is data frame containing ChallengeResponseTransfer IE having those things inside.</t>
  </si>
  <si>
    <t>i-259</t>
  </si>
  <si>
    <t>Replace with "...a data frame with the ChallengeResponseTransfer IE containing the received VChallenge2 and PChalenge with security level 1-7."</t>
  </si>
  <si>
    <t>i-46</t>
  </si>
  <si>
    <t>i-201</t>
  </si>
  <si>
    <t>The Tx and Rx Counters are incorrect in figure 45.</t>
  </si>
  <si>
    <t>Make sure the primitives claiming to have Tx and Rx Counters actually have those, and we cannot call MCSP-RANGING-PROVER.confirm or MCSP-RANGING-VERIFIER.confirm twice in  a row, so remove one of the calls.</t>
  </si>
  <si>
    <t>i-49</t>
  </si>
  <si>
    <t>i-202</t>
  </si>
  <si>
    <t>6.9.8.4.8</t>
  </si>
  <si>
    <t>I think the figure 46 also needs Rx and Tx Ranging Counters to be able to do ranging.</t>
  </si>
  <si>
    <t>Add RxRangingCounter and TxRangingCounters to figure 46.</t>
  </si>
  <si>
    <t>i-203</t>
  </si>
  <si>
    <t>How does the Verifier MAC know when to call the MCSP-RANGIN-VERIFIER.confirm. Does that happen after timeout? How does the upper layer indicate it wants to use this mode as AcrrMode does not have mode for multinode exchanges.</t>
  </si>
  <si>
    <t>Remove multinode exchange stuff, or fix it.</t>
  </si>
  <si>
    <t>i-50</t>
  </si>
  <si>
    <t>"In both cases the verifier MAC captures each" not clear what both cases are?</t>
  </si>
  <si>
    <t>Delete "In both cases" and capatalise the next letter, or make it clear what "both cases" is referring to.</t>
  </si>
  <si>
    <t>i-51</t>
  </si>
  <si>
    <t>"the verifier use AddressMask defined with the MCPS-
RANGING-VERIFIER.request" is wrong grammar, and "defined with" is not the right way to talk about a parameter.</t>
  </si>
  <si>
    <t>change to ""the verifier uses AddressMask parameter of the MCPS-
RANGING-VERIFIER.request"</t>
  </si>
  <si>
    <t>i-52</t>
  </si>
  <si>
    <t>AddressMask "to accept a range of prover addresses" implies a new RX filtering requirement is needed in clause 6.7.2 to avoid the frame being discarded.  However filtering is not really needed if the response frames are delivered by the MCPS-RANGING-VERIFIER.indication which has a source address parameter, since it would be easy for the next higher layer to discard any frames it deems are from invalid sources.</t>
  </si>
  <si>
    <t>Remove the Address Mask functionality, (i.e. and then there will be no need to change clause 6.7.2).</t>
  </si>
  <si>
    <t>i-204</t>
  </si>
  <si>
    <t>There is extra space in the phyLrpUwbFixedReplyDelayTime and the UWB has wrong case.</t>
  </si>
  <si>
    <t>Change "phyLrpUWB FixedReplyDelayTime" with "phyLrpUwbFixedReplyDelayTime"</t>
  </si>
  <si>
    <t>i-53</t>
  </si>
  <si>
    <t>6.9.10</t>
  </si>
  <si>
    <t>It is not usual to use forward slash "/" in field names, e.g. this "Ranging/Ancillary Message Sequence Number".  The "/" is confusing in meaning, i.e. it is a divider, a divide sign, an "OR" or what is its purpose.</t>
  </si>
  <si>
    <t>Change field name to "Ranging Or Ancillary Message Sequence Number", here and in Figure 48 and in clause 7.4.4.48.</t>
  </si>
  <si>
    <t>i-54</t>
  </si>
  <si>
    <t>"The slot allocation can be agreed via an out-of-band mechanism." is the first mention of "slot allocation", so it is not clear what is being talked about. Is there an IE defied to do this in-band also, or is the only way via an unspecified mechanism that is out-of-band.  This should be clarified.</t>
  </si>
  <si>
    <t>Add a line to introduce this slot allocation and refer to the IE mechanism for this agreement, or if there is no mechanism specified for this, change the text to something like: "The next higher layer in each of the communicating devices is responsible for determining the slot usage, i.e. deciding which node is transmitting in which slot and which node should be receiving".</t>
  </si>
  <si>
    <t>i-115</t>
  </si>
  <si>
    <t>Naguib, Ayman</t>
  </si>
  <si>
    <t>Apple, Inc.</t>
  </si>
  <si>
    <t>7.2.10</t>
  </si>
  <si>
    <t>The HPRF mode of the HRP UWB PHY needs an option to use 32-bit CRC because of the possibility of using longer payload frames.</t>
  </si>
  <si>
    <t>Add appropriate editorial instuctions to insert the following sentence in clause 7.2.10 FCS field: "The MAC may optionally employ the 4-octet FCS with the HRP UWB PHY in HPRF mode, but in all other HRP UWB PHY modes shall employ the 2-octet FCS."</t>
  </si>
  <si>
    <t>i-123</t>
  </si>
  <si>
    <t>There is no point of having exactly same IE defined as Header IE and Nested Payload IE.</t>
  </si>
  <si>
    <t>Remove section 7.4.2.19, and changes to 7.4.2.1  as there is no need to change table 7-7 anymore.</t>
  </si>
  <si>
    <t>i-124</t>
  </si>
  <si>
    <t>Note, that NIST 800-90A page 11 section 7.1 requires that "The entropy input and the seed shall be kept secret.". Sending seeding material (incorrectly referenced as key here) over non-encrypted channel would violate that requirement, and would make all implementations implementing 7.4.2.19 to be non conformant to NIST.</t>
  </si>
  <si>
    <t>Remove section 7.4.2.19.</t>
  </si>
  <si>
    <t>i-134</t>
  </si>
  <si>
    <t>7.4.4</t>
  </si>
  <si>
    <t>i-235</t>
  </si>
  <si>
    <t>The ACRRC IE is generated by MAC also, as MCSP-RANGING-VERIFIER.request gets boolen value telling whether MAC will generate it or not.</t>
  </si>
  <si>
    <t>Change the Created by of ACRRC IE to UL, MAC.</t>
  </si>
  <si>
    <t>i-236</t>
  </si>
  <si>
    <t>The ACRRC IE is used by MAC also, as responder uses this security to send the response.</t>
  </si>
  <si>
    <t>Change the Used by of ACRRC IE to UL, MAC.</t>
  </si>
  <si>
    <t>i-5</t>
  </si>
  <si>
    <t>Salazar Cardozo, Ruben E</t>
  </si>
  <si>
    <t>Landis+Gyr AG</t>
  </si>
  <si>
    <t>Document says:
"Insert the following new subclauses (7.4.4.32 to 7.4.4.66) after 7.4.4.31:"
Subclauses after 7.4.4.52 don't exist in the text.</t>
  </si>
  <si>
    <t>Document should say:
"Insert the following new subclauses (7.4.4.32 to 7.4.4.52) after 7.4.4.31:"</t>
  </si>
  <si>
    <t>i-55</t>
  </si>
  <si>
    <t>7.4.4.32</t>
  </si>
  <si>
    <t>"RequestRrtiTxList value" seems wrong to use the word "value" to refer to a list.</t>
  </si>
  <si>
    <t>change "value" to "content".</t>
  </si>
  <si>
    <t>i-224</t>
  </si>
  <si>
    <t>Having structure where you need to find out from the IE length whether you have addresses and how long the addresses are make parsing harder, and makes the IE unextendable. I assume that all the address fields must be same length, but this is not mentioned in the text.</t>
  </si>
  <si>
    <t>Add 2-bit address mode field in the first octet, and make the RRTI List Lenght 6-bits long. The address mode is specified in Table 7-3 of 802.15.4. After that implementations does not need to use length field to find out whether address is there, and how long it is.</t>
  </si>
  <si>
    <t>i-56</t>
  </si>
  <si>
    <t>7.4.4.33</t>
  </si>
  <si>
    <t>Not sure this "set of STS seeds" is a defined or understood term. Is it implying more that one STS key? Can this be made clearer.</t>
  </si>
  <si>
    <t>Specify more clearly what is meant by this.</t>
  </si>
  <si>
    <t>i-57</t>
  </si>
  <si>
    <t>Sentence beginning with "But" is not good grammar.</t>
  </si>
  <si>
    <t>Merge with previous sentence by changing "before. But other fields" to "before, while other fields"</t>
  </si>
  <si>
    <t>i-98</t>
  </si>
  <si>
    <t>Change "If the Next Round Interval" to "If the round interval for the next ranging round set"</t>
  </si>
  <si>
    <t>i-99</t>
  </si>
  <si>
    <t>Based on the explanation of subclause 6.9.7.3.3 line 17 ~ 28, Ranging Block Index field can indicate the index of current ranging block.</t>
  </si>
  <si>
    <t>Remove "next"</t>
  </si>
  <si>
    <t>i-225</t>
  </si>
  <si>
    <t>7.4.4.36</t>
  </si>
  <si>
    <t>This text does not specify how the receiver knows whether two last fields are present or not. I assume it is supposed to be seen from the length, i.e., if the IE length is 4 octets, then only first 2 fields are present, and if length is 7 then all fields are present.</t>
  </si>
  <si>
    <t>Specify how the receiver knows whether omitted fields are there or not.</t>
  </si>
  <si>
    <t>i-135</t>
  </si>
  <si>
    <t>i-136</t>
  </si>
  <si>
    <t>i-137</t>
  </si>
  <si>
    <t>i-138</t>
  </si>
  <si>
    <t>i-149</t>
  </si>
  <si>
    <t>If the phpHrpUwbStsV is supposed to be updated in four separate 32-bit pieces, then make them separate PIB attributes and then rename V Counter to V0.</t>
  </si>
  <si>
    <t>Change "VCP" to "V0P", and "V Counter" to "V0" in figure 60.</t>
  </si>
  <si>
    <t>i-226</t>
  </si>
  <si>
    <t>What are the properties of the Validity Code which cannot be already provided by the normal security mechanisms in the 802.15.4? Why do we want to duplicate the security mechanisms already provided on the IE?</t>
  </si>
  <si>
    <t>Remove SVCP and Validity code fields from the Figure 60.</t>
  </si>
  <si>
    <t>i-150</t>
  </si>
  <si>
    <t>Change "VCP" to "V0P".</t>
  </si>
  <si>
    <t>i-227</t>
  </si>
  <si>
    <t>Remove SVCP.</t>
  </si>
  <si>
    <t>i-151</t>
  </si>
  <si>
    <t>Change "V Counter" to "V0".</t>
  </si>
  <si>
    <t>i-152</t>
  </si>
  <si>
    <t>Change "to set bits 96 to 127 of the STS generation data" to "to set phyHrpUwbStsV3 PIB attribute".</t>
  </si>
  <si>
    <t>i-153</t>
  </si>
  <si>
    <t>Change "to set bits 64 to 95 of the STS generation data" to "to set phyHrpUwbStsV2 PIB attribute".</t>
  </si>
  <si>
    <t>i-154</t>
  </si>
  <si>
    <t>Change "to set bits 32 to 63 of the STS generation data" to "to set phyHrpUwbStsV1 PIB attribute".</t>
  </si>
  <si>
    <t>i-155</t>
  </si>
  <si>
    <t>Change "to set the counter portion of the STS generation data" to "to set phyHrpUwbStsV0 PIB attribute".</t>
  </si>
  <si>
    <t>i-156</t>
  </si>
  <si>
    <t>Change "The V Counter, V1, V2, and V3" to "The V0, V1, V2, and V3".</t>
  </si>
  <si>
    <t>i-228</t>
  </si>
  <si>
    <t>Remove Validity code, i.e. lines 4-9.</t>
  </si>
  <si>
    <t>i-139</t>
  </si>
  <si>
    <t>Change "RSKD IE" to "RSS IE" two times.</t>
  </si>
  <si>
    <t>i-140</t>
  </si>
  <si>
    <t>i-170</t>
  </si>
  <si>
    <t>i-148</t>
  </si>
  <si>
    <t>i-141</t>
  </si>
  <si>
    <t>Change "RSKD IE" to "RSS IE" in Table 23 header, and four times in the Meaning column of Table 23.</t>
  </si>
  <si>
    <t>i-229</t>
  </si>
  <si>
    <t>Remove Table 23.</t>
  </si>
  <si>
    <t>i-230</t>
  </si>
  <si>
    <t>As this IE sends data that should stay confidential, the security level of this IE should always be 5 or higher.</t>
  </si>
  <si>
    <t>Add text saying that this IE shall always have security 5 or higher.</t>
  </si>
  <si>
    <t>i-231</t>
  </si>
  <si>
    <t>7.4.4.41</t>
  </si>
  <si>
    <t>It would be better to add separate bit for the address size, and not use the length of the IE to find out this. As there can be multiple RDM messages in one frame the RDM List Length could be changed to 6 bits, and one address size bit added there.</t>
  </si>
  <si>
    <t>Add Address size field to figure 61 between SIU and RDM List Length with length of 1 bit. Reduce the size of RDM List Length to 6-bits. Change this text on line 16-18 say that if Address size field is zero then all addresses in the RDM List elements are short addresses, and if it is one then all addresses are extended addresses. Keep the last sentence of the paragraph.</t>
  </si>
  <si>
    <t>i-232</t>
  </si>
  <si>
    <t>7.4.4.42</t>
  </si>
  <si>
    <t>Finding out the length of addresses from the IE length is bad idea. It is better to add explicit length field as that allows extending this IE later.</t>
  </si>
  <si>
    <t>Change the reserved field in the Figure 63 to address size field, and change text on line 18 from "This can be determined using the IE length and the RRMC Address List Length field" to "This can be determined from the Address size field, if the Address Size field is zero, then all addresses are short addresses, if Address Size field is one then all addresses are extended addresses."</t>
  </si>
  <si>
    <t>i-102</t>
  </si>
  <si>
    <t>Leong, Frank</t>
  </si>
  <si>
    <t>i-58</t>
  </si>
  <si>
    <t>i-103</t>
  </si>
  <si>
    <t>i-59</t>
  </si>
  <si>
    <t>i-60</t>
  </si>
  <si>
    <t>i-233</t>
  </si>
  <si>
    <t>Finding out the length of addresses from the IE length is bad idea. It is better to add explicit length field as that allows extending this IE later, especially when there are lots of optional fields in the elements making it more difficult to calculate the length.</t>
  </si>
  <si>
    <t>Change "RMI List Length" to be 7-bits instead of 1 Octet, and add Address size field before it. The RMI List elements are so large that I assume there will not be more than 127 of them in one frame. Change the sentence starting on line 32 from "This can be determined using the IE length, the RMI List ... AOA Elevation Present field)." to "This can be determined from the Address Size field, if the Address Size field is zero, then addresses are short addresses, and if Address Size field is one, then all addresses are extended addresses."</t>
  </si>
  <si>
    <t>i-234</t>
  </si>
  <si>
    <t>7.4.4.44</t>
  </si>
  <si>
    <t>Change the "RAP" field to be "Requestor Address Mode" and "PAP" field to "Provider Address Mode". Change both to be 2 bits long, and remove 2 reserved bits at the end. Change the descriptions of them to say that they indicate the addressing mode of the requestor / provided addresses as specified in the table 7-3. Remove line 21.</t>
  </si>
  <si>
    <t>i-237</t>
  </si>
  <si>
    <t>In Figure 68 I do not think we need 1 octet for the type. It might be better to make Type a 4-bit field (16 values available, 6 used now), and make other 4-bits as reserved. This allows extensibility in the future.</t>
  </si>
  <si>
    <t>Change "Type" field in Figure 68 to be 4-bits and add 4-bits of reserved after it. Change Table 25 from "7-255" to "7-15" in Reserved line.</t>
  </si>
  <si>
    <t>i-100</t>
  </si>
  <si>
    <t>If the fixed reply time requested by sending device is not supported by responding device, the Type is three. However, this sentence provides the explanation where the fixed reply time requested by sending device can be supported by responding device</t>
  </si>
  <si>
    <t>Change "(i.e., Type is three)" to (i.e., Type is four)</t>
  </si>
  <si>
    <t>i-101</t>
  </si>
  <si>
    <t>One octet is enough for precision in Figure 68</t>
  </si>
  <si>
    <t>Change the Octets "0/4" to "0/1" for Precision field.</t>
  </si>
  <si>
    <t>i-61</t>
  </si>
  <si>
    <t>7.4.4.48</t>
  </si>
  <si>
    <t>This bit "To Controller with RCR field" is odd since the RCR itself has no content, it would seem that if this bit was set then there is no need to send the RCR. What is the point of it otherwise?</t>
  </si>
  <si>
    <t>Change the text to say when this bit is set it signals an RCR and there is no need to have a separate RCR IE in the frame.</t>
  </si>
  <si>
    <t>i-62</t>
  </si>
  <si>
    <t>This line says "The Ranging/Ancillary Message Sequence Number field conveys the Ranging/Ancillary Message sequence number" but I cannot find where in the text this message sequence number is defined and explained.  Also I think it should be called "Ancillary Message Number" so that there is no confusion with the MAC frame sequence number.</t>
  </si>
  <si>
    <t>It is not clear but I suspect that the higher layer can use this field to number frames independently from the MAC frame sequence number, and use it (for instance) to keep track of a specific bulk data transfer.  If this is so then the text should explain this, probably clause 6.9.10 would be a good place to do this. And rename it to "Ancillary Message Number".</t>
  </si>
  <si>
    <t>i-63</t>
  </si>
  <si>
    <t>"Frames Remaining" font seems smaller than the rest of the line</t>
  </si>
  <si>
    <t>Correct the font size</t>
  </si>
  <si>
    <t>i-64</t>
  </si>
  <si>
    <t>"Frames Remaining" has another use implied by the text on line 25, i.e. when the To Controller with RCR field is one, it conveys a request for this number of slots... but when is this future exchange?].</t>
  </si>
  <si>
    <t>Change it to something like: "The Frames Remaining field conveys to the responder the number of frames remaining to complete the present ranging ancillary data message exchange, or, conveys a request for this number of slots [for a future exchange?] when the To Controller with RCR field is one."  Note: the square bracketed term needs to be clarified, but I don't know what is required/intended.</t>
  </si>
  <si>
    <t>i-65</t>
  </si>
  <si>
    <t>This line reads poorly and does not make sense, and should be referring to the correct field names, and I think this functionality is incompletely described.</t>
  </si>
  <si>
    <t>Replace the whole line with:  "When accompanied by an RCR IE, to request that controller schedules the number of slots as specified in number of data frames (or ranging initiation messages) remaining.", and add a reference to the clause where this request and grant of slots is described.</t>
  </si>
  <si>
    <t>i-66</t>
  </si>
  <si>
    <t>"are used in MMRC List," should be "are used in the MMRC List field,"</t>
  </si>
  <si>
    <t>Change to "are used in the MMRC List field"</t>
  </si>
  <si>
    <t>i-67</t>
  </si>
  <si>
    <t>missing "field" after "MMRC Bitmap"</t>
  </si>
  <si>
    <t>add "field"</t>
  </si>
  <si>
    <t>i-207</t>
  </si>
  <si>
    <t>Keep ARRRC IE and ChallengeResponseTransfer IE together, i.e., move the RD IE to be before ARRRC IE.</t>
  </si>
  <si>
    <t>Move RD IE section to be before ARRRC IE section.</t>
  </si>
  <si>
    <t>i-205</t>
  </si>
  <si>
    <t>Add specific reference to security level.</t>
  </si>
  <si>
    <t>Change "the security level defined in clause 9" to "the security level defined in table 9-6".</t>
  </si>
  <si>
    <t>i-68</t>
  </si>
  <si>
    <t>The first sentence of the paragraph does not read well and on its own does not say much, but it could be merged with the second sentence to improve this introduction.</t>
  </si>
  <si>
    <t>Replace sentences 1 and 2 by the following single merged sentence:
"The RD IE is employed in Enhanced Beacon frames to specify the time structure for the beacon-enabled ranging described in 6.2.11"</t>
  </si>
  <si>
    <t>i-238</t>
  </si>
  <si>
    <t>What makes this IE so special that It requires version field? None of the other IEs have Version field, and usually we are not adding version fields in IEs, as we use other methods to separate different versions (i.e., setting reserved bits to 1, or using different length).</t>
  </si>
  <si>
    <t>Remove Version field.</t>
  </si>
  <si>
    <t>i-239</t>
  </si>
  <si>
    <t>I think the Beacon Interval Length field indicates both the Beacon Interval field and the First RCM Slot field lengths.</t>
  </si>
  <si>
    <t>Add text that explains that also the First RCM Slot length depends on the Becaon Interval Length.</t>
  </si>
  <si>
    <t>i-69</t>
  </si>
  <si>
    <t>The definition "The Beacon Interval field conveys the time to the next beacon in RSTU." is not a specific enough. It should define it as the time between two beacons, as per the proposed change.</t>
  </si>
  <si>
    <t>i-70</t>
  </si>
  <si>
    <t>The definition "The First RCM Slot field conveys the RBS of the first RCM" is not right. The acronym "RBS" means "ranging beacon slot".  It is not a slot index or slot number.</t>
  </si>
  <si>
    <t>i-71</t>
  </si>
  <si>
    <t>The notation "RCAP (=zero) or RCFP (=one)" is not the same as used elsewhere in the standard.  It should be reworded to follow the style used for other fields. Also, the field name with the "/" in it "RCAP/ RCFP" is liable to be confusing, so do not use "/" in any field names.</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</si>
  <si>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p100 line 2 which is replaced by a combination of this change and the two other changes proposed to resolve my other comments on this same line].</t>
  </si>
  <si>
    <t>i-72</t>
  </si>
  <si>
    <t>Starting RBS Number field is not described and is badly named. (Each sub-field of the "RM Table element" should be separately described in its own paragraph)</t>
  </si>
  <si>
    <t>i-73</t>
  </si>
  <si>
    <t>Ending RBS Number field is not described and is badly named. (Each sub-field of the "RM Table element" should be separately described in its own paragraph)</t>
  </si>
  <si>
    <t>i-74</t>
  </si>
  <si>
    <t>Meaning of "sequentially" is not fully clear in the phrase "Each row of the RM Table sequentially indicates the...".  I think the requirement is that RCAP and RCFP don't overlap, or have gaps between them, and end directly with the First RCM Slot.  See suggested change.</t>
  </si>
  <si>
    <t>replace that line with: "The elements of the RM Table that describe the ranging management period, shall define RCAP and RCFP as a sequential ordered set of contiguous, non-overlapping  periods, ending immediately before the start of the ranging period as indicated by First RCM Slot field."</t>
  </si>
  <si>
    <t>i-76</t>
  </si>
  <si>
    <t>Best not to have two letter acronyms such as "RM" as meaning "Ranging Management", (this is not first use in any case), the sentence can be rephrased as per the proposed change.</t>
  </si>
  <si>
    <t>i-260</t>
  </si>
  <si>
    <t>In order to also support 256 bit security level (following 802.15.4y addition of AES-256) in case of tolerance of bit errors of e.g., 10%, we need challenges/responses of 64 bytes. But these cannot be transferred in IE using the ChallengeResponseTransfer IE due to the frame length limitation.</t>
  </si>
  <si>
    <t>Consider adding a challenge/response presence bit or other way to enable transfer of only challenge or only response with up to 64 bytes. This will allow supporting the ranging modes which use tolerance of bit errors</t>
  </si>
  <si>
    <t>i-75</t>
  </si>
  <si>
    <t>i-6</t>
  </si>
  <si>
    <t>The document says:
" ...Destination Addressing Mode field and Source Addressing Mode field shall be set to indicate no
addressing or short addressing and the Sequence Number Suppression field shall be..."
The reading of this sentence may be confusing and could be improved with a minor editing.
Same comment and proposed resolution applies to line 22, page 100.</t>
  </si>
  <si>
    <t>Document should say:
"...Destination Addressing Mode field and Source Addressing Mode field shall be set to indicate no
addressing, no short addressing, and the Sequence Number Suppression field shall be..."</t>
  </si>
  <si>
    <t>i-2</t>
  </si>
  <si>
    <t>SAUER, PETER</t>
  </si>
  <si>
    <t>Abstain - Other</t>
  </si>
  <si>
    <t>Microchip Technology, Inc.</t>
  </si>
  <si>
    <t>Addressng mode fields are restricted to no or short addressing while the corresponding MCPS-RANGING-VERIFIER.request primitive allows all addressing modes (including extended); the same appears for the sequence no. suppression field.</t>
  </si>
  <si>
    <t>Align with the primitive parameter SrcAddrMode, DstAddrMode and SeqNumSupressed in Table 33 or remove line 5 and 6.</t>
  </si>
  <si>
    <t>i-261</t>
  </si>
  <si>
    <t>See comment above, enable support of 64 bytes in case of tolerance of bit errors</t>
  </si>
  <si>
    <t>i-208</t>
  </si>
  <si>
    <t>MCSP-RANGING-PROVER.request primitive does not have ChallengeLength parameter.</t>
  </si>
  <si>
    <t>Change "MCSP-RANGING-PROVER.request" to "MCSP-RANGING-VERIFIER.request". The verifier request do have ChallengeLength parameter, and as this is verifier command it should be verifier primitive not prover primitive.</t>
  </si>
  <si>
    <t>i-104</t>
  </si>
  <si>
    <t>i-3</t>
  </si>
  <si>
    <t>Addressng mode fields are restricted to no or short addressing while the corresponding MCPS-RANGING-PROVER.request primitive allows all addressing modes (including extended); the same appears for the sequence no. suppression field.</t>
  </si>
  <si>
    <t>Align with the primitive parameter SrcAddrMode, DstAddrMode and SeqNumSupressed in Table 36 or remove line 22 and 23.</t>
  </si>
  <si>
    <t>i-262</t>
  </si>
  <si>
    <t>See comment above, enable support of 64 bytes</t>
  </si>
  <si>
    <t>i-105</t>
  </si>
  <si>
    <t>i-213</t>
  </si>
  <si>
    <t>8.2.10.1</t>
  </si>
  <si>
    <t>This says that new call to MLME-RX-ENABLE.request with RxOnDuration of zero will cancel the previous list. What happens if new call to MLME-RX-ENABLE.request is done when previous list is still in progress. Does that fail or are the new items in the list added to the current list, or do they replace the current list.</t>
  </si>
  <si>
    <t>Specify what happens when MLME-RX-ENABLE.request is called when current list processing is happening and new list is provided.</t>
  </si>
  <si>
    <t>i-214</t>
  </si>
  <si>
    <t>8.2.10.2</t>
  </si>
  <si>
    <t>It is completely idiotic to return list of statuses, when only items in the list can either be SUCCESS or PAST_TIME. In case the PAST_TIME is returned for any other than the first item on the list, that means that higher layer has a bug as it provided list that cannot be completed, and higher layer most likely does not have anything it can do to fix it without provided firmware update to fix the bug.</t>
  </si>
  <si>
    <t>If stupid list of PAST_TIME errors is really needed, then add additional list of errors and keep Status as single value. The Status is always single value, and in the 802.15.4 revision the Status descriptions are combined to one location providing common processing for statuses. i.e. keep Status unmodified, but add new ErrorList with type of Error and having enumeration of either SUCCESS or PAST_TIME for each item in the RxOnTime/RxOnDuration list.</t>
  </si>
  <si>
    <t>i-215</t>
  </si>
  <si>
    <t>Note, that only error that can happen on the list is PAST_TIME, and only one that matters is the first entry, as that is the only one that higher layer can really fix. If it has too long gap in times to cause PAST_TIME happening in the middle of list entries, that is most likely a bug in the firmware, and when it calls this function again it will get exactly same result as it still contains too big gap in the list.</t>
  </si>
  <si>
    <t>Specify that the list can either contain SUCCESS or PAST_TIME. And that PAST_TIME anywhere than in the first item is programming error.</t>
  </si>
  <si>
    <t>i-77</t>
  </si>
  <si>
    <t>In Table 8-36, the description of the DpsDuration parameter is wrong, because the duration expiration does not cancel the DPS, but (now) only informs the higher layer which may then cancel it.  Also, the description "For ERDEV" seems to be wrong by not defining similar functionality to what is described "For non-ERDEV".</t>
  </si>
  <si>
    <t>i-78</t>
  </si>
  <si>
    <t>In Table 8-36 TimeConfig parameter description "Specifies the time in the units defined in 6.9.1.5 for the PHY to configure the selected DPS indices and channel number." is confusing in a number of ways: it is not clear if it is an absolute time (as it doesn't specify what is counting the time) or a time relative to something (as this is not specified either), or if it is imposing some limit on the PHY reconfiguration activity.  Also the text does not typically talk about the PHY configuring things.  The intent is to specify a future time at which the MLME is to change to the specified DPS configuration, and that this should be based on the CCI field in the RCPCS IE and it would make sense for this to be relative to the timestamp of the frame that conveyed the RCPCS IE.  This should be specified.  Also, the parameter might be better called "ConfigTime". As written now it seems to act relative to when the higher layer issues the DPS.request, but since that is not timed to anything, the higher layer could apply the DSP request when it is needed (as per the base standard) and then a configuration time specifying parameter would not be needed.</t>
  </si>
  <si>
    <t>i-79</t>
  </si>
  <si>
    <t>Add to the description: "If the ConfigTime parameter is omitted the DPS configuration change is applied immediately."</t>
  </si>
  <si>
    <t>i-80</t>
  </si>
  <si>
    <t>Assuming the TimeConfig parameter is specifying a time with respect to the running RSTU time counter then the text should probably capture the "late invocation" possibility that is described elsewhere for similar time specifying parameters, i.e. where the specified time is more than half a period of the counter in the future.</t>
  </si>
  <si>
    <t>Add the following as a new paragraph here: "If the TimeConfig parameter is provided and it specifies a time that is more than half a period of the RSTU time counter in the future, the MAC shall consider this to be a late invocation and shall immediately return an error status value of PAST_TIME in the MLME-DPS.confirm primitive."  Also change the MLME-DPS.confirm primitive status values to add the PAST_TIME value and add a description of this PAST_TIME value.</t>
  </si>
  <si>
    <t>i-81</t>
  </si>
  <si>
    <t>"The MLME starts the timer that assures that the device returns ..."  is not true since the 4z text has changed the behaviour of this timer with respect to the base standard. This timer elapsing now only generates an MLME-DPS.indication and it is  left up to the upper layer to cancel the DPS.  Also the DpsDuration is allowed to be zero, to cause it not to expire, which again means no assurances of anything.  [Somewhat inconsistently 4z takes away MAC automatically reverting upon DPS timer expiry, but adds a mechanism for the MAC to automatically apply the DPS change at a very precise future instant.]</t>
  </si>
  <si>
    <t>Replace the paragraph with: "If the DpsDuration parameter is non-zero, the MLME starts a timer for this duration at the point when it applies the change to the selected preamble codes and/or channel number, i.e., at the time specified by the TimeConfig parameter. The MLME then issues the MLME-DPS.confirm primitive with the appropriate Status parameter."</t>
  </si>
  <si>
    <t>i-82</t>
  </si>
  <si>
    <t>Is the TimeConfig parameter applicable when cancelling the DPS to telling the MLME when to cancel the DPS? Should state this explicitly one way or the other.</t>
  </si>
  <si>
    <t>Decide what is needed and add appropriate a sentence to state when the ConfigTime parameter applies.</t>
  </si>
  <si>
    <t>i-83</t>
  </si>
  <si>
    <t>"Upon expiration of the Timer, an MLME-DPS.indication is generated", is not clear what timer is being referred to. (Also "Timer" should not be capitalised).  It should be the DpsDuration timer being referred to.  Note: this may not even be running if the DPS request was called with a zero value DpsDuration.</t>
  </si>
  <si>
    <t>Replace the line with the following: "If the DpsDuration timer is running, an MLME-DPS.indication is generated when the timer expires.  The next higher layer is responsible for subsequently cancelling or changing the DPS settings by issuing a further MLME-DPS.request."</t>
  </si>
  <si>
    <t>i-84</t>
  </si>
  <si>
    <t>Should also say what happens if a new MLME-DPS.request is issued (e.g. to cancel the DPS) before the expiration of the DpsDuration timer,</t>
  </si>
  <si>
    <t>Add the line: "If MLME-DPS.request is issued to cancel the DPS before the expiration of the DpsDuration timer, the timer is stopped and no MLME-DPS.indication is generated."</t>
  </si>
  <si>
    <t>i-14</t>
  </si>
  <si>
    <t>8.2.15.2</t>
  </si>
  <si>
    <t>It looks like this primitive is being modified to support DCS in addition to DPS
I wonder if the first sentence of the section should state that?</t>
  </si>
  <si>
    <t>Change sentence to "... reports the results of the attempt to enable or
disable the DPS/DCS. "</t>
  </si>
  <si>
    <t>i-92</t>
  </si>
  <si>
    <t>Hammerschmidt, Joachim</t>
  </si>
  <si>
    <t>8.2.26.1</t>
  </si>
  <si>
    <t>STS length 16 (units of 512 chips) is missing [4th of 4 related comments]</t>
  </si>
  <si>
    <t>Change the valid range for both the TxStsSegmentLength and RxStsSegmentLength parameters (in Table 29 on page 112) to read 0-4</t>
  </si>
  <si>
    <t>i-185</t>
  </si>
  <si>
    <t>8.3.1</t>
  </si>
  <si>
    <t>I would assume that when ranging is enabled there is never useful to do retransmission on the MAC layer, even when the AckTx is true. Perhaps we should add text to the RangingPhr saying that when it is TRUE, then MAC will not retransmit frame.</t>
  </si>
  <si>
    <t>Add text to RanginPhr description saying that "When Ranging field in the PHR is set the MAC will disable retransmissions". Or we could add text in 6.7.4.3 Retransmissions to say the same.</t>
  </si>
  <si>
    <t>i-186</t>
  </si>
  <si>
    <t>8.3.2</t>
  </si>
  <si>
    <t>Remove the underlining of the RangingReportDescriptor.</t>
  </si>
  <si>
    <t>i-85</t>
  </si>
  <si>
    <t>change to "8.3.6 and 8.3.7"</t>
  </si>
  <si>
    <t>i-86</t>
  </si>
  <si>
    <t>AddressMask description and functionality is unclear, and there is an error here since the valid range should be related to the "SrcAddrMode" in the verifier if the mask is for filtering responses from the prover. Where is this filtering functionality actually specified.
Logically the  mask should be related to the [source] addressing mode(s) that will be used by the remote prover devices for their responses, which is unusual filtering in the MAC, i.e., generally the next layer would do this type of filtering.  Rather than specifying a whole new type of filtering, (see comment on p129 line 11), this can be deleted.</t>
  </si>
  <si>
    <t>Remove this unnecessary "AddressMask" functionality.</t>
  </si>
  <si>
    <t>i-209</t>
  </si>
  <si>
    <t>How does the MAC know this is multi-node ranging. Does it assume it is multi-node if the destination address is broadcast? How does it know when it has received responses from all nodes?</t>
  </si>
  <si>
    <t>Add more specification for multi-node ranging.</t>
  </si>
  <si>
    <t>i-87</t>
  </si>
  <si>
    <t>This sentence is questionable: Generally the MAC filters frames not addresses, and also based on destination not source address.  For that reason this mask is not needed. The response frames are in their own slots and can be simply delivered by the MCPS-RANGINGVERIFIER.
indication which has a source address parameter. It will be an easy matter for the next higher layer to discard any it deems from invalid sources.  Removing this functionality will also save having to change the RX filtering clause (6.7.2).</t>
  </si>
  <si>
    <t>i-210</t>
  </si>
  <si>
    <t>8.3.6.2</t>
  </si>
  <si>
    <t>There is no "Ranging Reply command".</t>
  </si>
  <si>
    <t>Change "Ranging Reply command" to "Ranging Verifier command".</t>
  </si>
  <si>
    <t>i-106</t>
  </si>
  <si>
    <t>i-211</t>
  </si>
  <si>
    <t>8.3.7.2</t>
  </si>
  <si>
    <t>Change "Ranging Reply command" to "Ranging Prover command".</t>
  </si>
  <si>
    <t>i-212</t>
  </si>
  <si>
    <t>There is no "Ranging command".</t>
  </si>
  <si>
    <t>Change "Ranging command" to "Ranging Verfier command".</t>
  </si>
  <si>
    <t>i-88</t>
  </si>
  <si>
    <t>i-7</t>
  </si>
  <si>
    <t>8.4.2</t>
  </si>
  <si>
    <t>Document says:
"Insert the following new MAC PIB attributes into Table 8-81..."
There is only one new MAC PIB attribute in the table.</t>
  </si>
  <si>
    <t>Document should say:
"Insert the following new MAC PIB attribute into Table 8-81..."</t>
  </si>
  <si>
    <t>i-116</t>
  </si>
  <si>
    <t>Add appropriate editorial instuctions and modify the final sentence of the description of the macFcsType PIB attribute in Table 8-81 to read: "This attribute is only valid for LECIM, TVWS, and SUN PHYs, and the HRP UWB PHY in HPRF mode."</t>
  </si>
  <si>
    <t>i-176</t>
  </si>
  <si>
    <t>If aMaxPhyPacketSize is no longer constant, it needs to be renamed to phyMaxPhyPacketSize, and moved from table 11-1 to 11.2.</t>
  </si>
  <si>
    <t>Making packet size depending on some phy PIB values is bad idea. Remove phyHrpUwbPsduSize attribute, and remove this change in 11.2 completely.</t>
  </si>
  <si>
    <t>i-171</t>
  </si>
  <si>
    <t>Change "phyHrpUwbStsKey" to "phyHrpUwbStsSeed". Change the description to say "This attribute specifies the seed used when generating the STS. See 16.2.8.1. This attribute shall not be writable during packet transmission or reception."</t>
  </si>
  <si>
    <t>i-177</t>
  </si>
  <si>
    <t>Using A0 and A1 as optionally to be part of the length field depending on the receivers PIB settings is bad idea. Note, that this is done BEFORE the addressing fields (part of the MHR), and before the MHR can be seen we need to wait for the full frame before we can check the FCS of it to see whether addresses in MHR are correct. This means that if one device in range uses A1 and A0 as length extensions and another device does not, but uses them for other uses, the device using them as length extension will try to receive very long frames every time device using A0 and A1 for other uses sends a frame. This might cause the device to keep receiver on for long time.</t>
  </si>
  <si>
    <t>Remove phyHrpUwbPsduSize.</t>
  </si>
  <si>
    <t>i-178</t>
  </si>
  <si>
    <t>Remove phyHrpUwbPsduSize feature.</t>
  </si>
  <si>
    <t>Remove ", unless it is being used to extended the PHY payload length field as described in 16.2.6.3" text from the description of phyHrpUwbPhrA0.</t>
  </si>
  <si>
    <t>i-179</t>
  </si>
  <si>
    <t>Remove ", unless it is being used to extended the PHY payload length field as described in 16.2.6.3" text from the description of phyHrpUwbPhrA1.</t>
  </si>
  <si>
    <t>i-180</t>
  </si>
  <si>
    <t>The type of the phyHrpUwbPhrA0 is binary which is not used in anywhere else.</t>
  </si>
  <si>
    <t>Change type from "binary" to "integer".</t>
  </si>
  <si>
    <t>i-181</t>
  </si>
  <si>
    <t>The type of the phyHrpUwbPhrA1 is binary which is not used in anywhere else.</t>
  </si>
  <si>
    <t>i-157</t>
  </si>
  <si>
    <t>Change "phyHrpUwbStsVCounter" to "phyHrpUwbStsV0" and change the description to "This attribute provides part of the data used in the STS generation. See 16.2.8.1. During packet transmission or reception, this attribute shall not be writable, and a read shall provide the initial state of the attribute at the beginning of the packet transmission/reception."</t>
  </si>
  <si>
    <t>i-158</t>
  </si>
  <si>
    <t>Change "phyHrpUwbStsVUpper96" to "phyHrpUwbStsV1, phyHrpUwbStsV2, phyHrpUwbStsV3", and change type to "4 octets", and description to "These three attributes provide parts of the data used in the STS generation. See 16.2.8.1. This attribute shall not be writable during packet transmission or reception."</t>
  </si>
  <si>
    <t>i-182</t>
  </si>
  <si>
    <t>The phyLrpUwbLeipEnabled description does not make any sense.</t>
  </si>
  <si>
    <t>I assume it tries to say that if this is true, then phyLrpUwbLeipLength and phyLrpUwbPreambleLength attributes overrides the parameters given to the MCSP-DATA.request. Anyways it is bad idea to provide two ways of doing exactly same thing. Remove phyLrpUwbLeipEnabled, phyLrpUwbLeipLength and phyLrpUwbPreambleLength attributes and use the ones given in the MCSP-DATA.request. There is no reference to those parameters anywhere in the normative text, so there is no defined use for them outside this table.</t>
  </si>
  <si>
    <t>i-183</t>
  </si>
  <si>
    <t>The phyLrpUwbSignaling needs to be referenced in the DataRate parameter of the MCSP-DATA.request.</t>
  </si>
  <si>
    <t>On the other hand DataRate of the MCSP-DATA.request already refers to the table 19-1 (renumbered to 18-1 in latest 802.15.4 revision), so there is no need to have parameter like this. Remove phyLrpUwbSignaling completely from Table 11-2.</t>
  </si>
  <si>
    <t>i-264</t>
  </si>
  <si>
    <t>One of objectives of the PAR is to "increase the integrity and accuracy of the measurements".
A ciphered sequence referred to as STS is proposed for such a purpose.
It is nowhere defined how this sequence should be used to actually
achieves "the integrity and accuracy of ranging measurements". No sufficient details
are provided in the standard to support this.</t>
  </si>
  <si>
    <t>Define in the standard how this sequence achieves the integrity and accuracy of ranging measurements.</t>
  </si>
  <si>
    <t>i-119</t>
  </si>
  <si>
    <t>16.2.6.1</t>
  </si>
  <si>
    <t>Typo in the editing instruction, space missing in "pre-existing16.2.6" text.</t>
  </si>
  <si>
    <t>Change "pre-existing16.2.6" to "pre-existing 16.2.6".</t>
  </si>
  <si>
    <t>i-9</t>
  </si>
  <si>
    <t>It is not clear whether this option only applies for 6.81 Mbs (table 44 shows only 6.81 Mb/s) although text is saying "at the same symbol rat as the data"</t>
  </si>
  <si>
    <t>Optionally, for PSDU bit rate of 6.81 Mb/s, this PHR may be sent...</t>
  </si>
  <si>
    <t>i-120</t>
  </si>
  <si>
    <t>This figure is not following the normal frame format convention, i.e., we do not normally mark each bit of each field separately with different names.</t>
  </si>
  <si>
    <t>Change figure 80 to use normal frame format convetion i.e., similar than figure 15-6 for non HPRF devices.</t>
  </si>
  <si>
    <t>i-107</t>
  </si>
  <si>
    <t>i-121</t>
  </si>
  <si>
    <t>Remove the feature where A0 and A1 can be used as length extension. Either define them to be length always or add some indication somewhere telling what uses they have (for example using different SFD sequences for different A0/A1 uses). Remove lines 25-28 from page 150 and table 46.</t>
  </si>
  <si>
    <t>i-8</t>
  </si>
  <si>
    <t>16.2.8</t>
  </si>
  <si>
    <t>Document says:
"... STS consists of a sequence of a pseudo randomized pulses generated..."
Text is not clear.</t>
  </si>
  <si>
    <t>Document should say:
"... STS consists of a sequence of pseudo randomized pulses generated..."</t>
  </si>
  <si>
    <t>i-122</t>
  </si>
  <si>
    <t>The DRBG defined here does NOT use terms defined in the NIST 800-90A specification. NIST specification on page 4 defined DBRG as "...The DRBG produces a sequence of bits from a secret initial value called a seed...". This definition here does not define seed at all, but instead goes inside the DRBG definition and uses the term key. The seed in DRBG is used as a key to the encryption function (after some preprosessing steps), but the DRBG input is seed, not key. Or actually NIST uses Entropy input but that is cannot be given by application... Note, that both NIST and 802.15.4 defines meaning for term "key" and the way key is used here does not match them. Term "seed" is defined in NIST document to be:
Noun : A string of bits that is used as input to a DRBG mechanism. The seed will determine a portion of the internal state of the DRBG, and its entropy must be sufficient to support the security strength of the DRBG.</t>
  </si>
  <si>
    <t>Change all references to "key" to "seed" when talking seed value given to the DRBG function. Only use key when talking the internals of the actual DRBG function, i.e., in the figure 82 AES-128 right input can be said to be 128-bit key, but the input phyHrpUwbStsKey should be phyHrpUwbStsSeed.</t>
  </si>
  <si>
    <t>i-125</t>
  </si>
  <si>
    <t>NIST SP800-90A 10.2.1 defines DRBG which DOES NOT match this one. The NIST DRBG uses preprosessing steps for the key and V and contains reseed counters etc. This does not follow that term. An implemtation of NIST DRBG cannot be used as STS generation function.</t>
  </si>
  <si>
    <t>Remove all references to NIST 800-90A as this does not follow it. Define the DRBG generation here as is mostly already done in the figure 82.</t>
  </si>
  <si>
    <t>i-159</t>
  </si>
  <si>
    <t>Change "phyHrpUwbStsVCounter" to "phyHrpUwbStsV0", and "phyHrpUwbStsVUpper96" to 3 boxes having "phyHrpUwbStsV3", "phyHrpUwbStsV2", and  "phyHrpUwbStsV1".</t>
  </si>
  <si>
    <t>i-172</t>
  </si>
  <si>
    <t>Change "phyHrpUwbStsKey" to "phyHrpUwbStsSeed" in Figure 82</t>
  </si>
  <si>
    <t>i-173</t>
  </si>
  <si>
    <t>i-160</t>
  </si>
  <si>
    <t>i-174</t>
  </si>
  <si>
    <t>Change "The 32-bit counter part of V is increment" to "The 32-bit V0 is incremented".</t>
  </si>
  <si>
    <t>i-142</t>
  </si>
  <si>
    <t>i-90</t>
  </si>
  <si>
    <t>STS length 16 (units of 512 chips) is missing [2nd of 4 related comments]</t>
  </si>
  <si>
    <t>In Table 47, in the table cell specified by row "HPRF mode" and column "Length of active segment in units of 512 chips", replace "32,64,128 mandatory; 256 optional" by "32,64,128 mandatory; 16,256 optional".</t>
  </si>
  <si>
    <t>i-89</t>
  </si>
  <si>
    <t>STS length 16 (units of 512 chips) is missing [1st of 4 related comments]</t>
  </si>
  <si>
    <t>a) insert a new row at the very top of Table 48 with the following attributes (1st and 2nd columns):
Value of segment length specifier: 0
Selected length of active STS segment in units of 512 chips (~1us): 16
b) adjust the numbers in column "Value of segment length specificer" of previous rows up by 1 count (1...4 instead of 0...3)</t>
  </si>
  <si>
    <t>i-263</t>
  </si>
  <si>
    <t>16.4.5</t>
  </si>
  <si>
    <t>It is not clear which type of pulse (with or without precursor) an implementation must comply with in order to ensure interoperability on the PHY layer</t>
  </si>
  <si>
    <t>Define a mandatory pulse shape or other means to ensure interoperability between implementors</t>
  </si>
  <si>
    <t>i-10</t>
  </si>
  <si>
    <t>remove column "PHR+data" or better justify this column</t>
  </si>
  <si>
    <t>i-12</t>
  </si>
  <si>
    <t>i-13</t>
  </si>
  <si>
    <t>... that can be specified by the PHR in BPRF mode (Table 51)</t>
  </si>
  <si>
    <t>i-91</t>
  </si>
  <si>
    <t>STS length 16 (units of 512 chips) is missing [3rd of 4 related comments]</t>
  </si>
  <si>
    <t>Add the following paragraph at the very end of section 16.8 "HRP-ERDEV paramter sets":
"The HRP-ERDEV should furthermore support an HPRF operating mode where the SYNC PSR is 32, the SFD # per Table 43 is 2 (SFD Length of 8), the STS number of Segments is 1, the STS Segment Length (units of 512 chips) is 16, and where there are no PHR/Data fields."</t>
  </si>
  <si>
    <t>i-108</t>
  </si>
  <si>
    <t>Add reference to HRP UWB PHY test vectors in Mentor documents 15-20-0002 and 15-20-0003</t>
  </si>
  <si>
    <t>i-184</t>
  </si>
  <si>
    <t>There is no need to provide two ways of configuring exactly same thing. The MCSP-DATA.request already refers to this table.</t>
  </si>
  <si>
    <t>Remove the "phyLrpUwbSignaling PIB attribute value" column and copy those values to the "DataRate used in MCSP-DATA primitives" column and remove the Note. If receiver cannot know the speed or signaling values from the incoming frame, and needs to know proper signaling before it can receive frame, then change phyLrpUwbSignaling to only affect recipient, and keep the transmission using the DataRate parameter.</t>
  </si>
  <si>
    <t>i-109</t>
  </si>
  <si>
    <t>A</t>
  </si>
  <si>
    <t>Missing full stop</t>
  </si>
  <si>
    <t>Add full stop at end of line</t>
  </si>
  <si>
    <t>i-118</t>
  </si>
  <si>
    <t>G</t>
  </si>
  <si>
    <t>Test vectors and examples are good thing, but I do not think they are needed to be part of the standard. It would be better to provide bibligraphy reference pointing to the document in mentor having test vectors and examples. That way then can be updated more often than what is in the standard.</t>
  </si>
  <si>
    <t>Remove annex G and move it to separate document in mentor, and add bibiligraphy entry to it.</t>
  </si>
  <si>
    <t>i-117</t>
  </si>
  <si>
    <t>This annex does not seem to contain any Normative text. The text uses "example", "illustrates" etc. This Annex should be marked as Informative, just like the Annex C of the 802.15.4 is.</t>
  </si>
  <si>
    <t>Change annex G to informative.</t>
  </si>
  <si>
    <t>i-110</t>
  </si>
  <si>
    <t>i-111</t>
  </si>
  <si>
    <t>i-112</t>
  </si>
  <si>
    <t>i-161</t>
  </si>
  <si>
    <t>G.2</t>
  </si>
  <si>
    <t>Change "phyHrpUwbStsVUpper96phyHrp || phyHrpUwbStsVCounter" to "phyHrpUwbStsV3 || phyHrpUwbStsV2 || phyHrpUwbStsV1 || phyHrpUwbStsV0".</t>
  </si>
  <si>
    <t>i-162</t>
  </si>
  <si>
    <t>If the VUpper96 is not renamed to and split, then at least fix the spellomg of the phyHrpUwbStsVUpper96phyHrp.</t>
  </si>
  <si>
    <t>Remove "phyHrp" from "phyHrpUwbStsVUpper96phyHrp" if it is not renamed and split.</t>
  </si>
  <si>
    <t>i-175</t>
  </si>
  <si>
    <t>i-143</t>
  </si>
  <si>
    <t>i-163</t>
  </si>
  <si>
    <t>Change "StsVCounter" to "StsV0".</t>
  </si>
  <si>
    <t>i-164</t>
  </si>
  <si>
    <t>i-113</t>
  </si>
  <si>
    <t>i-165</t>
  </si>
  <si>
    <t>i-166</t>
  </si>
  <si>
    <t>i-1</t>
  </si>
  <si>
    <t>Berger, Catherine</t>
  </si>
  <si>
    <t>Editorial Coordination</t>
  </si>
  <si>
    <t>This draft meets all editorial requirements.</t>
  </si>
  <si>
    <t>Rejected</t>
  </si>
  <si>
    <t>The current 802.15.4z draft fits within the scope of the work of the P802.15.4z PAR.</t>
  </si>
  <si>
    <t>Accepted</t>
  </si>
  <si>
    <t>Revised</t>
  </si>
  <si>
    <t>The title of the PAR will be changed to match the title of this draft</t>
  </si>
  <si>
    <t>Just because the IE allows for a reduced size for signalling between the layers does not mean that we need to change the PIB.  The PIB is a notional interface, not a physical representation.</t>
  </si>
  <si>
    <t>Add "Since the start times of the next ranging block and the next RCM for the second ranging round set including ranging rounds two and three are not the same, the round interval for the second ranging round set of the second ranging block is non-zero." after the end of the sentence.</t>
  </si>
  <si>
    <t>Change the "must" to "should"</t>
  </si>
  <si>
    <t>Move paragraph line 4-5 on page 65 after the end of the sentence on line 15 of page 63</t>
  </si>
  <si>
    <t>Actually Page 65. Replace with "...a fresh VChallenge of length according to the security level and transmits it in the Challenge field of the Ranging Verifier command."</t>
  </si>
  <si>
    <t>Replace with "...a fresh VChallenge of length according to the security level in case of tolerance of bit errors and transmits it in the Challenge field of the Ranging Verifier command."</t>
  </si>
  <si>
    <t>Replace with "...a message with the ChallengeResponseTransfer IE containing the received VChallenge and PChallenge with desired security level."</t>
  </si>
  <si>
    <t>Replace with "...a fresh Vchallenge of length according to the security level and transmits it in the Challenge field of the Ranging Verifier command."</t>
  </si>
  <si>
    <t>Replace with "...a fresh VChallenge of length according to the security level and transmits it in the Challenge field of the Ranging Verifier command."</t>
  </si>
  <si>
    <t>Replace with "...a fresh VChallenge1 of length according to the desired security level in case of tolerance of bit errors and transmits it in the Challenge field of the Ranging Verifier command."</t>
  </si>
  <si>
    <t>Replace with  "Prover command containing in its Response field, the PChallenge of length according to the desired security level in case of tolerance of bit errors.</t>
  </si>
  <si>
    <t>Replace with " ...and generates a fresh VChallenge2 of length according to the desired security level in case of tolerance of bit errors."</t>
  </si>
  <si>
    <t>Replace with "...a message with the ChallengeResponseTransfer IE containing the received VChallenge2 and PChallenge with security level 1-7."</t>
  </si>
  <si>
    <t>Replace with "...a message with the ChallengeResponseTransfer IE containing the received VChallenge1 and PChallenge which the prover ..."</t>
  </si>
  <si>
    <t>Delete "In both cases" and capatalise the next letter</t>
  </si>
  <si>
    <t>Delete the sentence</t>
  </si>
  <si>
    <t>Assigned To</t>
  </si>
  <si>
    <t>A"Key" is privileged information as defined in the 802.15.4 base standard.  The uses in the definition are examples, not normative.</t>
  </si>
  <si>
    <t>Delete "value"</t>
  </si>
  <si>
    <t>Change to "0/2"</t>
  </si>
  <si>
    <t>Change "RCAP/ RCFP Indicator" field name to "RM Sub-period Use" and change the description to: "The RM Sub-period Use field when one, indicates that the ranging management sub-period being defined by this RM Table element row is an RCFP, or when zero that it is an RCAP."  [Also, delete the two sentence paragraph on p99 line 2 which is replaced by a combination of this change and the two other changes proposed to resolve my other comments on this same line].</t>
  </si>
  <si>
    <t>remove line 5 and 6</t>
  </si>
  <si>
    <t>remove line 22 and 23</t>
  </si>
  <si>
    <t>replace sentence with "The generation of the challenge data should use a cryptographically secure random number generator (CSPR NG).</t>
  </si>
  <si>
    <t>replace sentence with "The generation of the response data should use a cryptographically secure random number generator (CSPR NG).</t>
  </si>
  <si>
    <t>There are cases where retransmission is fine, and where thus is not the case the upper layer can set macMaxFrameRetries to zero</t>
  </si>
  <si>
    <t>Peter</t>
  </si>
  <si>
    <t>Page 129, line 7: replace sentence with "The generation should use a cryptographically secure random number generator (CSPR NG).</t>
  </si>
  <si>
    <t>Current text is correct and clear.</t>
  </si>
  <si>
    <t>Comment withdrawn by commentor</t>
  </si>
  <si>
    <t>Pulse shape is specified in the base specification</t>
  </si>
  <si>
    <t>Useful to add clarity and convienance to the reader</t>
  </si>
  <si>
    <t>Add the text "When the RBU IE is used to update the Block, Round, and Slot durations its size will be 7 octets. However the RBU IE can also be used to update the Ranging Block Duration only. In this case the Updated Ranging Round duration and the Updated Slot Duration fields will not be present and the size of the IE will be 4 octet.  The RBU IE may also be included in the RCM."</t>
  </si>
  <si>
    <t>Replace the paragraph with: "If the DpsDuration parameter is non-zero, the MLME starts a timer for this duration at the point when it applies the change to the selected preamble codes and/or channel number, i.e., at the time specified by the ConfigTime parameter. The MLME then issues the MLME-DPS.confirm primitive with the appropriate Status parameter."</t>
  </si>
  <si>
    <t>"The MCPS-RANGING-PROVER.indication primitive indicates the reception of the Ranging Verifier command from a verifier device as part of a challenge-response ranging exchange."</t>
  </si>
  <si>
    <t>Resolution is contained in https://mentor.ieee.org/802.15/dcn/20/15-20-0028-00-004z-comment-resolutions-for-d5.docx</t>
  </si>
  <si>
    <t>Resolution is contained in https://mentor.ieee.org/802.15/dcn/20/15-20-0029-00-004z-comment-resolutions-on-ies.docx</t>
  </si>
  <si>
    <t>Add "ConfigTime parameter is not applicable when disabling DPS/DCS" to the description of ConfigTime</t>
  </si>
  <si>
    <t xml:space="preserve">Replace the third and fourth sentences of the first paragraph of 6.9.6.9 as follows:
When used for this purpose, the MPX IE shall be used as follows: (refer to Figure 9 of 21 IEEE Std 802.15.9).
Replace the second paragraph of 6.9.6.9:
The Transfer Type field shall be set to one (0b001) to indicate that the Multiplex ID associated with the dispatch code for the MPX IE is indicated by the Transaction ID field of the Transaction Control field. The Transaction ID field contains the five least significant bits of the Multiplex ID used as the dispatch code as defined in Table 20, of IEEE Std 802.15.9, and is used as an identifier to specify that this frame contains information used for Ranging Enhanced Secure Transactions.
Change third sentence of third paragraph of 6.9.6.9 to:
When used for this purpose, the Upper-Layer Frame Fragment field of the MPX IE 
carries information to identify and distinguish transactions, with MAC payload used by the next higher layer to route the payload, and shall be formatted as shown in Figure 12.  </t>
  </si>
  <si>
    <t>The CRG disagrees with the comment:  ISO/IEC 7816-4 is referenced normatively in Table 5 and Table 6 (6.9.6.9); the role and significance of the reference is clear: it is defining format of a field in an over the air data structure, the format of which is defined in this standard. The reference contains information users of the standard must have and understand in order to correctly implement the Information Element.</t>
  </si>
  <si>
    <t>The CRG disagrees with the comment:  JIS X 6319 is referenced normatively in Table 5 and text in 6.9.6.9; the role and significance of the reference is clear as it is defining format of a field in an over the air data structure defined in this standard.   The reference contains information users of the standard must have and understand in order to correctly implement the Information Element.</t>
  </si>
  <si>
    <t>The CRG disagrees with the comment.  The PIB definition is in line with the PIB defintiuon of other existing PHYs.</t>
  </si>
  <si>
    <t>The CRG disagrees with the comment that amendment is too complex. The CRG believes the features in the draft are within the project scope of the project. The features in this amendment enhance the UWB PHYs and associated ranging technique. The amendment includes features that enhance ranging integrity and accuracy, and provide for exchange of ranging information.</t>
  </si>
  <si>
    <t>The CRG disagrees with the comment that the additional Information Elements (IE) are in any way absurd.  The group has discussed extensively each new IE and refined the content of each to balance the trade-off between number of IEs, IE length and IE complexity.   The group consensus is that further consolidation will make individual IEs more complex and less efficient, increasing the overall complexity of the standard without benefit.</t>
  </si>
  <si>
    <t>(Should be p160.) On p160 line 19, afer "mode" add ", see 16.2.6.2".</t>
  </si>
  <si>
    <t>(Should be p161.) On p161 line 3, afer "mode" add ", see 16.2.6.3".</t>
  </si>
  <si>
    <t>The CRG disagrees with the comment:  This sub-clause provides a capability that enhances ranging techniques by providing a standardized information exchanged supporting a widely used ranging application. The contents of the IE are important for transactions and maintaining a standard way to communicating the contents enabled and specified through this scheme between ERDEVs. The contents of this IE are critically important as STS generation will be dependent on the contents specified in this IE based on the APDUs. So, this should be specified in 15.4z in this subclause. The feature is optional, but when used, the group believes defining how it is done enables doing so in an interoperable manner.</t>
  </si>
  <si>
    <t>Resolution is contained in https://mentor.ieee.org/802.15/dcn/20/15-20-0034-01-004z-hrp-comment-resolutions.docx</t>
  </si>
  <si>
    <t>Resolution is contained in https://mentor.ieee.org/802.15/dcn/20/15-20-0035-00-004z-resolutions-for-selected-sa-ballot-comments.docx</t>
  </si>
  <si>
    <t>Delete p150 line 18 which reads: “Where this feature is not being employed, e.g., the application wishes to use A1 and A0 for some other signaling purpose, it may be disabled by setting all four of these PIB attributes to zero.”</t>
  </si>
  <si>
    <t>Nothing to do in Draft.</t>
  </si>
  <si>
    <t>Boris has provided the updated figure to me via email</t>
  </si>
  <si>
    <t>I think I should do this, so probably accept, unless I get some hitch when I try to do it.</t>
  </si>
  <si>
    <t>make reference informative, and provide recommendations to extend the DRBG on higher layers to represent NIST as much as required, i.e., add text stating the following: "Higher layers should add pre-processing and/or re-seeding if specific levels of backtracking resistance are required and/or a very large number of iterations is performed using a single key."</t>
  </si>
  <si>
    <t>Add the following text: "For non-encrypted transmission of the IE, the DRBG is similar to NIST, but not conforming to NIST due to part of the seed being transmitted non-encrypted. Non-encrypted transmission of the IE is intended to be used exclusively in non-secure (e.g., broadcast) ranging applications."</t>
  </si>
  <si>
    <t>Add the folowing text: "A set of STS seeds in this context is understood to consist of all STS seeds within a ranging session for which the same key is being used, the seeds possibly being related to each other via a systematic update procedure, such as a counter. Within a set of STS seeds, it is recommended that no STS seed is used more than once."</t>
  </si>
  <si>
    <t>The Checksum field allows the next higher layer to authenticate the STS Key and Data separately, for example when the inputs to MAC layer authentication are known to a large number of nodes.</t>
  </si>
  <si>
    <t>The contents of the RSKD IE are not necessarily confidential. Add the following text: in the case that the contents of the RSKD IE are confidential, its security level shall be 5 or higher."</t>
  </si>
  <si>
    <t>The CRG disagrees with the comment. Clause 16 title is "HRP UWB PHY" and the Clause describes the generation of the STS; processing of the STS is not in scope of this Clause.</t>
  </si>
  <si>
    <t>Resolution is contained in https://mentor.ieee.org/802.15/dcn/20/15-20-0039-01-004z-hrp-comment-resolutions-cid-i-114.docx</t>
  </si>
  <si>
    <t>In Paragraph starting on p73 line 8 to change 
"referred to as FixedReplyDelayTime (1…N) in Figure 46" to "referred to in Figure 46 as FixedReplyDelayTime1 to  FixedReplyDelayTimeN"  
with those terms italicised.
On p73 line 18, change "should be set accordingly to the N prover phyLrpUWB FixedReplyDelayTime 19 (1…N) at the verifier and prover higher layer."
to 
"should be set accordingly for the N fixed reply times"</t>
  </si>
  <si>
    <t>Resolution is contained in https://mentor.ieee.org/802.15/dcn/20/15-20-0034-02-004z-hrp-comment-resolutions.docx</t>
  </si>
  <si>
    <t>Resolution is contained in https://mentor.ieee.org/802.15/dcn/20/15-20-0036-00-004z-hrp-comment-resolutions.docx</t>
  </si>
  <si>
    <t>The CRG does not agree with the comment.  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</si>
  <si>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The CRG disagrees with the comment. The editorial change is not necessary.</t>
  </si>
  <si>
    <t>Need to figure where to say this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</si>
</sst>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_ * #,##0.00_ ;_ * \-#,##0.00_ ;_ * &quot;-&quot;??_ ;_ @_ "/>
  </numFmts>
  <fonts count="30"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sz val="10"/>
      <name val="Arial"/>
    </font>
    <font>
      <b/>
      <u/>
      <sz val="11"/>
      <color indexed="81"/>
      <name val="Tahoma"/>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3">
    <xf numFmtId="0" fontId="0" fillId="0" borderId="0"/>
    <xf numFmtId="0" fontId="16" fillId="0" borderId="0"/>
    <xf numFmtId="0" fontId="18" fillId="0" borderId="0"/>
    <xf numFmtId="165" fontId="19" fillId="0" borderId="0" applyBorder="0" applyAlignment="0" applyProtection="0"/>
    <xf numFmtId="0" fontId="17" fillId="2" borderId="4" applyNumberFormat="0" applyAlignment="0" applyProtection="0"/>
    <xf numFmtId="0" fontId="18" fillId="0" borderId="0"/>
    <xf numFmtId="0" fontId="20" fillId="0" borderId="0" applyNumberFormat="0" applyFill="0" applyBorder="0" applyAlignment="0" applyProtection="0"/>
    <xf numFmtId="9" fontId="16" fillId="0" borderId="0" applyFont="0" applyFill="0" applyBorder="0" applyAlignment="0" applyProtection="0"/>
    <xf numFmtId="0" fontId="26" fillId="0" borderId="0" applyNumberFormat="0" applyFill="0" applyBorder="0" applyAlignment="0" applyProtection="0"/>
    <xf numFmtId="0" fontId="27" fillId="0" borderId="0" applyNumberFormat="0" applyFill="0" applyBorder="0" applyAlignment="0" applyProtection="0"/>
    <xf numFmtId="165" fontId="28" fillId="0" borderId="0" applyBorder="0" applyAlignment="0" applyProtection="0"/>
    <xf numFmtId="0" fontId="18" fillId="0" borderId="0"/>
    <xf numFmtId="0" fontId="10" fillId="0" borderId="0"/>
  </cellStyleXfs>
  <cellXfs count="91">
    <xf numFmtId="0" fontId="0" fillId="0" borderId="0" xfId="0"/>
    <xf numFmtId="0" fontId="16" fillId="0" borderId="0" xfId="1"/>
    <xf numFmtId="49" fontId="11" fillId="0" borderId="0" xfId="1" applyNumberFormat="1" applyFont="1" applyAlignment="1">
      <alignment horizontal="left"/>
    </xf>
    <xf numFmtId="0" fontId="12" fillId="0" borderId="0" xfId="1" applyFont="1"/>
    <xf numFmtId="0" fontId="11" fillId="0" borderId="0" xfId="0" applyFont="1"/>
    <xf numFmtId="0" fontId="13" fillId="0" borderId="0" xfId="1" applyFont="1" applyAlignment="1">
      <alignment horizontal="center"/>
    </xf>
    <xf numFmtId="0" fontId="14" fillId="0" borderId="1" xfId="1" applyFont="1" applyBorder="1" applyAlignment="1">
      <alignment vertical="top" wrapText="1"/>
    </xf>
    <xf numFmtId="0" fontId="14" fillId="0" borderId="2" xfId="1" applyFont="1" applyBorder="1" applyAlignment="1">
      <alignment vertical="top" wrapText="1"/>
    </xf>
    <xf numFmtId="0" fontId="14" fillId="0" borderId="0" xfId="1" applyFont="1" applyAlignment="1">
      <alignment vertical="top" wrapText="1"/>
    </xf>
    <xf numFmtId="0" fontId="14" fillId="0" borderId="3" xfId="1" applyFont="1" applyBorder="1" applyAlignment="1">
      <alignment vertical="top" wrapText="1"/>
    </xf>
    <xf numFmtId="0" fontId="16" fillId="0" borderId="3" xfId="1" applyBorder="1" applyAlignment="1">
      <alignment vertical="top" wrapText="1"/>
    </xf>
    <xf numFmtId="0" fontId="14" fillId="0" borderId="0" xfId="0" applyFont="1"/>
    <xf numFmtId="0" fontId="14" fillId="0" borderId="0" xfId="1" applyFont="1" applyAlignment="1">
      <alignment horizontal="left"/>
    </xf>
    <xf numFmtId="0" fontId="16" fillId="0" borderId="0" xfId="1" applyAlignment="1">
      <alignment wrapText="1"/>
    </xf>
    <xf numFmtId="0" fontId="0" fillId="0" borderId="0" xfId="0" applyAlignment="1">
      <alignment vertical="center"/>
    </xf>
    <xf numFmtId="0" fontId="2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2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2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23" fillId="3" borderId="5" xfId="0" applyFont="1" applyFill="1" applyBorder="1" applyAlignment="1">
      <alignment horizontal="center" vertical="center"/>
    </xf>
    <xf numFmtId="0" fontId="23" fillId="3" borderId="7" xfId="0" applyFont="1" applyFill="1" applyBorder="1" applyAlignment="1">
      <alignment vertical="center"/>
    </xf>
    <xf numFmtId="0" fontId="0" fillId="0" borderId="0" xfId="0" applyBorder="1" applyAlignment="1">
      <alignment horizontal="center" vertical="center"/>
    </xf>
    <xf numFmtId="10" fontId="21" fillId="7" borderId="8" xfId="7" applyNumberFormat="1" applyFont="1" applyFill="1" applyBorder="1" applyAlignment="1">
      <alignment horizontal="center" vertical="center"/>
    </xf>
    <xf numFmtId="10" fontId="21" fillId="7" borderId="5" xfId="7" applyNumberFormat="1" applyFont="1" applyFill="1" applyBorder="1" applyAlignment="1">
      <alignment horizontal="center" vertical="center"/>
    </xf>
    <xf numFmtId="10" fontId="2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26" fillId="0" borderId="0" xfId="8"/>
    <xf numFmtId="0" fontId="0" fillId="0" borderId="0" xfId="0" applyAlignment="1">
      <alignment wrapText="1"/>
    </xf>
    <xf numFmtId="0" fontId="0" fillId="0" borderId="8" xfId="0" applyBorder="1" applyAlignment="1">
      <alignment wrapText="1"/>
    </xf>
    <xf numFmtId="0" fontId="0" fillId="0" borderId="0" xfId="0" applyAlignment="1">
      <alignment horizontal="left" vertical="top" wrapText="1"/>
    </xf>
    <xf numFmtId="0" fontId="15" fillId="0" borderId="0" xfId="0" applyFont="1" applyAlignment="1">
      <alignment horizontal="left" vertical="top" wrapText="1"/>
    </xf>
    <xf numFmtId="0" fontId="10" fillId="0" borderId="0" xfId="12"/>
    <xf numFmtId="49" fontId="10" fillId="0" borderId="0" xfId="12" applyNumberFormat="1" applyAlignment="1">
      <alignment horizontal="left" vertical="top" wrapText="1"/>
    </xf>
    <xf numFmtId="0" fontId="10" fillId="0" borderId="0" xfId="12" applyAlignment="1">
      <alignment wrapText="1"/>
    </xf>
    <xf numFmtId="0" fontId="10" fillId="0" borderId="0" xfId="12" applyAlignment="1">
      <alignment vertical="top" wrapText="1"/>
    </xf>
    <xf numFmtId="0" fontId="9" fillId="0" borderId="0" xfId="12" applyFont="1" applyAlignment="1">
      <alignment vertical="top" wrapText="1"/>
    </xf>
    <xf numFmtId="0" fontId="10" fillId="0" borderId="0" xfId="12" applyAlignment="1">
      <alignment vertical="top"/>
    </xf>
    <xf numFmtId="0" fontId="9" fillId="0" borderId="0" xfId="12" applyFont="1" applyAlignment="1">
      <alignment vertical="top"/>
    </xf>
    <xf numFmtId="0" fontId="8" fillId="0" borderId="0" xfId="12" applyFont="1" applyAlignment="1">
      <alignment vertical="top"/>
    </xf>
    <xf numFmtId="0" fontId="8" fillId="0" borderId="0" xfId="12" applyFont="1" applyAlignment="1">
      <alignment vertical="top" wrapText="1"/>
    </xf>
    <xf numFmtId="0" fontId="8" fillId="0" borderId="0" xfId="12" applyFont="1" applyAlignment="1">
      <alignment wrapText="1"/>
    </xf>
    <xf numFmtId="0" fontId="7" fillId="0" borderId="0" xfId="12" applyFont="1" applyAlignment="1">
      <alignment vertical="top"/>
    </xf>
    <xf numFmtId="0" fontId="7" fillId="0" borderId="0" xfId="12" applyFont="1" applyAlignment="1">
      <alignment vertical="top" wrapText="1"/>
    </xf>
    <xf numFmtId="0" fontId="7" fillId="0" borderId="0" xfId="12" applyFont="1" applyAlignment="1">
      <alignment wrapText="1"/>
    </xf>
    <xf numFmtId="0" fontId="6" fillId="0" borderId="0" xfId="12" applyFont="1" applyAlignment="1">
      <alignment vertical="top"/>
    </xf>
    <xf numFmtId="0" fontId="6" fillId="0" borderId="0" xfId="12" applyFont="1" applyAlignment="1">
      <alignment wrapText="1"/>
    </xf>
    <xf numFmtId="0" fontId="6" fillId="0" borderId="0" xfId="12" applyFont="1" applyAlignment="1">
      <alignment vertical="top" wrapText="1"/>
    </xf>
    <xf numFmtId="0" fontId="5" fillId="0" borderId="0" xfId="12" applyFont="1" applyAlignment="1">
      <alignment horizontal="left" vertical="top"/>
    </xf>
    <xf numFmtId="0" fontId="8" fillId="0" borderId="0" xfId="12" applyFont="1" applyAlignment="1">
      <alignment horizontal="left" vertical="top" wrapText="1"/>
    </xf>
    <xf numFmtId="0" fontId="10" fillId="0" borderId="0" xfId="12" applyAlignment="1">
      <alignment horizontal="left" vertical="top"/>
    </xf>
    <xf numFmtId="0" fontId="10" fillId="0" borderId="0" xfId="12" applyAlignment="1">
      <alignment horizontal="left" vertical="top" wrapText="1"/>
    </xf>
    <xf numFmtId="0" fontId="8" fillId="0" borderId="0" xfId="12" applyFont="1" applyAlignment="1">
      <alignment horizontal="left" vertical="top"/>
    </xf>
    <xf numFmtId="0" fontId="5" fillId="0" borderId="0" xfId="12" applyFont="1" applyAlignment="1">
      <alignment vertical="top" wrapText="1"/>
    </xf>
    <xf numFmtId="0" fontId="4" fillId="0" borderId="0" xfId="12" applyFont="1" applyAlignment="1">
      <alignment horizontal="left" vertical="top"/>
    </xf>
    <xf numFmtId="0" fontId="3" fillId="0" borderId="0" xfId="12" applyFont="1" applyAlignment="1">
      <alignment horizontal="left" vertical="top"/>
    </xf>
    <xf numFmtId="0" fontId="2" fillId="0" borderId="0" xfId="12" applyFont="1" applyAlignment="1">
      <alignment vertical="top"/>
    </xf>
    <xf numFmtId="0" fontId="2" fillId="0" borderId="0" xfId="12" applyFont="1" applyAlignment="1">
      <alignment vertical="top" wrapText="1"/>
    </xf>
    <xf numFmtId="0" fontId="2" fillId="0" borderId="0" xfId="12" applyFont="1" applyAlignment="1">
      <alignment horizontal="left" vertical="top"/>
    </xf>
    <xf numFmtId="0" fontId="2" fillId="0" borderId="0" xfId="12" applyFont="1" applyAlignment="1">
      <alignment wrapText="1"/>
    </xf>
    <xf numFmtId="0" fontId="4" fillId="0" borderId="0" xfId="12" applyFont="1" applyAlignment="1">
      <alignment vertical="top"/>
    </xf>
    <xf numFmtId="0" fontId="3" fillId="0" borderId="0" xfId="12" applyFont="1" applyAlignment="1">
      <alignment vertical="top"/>
    </xf>
    <xf numFmtId="0" fontId="14" fillId="0" borderId="2" xfId="1" applyFont="1" applyBorder="1" applyAlignment="1">
      <alignment vertical="top" wrapText="1"/>
    </xf>
    <xf numFmtId="0" fontId="13" fillId="0" borderId="2" xfId="1" applyFont="1" applyBorder="1" applyAlignment="1">
      <alignment vertical="top" wrapText="1"/>
    </xf>
    <xf numFmtId="164" fontId="14" fillId="0" borderId="2" xfId="1" applyNumberFormat="1" applyFont="1" applyBorder="1" applyAlignment="1">
      <alignment horizontal="left" vertical="top" wrapText="1"/>
    </xf>
    <xf numFmtId="0" fontId="21" fillId="3" borderId="5"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1" fillId="0" borderId="0" xfId="12" applyFont="1" applyAlignment="1">
      <alignment vertical="top"/>
    </xf>
    <xf numFmtId="0" fontId="1" fillId="0" borderId="0" xfId="12" applyFont="1" applyAlignment="1">
      <alignment horizontal="left" vertical="top"/>
    </xf>
    <xf numFmtId="0" fontId="1" fillId="0" borderId="0" xfId="12" applyFont="1" applyAlignment="1">
      <alignment vertical="top" wrapText="1"/>
    </xf>
    <xf numFmtId="0" fontId="1" fillId="0" borderId="0" xfId="12" applyFont="1"/>
    <xf numFmtId="49" fontId="1" fillId="0" borderId="0" xfId="12" applyNumberFormat="1" applyFont="1" applyAlignment="1">
      <alignment horizontal="left" vertical="top" wrapText="1"/>
    </xf>
  </cellXfs>
  <cellStyles count="13">
    <cellStyle name="Comma 2" xfId="3" xr:uid="{00000000-0005-0000-0000-000000000000}"/>
    <cellStyle name="Comma 2 2" xfId="10" xr:uid="{00000000-0005-0000-0000-000001000000}"/>
    <cellStyle name="Explanatory Text 2" xfId="11" xr:uid="{00000000-0005-0000-0000-000002000000}"/>
    <cellStyle name="Hyperlink" xfId="8" builtinId="8"/>
    <cellStyle name="Hyperlink 2" xfId="6" xr:uid="{00000000-0005-0000-0000-000004000000}"/>
    <cellStyle name="Hyperlink 3" xfId="9" xr:uid="{00000000-0005-0000-0000-000005000000}"/>
    <cellStyle name="Normal" xfId="0" builtinId="0"/>
    <cellStyle name="Normal 2" xfId="1" xr:uid="{00000000-0005-0000-0000-000007000000}"/>
    <cellStyle name="Normal 2 2" xfId="5" xr:uid="{00000000-0005-0000-0000-000008000000}"/>
    <cellStyle name="Normal 3" xfId="2" xr:uid="{00000000-0005-0000-0000-000009000000}"/>
    <cellStyle name="Normal 4" xfId="12" xr:uid="{00000000-0005-0000-0000-00000A000000}"/>
    <cellStyle name="Output 2" xfId="4" xr:uid="{00000000-0005-0000-0000-00000B000000}"/>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18"/>
  <sheetViews>
    <sheetView workbookViewId="0">
      <selection activeCell="C9" sqref="C9"/>
    </sheetView>
  </sheetViews>
  <sheetFormatPr defaultColWidth="9.1796875" defaultRowHeight="12.5" x14ac:dyDescent="0.25"/>
  <cols>
    <col min="1" max="1" width="9.1796875" style="1"/>
    <col min="2" max="2" width="15.453125" style="1" customWidth="1"/>
    <col min="3" max="3" width="48.1796875" style="1" bestFit="1" customWidth="1"/>
    <col min="4" max="4" width="43.7265625" style="1" customWidth="1"/>
    <col min="5" max="16384" width="9.1796875" style="1"/>
  </cols>
  <sheetData>
    <row r="1" spans="2:4" ht="25.5" x14ac:dyDescent="0.55000000000000004">
      <c r="B1" s="2" t="s">
        <v>185</v>
      </c>
      <c r="C1" s="3"/>
      <c r="D1" s="4" t="str">
        <f ca="1">MID(CELL("filename"),SEARCH("[",CELL("filename"))+1, SEARCH("]",CELL("filename"))-SEARCH("[",CELL("filename"))-1)</f>
        <v>15-20-0005-07-004z-sa-initial-ballot-comments----BV-a.xlsx</v>
      </c>
    </row>
    <row r="3" spans="2:4" ht="17.5" x14ac:dyDescent="0.35">
      <c r="C3" s="5" t="s">
        <v>0</v>
      </c>
    </row>
    <row r="4" spans="2:4" ht="17.5" x14ac:dyDescent="0.35">
      <c r="C4" s="5" t="s">
        <v>20</v>
      </c>
    </row>
    <row r="5" spans="2:4" ht="17.5" x14ac:dyDescent="0.35">
      <c r="B5" s="5"/>
    </row>
    <row r="6" spans="2:4" ht="14.65" customHeight="1" x14ac:dyDescent="0.25">
      <c r="B6" s="6" t="s">
        <v>1</v>
      </c>
      <c r="C6" s="74" t="s">
        <v>21</v>
      </c>
      <c r="D6" s="74"/>
    </row>
    <row r="7" spans="2:4" ht="17.25" customHeight="1" x14ac:dyDescent="0.25">
      <c r="B7" s="6" t="s">
        <v>2</v>
      </c>
      <c r="C7" s="75" t="s">
        <v>186</v>
      </c>
      <c r="D7" s="75"/>
    </row>
    <row r="8" spans="2:4" ht="15.5" x14ac:dyDescent="0.25">
      <c r="B8" s="6" t="s">
        <v>3</v>
      </c>
      <c r="C8" s="76">
        <v>43836</v>
      </c>
      <c r="D8" s="76"/>
    </row>
    <row r="9" spans="2:4" ht="14.65" customHeight="1" x14ac:dyDescent="0.25">
      <c r="B9" s="74" t="s">
        <v>4</v>
      </c>
      <c r="C9" s="6" t="s">
        <v>29</v>
      </c>
      <c r="D9" s="6" t="s">
        <v>70</v>
      </c>
    </row>
    <row r="10" spans="2:4" ht="15.5" x14ac:dyDescent="0.25">
      <c r="B10" s="74"/>
      <c r="C10" s="8"/>
      <c r="D10" s="8"/>
    </row>
    <row r="11" spans="2:4" ht="15.5" x14ac:dyDescent="0.25">
      <c r="B11" s="74"/>
      <c r="C11" s="8"/>
      <c r="D11" s="8"/>
    </row>
    <row r="12" spans="2:4" ht="15.5" x14ac:dyDescent="0.25">
      <c r="B12" s="74"/>
      <c r="C12" s="9"/>
      <c r="D12" s="10"/>
    </row>
    <row r="13" spans="2:4" ht="14.65" customHeight="1" x14ac:dyDescent="0.35">
      <c r="B13" s="74" t="s">
        <v>5</v>
      </c>
      <c r="C13" s="11"/>
      <c r="D13" s="6"/>
    </row>
    <row r="14" spans="2:4" ht="15.5" x14ac:dyDescent="0.35">
      <c r="B14" s="74"/>
      <c r="C14" s="12"/>
    </row>
    <row r="15" spans="2:4" ht="14.65" customHeight="1" x14ac:dyDescent="0.25">
      <c r="B15" s="6" t="s">
        <v>6</v>
      </c>
      <c r="C15" s="74" t="s">
        <v>186</v>
      </c>
      <c r="D15" s="74"/>
    </row>
    <row r="16" spans="2:4" s="13" customFormat="1" ht="20.25" customHeight="1" x14ac:dyDescent="0.25">
      <c r="B16" s="6" t="s">
        <v>7</v>
      </c>
      <c r="C16" s="74" t="s">
        <v>22</v>
      </c>
      <c r="D16" s="74"/>
    </row>
    <row r="17" spans="2:4" s="13" customFormat="1" ht="84" customHeight="1" x14ac:dyDescent="0.25">
      <c r="B17" s="7" t="s">
        <v>8</v>
      </c>
      <c r="C17" s="74" t="s">
        <v>9</v>
      </c>
      <c r="D17" s="74"/>
    </row>
    <row r="18" spans="2:4" s="13" customFormat="1" ht="36.75" customHeight="1" x14ac:dyDescent="0.25">
      <c r="B18" s="9" t="s">
        <v>10</v>
      </c>
      <c r="C18" s="74" t="s">
        <v>11</v>
      </c>
      <c r="D18" s="7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266"/>
  <sheetViews>
    <sheetView tabSelected="1" workbookViewId="0">
      <pane xSplit="2" ySplit="1" topLeftCell="C2" activePane="bottomRight" state="frozen"/>
      <selection pane="topRight" activeCell="C1" sqref="C1"/>
      <selection pane="bottomLeft" activeCell="A2" sqref="A2"/>
      <selection pane="bottomRight" activeCell="Q209" sqref="Q209"/>
    </sheetView>
  </sheetViews>
  <sheetFormatPr defaultColWidth="9.1796875" defaultRowHeight="14.5" x14ac:dyDescent="0.35"/>
  <cols>
    <col min="1" max="1" width="12.54296875" style="62" customWidth="1"/>
    <col min="2" max="2" width="5.54296875" style="62" customWidth="1"/>
    <col min="3" max="3" width="24.1796875" style="62" bestFit="1" customWidth="1"/>
    <col min="4" max="4" width="12.54296875" style="63" bestFit="1" customWidth="1"/>
    <col min="5" max="5" width="5.1796875" style="62" customWidth="1"/>
    <col min="6" max="6" width="11.7265625" style="62" customWidth="1"/>
    <col min="7" max="7" width="27" style="62" bestFit="1" customWidth="1"/>
    <col min="8" max="8" width="9.1796875" style="62" customWidth="1"/>
    <col min="9" max="9" width="4.54296875" style="62" customWidth="1"/>
    <col min="10" max="10" width="9.453125" style="62" customWidth="1"/>
    <col min="11" max="11" width="4.26953125" style="62" customWidth="1"/>
    <col min="12" max="12" width="60.7265625" style="45" customWidth="1"/>
    <col min="13" max="13" width="5.1796875" style="62" customWidth="1"/>
    <col min="14" max="14" width="5.81640625" style="62" customWidth="1"/>
    <col min="15" max="15" width="55.7265625" style="63" customWidth="1"/>
    <col min="16" max="16" width="16.453125" style="62" customWidth="1"/>
    <col min="17" max="17" width="53.26953125" style="47" customWidth="1"/>
    <col min="18" max="20" width="9.1796875" style="44" customWidth="1"/>
    <col min="21" max="16384" width="9.1796875" style="62"/>
  </cols>
  <sheetData>
    <row r="1" spans="1:23" ht="29" x14ac:dyDescent="0.35">
      <c r="A1" s="62" t="s">
        <v>187</v>
      </c>
      <c r="B1" s="62" t="s">
        <v>188</v>
      </c>
      <c r="C1" s="62" t="s">
        <v>12</v>
      </c>
      <c r="D1" s="63" t="s">
        <v>189</v>
      </c>
      <c r="E1" s="62" t="s">
        <v>190</v>
      </c>
      <c r="F1" s="62" t="s">
        <v>191</v>
      </c>
      <c r="G1" s="62" t="s">
        <v>13</v>
      </c>
      <c r="H1" s="62" t="s">
        <v>46</v>
      </c>
      <c r="I1" s="62" t="s">
        <v>14</v>
      </c>
      <c r="J1" s="62" t="s">
        <v>192</v>
      </c>
      <c r="K1" s="62" t="s">
        <v>193</v>
      </c>
      <c r="L1" s="45" t="s">
        <v>17</v>
      </c>
      <c r="M1" s="62" t="s">
        <v>194</v>
      </c>
      <c r="N1" s="62" t="s">
        <v>195</v>
      </c>
      <c r="O1" s="63" t="s">
        <v>18</v>
      </c>
      <c r="P1" s="62" t="s">
        <v>196</v>
      </c>
      <c r="Q1" s="47" t="s">
        <v>197</v>
      </c>
      <c r="R1" s="44" t="s">
        <v>198</v>
      </c>
      <c r="S1" s="44" t="s">
        <v>199</v>
      </c>
      <c r="T1" s="44" t="s">
        <v>200</v>
      </c>
      <c r="U1" s="64" t="s">
        <v>887</v>
      </c>
      <c r="V1" s="61" t="s">
        <v>26</v>
      </c>
      <c r="W1" s="61" t="s">
        <v>27</v>
      </c>
    </row>
    <row r="2" spans="1:23" s="44" customFormat="1" ht="101.5" x14ac:dyDescent="0.35">
      <c r="A2" s="49">
        <v>27637000023</v>
      </c>
      <c r="B2" s="49" t="s">
        <v>201</v>
      </c>
      <c r="C2" s="49" t="s">
        <v>202</v>
      </c>
      <c r="D2" s="47" t="s">
        <v>203</v>
      </c>
      <c r="E2" s="49">
        <v>106</v>
      </c>
      <c r="F2" s="49" t="s">
        <v>204</v>
      </c>
      <c r="G2" s="49" t="s">
        <v>205</v>
      </c>
      <c r="H2" s="49" t="s">
        <v>206</v>
      </c>
      <c r="I2" s="49">
        <v>0</v>
      </c>
      <c r="J2" s="49">
        <v>0</v>
      </c>
      <c r="K2" s="49">
        <v>0</v>
      </c>
      <c r="L2" s="45" t="s">
        <v>207</v>
      </c>
      <c r="M2" s="49"/>
      <c r="N2" s="49" t="s">
        <v>30</v>
      </c>
      <c r="O2" s="47" t="s">
        <v>208</v>
      </c>
      <c r="P2" s="54" t="s">
        <v>866</v>
      </c>
      <c r="Q2" s="55" t="s">
        <v>913</v>
      </c>
      <c r="U2" s="50"/>
      <c r="V2" s="60" t="s">
        <v>48</v>
      </c>
      <c r="W2" s="62"/>
    </row>
    <row r="3" spans="1:23" s="44" customFormat="1" ht="116" x14ac:dyDescent="0.35">
      <c r="A3" s="49">
        <v>27637100023</v>
      </c>
      <c r="B3" s="49" t="s">
        <v>209</v>
      </c>
      <c r="C3" s="49" t="s">
        <v>202</v>
      </c>
      <c r="D3" s="47" t="s">
        <v>203</v>
      </c>
      <c r="E3" s="49">
        <v>107</v>
      </c>
      <c r="F3" s="49" t="s">
        <v>204</v>
      </c>
      <c r="G3" s="49" t="s">
        <v>205</v>
      </c>
      <c r="H3" s="49" t="s">
        <v>206</v>
      </c>
      <c r="I3" s="49">
        <v>0</v>
      </c>
      <c r="J3" s="49">
        <v>0</v>
      </c>
      <c r="K3" s="49">
        <v>0</v>
      </c>
      <c r="L3" s="45" t="s">
        <v>210</v>
      </c>
      <c r="M3" s="49"/>
      <c r="N3" s="49" t="s">
        <v>30</v>
      </c>
      <c r="O3" s="47" t="s">
        <v>211</v>
      </c>
      <c r="P3" s="54" t="s">
        <v>866</v>
      </c>
      <c r="Q3" s="55" t="s">
        <v>914</v>
      </c>
      <c r="U3" s="50"/>
      <c r="V3" s="60" t="s">
        <v>48</v>
      </c>
      <c r="W3" s="62"/>
    </row>
    <row r="4" spans="1:23" s="44" customFormat="1" ht="101.5" x14ac:dyDescent="0.35">
      <c r="A4" s="49">
        <v>27566400023</v>
      </c>
      <c r="B4" s="49" t="s">
        <v>212</v>
      </c>
      <c r="C4" s="49" t="s">
        <v>213</v>
      </c>
      <c r="D4" s="47" t="s">
        <v>203</v>
      </c>
      <c r="E4" s="49">
        <v>1</v>
      </c>
      <c r="F4" s="49" t="s">
        <v>204</v>
      </c>
      <c r="G4" s="49" t="s">
        <v>214</v>
      </c>
      <c r="H4" s="49" t="s">
        <v>206</v>
      </c>
      <c r="I4" s="49">
        <v>0</v>
      </c>
      <c r="J4" s="49">
        <v>0</v>
      </c>
      <c r="K4" s="49">
        <v>0</v>
      </c>
      <c r="L4" s="45" t="s">
        <v>215</v>
      </c>
      <c r="M4" s="49"/>
      <c r="N4" s="49" t="s">
        <v>30</v>
      </c>
      <c r="O4" s="47" t="s">
        <v>216</v>
      </c>
      <c r="P4" s="50" t="s">
        <v>866</v>
      </c>
      <c r="Q4" s="48" t="s">
        <v>867</v>
      </c>
      <c r="U4" s="49"/>
      <c r="V4" s="60" t="s">
        <v>48</v>
      </c>
      <c r="W4" s="62"/>
    </row>
    <row r="5" spans="1:23" ht="43.5" x14ac:dyDescent="0.35">
      <c r="A5" s="62">
        <v>27590100023</v>
      </c>
      <c r="B5" s="62" t="s">
        <v>217</v>
      </c>
      <c r="C5" s="62" t="s">
        <v>218</v>
      </c>
      <c r="D5" s="63" t="s">
        <v>203</v>
      </c>
      <c r="E5" s="62">
        <v>1</v>
      </c>
      <c r="F5" s="62" t="s">
        <v>204</v>
      </c>
      <c r="G5" s="62" t="s">
        <v>219</v>
      </c>
      <c r="H5" s="62" t="s">
        <v>220</v>
      </c>
      <c r="I5" s="62">
        <v>1</v>
      </c>
      <c r="J5" s="62">
        <v>1</v>
      </c>
      <c r="K5" s="62">
        <v>1</v>
      </c>
      <c r="L5" s="45" t="s">
        <v>221</v>
      </c>
      <c r="N5" s="62" t="s">
        <v>42</v>
      </c>
      <c r="O5" s="63" t="s">
        <v>222</v>
      </c>
      <c r="P5" s="60" t="s">
        <v>868</v>
      </c>
      <c r="Q5" s="46"/>
      <c r="V5" s="60" t="s">
        <v>49</v>
      </c>
    </row>
    <row r="6" spans="1:23" s="44" customFormat="1" ht="43.5" x14ac:dyDescent="0.35">
      <c r="A6" s="49">
        <v>27621100023</v>
      </c>
      <c r="B6" s="49" t="s">
        <v>223</v>
      </c>
      <c r="C6" s="49" t="s">
        <v>224</v>
      </c>
      <c r="D6" s="47" t="s">
        <v>203</v>
      </c>
      <c r="E6" s="49">
        <v>1</v>
      </c>
      <c r="F6" s="49" t="s">
        <v>204</v>
      </c>
      <c r="G6" s="49" t="s">
        <v>225</v>
      </c>
      <c r="H6" s="49" t="s">
        <v>226</v>
      </c>
      <c r="I6" s="49">
        <v>1</v>
      </c>
      <c r="J6" s="49">
        <v>1</v>
      </c>
      <c r="K6" s="49">
        <v>1</v>
      </c>
      <c r="L6" s="45" t="s">
        <v>227</v>
      </c>
      <c r="M6" s="49"/>
      <c r="N6" s="49" t="s">
        <v>30</v>
      </c>
      <c r="O6" s="47" t="s">
        <v>228</v>
      </c>
      <c r="P6" s="50" t="s">
        <v>866</v>
      </c>
      <c r="Q6" s="48" t="s">
        <v>867</v>
      </c>
      <c r="U6" s="49"/>
      <c r="V6" s="60" t="s">
        <v>48</v>
      </c>
      <c r="W6" s="62"/>
    </row>
    <row r="7" spans="1:23" s="44" customFormat="1" ht="87" x14ac:dyDescent="0.35">
      <c r="A7" s="49">
        <v>27641700023</v>
      </c>
      <c r="B7" s="49" t="s">
        <v>229</v>
      </c>
      <c r="C7" s="49" t="s">
        <v>230</v>
      </c>
      <c r="D7" s="47" t="s">
        <v>203</v>
      </c>
      <c r="E7" s="49">
        <v>1</v>
      </c>
      <c r="F7" s="49" t="s">
        <v>204</v>
      </c>
      <c r="G7" s="49" t="s">
        <v>214</v>
      </c>
      <c r="H7" s="49" t="s">
        <v>206</v>
      </c>
      <c r="I7" s="49">
        <v>1</v>
      </c>
      <c r="J7" s="49">
        <v>1</v>
      </c>
      <c r="K7" s="49">
        <v>4</v>
      </c>
      <c r="L7" s="45" t="s">
        <v>231</v>
      </c>
      <c r="M7" s="49"/>
      <c r="N7" s="49" t="s">
        <v>30</v>
      </c>
      <c r="O7" s="47" t="s">
        <v>232</v>
      </c>
      <c r="P7" s="50" t="s">
        <v>869</v>
      </c>
      <c r="Q7" s="48" t="s">
        <v>870</v>
      </c>
      <c r="U7" s="49"/>
      <c r="V7" s="72" t="s">
        <v>49</v>
      </c>
      <c r="W7" s="72" t="s">
        <v>921</v>
      </c>
    </row>
    <row r="8" spans="1:23" s="44" customFormat="1" ht="304.5" x14ac:dyDescent="0.35">
      <c r="A8" s="49">
        <v>27636900023</v>
      </c>
      <c r="B8" s="49" t="s">
        <v>233</v>
      </c>
      <c r="C8" s="49" t="s">
        <v>202</v>
      </c>
      <c r="D8" s="47" t="s">
        <v>203</v>
      </c>
      <c r="E8" s="49">
        <v>105</v>
      </c>
      <c r="F8" s="49" t="s">
        <v>204</v>
      </c>
      <c r="G8" s="49" t="s">
        <v>205</v>
      </c>
      <c r="H8" s="49" t="s">
        <v>206</v>
      </c>
      <c r="I8" s="49">
        <v>12</v>
      </c>
      <c r="J8" s="49">
        <v>2</v>
      </c>
      <c r="K8" s="49">
        <v>3</v>
      </c>
      <c r="L8" s="45" t="s">
        <v>234</v>
      </c>
      <c r="M8" s="49"/>
      <c r="N8" s="49" t="s">
        <v>30</v>
      </c>
      <c r="O8" s="47" t="s">
        <v>235</v>
      </c>
      <c r="P8" s="54" t="s">
        <v>869</v>
      </c>
      <c r="Q8" s="55" t="s">
        <v>909</v>
      </c>
      <c r="U8" s="50"/>
      <c r="V8" s="72" t="s">
        <v>47</v>
      </c>
    </row>
    <row r="9" spans="1:23" s="44" customFormat="1" ht="101.5" x14ac:dyDescent="0.35">
      <c r="A9" s="49">
        <v>27636500023</v>
      </c>
      <c r="B9" s="49" t="s">
        <v>236</v>
      </c>
      <c r="C9" s="49" t="s">
        <v>202</v>
      </c>
      <c r="D9" s="47" t="s">
        <v>203</v>
      </c>
      <c r="E9" s="49">
        <v>101</v>
      </c>
      <c r="F9" s="49" t="s">
        <v>204</v>
      </c>
      <c r="G9" s="49" t="s">
        <v>205</v>
      </c>
      <c r="H9" s="49" t="s">
        <v>206</v>
      </c>
      <c r="I9" s="49">
        <v>12</v>
      </c>
      <c r="J9" s="49">
        <v>2</v>
      </c>
      <c r="K9" s="49">
        <v>5</v>
      </c>
      <c r="L9" s="45" t="s">
        <v>237</v>
      </c>
      <c r="M9" s="49"/>
      <c r="N9" s="49" t="s">
        <v>30</v>
      </c>
      <c r="O9" s="47" t="s">
        <v>238</v>
      </c>
      <c r="P9" s="54" t="s">
        <v>866</v>
      </c>
      <c r="Q9" s="55" t="s">
        <v>910</v>
      </c>
      <c r="U9" s="50"/>
      <c r="V9" s="60" t="s">
        <v>48</v>
      </c>
      <c r="W9" s="62"/>
    </row>
    <row r="10" spans="1:23" s="44" customFormat="1" ht="101.5" x14ac:dyDescent="0.35">
      <c r="A10" s="49">
        <v>27636600023</v>
      </c>
      <c r="B10" s="49" t="s">
        <v>239</v>
      </c>
      <c r="C10" s="49" t="s">
        <v>202</v>
      </c>
      <c r="D10" s="47" t="s">
        <v>203</v>
      </c>
      <c r="E10" s="49">
        <v>102</v>
      </c>
      <c r="F10" s="49" t="s">
        <v>204</v>
      </c>
      <c r="G10" s="49" t="s">
        <v>205</v>
      </c>
      <c r="H10" s="49" t="s">
        <v>206</v>
      </c>
      <c r="I10" s="49">
        <v>12</v>
      </c>
      <c r="J10" s="49">
        <v>2</v>
      </c>
      <c r="K10" s="49">
        <v>7</v>
      </c>
      <c r="L10" s="45" t="s">
        <v>240</v>
      </c>
      <c r="M10" s="49"/>
      <c r="N10" s="49" t="s">
        <v>30</v>
      </c>
      <c r="O10" s="47" t="s">
        <v>241</v>
      </c>
      <c r="P10" s="54" t="s">
        <v>866</v>
      </c>
      <c r="Q10" s="55" t="s">
        <v>910</v>
      </c>
      <c r="U10" s="50"/>
      <c r="V10" s="60" t="s">
        <v>48</v>
      </c>
      <c r="W10" s="62"/>
    </row>
    <row r="11" spans="1:23" s="44" customFormat="1" ht="101.5" x14ac:dyDescent="0.35">
      <c r="A11" s="49">
        <v>27636700023</v>
      </c>
      <c r="B11" s="49" t="s">
        <v>242</v>
      </c>
      <c r="C11" s="49" t="s">
        <v>202</v>
      </c>
      <c r="D11" s="47" t="s">
        <v>203</v>
      </c>
      <c r="E11" s="49">
        <v>103</v>
      </c>
      <c r="F11" s="49" t="s">
        <v>204</v>
      </c>
      <c r="G11" s="49" t="s">
        <v>205</v>
      </c>
      <c r="H11" s="49" t="s">
        <v>206</v>
      </c>
      <c r="I11" s="49">
        <v>12</v>
      </c>
      <c r="J11" s="49">
        <v>2</v>
      </c>
      <c r="K11" s="49">
        <v>9</v>
      </c>
      <c r="L11" s="45" t="s">
        <v>243</v>
      </c>
      <c r="M11" s="49"/>
      <c r="N11" s="49" t="s">
        <v>30</v>
      </c>
      <c r="O11" s="47" t="s">
        <v>244</v>
      </c>
      <c r="P11" s="54" t="s">
        <v>866</v>
      </c>
      <c r="Q11" s="55" t="s">
        <v>911</v>
      </c>
      <c r="U11" s="50"/>
      <c r="V11" s="60" t="s">
        <v>48</v>
      </c>
      <c r="W11" s="62"/>
    </row>
    <row r="12" spans="1:23" s="44" customFormat="1" ht="87" x14ac:dyDescent="0.35">
      <c r="A12" s="49">
        <v>27636800023</v>
      </c>
      <c r="B12" s="49" t="s">
        <v>245</v>
      </c>
      <c r="C12" s="49" t="s">
        <v>202</v>
      </c>
      <c r="D12" s="47" t="s">
        <v>203</v>
      </c>
      <c r="E12" s="49">
        <v>104</v>
      </c>
      <c r="F12" s="49" t="s">
        <v>204</v>
      </c>
      <c r="G12" s="49" t="s">
        <v>205</v>
      </c>
      <c r="H12" s="49" t="s">
        <v>206</v>
      </c>
      <c r="I12" s="49">
        <v>12</v>
      </c>
      <c r="J12" s="49">
        <v>2</v>
      </c>
      <c r="K12" s="49">
        <v>11</v>
      </c>
      <c r="L12" s="45" t="s">
        <v>246</v>
      </c>
      <c r="M12" s="49"/>
      <c r="N12" s="49" t="s">
        <v>30</v>
      </c>
      <c r="O12" s="47" t="s">
        <v>247</v>
      </c>
      <c r="P12" s="68" t="s">
        <v>869</v>
      </c>
      <c r="Q12" s="69" t="s">
        <v>924</v>
      </c>
      <c r="U12" s="50"/>
      <c r="V12" s="68" t="s">
        <v>47</v>
      </c>
    </row>
    <row r="13" spans="1:23" ht="29" x14ac:dyDescent="0.35">
      <c r="A13" s="62">
        <v>27627400023</v>
      </c>
      <c r="B13" s="62" t="s">
        <v>248</v>
      </c>
      <c r="C13" s="62" t="s">
        <v>202</v>
      </c>
      <c r="D13" s="63" t="s">
        <v>203</v>
      </c>
      <c r="E13" s="62">
        <v>10</v>
      </c>
      <c r="F13" s="62" t="s">
        <v>204</v>
      </c>
      <c r="G13" s="62" t="s">
        <v>205</v>
      </c>
      <c r="H13" s="62" t="s">
        <v>220</v>
      </c>
      <c r="I13" s="62">
        <v>16</v>
      </c>
      <c r="J13" s="62" t="s">
        <v>36</v>
      </c>
      <c r="K13" s="62">
        <v>23</v>
      </c>
      <c r="L13" s="45" t="s">
        <v>249</v>
      </c>
      <c r="N13" s="62" t="s">
        <v>30</v>
      </c>
      <c r="O13" s="63" t="s">
        <v>250</v>
      </c>
      <c r="P13" s="64" t="s">
        <v>868</v>
      </c>
      <c r="Q13" s="46"/>
      <c r="V13" s="60" t="s">
        <v>47</v>
      </c>
    </row>
    <row r="14" spans="1:23" ht="29" x14ac:dyDescent="0.35">
      <c r="A14" s="62">
        <v>27590200023</v>
      </c>
      <c r="B14" s="62" t="s">
        <v>251</v>
      </c>
      <c r="C14" s="62" t="s">
        <v>218</v>
      </c>
      <c r="D14" s="63" t="s">
        <v>203</v>
      </c>
      <c r="E14" s="62">
        <v>2</v>
      </c>
      <c r="F14" s="62" t="s">
        <v>204</v>
      </c>
      <c r="G14" s="62" t="s">
        <v>219</v>
      </c>
      <c r="H14" s="62" t="s">
        <v>220</v>
      </c>
      <c r="I14" s="62">
        <v>24</v>
      </c>
      <c r="J14" s="62" t="s">
        <v>252</v>
      </c>
      <c r="K14" s="62">
        <v>20</v>
      </c>
      <c r="L14" s="45" t="s">
        <v>253</v>
      </c>
      <c r="N14" s="62" t="s">
        <v>30</v>
      </c>
      <c r="O14" s="63" t="s">
        <v>254</v>
      </c>
      <c r="P14" s="60" t="s">
        <v>868</v>
      </c>
      <c r="Q14" s="46"/>
      <c r="V14" s="60" t="s">
        <v>49</v>
      </c>
    </row>
    <row r="15" spans="1:23" s="44" customFormat="1" ht="29" x14ac:dyDescent="0.35">
      <c r="A15" s="49">
        <v>27590300023</v>
      </c>
      <c r="B15" s="49" t="s">
        <v>255</v>
      </c>
      <c r="C15" s="49" t="s">
        <v>218</v>
      </c>
      <c r="D15" s="47" t="s">
        <v>203</v>
      </c>
      <c r="E15" s="49">
        <v>3</v>
      </c>
      <c r="F15" s="49" t="s">
        <v>204</v>
      </c>
      <c r="G15" s="49" t="s">
        <v>219</v>
      </c>
      <c r="H15" s="49" t="s">
        <v>206</v>
      </c>
      <c r="I15" s="49">
        <v>25</v>
      </c>
      <c r="J15" s="49" t="s">
        <v>97</v>
      </c>
      <c r="K15" s="49">
        <v>1</v>
      </c>
      <c r="L15" s="45" t="s">
        <v>256</v>
      </c>
      <c r="M15" s="49"/>
      <c r="N15" s="49" t="s">
        <v>30</v>
      </c>
      <c r="O15" s="47" t="s">
        <v>257</v>
      </c>
      <c r="P15" s="54" t="s">
        <v>868</v>
      </c>
      <c r="Q15" s="47"/>
      <c r="U15" s="50"/>
      <c r="V15" s="72" t="s">
        <v>47</v>
      </c>
    </row>
    <row r="16" spans="1:23" s="44" customFormat="1" ht="58" x14ac:dyDescent="0.35">
      <c r="A16" s="49">
        <v>27590400023</v>
      </c>
      <c r="B16" s="49" t="s">
        <v>258</v>
      </c>
      <c r="C16" s="49" t="s">
        <v>218</v>
      </c>
      <c r="D16" s="47" t="s">
        <v>203</v>
      </c>
      <c r="E16" s="49">
        <v>4</v>
      </c>
      <c r="F16" s="49" t="s">
        <v>204</v>
      </c>
      <c r="G16" s="49" t="s">
        <v>219</v>
      </c>
      <c r="H16" s="49" t="s">
        <v>206</v>
      </c>
      <c r="I16" s="49">
        <v>26</v>
      </c>
      <c r="J16" s="49" t="s">
        <v>43</v>
      </c>
      <c r="K16" s="49">
        <v>21</v>
      </c>
      <c r="L16" s="45" t="s">
        <v>259</v>
      </c>
      <c r="M16" s="49"/>
      <c r="N16" s="49" t="s">
        <v>30</v>
      </c>
      <c r="O16" s="47" t="s">
        <v>98</v>
      </c>
      <c r="P16" s="54" t="s">
        <v>868</v>
      </c>
      <c r="Q16" s="47"/>
      <c r="U16" s="50"/>
      <c r="V16" s="72" t="s">
        <v>47</v>
      </c>
    </row>
    <row r="17" spans="1:23" s="44" customFormat="1" ht="261" x14ac:dyDescent="0.35">
      <c r="A17" s="49">
        <v>27590500023</v>
      </c>
      <c r="B17" s="49" t="s">
        <v>260</v>
      </c>
      <c r="C17" s="49" t="s">
        <v>218</v>
      </c>
      <c r="D17" s="47" t="s">
        <v>203</v>
      </c>
      <c r="E17" s="49">
        <v>5</v>
      </c>
      <c r="F17" s="49" t="s">
        <v>204</v>
      </c>
      <c r="G17" s="49" t="s">
        <v>219</v>
      </c>
      <c r="H17" s="49" t="s">
        <v>206</v>
      </c>
      <c r="I17" s="49">
        <v>26</v>
      </c>
      <c r="J17" s="49" t="s">
        <v>43</v>
      </c>
      <c r="K17" s="49">
        <v>22</v>
      </c>
      <c r="L17" s="45" t="s">
        <v>261</v>
      </c>
      <c r="M17" s="49"/>
      <c r="N17" s="49" t="s">
        <v>30</v>
      </c>
      <c r="O17" s="47" t="s">
        <v>262</v>
      </c>
      <c r="P17" s="54" t="s">
        <v>868</v>
      </c>
      <c r="Q17" s="47"/>
      <c r="U17" s="50"/>
      <c r="V17" s="72" t="s">
        <v>47</v>
      </c>
    </row>
    <row r="18" spans="1:23" s="44" customFormat="1" ht="58" x14ac:dyDescent="0.35">
      <c r="A18" s="49">
        <v>27590600023</v>
      </c>
      <c r="B18" s="49" t="s">
        <v>263</v>
      </c>
      <c r="C18" s="49" t="s">
        <v>218</v>
      </c>
      <c r="D18" s="47" t="s">
        <v>203</v>
      </c>
      <c r="E18" s="49">
        <v>6</v>
      </c>
      <c r="F18" s="49" t="s">
        <v>204</v>
      </c>
      <c r="G18" s="49" t="s">
        <v>219</v>
      </c>
      <c r="H18" s="49" t="s">
        <v>206</v>
      </c>
      <c r="I18" s="49">
        <v>26</v>
      </c>
      <c r="J18" s="49" t="s">
        <v>43</v>
      </c>
      <c r="K18" s="49">
        <v>23</v>
      </c>
      <c r="L18" s="45" t="s">
        <v>264</v>
      </c>
      <c r="M18" s="49"/>
      <c r="N18" s="49" t="s">
        <v>30</v>
      </c>
      <c r="O18" s="47" t="s">
        <v>99</v>
      </c>
      <c r="P18" s="54" t="s">
        <v>868</v>
      </c>
      <c r="Q18" s="47"/>
      <c r="U18" s="50"/>
      <c r="V18" s="72" t="s">
        <v>47</v>
      </c>
    </row>
    <row r="19" spans="1:23" s="44" customFormat="1" ht="130.5" x14ac:dyDescent="0.35">
      <c r="A19" s="49">
        <v>27590700023</v>
      </c>
      <c r="B19" s="49" t="s">
        <v>265</v>
      </c>
      <c r="C19" s="49" t="s">
        <v>218</v>
      </c>
      <c r="D19" s="47" t="s">
        <v>203</v>
      </c>
      <c r="E19" s="49">
        <v>7</v>
      </c>
      <c r="F19" s="49" t="s">
        <v>204</v>
      </c>
      <c r="G19" s="49" t="s">
        <v>219</v>
      </c>
      <c r="H19" s="49" t="s">
        <v>206</v>
      </c>
      <c r="I19" s="49">
        <v>26</v>
      </c>
      <c r="J19" s="49" t="s">
        <v>43</v>
      </c>
      <c r="K19" s="49">
        <v>24</v>
      </c>
      <c r="L19" s="45" t="s">
        <v>266</v>
      </c>
      <c r="M19" s="49"/>
      <c r="N19" s="49" t="s">
        <v>30</v>
      </c>
      <c r="O19" s="47" t="s">
        <v>100</v>
      </c>
      <c r="P19" s="54" t="s">
        <v>868</v>
      </c>
      <c r="Q19" s="47"/>
      <c r="U19" s="50"/>
      <c r="V19" s="72" t="s">
        <v>47</v>
      </c>
    </row>
    <row r="20" spans="1:23" s="44" customFormat="1" ht="101.5" x14ac:dyDescent="0.35">
      <c r="A20" s="49">
        <v>27590800023</v>
      </c>
      <c r="B20" s="49" t="s">
        <v>267</v>
      </c>
      <c r="C20" s="49" t="s">
        <v>218</v>
      </c>
      <c r="D20" s="47" t="s">
        <v>203</v>
      </c>
      <c r="E20" s="49">
        <v>8</v>
      </c>
      <c r="F20" s="49" t="s">
        <v>204</v>
      </c>
      <c r="G20" s="49" t="s">
        <v>219</v>
      </c>
      <c r="H20" s="49" t="s">
        <v>206</v>
      </c>
      <c r="I20" s="49">
        <v>26</v>
      </c>
      <c r="J20" s="49" t="s">
        <v>43</v>
      </c>
      <c r="K20" s="49">
        <v>25</v>
      </c>
      <c r="L20" s="45" t="s">
        <v>268</v>
      </c>
      <c r="M20" s="49"/>
      <c r="N20" s="49" t="s">
        <v>30</v>
      </c>
      <c r="O20" s="47" t="s">
        <v>100</v>
      </c>
      <c r="P20" s="54" t="s">
        <v>868</v>
      </c>
      <c r="Q20" s="47"/>
      <c r="U20" s="50"/>
      <c r="V20" s="72" t="s">
        <v>47</v>
      </c>
    </row>
    <row r="21" spans="1:23" s="44" customFormat="1" ht="43.5" x14ac:dyDescent="0.35">
      <c r="A21" s="49">
        <v>27590900023</v>
      </c>
      <c r="B21" s="49" t="s">
        <v>269</v>
      </c>
      <c r="C21" s="49" t="s">
        <v>218</v>
      </c>
      <c r="D21" s="47" t="s">
        <v>203</v>
      </c>
      <c r="E21" s="49">
        <v>9</v>
      </c>
      <c r="F21" s="49" t="s">
        <v>204</v>
      </c>
      <c r="G21" s="49" t="s">
        <v>219</v>
      </c>
      <c r="H21" s="49" t="s">
        <v>206</v>
      </c>
      <c r="I21" s="49">
        <v>26</v>
      </c>
      <c r="J21" s="49" t="s">
        <v>43</v>
      </c>
      <c r="K21" s="49">
        <v>39</v>
      </c>
      <c r="L21" s="45" t="s">
        <v>270</v>
      </c>
      <c r="M21" s="49"/>
      <c r="N21" s="49" t="s">
        <v>30</v>
      </c>
      <c r="O21" s="47" t="s">
        <v>271</v>
      </c>
      <c r="P21" s="50" t="s">
        <v>868</v>
      </c>
      <c r="Q21" s="47"/>
      <c r="U21" s="49"/>
      <c r="V21" s="72" t="s">
        <v>47</v>
      </c>
    </row>
    <row r="22" spans="1:23" s="44" customFormat="1" ht="58" x14ac:dyDescent="0.35">
      <c r="A22" s="49">
        <v>27629400023</v>
      </c>
      <c r="B22" s="49" t="s">
        <v>272</v>
      </c>
      <c r="C22" s="49" t="s">
        <v>202</v>
      </c>
      <c r="D22" s="47" t="s">
        <v>203</v>
      </c>
      <c r="E22" s="49">
        <v>30</v>
      </c>
      <c r="F22" s="49" t="s">
        <v>204</v>
      </c>
      <c r="G22" s="49" t="s">
        <v>205</v>
      </c>
      <c r="H22" s="49" t="s">
        <v>206</v>
      </c>
      <c r="I22" s="49">
        <v>31</v>
      </c>
      <c r="J22" s="49" t="s">
        <v>273</v>
      </c>
      <c r="K22" s="49">
        <v>10</v>
      </c>
      <c r="L22" s="45" t="s">
        <v>274</v>
      </c>
      <c r="M22" s="49"/>
      <c r="N22" s="49" t="s">
        <v>30</v>
      </c>
      <c r="O22" s="47" t="s">
        <v>275</v>
      </c>
      <c r="P22" s="50" t="s">
        <v>866</v>
      </c>
      <c r="Q22" s="48" t="s">
        <v>871</v>
      </c>
      <c r="U22" s="49"/>
      <c r="V22" s="60" t="s">
        <v>48</v>
      </c>
      <c r="W22" s="62"/>
    </row>
    <row r="23" spans="1:23" s="44" customFormat="1" ht="87" x14ac:dyDescent="0.35">
      <c r="A23" s="49">
        <v>27631500023</v>
      </c>
      <c r="B23" s="49" t="s">
        <v>276</v>
      </c>
      <c r="C23" s="49" t="s">
        <v>202</v>
      </c>
      <c r="D23" s="47" t="s">
        <v>203</v>
      </c>
      <c r="E23" s="49">
        <v>51</v>
      </c>
      <c r="F23" s="49" t="s">
        <v>204</v>
      </c>
      <c r="G23" s="49" t="s">
        <v>205</v>
      </c>
      <c r="H23" s="49" t="s">
        <v>206</v>
      </c>
      <c r="I23" s="49">
        <v>31</v>
      </c>
      <c r="J23" s="49" t="s">
        <v>273</v>
      </c>
      <c r="K23" s="49">
        <v>10</v>
      </c>
      <c r="L23" s="45" t="s">
        <v>277</v>
      </c>
      <c r="M23" s="49"/>
      <c r="N23" s="49" t="s">
        <v>30</v>
      </c>
      <c r="O23" s="47" t="s">
        <v>278</v>
      </c>
      <c r="P23" s="50" t="s">
        <v>866</v>
      </c>
      <c r="Q23" s="52" t="s">
        <v>888</v>
      </c>
      <c r="U23" s="50"/>
      <c r="V23" s="60" t="s">
        <v>48</v>
      </c>
      <c r="W23" s="62"/>
    </row>
    <row r="24" spans="1:23" ht="29" x14ac:dyDescent="0.35">
      <c r="A24" s="62">
        <v>27627500023</v>
      </c>
      <c r="B24" s="62" t="s">
        <v>279</v>
      </c>
      <c r="C24" s="62" t="s">
        <v>202</v>
      </c>
      <c r="D24" s="63" t="s">
        <v>203</v>
      </c>
      <c r="E24" s="62">
        <v>11</v>
      </c>
      <c r="F24" s="62" t="s">
        <v>204</v>
      </c>
      <c r="G24" s="62" t="s">
        <v>205</v>
      </c>
      <c r="H24" s="62" t="s">
        <v>220</v>
      </c>
      <c r="I24" s="62">
        <v>33</v>
      </c>
      <c r="J24" s="62" t="s">
        <v>78</v>
      </c>
      <c r="K24" s="62">
        <v>26</v>
      </c>
      <c r="L24" s="45" t="s">
        <v>249</v>
      </c>
      <c r="N24" s="62" t="s">
        <v>30</v>
      </c>
      <c r="O24" s="63" t="s">
        <v>280</v>
      </c>
      <c r="P24" s="64" t="s">
        <v>868</v>
      </c>
      <c r="Q24" s="46"/>
      <c r="V24" s="60" t="s">
        <v>47</v>
      </c>
    </row>
    <row r="25" spans="1:23" s="44" customFormat="1" ht="43.5" x14ac:dyDescent="0.35">
      <c r="A25" s="49">
        <v>27627600023</v>
      </c>
      <c r="B25" s="49" t="s">
        <v>281</v>
      </c>
      <c r="C25" s="49" t="s">
        <v>202</v>
      </c>
      <c r="D25" s="47" t="s">
        <v>203</v>
      </c>
      <c r="E25" s="49">
        <v>12</v>
      </c>
      <c r="F25" s="49" t="s">
        <v>204</v>
      </c>
      <c r="G25" s="49" t="s">
        <v>205</v>
      </c>
      <c r="H25" s="49" t="s">
        <v>220</v>
      </c>
      <c r="I25" s="49">
        <v>34</v>
      </c>
      <c r="J25" s="49" t="s">
        <v>78</v>
      </c>
      <c r="K25" s="49">
        <v>1</v>
      </c>
      <c r="L25" s="45" t="s">
        <v>282</v>
      </c>
      <c r="M25" s="49"/>
      <c r="N25" s="49" t="s">
        <v>30</v>
      </c>
      <c r="O25" s="47" t="s">
        <v>283</v>
      </c>
      <c r="P25" s="51" t="s">
        <v>866</v>
      </c>
      <c r="Q25" s="52" t="s">
        <v>888</v>
      </c>
      <c r="U25" s="49"/>
      <c r="V25" s="60" t="s">
        <v>48</v>
      </c>
      <c r="W25" s="62"/>
    </row>
    <row r="26" spans="1:23" s="44" customFormat="1" ht="43.5" x14ac:dyDescent="0.35">
      <c r="A26" s="49">
        <v>27627700023</v>
      </c>
      <c r="B26" s="49" t="s">
        <v>284</v>
      </c>
      <c r="C26" s="49" t="s">
        <v>202</v>
      </c>
      <c r="D26" s="47" t="s">
        <v>203</v>
      </c>
      <c r="E26" s="49">
        <v>13</v>
      </c>
      <c r="F26" s="49" t="s">
        <v>204</v>
      </c>
      <c r="G26" s="49" t="s">
        <v>205</v>
      </c>
      <c r="H26" s="49" t="s">
        <v>220</v>
      </c>
      <c r="I26" s="49">
        <v>34</v>
      </c>
      <c r="J26" s="49" t="s">
        <v>78</v>
      </c>
      <c r="K26" s="49">
        <v>1</v>
      </c>
      <c r="L26" s="45" t="s">
        <v>282</v>
      </c>
      <c r="M26" s="49"/>
      <c r="N26" s="49" t="s">
        <v>30</v>
      </c>
      <c r="O26" s="47" t="s">
        <v>285</v>
      </c>
      <c r="P26" s="51" t="s">
        <v>866</v>
      </c>
      <c r="Q26" s="52" t="s">
        <v>888</v>
      </c>
      <c r="U26" s="49"/>
      <c r="V26" s="60" t="s">
        <v>48</v>
      </c>
      <c r="W26" s="62"/>
    </row>
    <row r="27" spans="1:23" s="44" customFormat="1" ht="87" x14ac:dyDescent="0.35">
      <c r="A27" s="49">
        <v>27629200023</v>
      </c>
      <c r="B27" s="49" t="s">
        <v>286</v>
      </c>
      <c r="C27" s="49" t="s">
        <v>202</v>
      </c>
      <c r="D27" s="47" t="s">
        <v>203</v>
      </c>
      <c r="E27" s="49">
        <v>28</v>
      </c>
      <c r="F27" s="49" t="s">
        <v>204</v>
      </c>
      <c r="G27" s="49" t="s">
        <v>205</v>
      </c>
      <c r="H27" s="49" t="s">
        <v>220</v>
      </c>
      <c r="I27" s="49">
        <v>34</v>
      </c>
      <c r="J27" s="49" t="s">
        <v>78</v>
      </c>
      <c r="K27" s="49">
        <v>1</v>
      </c>
      <c r="L27" s="45" t="s">
        <v>287</v>
      </c>
      <c r="M27" s="49"/>
      <c r="N27" s="49" t="s">
        <v>30</v>
      </c>
      <c r="O27" s="47" t="s">
        <v>288</v>
      </c>
      <c r="P27" s="57" t="s">
        <v>869</v>
      </c>
      <c r="Q27" s="65" t="s">
        <v>919</v>
      </c>
      <c r="U27" s="51"/>
      <c r="V27" s="87" t="s">
        <v>49</v>
      </c>
      <c r="W27" s="62"/>
    </row>
    <row r="28" spans="1:23" s="44" customFormat="1" ht="43.5" x14ac:dyDescent="0.35">
      <c r="A28" s="49">
        <v>27627800023</v>
      </c>
      <c r="B28" s="49" t="s">
        <v>289</v>
      </c>
      <c r="C28" s="49" t="s">
        <v>202</v>
      </c>
      <c r="D28" s="47" t="s">
        <v>203</v>
      </c>
      <c r="E28" s="49">
        <v>14</v>
      </c>
      <c r="F28" s="49" t="s">
        <v>204</v>
      </c>
      <c r="G28" s="49" t="s">
        <v>205</v>
      </c>
      <c r="H28" s="49" t="s">
        <v>220</v>
      </c>
      <c r="I28" s="49">
        <v>34</v>
      </c>
      <c r="J28" s="49" t="s">
        <v>78</v>
      </c>
      <c r="K28" s="49">
        <v>4</v>
      </c>
      <c r="L28" s="45" t="s">
        <v>282</v>
      </c>
      <c r="M28" s="49"/>
      <c r="N28" s="49" t="s">
        <v>30</v>
      </c>
      <c r="O28" s="47" t="s">
        <v>285</v>
      </c>
      <c r="P28" s="51" t="s">
        <v>866</v>
      </c>
      <c r="Q28" s="52" t="s">
        <v>888</v>
      </c>
      <c r="U28" s="49"/>
      <c r="V28" s="60" t="s">
        <v>48</v>
      </c>
      <c r="W28" s="62"/>
    </row>
    <row r="29" spans="1:23" s="44" customFormat="1" ht="58" x14ac:dyDescent="0.35">
      <c r="A29" s="49">
        <v>27629300023</v>
      </c>
      <c r="B29" s="49" t="s">
        <v>290</v>
      </c>
      <c r="C29" s="49" t="s">
        <v>202</v>
      </c>
      <c r="D29" s="47" t="s">
        <v>203</v>
      </c>
      <c r="E29" s="49">
        <v>29</v>
      </c>
      <c r="F29" s="49" t="s">
        <v>204</v>
      </c>
      <c r="G29" s="49" t="s">
        <v>205</v>
      </c>
      <c r="H29" s="49" t="s">
        <v>206</v>
      </c>
      <c r="I29" s="49">
        <v>34</v>
      </c>
      <c r="J29" s="49" t="s">
        <v>78</v>
      </c>
      <c r="K29" s="49">
        <v>5</v>
      </c>
      <c r="L29" s="45" t="s">
        <v>274</v>
      </c>
      <c r="M29" s="49"/>
      <c r="N29" s="49" t="s">
        <v>30</v>
      </c>
      <c r="O29" s="47" t="s">
        <v>291</v>
      </c>
      <c r="P29" s="50" t="s">
        <v>866</v>
      </c>
      <c r="Q29" s="48" t="s">
        <v>871</v>
      </c>
      <c r="U29" s="49"/>
      <c r="V29" s="60" t="s">
        <v>48</v>
      </c>
      <c r="W29" s="62"/>
    </row>
    <row r="30" spans="1:23" s="44" customFormat="1" ht="87" x14ac:dyDescent="0.35">
      <c r="A30" s="49">
        <v>27631600023</v>
      </c>
      <c r="B30" s="49" t="s">
        <v>292</v>
      </c>
      <c r="C30" s="49" t="s">
        <v>202</v>
      </c>
      <c r="D30" s="47" t="s">
        <v>203</v>
      </c>
      <c r="E30" s="49">
        <v>52</v>
      </c>
      <c r="F30" s="49" t="s">
        <v>204</v>
      </c>
      <c r="G30" s="49" t="s">
        <v>205</v>
      </c>
      <c r="H30" s="49" t="s">
        <v>206</v>
      </c>
      <c r="I30" s="49">
        <v>34</v>
      </c>
      <c r="J30" s="49" t="s">
        <v>78</v>
      </c>
      <c r="K30" s="49">
        <v>5</v>
      </c>
      <c r="L30" s="45" t="s">
        <v>277</v>
      </c>
      <c r="M30" s="49"/>
      <c r="N30" s="49" t="s">
        <v>30</v>
      </c>
      <c r="O30" s="47" t="s">
        <v>278</v>
      </c>
      <c r="P30" s="50" t="s">
        <v>866</v>
      </c>
      <c r="Q30" s="52" t="s">
        <v>888</v>
      </c>
      <c r="U30" s="49"/>
      <c r="V30" s="60" t="s">
        <v>48</v>
      </c>
      <c r="W30" s="62"/>
    </row>
    <row r="31" spans="1:23" s="44" customFormat="1" ht="43.5" x14ac:dyDescent="0.35">
      <c r="A31" s="49">
        <v>27627900023</v>
      </c>
      <c r="B31" s="49" t="s">
        <v>293</v>
      </c>
      <c r="C31" s="49" t="s">
        <v>202</v>
      </c>
      <c r="D31" s="47" t="s">
        <v>203</v>
      </c>
      <c r="E31" s="49">
        <v>15</v>
      </c>
      <c r="F31" s="49" t="s">
        <v>204</v>
      </c>
      <c r="G31" s="49" t="s">
        <v>205</v>
      </c>
      <c r="H31" s="49" t="s">
        <v>220</v>
      </c>
      <c r="I31" s="49">
        <v>34</v>
      </c>
      <c r="J31" s="49" t="s">
        <v>78</v>
      </c>
      <c r="K31" s="49">
        <v>7</v>
      </c>
      <c r="L31" s="45" t="s">
        <v>282</v>
      </c>
      <c r="M31" s="49"/>
      <c r="N31" s="49" t="s">
        <v>30</v>
      </c>
      <c r="O31" s="47" t="s">
        <v>285</v>
      </c>
      <c r="P31" s="51" t="s">
        <v>866</v>
      </c>
      <c r="Q31" s="52" t="s">
        <v>888</v>
      </c>
      <c r="U31" s="49"/>
      <c r="V31" s="60" t="s">
        <v>48</v>
      </c>
      <c r="W31" s="62"/>
    </row>
    <row r="32" spans="1:23" s="44" customFormat="1" ht="174" x14ac:dyDescent="0.35">
      <c r="A32" s="49">
        <v>27636400023</v>
      </c>
      <c r="B32" s="49" t="s">
        <v>294</v>
      </c>
      <c r="C32" s="49" t="s">
        <v>202</v>
      </c>
      <c r="D32" s="47" t="s">
        <v>203</v>
      </c>
      <c r="E32" s="49">
        <v>100</v>
      </c>
      <c r="F32" s="49" t="s">
        <v>204</v>
      </c>
      <c r="G32" s="49" t="s">
        <v>205</v>
      </c>
      <c r="H32" s="49" t="s">
        <v>206</v>
      </c>
      <c r="I32" s="49">
        <v>34</v>
      </c>
      <c r="J32" s="49" t="s">
        <v>79</v>
      </c>
      <c r="K32" s="49">
        <v>33</v>
      </c>
      <c r="L32" s="45" t="s">
        <v>295</v>
      </c>
      <c r="M32" s="49"/>
      <c r="N32" s="49" t="s">
        <v>30</v>
      </c>
      <c r="O32" s="47" t="s">
        <v>296</v>
      </c>
      <c r="P32" s="54" t="s">
        <v>866</v>
      </c>
      <c r="Q32" s="59" t="s">
        <v>917</v>
      </c>
      <c r="U32" s="50"/>
      <c r="V32" s="60" t="s">
        <v>48</v>
      </c>
      <c r="W32" s="62"/>
    </row>
    <row r="33" spans="1:23" ht="188.5" x14ac:dyDescent="0.35">
      <c r="A33" s="62">
        <v>27625800023</v>
      </c>
      <c r="B33" s="62" t="s">
        <v>297</v>
      </c>
      <c r="C33" s="62" t="s">
        <v>298</v>
      </c>
      <c r="D33" s="63" t="s">
        <v>203</v>
      </c>
      <c r="E33" s="62">
        <v>2</v>
      </c>
      <c r="F33" s="62" t="s">
        <v>299</v>
      </c>
      <c r="G33" s="62" t="s">
        <v>300</v>
      </c>
      <c r="H33" s="62" t="s">
        <v>220</v>
      </c>
      <c r="I33" s="62">
        <v>35</v>
      </c>
      <c r="J33" s="62" t="s">
        <v>79</v>
      </c>
      <c r="K33" s="62">
        <v>12</v>
      </c>
      <c r="L33" s="45" t="s">
        <v>301</v>
      </c>
      <c r="N33" s="62" t="s">
        <v>42</v>
      </c>
      <c r="O33" s="63" t="s">
        <v>302</v>
      </c>
      <c r="P33" s="70" t="s">
        <v>869</v>
      </c>
      <c r="Q33" s="69" t="s">
        <v>930</v>
      </c>
      <c r="U33" s="64"/>
      <c r="V33" s="68" t="s">
        <v>47</v>
      </c>
    </row>
    <row r="34" spans="1:23" x14ac:dyDescent="0.35">
      <c r="A34" s="62">
        <v>27591000023</v>
      </c>
      <c r="B34" s="62" t="s">
        <v>303</v>
      </c>
      <c r="C34" s="62" t="s">
        <v>218</v>
      </c>
      <c r="D34" s="63" t="s">
        <v>203</v>
      </c>
      <c r="E34" s="62">
        <v>10</v>
      </c>
      <c r="F34" s="62" t="s">
        <v>204</v>
      </c>
      <c r="G34" s="62" t="s">
        <v>219</v>
      </c>
      <c r="H34" s="62" t="s">
        <v>220</v>
      </c>
      <c r="I34" s="62">
        <v>36</v>
      </c>
      <c r="J34" s="62" t="s">
        <v>38</v>
      </c>
      <c r="K34" s="62">
        <v>14</v>
      </c>
      <c r="L34" s="45" t="s">
        <v>95</v>
      </c>
      <c r="N34" s="62" t="s">
        <v>42</v>
      </c>
      <c r="O34" s="63" t="s">
        <v>96</v>
      </c>
      <c r="P34" s="60" t="s">
        <v>868</v>
      </c>
      <c r="Q34" s="46"/>
      <c r="V34" s="60" t="s">
        <v>49</v>
      </c>
    </row>
    <row r="35" spans="1:23" s="44" customFormat="1" ht="58" x14ac:dyDescent="0.35">
      <c r="A35" s="49">
        <v>27591100023</v>
      </c>
      <c r="B35" s="49" t="s">
        <v>304</v>
      </c>
      <c r="C35" s="49" t="s">
        <v>218</v>
      </c>
      <c r="D35" s="47" t="s">
        <v>203</v>
      </c>
      <c r="E35" s="49">
        <v>11</v>
      </c>
      <c r="F35" s="49" t="s">
        <v>204</v>
      </c>
      <c r="G35" s="49" t="s">
        <v>219</v>
      </c>
      <c r="H35" s="49" t="s">
        <v>206</v>
      </c>
      <c r="I35" s="49">
        <v>37</v>
      </c>
      <c r="J35" s="49" t="s">
        <v>38</v>
      </c>
      <c r="K35" s="49">
        <v>13</v>
      </c>
      <c r="L35" s="45" t="s">
        <v>305</v>
      </c>
      <c r="M35" s="49"/>
      <c r="N35" s="49" t="s">
        <v>30</v>
      </c>
      <c r="O35" s="47" t="s">
        <v>306</v>
      </c>
      <c r="P35" s="50" t="s">
        <v>868</v>
      </c>
      <c r="Q35" s="47"/>
      <c r="U35" s="49"/>
      <c r="V35" s="72" t="s">
        <v>47</v>
      </c>
    </row>
    <row r="36" spans="1:23" s="44" customFormat="1" ht="43.5" x14ac:dyDescent="0.35">
      <c r="A36" s="49">
        <v>27591200023</v>
      </c>
      <c r="B36" s="49" t="s">
        <v>307</v>
      </c>
      <c r="C36" s="49" t="s">
        <v>218</v>
      </c>
      <c r="D36" s="47" t="s">
        <v>203</v>
      </c>
      <c r="E36" s="49">
        <v>12</v>
      </c>
      <c r="F36" s="49" t="s">
        <v>204</v>
      </c>
      <c r="G36" s="49" t="s">
        <v>219</v>
      </c>
      <c r="H36" s="49" t="s">
        <v>206</v>
      </c>
      <c r="I36" s="49">
        <v>37</v>
      </c>
      <c r="J36" s="49" t="s">
        <v>31</v>
      </c>
      <c r="K36" s="49">
        <v>36</v>
      </c>
      <c r="L36" s="45" t="s">
        <v>101</v>
      </c>
      <c r="M36" s="49"/>
      <c r="N36" s="49" t="s">
        <v>30</v>
      </c>
      <c r="O36" s="47" t="s">
        <v>308</v>
      </c>
      <c r="P36" s="50" t="s">
        <v>868</v>
      </c>
      <c r="Q36" s="47"/>
      <c r="U36" s="49"/>
      <c r="V36" s="72" t="s">
        <v>47</v>
      </c>
    </row>
    <row r="37" spans="1:23" s="44" customFormat="1" ht="43.5" x14ac:dyDescent="0.35">
      <c r="A37" s="49">
        <v>27628000023</v>
      </c>
      <c r="B37" s="49" t="s">
        <v>309</v>
      </c>
      <c r="C37" s="49" t="s">
        <v>202</v>
      </c>
      <c r="D37" s="47" t="s">
        <v>203</v>
      </c>
      <c r="E37" s="49">
        <v>16</v>
      </c>
      <c r="F37" s="49" t="s">
        <v>204</v>
      </c>
      <c r="G37" s="49" t="s">
        <v>205</v>
      </c>
      <c r="H37" s="49" t="s">
        <v>220</v>
      </c>
      <c r="I37" s="49">
        <v>42</v>
      </c>
      <c r="J37" s="49" t="s">
        <v>32</v>
      </c>
      <c r="K37" s="49">
        <v>14</v>
      </c>
      <c r="L37" s="45" t="s">
        <v>282</v>
      </c>
      <c r="M37" s="49"/>
      <c r="N37" s="49" t="s">
        <v>30</v>
      </c>
      <c r="O37" s="47" t="s">
        <v>285</v>
      </c>
      <c r="P37" s="51" t="s">
        <v>866</v>
      </c>
      <c r="Q37" s="52" t="s">
        <v>888</v>
      </c>
      <c r="U37" s="49"/>
      <c r="V37" s="60" t="s">
        <v>48</v>
      </c>
      <c r="W37" s="62"/>
    </row>
    <row r="38" spans="1:23" s="44" customFormat="1" ht="72.5" x14ac:dyDescent="0.35">
      <c r="A38" s="49">
        <v>27623800023</v>
      </c>
      <c r="B38" s="49" t="s">
        <v>310</v>
      </c>
      <c r="C38" s="49" t="s">
        <v>311</v>
      </c>
      <c r="D38" s="47" t="s">
        <v>203</v>
      </c>
      <c r="E38" s="49">
        <v>1</v>
      </c>
      <c r="F38" s="49" t="s">
        <v>299</v>
      </c>
      <c r="G38" s="49" t="s">
        <v>312</v>
      </c>
      <c r="H38" s="49" t="s">
        <v>206</v>
      </c>
      <c r="I38" s="49">
        <v>44</v>
      </c>
      <c r="J38" s="49" t="s">
        <v>32</v>
      </c>
      <c r="K38" s="49">
        <v>11</v>
      </c>
      <c r="L38" s="45" t="s">
        <v>313</v>
      </c>
      <c r="M38" s="49"/>
      <c r="N38" s="49" t="s">
        <v>42</v>
      </c>
      <c r="O38" s="47" t="s">
        <v>314</v>
      </c>
      <c r="P38" s="50" t="s">
        <v>869</v>
      </c>
      <c r="Q38" s="48" t="s">
        <v>872</v>
      </c>
      <c r="U38" s="49"/>
      <c r="V38" s="72" t="s">
        <v>47</v>
      </c>
    </row>
    <row r="39" spans="1:23" x14ac:dyDescent="0.35">
      <c r="A39" s="62">
        <v>27591300023</v>
      </c>
      <c r="B39" s="62" t="s">
        <v>315</v>
      </c>
      <c r="C39" s="62" t="s">
        <v>218</v>
      </c>
      <c r="D39" s="63" t="s">
        <v>203</v>
      </c>
      <c r="E39" s="62">
        <v>13</v>
      </c>
      <c r="F39" s="62" t="s">
        <v>204</v>
      </c>
      <c r="G39" s="62" t="s">
        <v>219</v>
      </c>
      <c r="H39" s="62" t="s">
        <v>220</v>
      </c>
      <c r="I39" s="62">
        <v>44</v>
      </c>
      <c r="J39" s="62" t="s">
        <v>32</v>
      </c>
      <c r="K39" s="62">
        <v>17</v>
      </c>
      <c r="L39" s="45" t="s">
        <v>102</v>
      </c>
      <c r="N39" s="62" t="s">
        <v>30</v>
      </c>
      <c r="O39" s="63" t="s">
        <v>103</v>
      </c>
      <c r="P39" s="60" t="s">
        <v>868</v>
      </c>
      <c r="Q39" s="46"/>
      <c r="V39" s="60" t="s">
        <v>49</v>
      </c>
    </row>
    <row r="40" spans="1:23" s="44" customFormat="1" ht="116" x14ac:dyDescent="0.35">
      <c r="A40" s="49">
        <v>27623900023</v>
      </c>
      <c r="B40" s="49" t="s">
        <v>316</v>
      </c>
      <c r="C40" s="49" t="s">
        <v>311</v>
      </c>
      <c r="D40" s="47" t="s">
        <v>203</v>
      </c>
      <c r="E40" s="49">
        <v>2</v>
      </c>
      <c r="F40" s="49" t="s">
        <v>299</v>
      </c>
      <c r="G40" s="49" t="s">
        <v>312</v>
      </c>
      <c r="H40" s="49" t="s">
        <v>206</v>
      </c>
      <c r="I40" s="49">
        <v>44</v>
      </c>
      <c r="J40" s="49" t="s">
        <v>32</v>
      </c>
      <c r="K40" s="49">
        <v>21</v>
      </c>
      <c r="L40" s="45" t="s">
        <v>317</v>
      </c>
      <c r="M40" s="49"/>
      <c r="N40" s="49" t="s">
        <v>42</v>
      </c>
      <c r="O40" s="47" t="s">
        <v>150</v>
      </c>
      <c r="P40" s="50" t="s">
        <v>868</v>
      </c>
      <c r="Q40" s="47"/>
      <c r="U40" s="49"/>
      <c r="V40" s="72" t="s">
        <v>47</v>
      </c>
    </row>
    <row r="41" spans="1:23" x14ac:dyDescent="0.35">
      <c r="A41" s="62">
        <v>27591400023</v>
      </c>
      <c r="B41" s="62" t="s">
        <v>318</v>
      </c>
      <c r="C41" s="62" t="s">
        <v>218</v>
      </c>
      <c r="D41" s="63" t="s">
        <v>203</v>
      </c>
      <c r="E41" s="62">
        <v>14</v>
      </c>
      <c r="F41" s="62" t="s">
        <v>204</v>
      </c>
      <c r="G41" s="62" t="s">
        <v>219</v>
      </c>
      <c r="H41" s="62" t="s">
        <v>220</v>
      </c>
      <c r="I41" s="62">
        <v>44</v>
      </c>
      <c r="J41" s="62" t="s">
        <v>32</v>
      </c>
      <c r="K41" s="62">
        <v>24</v>
      </c>
      <c r="L41" s="45" t="s">
        <v>319</v>
      </c>
      <c r="N41" s="62" t="s">
        <v>30</v>
      </c>
      <c r="O41" s="63" t="s">
        <v>104</v>
      </c>
      <c r="P41" s="60" t="s">
        <v>868</v>
      </c>
      <c r="Q41" s="46"/>
      <c r="V41" s="60" t="s">
        <v>49</v>
      </c>
    </row>
    <row r="42" spans="1:23" s="44" customFormat="1" ht="29" x14ac:dyDescent="0.35">
      <c r="A42" s="49">
        <v>27624000023</v>
      </c>
      <c r="B42" s="49" t="s">
        <v>320</v>
      </c>
      <c r="C42" s="49" t="s">
        <v>311</v>
      </c>
      <c r="D42" s="47" t="s">
        <v>203</v>
      </c>
      <c r="E42" s="49">
        <v>3</v>
      </c>
      <c r="F42" s="49" t="s">
        <v>299</v>
      </c>
      <c r="G42" s="49" t="s">
        <v>312</v>
      </c>
      <c r="H42" s="49" t="s">
        <v>206</v>
      </c>
      <c r="I42" s="49">
        <v>44</v>
      </c>
      <c r="J42" s="49" t="s">
        <v>32</v>
      </c>
      <c r="K42" s="49">
        <v>35</v>
      </c>
      <c r="L42" s="45" t="s">
        <v>151</v>
      </c>
      <c r="M42" s="49"/>
      <c r="N42" s="49" t="s">
        <v>42</v>
      </c>
      <c r="O42" s="47" t="s">
        <v>152</v>
      </c>
      <c r="P42" s="50" t="s">
        <v>868</v>
      </c>
      <c r="Q42" s="47"/>
      <c r="U42" s="49"/>
      <c r="V42" s="72" t="s">
        <v>47</v>
      </c>
    </row>
    <row r="43" spans="1:23" s="44" customFormat="1" ht="72.5" x14ac:dyDescent="0.35">
      <c r="A43" s="49">
        <v>27591500023</v>
      </c>
      <c r="B43" s="49" t="s">
        <v>321</v>
      </c>
      <c r="C43" s="49" t="s">
        <v>218</v>
      </c>
      <c r="D43" s="47" t="s">
        <v>203</v>
      </c>
      <c r="E43" s="49">
        <v>15</v>
      </c>
      <c r="F43" s="49" t="s">
        <v>204</v>
      </c>
      <c r="G43" s="49" t="s">
        <v>219</v>
      </c>
      <c r="H43" s="49" t="s">
        <v>206</v>
      </c>
      <c r="I43" s="49">
        <v>46</v>
      </c>
      <c r="J43" s="49" t="s">
        <v>71</v>
      </c>
      <c r="K43" s="49">
        <v>33</v>
      </c>
      <c r="L43" s="45" t="s">
        <v>322</v>
      </c>
      <c r="M43" s="49"/>
      <c r="N43" s="49" t="s">
        <v>30</v>
      </c>
      <c r="O43" s="47" t="s">
        <v>323</v>
      </c>
      <c r="P43" s="50" t="s">
        <v>869</v>
      </c>
      <c r="Q43" s="48" t="s">
        <v>873</v>
      </c>
      <c r="U43" s="49"/>
      <c r="V43" s="72" t="s">
        <v>47</v>
      </c>
    </row>
    <row r="44" spans="1:23" x14ac:dyDescent="0.35">
      <c r="A44" s="62">
        <v>27591600023</v>
      </c>
      <c r="B44" s="62" t="s">
        <v>324</v>
      </c>
      <c r="C44" s="62" t="s">
        <v>218</v>
      </c>
      <c r="D44" s="63" t="s">
        <v>203</v>
      </c>
      <c r="E44" s="62">
        <v>16</v>
      </c>
      <c r="F44" s="62" t="s">
        <v>204</v>
      </c>
      <c r="G44" s="62" t="s">
        <v>219</v>
      </c>
      <c r="H44" s="62" t="s">
        <v>220</v>
      </c>
      <c r="I44" s="62">
        <v>47</v>
      </c>
      <c r="J44" s="62" t="s">
        <v>71</v>
      </c>
      <c r="K44" s="62">
        <v>19</v>
      </c>
      <c r="L44" s="45" t="s">
        <v>105</v>
      </c>
      <c r="N44" s="62" t="s">
        <v>30</v>
      </c>
      <c r="O44" s="63" t="s">
        <v>106</v>
      </c>
      <c r="P44" s="60" t="s">
        <v>868</v>
      </c>
      <c r="Q44" s="46"/>
      <c r="V44" s="60" t="s">
        <v>49</v>
      </c>
    </row>
    <row r="45" spans="1:23" x14ac:dyDescent="0.35">
      <c r="A45" s="62">
        <v>27591700023</v>
      </c>
      <c r="B45" s="62" t="s">
        <v>325</v>
      </c>
      <c r="C45" s="62" t="s">
        <v>218</v>
      </c>
      <c r="D45" s="63" t="s">
        <v>203</v>
      </c>
      <c r="E45" s="62">
        <v>17</v>
      </c>
      <c r="F45" s="62" t="s">
        <v>204</v>
      </c>
      <c r="G45" s="62" t="s">
        <v>219</v>
      </c>
      <c r="H45" s="62" t="s">
        <v>220</v>
      </c>
      <c r="I45" s="62">
        <v>47</v>
      </c>
      <c r="J45" s="62" t="s">
        <v>71</v>
      </c>
      <c r="K45" s="62">
        <v>32</v>
      </c>
      <c r="L45" s="45" t="s">
        <v>107</v>
      </c>
      <c r="N45" s="62" t="s">
        <v>30</v>
      </c>
      <c r="O45" s="63" t="s">
        <v>108</v>
      </c>
      <c r="P45" s="60" t="s">
        <v>868</v>
      </c>
      <c r="Q45" s="46"/>
      <c r="V45" s="60" t="s">
        <v>49</v>
      </c>
    </row>
    <row r="46" spans="1:23" s="44" customFormat="1" ht="29" x14ac:dyDescent="0.35">
      <c r="A46" s="49">
        <v>27624100023</v>
      </c>
      <c r="B46" s="49" t="s">
        <v>326</v>
      </c>
      <c r="C46" s="49" t="s">
        <v>311</v>
      </c>
      <c r="D46" s="47" t="s">
        <v>203</v>
      </c>
      <c r="E46" s="49">
        <v>4</v>
      </c>
      <c r="F46" s="49" t="s">
        <v>299</v>
      </c>
      <c r="G46" s="49" t="s">
        <v>312</v>
      </c>
      <c r="H46" s="49" t="s">
        <v>206</v>
      </c>
      <c r="I46" s="49">
        <v>51</v>
      </c>
      <c r="J46" s="49" t="s">
        <v>39</v>
      </c>
      <c r="K46" s="49">
        <v>12</v>
      </c>
      <c r="L46" s="45" t="s">
        <v>327</v>
      </c>
      <c r="M46" s="49"/>
      <c r="N46" s="49" t="s">
        <v>42</v>
      </c>
      <c r="O46" s="47" t="s">
        <v>328</v>
      </c>
      <c r="P46" s="50" t="s">
        <v>868</v>
      </c>
      <c r="Q46" s="47"/>
      <c r="U46" s="49"/>
      <c r="V46" s="72" t="s">
        <v>47</v>
      </c>
    </row>
    <row r="47" spans="1:23" s="44" customFormat="1" ht="43.5" x14ac:dyDescent="0.35">
      <c r="A47" s="49">
        <v>27628100023</v>
      </c>
      <c r="B47" s="49" t="s">
        <v>329</v>
      </c>
      <c r="C47" s="49" t="s">
        <v>202</v>
      </c>
      <c r="D47" s="47" t="s">
        <v>203</v>
      </c>
      <c r="E47" s="49">
        <v>17</v>
      </c>
      <c r="F47" s="49" t="s">
        <v>204</v>
      </c>
      <c r="G47" s="49" t="s">
        <v>205</v>
      </c>
      <c r="H47" s="49" t="s">
        <v>220</v>
      </c>
      <c r="I47" s="49">
        <v>59</v>
      </c>
      <c r="J47" s="49" t="s">
        <v>330</v>
      </c>
      <c r="K47" s="49">
        <v>12</v>
      </c>
      <c r="L47" s="45" t="s">
        <v>282</v>
      </c>
      <c r="M47" s="49"/>
      <c r="N47" s="49" t="s">
        <v>30</v>
      </c>
      <c r="O47" s="47" t="s">
        <v>285</v>
      </c>
      <c r="P47" s="51" t="s">
        <v>866</v>
      </c>
      <c r="Q47" s="52" t="s">
        <v>888</v>
      </c>
      <c r="U47" s="49"/>
      <c r="V47" s="60" t="s">
        <v>48</v>
      </c>
      <c r="W47" s="62"/>
    </row>
    <row r="48" spans="1:23" s="44" customFormat="1" ht="58" x14ac:dyDescent="0.35">
      <c r="A48" s="49">
        <v>27629500023</v>
      </c>
      <c r="B48" s="49" t="s">
        <v>331</v>
      </c>
      <c r="C48" s="49" t="s">
        <v>202</v>
      </c>
      <c r="D48" s="47" t="s">
        <v>203</v>
      </c>
      <c r="E48" s="49">
        <v>31</v>
      </c>
      <c r="F48" s="49" t="s">
        <v>204</v>
      </c>
      <c r="G48" s="49" t="s">
        <v>205</v>
      </c>
      <c r="H48" s="49" t="s">
        <v>206</v>
      </c>
      <c r="I48" s="49">
        <v>59</v>
      </c>
      <c r="J48" s="49" t="s">
        <v>330</v>
      </c>
      <c r="K48" s="49">
        <v>18</v>
      </c>
      <c r="L48" s="45" t="s">
        <v>274</v>
      </c>
      <c r="M48" s="49"/>
      <c r="N48" s="49" t="s">
        <v>30</v>
      </c>
      <c r="O48" s="47" t="s">
        <v>291</v>
      </c>
      <c r="P48" s="50" t="s">
        <v>866</v>
      </c>
      <c r="Q48" s="48" t="s">
        <v>871</v>
      </c>
      <c r="U48" s="49"/>
      <c r="V48" s="60" t="s">
        <v>48</v>
      </c>
      <c r="W48" s="62"/>
    </row>
    <row r="49" spans="1:23" s="44" customFormat="1" ht="87" x14ac:dyDescent="0.35">
      <c r="A49" s="49">
        <v>27631700023</v>
      </c>
      <c r="B49" s="49" t="s">
        <v>332</v>
      </c>
      <c r="C49" s="49" t="s">
        <v>202</v>
      </c>
      <c r="D49" s="47" t="s">
        <v>203</v>
      </c>
      <c r="E49" s="49">
        <v>53</v>
      </c>
      <c r="F49" s="49" t="s">
        <v>204</v>
      </c>
      <c r="G49" s="49" t="s">
        <v>205</v>
      </c>
      <c r="H49" s="49" t="s">
        <v>206</v>
      </c>
      <c r="I49" s="49">
        <v>59</v>
      </c>
      <c r="J49" s="49" t="s">
        <v>330</v>
      </c>
      <c r="K49" s="49">
        <v>18</v>
      </c>
      <c r="L49" s="45" t="s">
        <v>277</v>
      </c>
      <c r="M49" s="49"/>
      <c r="N49" s="49" t="s">
        <v>30</v>
      </c>
      <c r="O49" s="47" t="s">
        <v>278</v>
      </c>
      <c r="P49" s="50" t="s">
        <v>866</v>
      </c>
      <c r="Q49" s="55" t="s">
        <v>888</v>
      </c>
      <c r="U49" s="49"/>
      <c r="V49" s="60" t="s">
        <v>48</v>
      </c>
      <c r="W49" s="62"/>
    </row>
    <row r="50" spans="1:23" s="44" customFormat="1" ht="29" x14ac:dyDescent="0.35">
      <c r="A50" s="49">
        <v>27577700023</v>
      </c>
      <c r="B50" s="49" t="s">
        <v>333</v>
      </c>
      <c r="C50" s="49" t="s">
        <v>334</v>
      </c>
      <c r="D50" s="47" t="s">
        <v>203</v>
      </c>
      <c r="E50" s="49">
        <v>3</v>
      </c>
      <c r="F50" s="49" t="s">
        <v>204</v>
      </c>
      <c r="G50" s="49" t="s">
        <v>154</v>
      </c>
      <c r="H50" s="49" t="s">
        <v>220</v>
      </c>
      <c r="I50" s="49">
        <v>60</v>
      </c>
      <c r="J50" s="49">
        <v>16.8</v>
      </c>
      <c r="K50" s="49">
        <v>18</v>
      </c>
      <c r="L50" s="45" t="s">
        <v>91</v>
      </c>
      <c r="M50" s="49"/>
      <c r="N50" s="49" t="s">
        <v>30</v>
      </c>
      <c r="O50" s="47" t="s">
        <v>335</v>
      </c>
      <c r="P50" s="57" t="s">
        <v>869</v>
      </c>
      <c r="Q50" s="58" t="s">
        <v>915</v>
      </c>
      <c r="U50" s="51"/>
      <c r="V50" s="60" t="s">
        <v>49</v>
      </c>
      <c r="W50" s="62"/>
    </row>
    <row r="51" spans="1:23" s="44" customFormat="1" ht="29" x14ac:dyDescent="0.35">
      <c r="A51" s="49">
        <v>27635400023</v>
      </c>
      <c r="B51" s="49" t="s">
        <v>336</v>
      </c>
      <c r="C51" s="49" t="s">
        <v>202</v>
      </c>
      <c r="D51" s="47" t="s">
        <v>203</v>
      </c>
      <c r="E51" s="49">
        <v>90</v>
      </c>
      <c r="F51" s="49" t="s">
        <v>204</v>
      </c>
      <c r="G51" s="49" t="s">
        <v>205</v>
      </c>
      <c r="H51" s="49" t="s">
        <v>220</v>
      </c>
      <c r="I51" s="49">
        <v>60</v>
      </c>
      <c r="J51" s="49" t="s">
        <v>337</v>
      </c>
      <c r="K51" s="49">
        <v>13</v>
      </c>
      <c r="L51" s="45" t="s">
        <v>338</v>
      </c>
      <c r="M51" s="49"/>
      <c r="N51" s="49" t="s">
        <v>42</v>
      </c>
      <c r="O51" s="47" t="s">
        <v>339</v>
      </c>
      <c r="P51" s="51" t="s">
        <v>866</v>
      </c>
      <c r="Q51" s="71" t="s">
        <v>935</v>
      </c>
      <c r="U51" s="49"/>
      <c r="V51" s="60" t="s">
        <v>48</v>
      </c>
      <c r="W51" s="62"/>
    </row>
    <row r="52" spans="1:23" x14ac:dyDescent="0.35">
      <c r="A52" s="62">
        <v>27591800023</v>
      </c>
      <c r="B52" s="62" t="s">
        <v>340</v>
      </c>
      <c r="C52" s="62" t="s">
        <v>218</v>
      </c>
      <c r="D52" s="63" t="s">
        <v>203</v>
      </c>
      <c r="E52" s="62">
        <v>18</v>
      </c>
      <c r="F52" s="62" t="s">
        <v>204</v>
      </c>
      <c r="G52" s="62" t="s">
        <v>219</v>
      </c>
      <c r="H52" s="62" t="s">
        <v>220</v>
      </c>
      <c r="I52" s="62">
        <v>60</v>
      </c>
      <c r="J52" s="62" t="s">
        <v>73</v>
      </c>
      <c r="K52" s="62">
        <v>15</v>
      </c>
      <c r="L52" s="45" t="s">
        <v>95</v>
      </c>
      <c r="N52" s="62" t="s">
        <v>42</v>
      </c>
      <c r="O52" s="63" t="s">
        <v>96</v>
      </c>
      <c r="P52" s="60" t="s">
        <v>868</v>
      </c>
      <c r="Q52" s="46"/>
      <c r="V52" s="60" t="s">
        <v>49</v>
      </c>
    </row>
    <row r="53" spans="1:23" s="44" customFormat="1" ht="101.5" x14ac:dyDescent="0.35">
      <c r="A53" s="49">
        <v>27591900023</v>
      </c>
      <c r="B53" s="49" t="s">
        <v>341</v>
      </c>
      <c r="C53" s="49" t="s">
        <v>218</v>
      </c>
      <c r="D53" s="47" t="s">
        <v>203</v>
      </c>
      <c r="E53" s="49">
        <v>19</v>
      </c>
      <c r="F53" s="49" t="s">
        <v>204</v>
      </c>
      <c r="G53" s="49" t="s">
        <v>219</v>
      </c>
      <c r="H53" s="49" t="s">
        <v>206</v>
      </c>
      <c r="I53" s="49">
        <v>62</v>
      </c>
      <c r="J53" s="49" t="s">
        <v>73</v>
      </c>
      <c r="K53" s="49">
        <v>1</v>
      </c>
      <c r="L53" s="45" t="s">
        <v>342</v>
      </c>
      <c r="M53" s="49"/>
      <c r="N53" s="49" t="s">
        <v>30</v>
      </c>
      <c r="O53" s="47" t="s">
        <v>343</v>
      </c>
      <c r="P53" s="50" t="s">
        <v>868</v>
      </c>
      <c r="Q53" s="47"/>
      <c r="U53" s="49"/>
      <c r="V53" s="72" t="s">
        <v>47</v>
      </c>
    </row>
    <row r="54" spans="1:23" s="44" customFormat="1" ht="43.5" x14ac:dyDescent="0.35">
      <c r="A54" s="49">
        <v>27592000023</v>
      </c>
      <c r="B54" s="49" t="s">
        <v>344</v>
      </c>
      <c r="C54" s="49" t="s">
        <v>218</v>
      </c>
      <c r="D54" s="47" t="s">
        <v>203</v>
      </c>
      <c r="E54" s="49">
        <v>20</v>
      </c>
      <c r="F54" s="49" t="s">
        <v>204</v>
      </c>
      <c r="G54" s="49" t="s">
        <v>219</v>
      </c>
      <c r="H54" s="49" t="s">
        <v>206</v>
      </c>
      <c r="I54" s="49">
        <v>63</v>
      </c>
      <c r="J54" s="49" t="s">
        <v>109</v>
      </c>
      <c r="K54" s="49">
        <v>4</v>
      </c>
      <c r="L54" s="45" t="s">
        <v>345</v>
      </c>
      <c r="M54" s="49"/>
      <c r="N54" s="49" t="s">
        <v>30</v>
      </c>
      <c r="O54" s="47" t="s">
        <v>110</v>
      </c>
      <c r="P54" s="50" t="s">
        <v>868</v>
      </c>
      <c r="Q54" s="47"/>
      <c r="U54" s="49"/>
      <c r="V54" s="72" t="s">
        <v>47</v>
      </c>
    </row>
    <row r="55" spans="1:23" s="44" customFormat="1" ht="58" x14ac:dyDescent="0.35">
      <c r="A55" s="49">
        <v>27638900023</v>
      </c>
      <c r="B55" s="49" t="s">
        <v>346</v>
      </c>
      <c r="C55" s="49" t="s">
        <v>347</v>
      </c>
      <c r="D55" s="47" t="s">
        <v>203</v>
      </c>
      <c r="E55" s="49">
        <v>1</v>
      </c>
      <c r="F55" s="49" t="s">
        <v>204</v>
      </c>
      <c r="G55" s="49" t="s">
        <v>154</v>
      </c>
      <c r="H55" s="49" t="s">
        <v>206</v>
      </c>
      <c r="I55" s="49">
        <v>63</v>
      </c>
      <c r="J55" s="49" t="s">
        <v>111</v>
      </c>
      <c r="K55" s="49">
        <v>15</v>
      </c>
      <c r="L55" s="45" t="s">
        <v>155</v>
      </c>
      <c r="M55" s="49"/>
      <c r="N55" s="49" t="s">
        <v>30</v>
      </c>
      <c r="O55" s="47" t="s">
        <v>348</v>
      </c>
      <c r="P55" s="50" t="s">
        <v>869</v>
      </c>
      <c r="Q55" s="48" t="s">
        <v>874</v>
      </c>
      <c r="U55" s="49"/>
      <c r="V55" s="72" t="s">
        <v>47</v>
      </c>
    </row>
    <row r="56" spans="1:23" x14ac:dyDescent="0.35">
      <c r="A56" s="62">
        <v>27592100023</v>
      </c>
      <c r="B56" s="62" t="s">
        <v>349</v>
      </c>
      <c r="C56" s="62" t="s">
        <v>218</v>
      </c>
      <c r="D56" s="63" t="s">
        <v>203</v>
      </c>
      <c r="E56" s="62">
        <v>21</v>
      </c>
      <c r="F56" s="62" t="s">
        <v>204</v>
      </c>
      <c r="G56" s="62" t="s">
        <v>219</v>
      </c>
      <c r="H56" s="62" t="s">
        <v>220</v>
      </c>
      <c r="I56" s="62">
        <v>64</v>
      </c>
      <c r="J56" s="62" t="s">
        <v>111</v>
      </c>
      <c r="K56" s="62">
        <v>3</v>
      </c>
      <c r="L56" s="45" t="s">
        <v>350</v>
      </c>
      <c r="N56" s="62" t="s">
        <v>42</v>
      </c>
      <c r="O56" s="63" t="s">
        <v>112</v>
      </c>
      <c r="P56" s="60" t="s">
        <v>868</v>
      </c>
      <c r="Q56" s="46"/>
      <c r="V56" s="60" t="s">
        <v>49</v>
      </c>
    </row>
    <row r="57" spans="1:23" s="44" customFormat="1" ht="29" x14ac:dyDescent="0.35">
      <c r="A57" s="49">
        <v>27639000023</v>
      </c>
      <c r="B57" s="49" t="s">
        <v>351</v>
      </c>
      <c r="C57" s="49" t="s">
        <v>347</v>
      </c>
      <c r="D57" s="47" t="s">
        <v>203</v>
      </c>
      <c r="E57" s="49">
        <v>2</v>
      </c>
      <c r="F57" s="49" t="s">
        <v>204</v>
      </c>
      <c r="G57" s="49" t="s">
        <v>154</v>
      </c>
      <c r="H57" s="49" t="s">
        <v>206</v>
      </c>
      <c r="I57" s="49">
        <v>64</v>
      </c>
      <c r="J57" s="49" t="s">
        <v>111</v>
      </c>
      <c r="K57" s="49">
        <v>5</v>
      </c>
      <c r="L57" s="45" t="s">
        <v>352</v>
      </c>
      <c r="M57" s="49"/>
      <c r="N57" s="49" t="s">
        <v>30</v>
      </c>
      <c r="O57" s="47" t="s">
        <v>156</v>
      </c>
      <c r="P57" s="50" t="s">
        <v>868</v>
      </c>
      <c r="Q57" s="47"/>
      <c r="U57" s="49"/>
      <c r="V57" s="72" t="s">
        <v>47</v>
      </c>
    </row>
    <row r="58" spans="1:23" s="44" customFormat="1" ht="58" x14ac:dyDescent="0.35">
      <c r="A58" s="49">
        <v>27592200023</v>
      </c>
      <c r="B58" s="49" t="s">
        <v>353</v>
      </c>
      <c r="C58" s="49" t="s">
        <v>218</v>
      </c>
      <c r="D58" s="47" t="s">
        <v>203</v>
      </c>
      <c r="E58" s="49">
        <v>22</v>
      </c>
      <c r="F58" s="49" t="s">
        <v>204</v>
      </c>
      <c r="G58" s="49" t="s">
        <v>219</v>
      </c>
      <c r="H58" s="49" t="s">
        <v>206</v>
      </c>
      <c r="I58" s="49">
        <v>64</v>
      </c>
      <c r="J58" s="49" t="s">
        <v>74</v>
      </c>
      <c r="K58" s="49">
        <v>17</v>
      </c>
      <c r="L58" s="45" t="s">
        <v>354</v>
      </c>
      <c r="M58" s="49"/>
      <c r="N58" s="49" t="s">
        <v>30</v>
      </c>
      <c r="O58" s="47" t="s">
        <v>113</v>
      </c>
      <c r="P58" s="50" t="s">
        <v>868</v>
      </c>
      <c r="Q58" s="47"/>
      <c r="U58" s="49"/>
      <c r="V58" s="72" t="s">
        <v>47</v>
      </c>
    </row>
    <row r="59" spans="1:23" s="44" customFormat="1" ht="43.5" x14ac:dyDescent="0.35">
      <c r="A59" s="49">
        <v>27639100023</v>
      </c>
      <c r="B59" s="49" t="s">
        <v>355</v>
      </c>
      <c r="C59" s="49" t="s">
        <v>347</v>
      </c>
      <c r="D59" s="47" t="s">
        <v>203</v>
      </c>
      <c r="E59" s="49">
        <v>3</v>
      </c>
      <c r="F59" s="49" t="s">
        <v>204</v>
      </c>
      <c r="G59" s="49" t="s">
        <v>154</v>
      </c>
      <c r="H59" s="49" t="s">
        <v>206</v>
      </c>
      <c r="I59" s="49">
        <v>64</v>
      </c>
      <c r="J59" s="49" t="s">
        <v>80</v>
      </c>
      <c r="K59" s="49">
        <v>9</v>
      </c>
      <c r="L59" s="45" t="s">
        <v>356</v>
      </c>
      <c r="M59" s="49"/>
      <c r="N59" s="49" t="s">
        <v>30</v>
      </c>
      <c r="O59" s="48" t="s">
        <v>157</v>
      </c>
      <c r="P59" s="50" t="s">
        <v>869</v>
      </c>
      <c r="Q59" s="48" t="s">
        <v>875</v>
      </c>
      <c r="U59" s="50"/>
      <c r="V59" s="72" t="s">
        <v>47</v>
      </c>
    </row>
    <row r="60" spans="1:23" s="44" customFormat="1" ht="43.5" x14ac:dyDescent="0.35">
      <c r="A60" s="49">
        <v>27634300023</v>
      </c>
      <c r="B60" s="49" t="s">
        <v>357</v>
      </c>
      <c r="C60" s="49" t="s">
        <v>202</v>
      </c>
      <c r="D60" s="47" t="s">
        <v>203</v>
      </c>
      <c r="E60" s="49">
        <v>79</v>
      </c>
      <c r="F60" s="49" t="s">
        <v>204</v>
      </c>
      <c r="G60" s="49" t="s">
        <v>205</v>
      </c>
      <c r="H60" s="49" t="s">
        <v>206</v>
      </c>
      <c r="I60" s="49">
        <v>65</v>
      </c>
      <c r="J60" s="49" t="s">
        <v>80</v>
      </c>
      <c r="K60" s="49">
        <v>2</v>
      </c>
      <c r="L60" s="45" t="s">
        <v>358</v>
      </c>
      <c r="M60" s="49"/>
      <c r="N60" s="49" t="s">
        <v>30</v>
      </c>
      <c r="O60" s="47" t="s">
        <v>359</v>
      </c>
      <c r="P60" s="54" t="s">
        <v>869</v>
      </c>
      <c r="Q60" s="55" t="s">
        <v>906</v>
      </c>
      <c r="U60" s="50"/>
      <c r="V60" s="72" t="s">
        <v>47</v>
      </c>
    </row>
    <row r="61" spans="1:23" s="44" customFormat="1" ht="87" x14ac:dyDescent="0.35">
      <c r="A61" s="49">
        <v>27592300023</v>
      </c>
      <c r="B61" s="49" t="s">
        <v>360</v>
      </c>
      <c r="C61" s="49" t="s">
        <v>218</v>
      </c>
      <c r="D61" s="47" t="s">
        <v>203</v>
      </c>
      <c r="E61" s="49">
        <v>23</v>
      </c>
      <c r="F61" s="49" t="s">
        <v>204</v>
      </c>
      <c r="G61" s="49" t="s">
        <v>219</v>
      </c>
      <c r="H61" s="49" t="s">
        <v>206</v>
      </c>
      <c r="I61" s="49">
        <v>65</v>
      </c>
      <c r="J61" s="49" t="s">
        <v>80</v>
      </c>
      <c r="K61" s="49">
        <v>11</v>
      </c>
      <c r="L61" s="45" t="s">
        <v>361</v>
      </c>
      <c r="M61" s="49"/>
      <c r="N61" s="49" t="s">
        <v>30</v>
      </c>
      <c r="O61" s="47" t="s">
        <v>362</v>
      </c>
      <c r="P61" s="50" t="s">
        <v>868</v>
      </c>
      <c r="Q61" s="47"/>
      <c r="U61" s="49"/>
      <c r="V61" s="72" t="s">
        <v>47</v>
      </c>
    </row>
    <row r="62" spans="1:23" s="44" customFormat="1" ht="43.5" x14ac:dyDescent="0.35">
      <c r="A62" s="49">
        <v>27592400023</v>
      </c>
      <c r="B62" s="49" t="s">
        <v>363</v>
      </c>
      <c r="C62" s="49" t="s">
        <v>218</v>
      </c>
      <c r="D62" s="47" t="s">
        <v>203</v>
      </c>
      <c r="E62" s="49">
        <v>24</v>
      </c>
      <c r="F62" s="49" t="s">
        <v>204</v>
      </c>
      <c r="G62" s="49" t="s">
        <v>219</v>
      </c>
      <c r="H62" s="49" t="s">
        <v>206</v>
      </c>
      <c r="I62" s="49">
        <v>65</v>
      </c>
      <c r="J62" s="49" t="s">
        <v>80</v>
      </c>
      <c r="K62" s="49">
        <v>20</v>
      </c>
      <c r="L62" s="45" t="s">
        <v>364</v>
      </c>
      <c r="M62" s="49"/>
      <c r="N62" s="49" t="s">
        <v>30</v>
      </c>
      <c r="O62" s="47" t="s">
        <v>114</v>
      </c>
      <c r="P62" s="50" t="s">
        <v>868</v>
      </c>
      <c r="Q62" s="47"/>
      <c r="U62" s="49"/>
      <c r="V62" s="72" t="s">
        <v>47</v>
      </c>
    </row>
    <row r="63" spans="1:23" x14ac:dyDescent="0.35">
      <c r="A63" s="62">
        <v>27633500023</v>
      </c>
      <c r="B63" s="62" t="s">
        <v>365</v>
      </c>
      <c r="C63" s="62" t="s">
        <v>202</v>
      </c>
      <c r="D63" s="63" t="s">
        <v>203</v>
      </c>
      <c r="E63" s="62">
        <v>71</v>
      </c>
      <c r="F63" s="62" t="s">
        <v>204</v>
      </c>
      <c r="G63" s="62" t="s">
        <v>205</v>
      </c>
      <c r="H63" s="62" t="s">
        <v>220</v>
      </c>
      <c r="I63" s="62">
        <v>65</v>
      </c>
      <c r="J63" s="62" t="s">
        <v>80</v>
      </c>
      <c r="K63" s="62">
        <v>22</v>
      </c>
      <c r="L63" s="45" t="s">
        <v>366</v>
      </c>
      <c r="N63" s="62" t="s">
        <v>42</v>
      </c>
      <c r="O63" s="63" t="s">
        <v>367</v>
      </c>
      <c r="P63" s="60" t="s">
        <v>868</v>
      </c>
      <c r="Q63" s="46"/>
      <c r="V63" s="60" t="s">
        <v>49</v>
      </c>
    </row>
    <row r="64" spans="1:23" x14ac:dyDescent="0.35">
      <c r="A64" s="62">
        <v>27592500023</v>
      </c>
      <c r="B64" s="62" t="s">
        <v>368</v>
      </c>
      <c r="C64" s="62" t="s">
        <v>218</v>
      </c>
      <c r="D64" s="63" t="s">
        <v>203</v>
      </c>
      <c r="E64" s="62">
        <v>25</v>
      </c>
      <c r="F64" s="62" t="s">
        <v>204</v>
      </c>
      <c r="G64" s="62" t="s">
        <v>219</v>
      </c>
      <c r="H64" s="62" t="s">
        <v>220</v>
      </c>
      <c r="I64" s="62">
        <v>65</v>
      </c>
      <c r="J64" s="62" t="s">
        <v>80</v>
      </c>
      <c r="K64" s="62">
        <v>22</v>
      </c>
      <c r="L64" s="45" t="s">
        <v>115</v>
      </c>
      <c r="N64" s="62" t="s">
        <v>30</v>
      </c>
      <c r="O64" s="63" t="s">
        <v>116</v>
      </c>
      <c r="P64" s="60" t="s">
        <v>868</v>
      </c>
      <c r="Q64" s="46"/>
      <c r="V64" s="60" t="s">
        <v>49</v>
      </c>
    </row>
    <row r="65" spans="1:23" x14ac:dyDescent="0.35">
      <c r="A65" s="62">
        <v>27592600023</v>
      </c>
      <c r="B65" s="62" t="s">
        <v>369</v>
      </c>
      <c r="C65" s="62" t="s">
        <v>218</v>
      </c>
      <c r="D65" s="63" t="s">
        <v>203</v>
      </c>
      <c r="E65" s="62">
        <v>26</v>
      </c>
      <c r="F65" s="62" t="s">
        <v>204</v>
      </c>
      <c r="G65" s="62" t="s">
        <v>219</v>
      </c>
      <c r="H65" s="62" t="s">
        <v>220</v>
      </c>
      <c r="I65" s="62">
        <v>65</v>
      </c>
      <c r="J65" s="62" t="s">
        <v>80</v>
      </c>
      <c r="K65" s="62">
        <v>22</v>
      </c>
      <c r="L65" s="45" t="s">
        <v>117</v>
      </c>
      <c r="N65" s="62" t="s">
        <v>42</v>
      </c>
      <c r="O65" s="63" t="s">
        <v>118</v>
      </c>
      <c r="P65" s="60" t="s">
        <v>868</v>
      </c>
      <c r="Q65" s="46"/>
      <c r="V65" s="60" t="s">
        <v>49</v>
      </c>
    </row>
    <row r="66" spans="1:23" ht="29" x14ac:dyDescent="0.35">
      <c r="A66" s="62">
        <v>27639200023</v>
      </c>
      <c r="B66" s="67" t="s">
        <v>370</v>
      </c>
      <c r="C66" s="62" t="s">
        <v>347</v>
      </c>
      <c r="D66" s="63" t="s">
        <v>203</v>
      </c>
      <c r="E66" s="62">
        <v>4</v>
      </c>
      <c r="F66" s="62" t="s">
        <v>204</v>
      </c>
      <c r="G66" s="62" t="s">
        <v>154</v>
      </c>
      <c r="H66" s="62" t="s">
        <v>220</v>
      </c>
      <c r="I66" s="62">
        <v>65</v>
      </c>
      <c r="J66" s="62" t="s">
        <v>81</v>
      </c>
      <c r="K66" s="62">
        <v>6</v>
      </c>
      <c r="L66" s="45" t="s">
        <v>158</v>
      </c>
      <c r="N66" s="62" t="s">
        <v>42</v>
      </c>
      <c r="O66" s="63" t="s">
        <v>159</v>
      </c>
      <c r="P66" s="67" t="s">
        <v>868</v>
      </c>
      <c r="Q66" s="46"/>
      <c r="V66" s="67" t="s">
        <v>47</v>
      </c>
      <c r="W66" s="67" t="s">
        <v>922</v>
      </c>
    </row>
    <row r="67" spans="1:23" s="44" customFormat="1" ht="43.5" x14ac:dyDescent="0.35">
      <c r="A67" s="49">
        <v>27634400023</v>
      </c>
      <c r="B67" s="49" t="s">
        <v>371</v>
      </c>
      <c r="C67" s="49" t="s">
        <v>202</v>
      </c>
      <c r="D67" s="47" t="s">
        <v>203</v>
      </c>
      <c r="E67" s="49">
        <v>80</v>
      </c>
      <c r="F67" s="49" t="s">
        <v>204</v>
      </c>
      <c r="G67" s="49" t="s">
        <v>205</v>
      </c>
      <c r="H67" s="49" t="s">
        <v>206</v>
      </c>
      <c r="I67" s="49">
        <v>66</v>
      </c>
      <c r="J67" s="49" t="s">
        <v>81</v>
      </c>
      <c r="K67" s="49">
        <v>2</v>
      </c>
      <c r="L67" s="45" t="s">
        <v>372</v>
      </c>
      <c r="M67" s="49"/>
      <c r="N67" s="49" t="s">
        <v>30</v>
      </c>
      <c r="O67" s="47" t="s">
        <v>373</v>
      </c>
      <c r="P67" s="54" t="s">
        <v>869</v>
      </c>
      <c r="Q67" s="55" t="s">
        <v>906</v>
      </c>
      <c r="U67" s="50"/>
      <c r="V67" s="72" t="s">
        <v>47</v>
      </c>
    </row>
    <row r="68" spans="1:23" s="44" customFormat="1" ht="43.5" x14ac:dyDescent="0.35">
      <c r="A68" s="49">
        <v>27639300023</v>
      </c>
      <c r="B68" s="49" t="s">
        <v>374</v>
      </c>
      <c r="C68" s="49" t="s">
        <v>347</v>
      </c>
      <c r="D68" s="47" t="s">
        <v>203</v>
      </c>
      <c r="E68" s="49">
        <v>5</v>
      </c>
      <c r="F68" s="49" t="s">
        <v>204</v>
      </c>
      <c r="G68" s="49" t="s">
        <v>154</v>
      </c>
      <c r="H68" s="49" t="s">
        <v>206</v>
      </c>
      <c r="I68" s="49">
        <v>66</v>
      </c>
      <c r="J68" s="49" t="s">
        <v>81</v>
      </c>
      <c r="K68" s="49">
        <v>16</v>
      </c>
      <c r="L68" s="45" t="s">
        <v>356</v>
      </c>
      <c r="M68" s="49"/>
      <c r="N68" s="49" t="s">
        <v>30</v>
      </c>
      <c r="O68" s="47" t="s">
        <v>160</v>
      </c>
      <c r="P68" s="50" t="s">
        <v>869</v>
      </c>
      <c r="Q68" s="48" t="s">
        <v>876</v>
      </c>
      <c r="U68" s="49"/>
      <c r="V68" s="72" t="s">
        <v>47</v>
      </c>
    </row>
    <row r="69" spans="1:23" x14ac:dyDescent="0.35">
      <c r="A69" s="62">
        <v>27592700023</v>
      </c>
      <c r="B69" s="62" t="s">
        <v>375</v>
      </c>
      <c r="C69" s="62" t="s">
        <v>218</v>
      </c>
      <c r="D69" s="63" t="s">
        <v>203</v>
      </c>
      <c r="E69" s="62">
        <v>27</v>
      </c>
      <c r="F69" s="62" t="s">
        <v>204</v>
      </c>
      <c r="G69" s="62" t="s">
        <v>219</v>
      </c>
      <c r="H69" s="62" t="s">
        <v>220</v>
      </c>
      <c r="I69" s="62">
        <v>67</v>
      </c>
      <c r="J69" s="62" t="s">
        <v>81</v>
      </c>
      <c r="K69" s="62">
        <v>1</v>
      </c>
      <c r="L69" s="45" t="s">
        <v>376</v>
      </c>
      <c r="N69" s="62" t="s">
        <v>30</v>
      </c>
      <c r="O69" s="63" t="s">
        <v>119</v>
      </c>
      <c r="P69" s="60" t="s">
        <v>868</v>
      </c>
      <c r="Q69" s="46"/>
      <c r="V69" s="60" t="s">
        <v>49</v>
      </c>
    </row>
    <row r="70" spans="1:23" ht="29" x14ac:dyDescent="0.35">
      <c r="A70" s="62">
        <v>27592800023</v>
      </c>
      <c r="B70" s="62" t="s">
        <v>377</v>
      </c>
      <c r="C70" s="62" t="s">
        <v>218</v>
      </c>
      <c r="D70" s="63" t="s">
        <v>203</v>
      </c>
      <c r="E70" s="62">
        <v>28</v>
      </c>
      <c r="F70" s="62" t="s">
        <v>204</v>
      </c>
      <c r="G70" s="62" t="s">
        <v>219</v>
      </c>
      <c r="H70" s="62" t="s">
        <v>220</v>
      </c>
      <c r="I70" s="62">
        <v>67</v>
      </c>
      <c r="J70" s="62" t="s">
        <v>81</v>
      </c>
      <c r="K70" s="62">
        <v>4</v>
      </c>
      <c r="L70" s="45" t="s">
        <v>378</v>
      </c>
      <c r="N70" s="62" t="s">
        <v>42</v>
      </c>
      <c r="O70" s="63" t="s">
        <v>379</v>
      </c>
      <c r="P70" s="60" t="s">
        <v>868</v>
      </c>
      <c r="Q70" s="46"/>
      <c r="V70" s="60" t="s">
        <v>49</v>
      </c>
    </row>
    <row r="71" spans="1:23" s="44" customFormat="1" ht="43.5" x14ac:dyDescent="0.35">
      <c r="A71" s="49">
        <v>27639400023</v>
      </c>
      <c r="B71" s="49" t="s">
        <v>380</v>
      </c>
      <c r="C71" s="49" t="s">
        <v>347</v>
      </c>
      <c r="D71" s="47" t="s">
        <v>203</v>
      </c>
      <c r="E71" s="49">
        <v>6</v>
      </c>
      <c r="F71" s="49" t="s">
        <v>204</v>
      </c>
      <c r="G71" s="49" t="s">
        <v>154</v>
      </c>
      <c r="H71" s="49" t="s">
        <v>206</v>
      </c>
      <c r="I71" s="49">
        <v>67</v>
      </c>
      <c r="J71" s="49" t="s">
        <v>81</v>
      </c>
      <c r="K71" s="49">
        <v>8</v>
      </c>
      <c r="L71" s="45" t="s">
        <v>356</v>
      </c>
      <c r="M71" s="49"/>
      <c r="N71" s="49" t="s">
        <v>30</v>
      </c>
      <c r="O71" s="47" t="s">
        <v>381</v>
      </c>
      <c r="P71" s="50" t="s">
        <v>869</v>
      </c>
      <c r="Q71" s="48" t="s">
        <v>877</v>
      </c>
      <c r="U71" s="49"/>
      <c r="V71" s="72" t="s">
        <v>47</v>
      </c>
    </row>
    <row r="72" spans="1:23" s="44" customFormat="1" ht="58" x14ac:dyDescent="0.35">
      <c r="A72" s="49">
        <v>27633600023</v>
      </c>
      <c r="B72" s="49" t="s">
        <v>382</v>
      </c>
      <c r="C72" s="49" t="s">
        <v>202</v>
      </c>
      <c r="D72" s="47" t="s">
        <v>203</v>
      </c>
      <c r="E72" s="49">
        <v>72</v>
      </c>
      <c r="F72" s="49" t="s">
        <v>204</v>
      </c>
      <c r="G72" s="49" t="s">
        <v>205</v>
      </c>
      <c r="H72" s="49" t="s">
        <v>206</v>
      </c>
      <c r="I72" s="49">
        <v>67</v>
      </c>
      <c r="J72" s="49" t="s">
        <v>75</v>
      </c>
      <c r="K72" s="49">
        <v>21</v>
      </c>
      <c r="L72" s="45" t="s">
        <v>383</v>
      </c>
      <c r="M72" s="49"/>
      <c r="N72" s="49" t="s">
        <v>30</v>
      </c>
      <c r="O72" s="47" t="s">
        <v>384</v>
      </c>
      <c r="P72" s="54" t="s">
        <v>869</v>
      </c>
      <c r="Q72" s="55" t="s">
        <v>906</v>
      </c>
      <c r="U72" s="50"/>
      <c r="V72" s="72" t="s">
        <v>47</v>
      </c>
    </row>
    <row r="73" spans="1:23" s="44" customFormat="1" ht="43.5" x14ac:dyDescent="0.35">
      <c r="A73" s="49">
        <v>27633700023</v>
      </c>
      <c r="B73" s="49" t="s">
        <v>385</v>
      </c>
      <c r="C73" s="49" t="s">
        <v>202</v>
      </c>
      <c r="D73" s="47" t="s">
        <v>203</v>
      </c>
      <c r="E73" s="49">
        <v>73</v>
      </c>
      <c r="F73" s="49" t="s">
        <v>204</v>
      </c>
      <c r="G73" s="49" t="s">
        <v>205</v>
      </c>
      <c r="H73" s="49" t="s">
        <v>206</v>
      </c>
      <c r="I73" s="49">
        <v>67</v>
      </c>
      <c r="J73" s="49" t="s">
        <v>75</v>
      </c>
      <c r="K73" s="49">
        <v>21</v>
      </c>
      <c r="L73" s="45" t="s">
        <v>386</v>
      </c>
      <c r="M73" s="49"/>
      <c r="N73" s="49" t="s">
        <v>30</v>
      </c>
      <c r="O73" s="47" t="s">
        <v>387</v>
      </c>
      <c r="P73" s="54" t="s">
        <v>869</v>
      </c>
      <c r="Q73" s="55" t="s">
        <v>906</v>
      </c>
      <c r="U73" s="50"/>
      <c r="V73" s="72" t="s">
        <v>47</v>
      </c>
    </row>
    <row r="74" spans="1:23" s="44" customFormat="1" ht="58" x14ac:dyDescent="0.35">
      <c r="A74" s="49">
        <v>27633800023</v>
      </c>
      <c r="B74" s="49" t="s">
        <v>388</v>
      </c>
      <c r="C74" s="49" t="s">
        <v>202</v>
      </c>
      <c r="D74" s="47" t="s">
        <v>203</v>
      </c>
      <c r="E74" s="49">
        <v>74</v>
      </c>
      <c r="F74" s="49" t="s">
        <v>204</v>
      </c>
      <c r="G74" s="49" t="s">
        <v>205</v>
      </c>
      <c r="H74" s="49" t="s">
        <v>206</v>
      </c>
      <c r="I74" s="49">
        <v>67</v>
      </c>
      <c r="J74" s="49" t="s">
        <v>75</v>
      </c>
      <c r="K74" s="49">
        <v>21</v>
      </c>
      <c r="L74" s="45" t="s">
        <v>389</v>
      </c>
      <c r="M74" s="49"/>
      <c r="N74" s="49" t="s">
        <v>30</v>
      </c>
      <c r="O74" s="47" t="s">
        <v>390</v>
      </c>
      <c r="P74" s="54" t="s">
        <v>869</v>
      </c>
      <c r="Q74" s="55" t="s">
        <v>906</v>
      </c>
      <c r="U74" s="50"/>
      <c r="V74" s="72" t="s">
        <v>47</v>
      </c>
    </row>
    <row r="75" spans="1:23" s="44" customFormat="1" ht="43.5" x14ac:dyDescent="0.35">
      <c r="A75" s="49">
        <v>27639500023</v>
      </c>
      <c r="B75" s="49" t="s">
        <v>391</v>
      </c>
      <c r="C75" s="49" t="s">
        <v>347</v>
      </c>
      <c r="D75" s="47" t="s">
        <v>203</v>
      </c>
      <c r="E75" s="49">
        <v>7</v>
      </c>
      <c r="F75" s="49" t="s">
        <v>204</v>
      </c>
      <c r="G75" s="49" t="s">
        <v>154</v>
      </c>
      <c r="H75" s="49" t="s">
        <v>206</v>
      </c>
      <c r="I75" s="49">
        <v>68</v>
      </c>
      <c r="J75" s="49" t="s">
        <v>75</v>
      </c>
      <c r="K75" s="49">
        <v>6</v>
      </c>
      <c r="L75" s="45" t="s">
        <v>356</v>
      </c>
      <c r="M75" s="49"/>
      <c r="N75" s="49" t="s">
        <v>30</v>
      </c>
      <c r="O75" s="47" t="s">
        <v>392</v>
      </c>
      <c r="P75" s="50" t="s">
        <v>869</v>
      </c>
      <c r="Q75" s="48" t="s">
        <v>878</v>
      </c>
      <c r="U75" s="49"/>
      <c r="V75" s="72" t="s">
        <v>47</v>
      </c>
    </row>
    <row r="76" spans="1:23" ht="29" x14ac:dyDescent="0.35">
      <c r="A76" s="62">
        <v>27633900023</v>
      </c>
      <c r="B76" s="62" t="s">
        <v>393</v>
      </c>
      <c r="C76" s="62" t="s">
        <v>202</v>
      </c>
      <c r="D76" s="63" t="s">
        <v>203</v>
      </c>
      <c r="E76" s="62">
        <v>75</v>
      </c>
      <c r="F76" s="62" t="s">
        <v>204</v>
      </c>
      <c r="G76" s="62" t="s">
        <v>205</v>
      </c>
      <c r="H76" s="62" t="s">
        <v>220</v>
      </c>
      <c r="I76" s="62">
        <v>68</v>
      </c>
      <c r="J76" s="62" t="s">
        <v>75</v>
      </c>
      <c r="K76" s="62">
        <v>9</v>
      </c>
      <c r="L76" s="45" t="s">
        <v>394</v>
      </c>
      <c r="N76" s="62" t="s">
        <v>30</v>
      </c>
      <c r="O76" s="63" t="s">
        <v>395</v>
      </c>
      <c r="P76" s="60" t="s">
        <v>868</v>
      </c>
      <c r="Q76" s="46"/>
      <c r="V76" s="60" t="s">
        <v>49</v>
      </c>
    </row>
    <row r="77" spans="1:23" s="44" customFormat="1" ht="58" x14ac:dyDescent="0.35">
      <c r="A77" s="49">
        <v>27634000023</v>
      </c>
      <c r="B77" s="49" t="s">
        <v>396</v>
      </c>
      <c r="C77" s="49" t="s">
        <v>202</v>
      </c>
      <c r="D77" s="47" t="s">
        <v>203</v>
      </c>
      <c r="E77" s="49">
        <v>76</v>
      </c>
      <c r="F77" s="49" t="s">
        <v>204</v>
      </c>
      <c r="G77" s="49" t="s">
        <v>205</v>
      </c>
      <c r="H77" s="49" t="s">
        <v>206</v>
      </c>
      <c r="I77" s="49">
        <v>68</v>
      </c>
      <c r="J77" s="49" t="s">
        <v>75</v>
      </c>
      <c r="K77" s="49">
        <v>9</v>
      </c>
      <c r="L77" s="45" t="s">
        <v>397</v>
      </c>
      <c r="M77" s="49"/>
      <c r="N77" s="49" t="s">
        <v>30</v>
      </c>
      <c r="O77" s="47" t="s">
        <v>398</v>
      </c>
      <c r="P77" s="54" t="s">
        <v>869</v>
      </c>
      <c r="Q77" s="55" t="s">
        <v>906</v>
      </c>
      <c r="U77" s="50"/>
      <c r="V77" s="72" t="s">
        <v>47</v>
      </c>
    </row>
    <row r="78" spans="1:23" s="44" customFormat="1" ht="43.5" x14ac:dyDescent="0.35">
      <c r="A78" s="49">
        <v>27634100023</v>
      </c>
      <c r="B78" s="49" t="s">
        <v>399</v>
      </c>
      <c r="C78" s="49" t="s">
        <v>202</v>
      </c>
      <c r="D78" s="47" t="s">
        <v>203</v>
      </c>
      <c r="E78" s="49">
        <v>77</v>
      </c>
      <c r="F78" s="49" t="s">
        <v>204</v>
      </c>
      <c r="G78" s="49" t="s">
        <v>205</v>
      </c>
      <c r="H78" s="49" t="s">
        <v>206</v>
      </c>
      <c r="I78" s="49">
        <v>68</v>
      </c>
      <c r="J78" s="49" t="s">
        <v>75</v>
      </c>
      <c r="K78" s="49">
        <v>12</v>
      </c>
      <c r="L78" s="45" t="s">
        <v>400</v>
      </c>
      <c r="M78" s="49"/>
      <c r="N78" s="49" t="s">
        <v>30</v>
      </c>
      <c r="O78" s="47" t="s">
        <v>390</v>
      </c>
      <c r="P78" s="54" t="s">
        <v>869</v>
      </c>
      <c r="Q78" s="55" t="s">
        <v>906</v>
      </c>
      <c r="U78" s="50"/>
      <c r="V78" s="72" t="s">
        <v>47</v>
      </c>
    </row>
    <row r="79" spans="1:23" s="44" customFormat="1" ht="43.5" x14ac:dyDescent="0.35">
      <c r="A79" s="49">
        <v>27634200023</v>
      </c>
      <c r="B79" s="49" t="s">
        <v>401</v>
      </c>
      <c r="C79" s="49" t="s">
        <v>202</v>
      </c>
      <c r="D79" s="47" t="s">
        <v>203</v>
      </c>
      <c r="E79" s="49">
        <v>78</v>
      </c>
      <c r="F79" s="49" t="s">
        <v>204</v>
      </c>
      <c r="G79" s="49" t="s">
        <v>205</v>
      </c>
      <c r="H79" s="49" t="s">
        <v>206</v>
      </c>
      <c r="I79" s="49">
        <v>68</v>
      </c>
      <c r="J79" s="49" t="s">
        <v>75</v>
      </c>
      <c r="K79" s="49">
        <v>13</v>
      </c>
      <c r="L79" s="45" t="s">
        <v>402</v>
      </c>
      <c r="M79" s="49"/>
      <c r="N79" s="49" t="s">
        <v>30</v>
      </c>
      <c r="O79" s="47" t="s">
        <v>390</v>
      </c>
      <c r="P79" s="54" t="s">
        <v>869</v>
      </c>
      <c r="Q79" s="55" t="s">
        <v>906</v>
      </c>
      <c r="U79" s="50"/>
      <c r="V79" s="72" t="s">
        <v>47</v>
      </c>
    </row>
    <row r="80" spans="1:23" s="44" customFormat="1" ht="43.5" x14ac:dyDescent="0.35">
      <c r="A80" s="49">
        <v>27639600023</v>
      </c>
      <c r="B80" s="49" t="s">
        <v>403</v>
      </c>
      <c r="C80" s="49" t="s">
        <v>347</v>
      </c>
      <c r="D80" s="47" t="s">
        <v>203</v>
      </c>
      <c r="E80" s="49">
        <v>8</v>
      </c>
      <c r="F80" s="49" t="s">
        <v>204</v>
      </c>
      <c r="G80" s="49" t="s">
        <v>154</v>
      </c>
      <c r="H80" s="49" t="s">
        <v>206</v>
      </c>
      <c r="I80" s="49">
        <v>68</v>
      </c>
      <c r="J80" s="49" t="s">
        <v>75</v>
      </c>
      <c r="K80" s="49">
        <v>13</v>
      </c>
      <c r="L80" s="45" t="s">
        <v>356</v>
      </c>
      <c r="M80" s="49"/>
      <c r="N80" s="49" t="s">
        <v>30</v>
      </c>
      <c r="O80" s="47" t="s">
        <v>404</v>
      </c>
      <c r="P80" s="50" t="s">
        <v>868</v>
      </c>
      <c r="Q80" s="47"/>
      <c r="U80" s="49"/>
      <c r="V80" s="72" t="s">
        <v>47</v>
      </c>
    </row>
    <row r="81" spans="1:23" x14ac:dyDescent="0.35">
      <c r="A81" s="62">
        <v>27639700023</v>
      </c>
      <c r="B81" s="62" t="s">
        <v>405</v>
      </c>
      <c r="C81" s="62" t="s">
        <v>347</v>
      </c>
      <c r="D81" s="63" t="s">
        <v>203</v>
      </c>
      <c r="E81" s="62">
        <v>9</v>
      </c>
      <c r="F81" s="62" t="s">
        <v>204</v>
      </c>
      <c r="G81" s="62" t="s">
        <v>154</v>
      </c>
      <c r="H81" s="62" t="s">
        <v>220</v>
      </c>
      <c r="I81" s="62">
        <v>69</v>
      </c>
      <c r="J81" s="62" t="s">
        <v>76</v>
      </c>
      <c r="K81" s="62">
        <v>1</v>
      </c>
      <c r="L81" s="45" t="s">
        <v>161</v>
      </c>
      <c r="N81" s="62" t="s">
        <v>42</v>
      </c>
      <c r="O81" s="63" t="s">
        <v>162</v>
      </c>
      <c r="P81" s="67" t="s">
        <v>868</v>
      </c>
      <c r="Q81" s="46"/>
      <c r="V81" s="67" t="s">
        <v>47</v>
      </c>
      <c r="W81" s="67" t="s">
        <v>922</v>
      </c>
    </row>
    <row r="82" spans="1:23" s="44" customFormat="1" ht="43.5" x14ac:dyDescent="0.35">
      <c r="A82" s="49">
        <v>27634500023</v>
      </c>
      <c r="B82" s="49" t="s">
        <v>406</v>
      </c>
      <c r="C82" s="49" t="s">
        <v>202</v>
      </c>
      <c r="D82" s="47" t="s">
        <v>203</v>
      </c>
      <c r="E82" s="49">
        <v>81</v>
      </c>
      <c r="F82" s="49" t="s">
        <v>204</v>
      </c>
      <c r="G82" s="49" t="s">
        <v>205</v>
      </c>
      <c r="H82" s="49" t="s">
        <v>206</v>
      </c>
      <c r="I82" s="49">
        <v>69</v>
      </c>
      <c r="J82" s="49" t="s">
        <v>76</v>
      </c>
      <c r="K82" s="49">
        <v>1</v>
      </c>
      <c r="L82" s="45" t="s">
        <v>407</v>
      </c>
      <c r="M82" s="49"/>
      <c r="N82" s="49" t="s">
        <v>30</v>
      </c>
      <c r="O82" s="47" t="s">
        <v>408</v>
      </c>
      <c r="P82" s="54" t="s">
        <v>869</v>
      </c>
      <c r="Q82" s="55" t="s">
        <v>906</v>
      </c>
      <c r="U82" s="50"/>
      <c r="V82" s="72" t="s">
        <v>47</v>
      </c>
    </row>
    <row r="83" spans="1:23" x14ac:dyDescent="0.35">
      <c r="A83" s="62">
        <v>27639800023</v>
      </c>
      <c r="B83" s="62" t="s">
        <v>409</v>
      </c>
      <c r="C83" s="62" t="s">
        <v>347</v>
      </c>
      <c r="D83" s="63" t="s">
        <v>203</v>
      </c>
      <c r="E83" s="62">
        <v>10</v>
      </c>
      <c r="F83" s="62" t="s">
        <v>204</v>
      </c>
      <c r="G83" s="62" t="s">
        <v>154</v>
      </c>
      <c r="H83" s="62" t="s">
        <v>220</v>
      </c>
      <c r="I83" s="62">
        <v>69</v>
      </c>
      <c r="J83" s="62" t="s">
        <v>76</v>
      </c>
      <c r="K83" s="62">
        <v>7</v>
      </c>
      <c r="L83" s="45" t="s">
        <v>163</v>
      </c>
      <c r="N83" s="62" t="s">
        <v>42</v>
      </c>
      <c r="O83" s="63" t="s">
        <v>164</v>
      </c>
      <c r="P83" s="60" t="s">
        <v>868</v>
      </c>
      <c r="Q83" s="46"/>
      <c r="V83" s="60" t="s">
        <v>49</v>
      </c>
    </row>
    <row r="84" spans="1:23" s="44" customFormat="1" ht="43.5" x14ac:dyDescent="0.35">
      <c r="A84" s="49">
        <v>27639900023</v>
      </c>
      <c r="B84" s="49" t="s">
        <v>410</v>
      </c>
      <c r="C84" s="49" t="s">
        <v>347</v>
      </c>
      <c r="D84" s="47" t="s">
        <v>203</v>
      </c>
      <c r="E84" s="49">
        <v>11</v>
      </c>
      <c r="F84" s="49" t="s">
        <v>204</v>
      </c>
      <c r="G84" s="49" t="s">
        <v>154</v>
      </c>
      <c r="H84" s="49" t="s">
        <v>206</v>
      </c>
      <c r="I84" s="49">
        <v>69</v>
      </c>
      <c r="J84" s="49" t="s">
        <v>76</v>
      </c>
      <c r="K84" s="49">
        <v>8</v>
      </c>
      <c r="L84" s="45" t="s">
        <v>356</v>
      </c>
      <c r="M84" s="49"/>
      <c r="N84" s="49" t="s">
        <v>30</v>
      </c>
      <c r="O84" s="47" t="s">
        <v>157</v>
      </c>
      <c r="P84" s="50" t="s">
        <v>869</v>
      </c>
      <c r="Q84" s="48" t="s">
        <v>879</v>
      </c>
      <c r="U84" s="49"/>
      <c r="V84" s="72" t="s">
        <v>47</v>
      </c>
    </row>
    <row r="85" spans="1:23" s="44" customFormat="1" ht="58" x14ac:dyDescent="0.35">
      <c r="A85" s="49">
        <v>27592900023</v>
      </c>
      <c r="B85" s="49" t="s">
        <v>411</v>
      </c>
      <c r="C85" s="49" t="s">
        <v>218</v>
      </c>
      <c r="D85" s="47" t="s">
        <v>203</v>
      </c>
      <c r="E85" s="49">
        <v>29</v>
      </c>
      <c r="F85" s="49" t="s">
        <v>204</v>
      </c>
      <c r="G85" s="49" t="s">
        <v>219</v>
      </c>
      <c r="H85" s="49" t="s">
        <v>206</v>
      </c>
      <c r="I85" s="49">
        <v>69</v>
      </c>
      <c r="J85" s="49" t="s">
        <v>76</v>
      </c>
      <c r="K85" s="49">
        <v>10</v>
      </c>
      <c r="L85" s="45" t="s">
        <v>412</v>
      </c>
      <c r="M85" s="49"/>
      <c r="N85" s="49" t="s">
        <v>30</v>
      </c>
      <c r="O85" s="47" t="s">
        <v>413</v>
      </c>
      <c r="P85" s="50" t="s">
        <v>868</v>
      </c>
      <c r="Q85" s="47"/>
      <c r="U85" s="49"/>
      <c r="V85" s="72" t="s">
        <v>47</v>
      </c>
    </row>
    <row r="86" spans="1:23" s="44" customFormat="1" ht="58" x14ac:dyDescent="0.35">
      <c r="A86" s="49">
        <v>27593000023</v>
      </c>
      <c r="B86" s="49" t="s">
        <v>414</v>
      </c>
      <c r="C86" s="49" t="s">
        <v>218</v>
      </c>
      <c r="D86" s="47" t="s">
        <v>203</v>
      </c>
      <c r="E86" s="49">
        <v>30</v>
      </c>
      <c r="F86" s="49" t="s">
        <v>204</v>
      </c>
      <c r="G86" s="49" t="s">
        <v>219</v>
      </c>
      <c r="H86" s="49" t="s">
        <v>206</v>
      </c>
      <c r="I86" s="49">
        <v>69</v>
      </c>
      <c r="J86" s="49" t="s">
        <v>76</v>
      </c>
      <c r="K86" s="49">
        <v>12</v>
      </c>
      <c r="L86" s="45" t="s">
        <v>415</v>
      </c>
      <c r="M86" s="49"/>
      <c r="N86" s="49" t="s">
        <v>30</v>
      </c>
      <c r="O86" s="47" t="s">
        <v>416</v>
      </c>
      <c r="P86" s="50" t="s">
        <v>868</v>
      </c>
      <c r="Q86" s="47"/>
      <c r="U86" s="49"/>
      <c r="V86" s="72" t="s">
        <v>47</v>
      </c>
    </row>
    <row r="87" spans="1:23" s="44" customFormat="1" ht="58" x14ac:dyDescent="0.35">
      <c r="A87" s="49">
        <v>27640000023</v>
      </c>
      <c r="B87" s="49" t="s">
        <v>417</v>
      </c>
      <c r="C87" s="49" t="s">
        <v>347</v>
      </c>
      <c r="D87" s="47" t="s">
        <v>203</v>
      </c>
      <c r="E87" s="49">
        <v>12</v>
      </c>
      <c r="F87" s="49" t="s">
        <v>204</v>
      </c>
      <c r="G87" s="49" t="s">
        <v>154</v>
      </c>
      <c r="H87" s="49" t="s">
        <v>206</v>
      </c>
      <c r="I87" s="49">
        <v>69</v>
      </c>
      <c r="J87" s="49" t="s">
        <v>76</v>
      </c>
      <c r="K87" s="49">
        <v>16</v>
      </c>
      <c r="L87" s="45" t="s">
        <v>356</v>
      </c>
      <c r="M87" s="49"/>
      <c r="N87" s="49" t="s">
        <v>30</v>
      </c>
      <c r="O87" s="47" t="s">
        <v>418</v>
      </c>
      <c r="P87" s="50" t="s">
        <v>868</v>
      </c>
      <c r="Q87" s="47"/>
      <c r="U87" s="49"/>
      <c r="V87" s="72" t="s">
        <v>47</v>
      </c>
    </row>
    <row r="88" spans="1:23" s="44" customFormat="1" ht="58" x14ac:dyDescent="0.35">
      <c r="A88" s="49">
        <v>27640100023</v>
      </c>
      <c r="B88" s="49" t="s">
        <v>419</v>
      </c>
      <c r="C88" s="49" t="s">
        <v>347</v>
      </c>
      <c r="D88" s="47" t="s">
        <v>203</v>
      </c>
      <c r="E88" s="49">
        <v>13</v>
      </c>
      <c r="F88" s="49" t="s">
        <v>204</v>
      </c>
      <c r="G88" s="49" t="s">
        <v>154</v>
      </c>
      <c r="H88" s="49" t="s">
        <v>206</v>
      </c>
      <c r="I88" s="49">
        <v>69</v>
      </c>
      <c r="J88" s="49" t="s">
        <v>76</v>
      </c>
      <c r="K88" s="49">
        <v>20</v>
      </c>
      <c r="L88" s="45" t="s">
        <v>356</v>
      </c>
      <c r="M88" s="49"/>
      <c r="N88" s="49" t="s">
        <v>30</v>
      </c>
      <c r="O88" s="47" t="s">
        <v>420</v>
      </c>
      <c r="P88" s="50" t="s">
        <v>868</v>
      </c>
      <c r="Q88" s="47"/>
      <c r="U88" s="49"/>
      <c r="V88" s="72" t="s">
        <v>47</v>
      </c>
    </row>
    <row r="89" spans="1:23" s="44" customFormat="1" ht="116" x14ac:dyDescent="0.35">
      <c r="A89" s="49">
        <v>27593100023</v>
      </c>
      <c r="B89" s="49" t="s">
        <v>421</v>
      </c>
      <c r="C89" s="49" t="s">
        <v>218</v>
      </c>
      <c r="D89" s="47" t="s">
        <v>203</v>
      </c>
      <c r="E89" s="49">
        <v>31</v>
      </c>
      <c r="F89" s="49" t="s">
        <v>204</v>
      </c>
      <c r="G89" s="49" t="s">
        <v>219</v>
      </c>
      <c r="H89" s="49" t="s">
        <v>206</v>
      </c>
      <c r="I89" s="49">
        <v>70</v>
      </c>
      <c r="J89" s="49" t="s">
        <v>76</v>
      </c>
      <c r="K89" s="49">
        <v>2</v>
      </c>
      <c r="L89" s="45" t="s">
        <v>422</v>
      </c>
      <c r="M89" s="49"/>
      <c r="N89" s="49" t="s">
        <v>30</v>
      </c>
      <c r="O89" s="47" t="s">
        <v>120</v>
      </c>
      <c r="P89" s="54" t="s">
        <v>869</v>
      </c>
      <c r="Q89" s="55" t="s">
        <v>906</v>
      </c>
      <c r="U89" s="50"/>
      <c r="V89" s="72" t="s">
        <v>47</v>
      </c>
    </row>
    <row r="90" spans="1:23" s="44" customFormat="1" ht="29" x14ac:dyDescent="0.35">
      <c r="A90" s="49">
        <v>27640200023</v>
      </c>
      <c r="B90" s="49" t="s">
        <v>423</v>
      </c>
      <c r="C90" s="49" t="s">
        <v>347</v>
      </c>
      <c r="D90" s="47" t="s">
        <v>203</v>
      </c>
      <c r="E90" s="49">
        <v>14</v>
      </c>
      <c r="F90" s="49" t="s">
        <v>204</v>
      </c>
      <c r="G90" s="49" t="s">
        <v>154</v>
      </c>
      <c r="H90" s="49" t="s">
        <v>206</v>
      </c>
      <c r="I90" s="49">
        <v>70</v>
      </c>
      <c r="J90" s="49" t="s">
        <v>82</v>
      </c>
      <c r="K90" s="49">
        <v>6</v>
      </c>
      <c r="L90" s="45" t="s">
        <v>424</v>
      </c>
      <c r="M90" s="49"/>
      <c r="N90" s="49" t="s">
        <v>30</v>
      </c>
      <c r="O90" s="47" t="s">
        <v>425</v>
      </c>
      <c r="P90" s="50" t="s">
        <v>868</v>
      </c>
      <c r="Q90" s="47"/>
      <c r="U90" s="49"/>
      <c r="V90" s="72" t="s">
        <v>47</v>
      </c>
    </row>
    <row r="91" spans="1:23" s="44" customFormat="1" ht="43.5" x14ac:dyDescent="0.35">
      <c r="A91" s="49">
        <v>27634600023</v>
      </c>
      <c r="B91" s="49" t="s">
        <v>426</v>
      </c>
      <c r="C91" s="49" t="s">
        <v>202</v>
      </c>
      <c r="D91" s="47" t="s">
        <v>203</v>
      </c>
      <c r="E91" s="49">
        <v>82</v>
      </c>
      <c r="F91" s="49" t="s">
        <v>204</v>
      </c>
      <c r="G91" s="49" t="s">
        <v>205</v>
      </c>
      <c r="H91" s="49" t="s">
        <v>206</v>
      </c>
      <c r="I91" s="49">
        <v>70</v>
      </c>
      <c r="J91" s="49" t="s">
        <v>82</v>
      </c>
      <c r="K91" s="49">
        <v>8</v>
      </c>
      <c r="L91" s="45" t="s">
        <v>427</v>
      </c>
      <c r="M91" s="49"/>
      <c r="N91" s="49" t="s">
        <v>30</v>
      </c>
      <c r="O91" s="47" t="s">
        <v>428</v>
      </c>
      <c r="P91" s="54" t="s">
        <v>869</v>
      </c>
      <c r="Q91" s="55" t="s">
        <v>906</v>
      </c>
      <c r="U91" s="50"/>
      <c r="V91" s="72" t="s">
        <v>47</v>
      </c>
    </row>
    <row r="92" spans="1:23" s="44" customFormat="1" ht="58" x14ac:dyDescent="0.35">
      <c r="A92" s="49">
        <v>27640300023</v>
      </c>
      <c r="B92" s="49" t="s">
        <v>429</v>
      </c>
      <c r="C92" s="49" t="s">
        <v>347</v>
      </c>
      <c r="D92" s="47" t="s">
        <v>203</v>
      </c>
      <c r="E92" s="49">
        <v>15</v>
      </c>
      <c r="F92" s="49" t="s">
        <v>204</v>
      </c>
      <c r="G92" s="49" t="s">
        <v>154</v>
      </c>
      <c r="H92" s="49" t="s">
        <v>206</v>
      </c>
      <c r="I92" s="49">
        <v>71</v>
      </c>
      <c r="J92" s="49" t="s">
        <v>82</v>
      </c>
      <c r="K92" s="49">
        <v>7</v>
      </c>
      <c r="L92" s="45" t="s">
        <v>356</v>
      </c>
      <c r="M92" s="49"/>
      <c r="N92" s="49" t="s">
        <v>30</v>
      </c>
      <c r="O92" s="47" t="s">
        <v>430</v>
      </c>
      <c r="P92" s="50" t="s">
        <v>869</v>
      </c>
      <c r="Q92" s="48" t="s">
        <v>880</v>
      </c>
      <c r="U92" s="49"/>
      <c r="V92" s="72" t="s">
        <v>47</v>
      </c>
    </row>
    <row r="93" spans="1:23" s="44" customFormat="1" ht="43.5" x14ac:dyDescent="0.35">
      <c r="A93" s="49">
        <v>27640400023</v>
      </c>
      <c r="B93" s="49" t="s">
        <v>431</v>
      </c>
      <c r="C93" s="49" t="s">
        <v>347</v>
      </c>
      <c r="D93" s="47" t="s">
        <v>203</v>
      </c>
      <c r="E93" s="49">
        <v>16</v>
      </c>
      <c r="F93" s="49" t="s">
        <v>204</v>
      </c>
      <c r="G93" s="49" t="s">
        <v>154</v>
      </c>
      <c r="H93" s="49" t="s">
        <v>206</v>
      </c>
      <c r="I93" s="49">
        <v>71</v>
      </c>
      <c r="J93" s="49" t="s">
        <v>82</v>
      </c>
      <c r="K93" s="49">
        <v>10</v>
      </c>
      <c r="L93" s="45" t="s">
        <v>356</v>
      </c>
      <c r="M93" s="49"/>
      <c r="N93" s="49" t="s">
        <v>30</v>
      </c>
      <c r="O93" s="47" t="s">
        <v>165</v>
      </c>
      <c r="P93" s="50" t="s">
        <v>869</v>
      </c>
      <c r="Q93" s="48" t="s">
        <v>881</v>
      </c>
      <c r="U93" s="49"/>
      <c r="V93" s="72" t="s">
        <v>47</v>
      </c>
    </row>
    <row r="94" spans="1:23" s="44" customFormat="1" ht="43.5" x14ac:dyDescent="0.35">
      <c r="A94" s="49">
        <v>27640500023</v>
      </c>
      <c r="B94" s="49" t="s">
        <v>432</v>
      </c>
      <c r="C94" s="49" t="s">
        <v>347</v>
      </c>
      <c r="D94" s="47" t="s">
        <v>203</v>
      </c>
      <c r="E94" s="49">
        <v>17</v>
      </c>
      <c r="F94" s="49" t="s">
        <v>204</v>
      </c>
      <c r="G94" s="49" t="s">
        <v>154</v>
      </c>
      <c r="H94" s="49" t="s">
        <v>206</v>
      </c>
      <c r="I94" s="49">
        <v>71</v>
      </c>
      <c r="J94" s="49" t="s">
        <v>82</v>
      </c>
      <c r="K94" s="49">
        <v>12</v>
      </c>
      <c r="L94" s="45" t="s">
        <v>356</v>
      </c>
      <c r="M94" s="49"/>
      <c r="N94" s="49" t="s">
        <v>30</v>
      </c>
      <c r="O94" s="47" t="s">
        <v>166</v>
      </c>
      <c r="P94" s="50" t="s">
        <v>869</v>
      </c>
      <c r="Q94" s="48" t="s">
        <v>882</v>
      </c>
      <c r="U94" s="49"/>
      <c r="V94" s="72" t="s">
        <v>47</v>
      </c>
    </row>
    <row r="95" spans="1:23" s="44" customFormat="1" ht="29" x14ac:dyDescent="0.35">
      <c r="A95" s="49">
        <v>27640600023</v>
      </c>
      <c r="B95" s="49" t="s">
        <v>433</v>
      </c>
      <c r="C95" s="49" t="s">
        <v>347</v>
      </c>
      <c r="D95" s="47" t="s">
        <v>203</v>
      </c>
      <c r="E95" s="49">
        <v>18</v>
      </c>
      <c r="F95" s="49" t="s">
        <v>204</v>
      </c>
      <c r="G95" s="49" t="s">
        <v>154</v>
      </c>
      <c r="H95" s="49" t="s">
        <v>206</v>
      </c>
      <c r="I95" s="49">
        <v>71</v>
      </c>
      <c r="J95" s="49" t="s">
        <v>82</v>
      </c>
      <c r="K95" s="49">
        <v>13</v>
      </c>
      <c r="L95" s="45" t="s">
        <v>356</v>
      </c>
      <c r="M95" s="49"/>
      <c r="N95" s="49" t="s">
        <v>30</v>
      </c>
      <c r="O95" s="47" t="s">
        <v>434</v>
      </c>
      <c r="P95" s="50" t="s">
        <v>868</v>
      </c>
      <c r="Q95" s="47"/>
      <c r="U95" s="49"/>
      <c r="V95" s="72" t="s">
        <v>47</v>
      </c>
    </row>
    <row r="96" spans="1:23" x14ac:dyDescent="0.35">
      <c r="A96" s="62">
        <v>27593300023</v>
      </c>
      <c r="B96" s="62" t="s">
        <v>435</v>
      </c>
      <c r="C96" s="62" t="s">
        <v>218</v>
      </c>
      <c r="D96" s="63" t="s">
        <v>203</v>
      </c>
      <c r="E96" s="62">
        <v>33</v>
      </c>
      <c r="F96" s="62" t="s">
        <v>204</v>
      </c>
      <c r="G96" s="62" t="s">
        <v>219</v>
      </c>
      <c r="H96" s="62" t="s">
        <v>220</v>
      </c>
      <c r="I96" s="62">
        <v>71</v>
      </c>
      <c r="J96" s="62" t="s">
        <v>82</v>
      </c>
      <c r="K96" s="62">
        <v>17</v>
      </c>
      <c r="L96" s="45" t="s">
        <v>121</v>
      </c>
      <c r="N96" s="62" t="s">
        <v>30</v>
      </c>
      <c r="O96" s="63" t="s">
        <v>122</v>
      </c>
      <c r="P96" s="60" t="s">
        <v>868</v>
      </c>
      <c r="Q96" s="46"/>
      <c r="V96" s="60" t="s">
        <v>49</v>
      </c>
    </row>
    <row r="97" spans="1:22" s="44" customFormat="1" ht="43.5" x14ac:dyDescent="0.35">
      <c r="A97" s="49">
        <v>27634700023</v>
      </c>
      <c r="B97" s="49" t="s">
        <v>436</v>
      </c>
      <c r="C97" s="49" t="s">
        <v>202</v>
      </c>
      <c r="D97" s="47" t="s">
        <v>203</v>
      </c>
      <c r="E97" s="49">
        <v>83</v>
      </c>
      <c r="F97" s="49" t="s">
        <v>204</v>
      </c>
      <c r="G97" s="49" t="s">
        <v>205</v>
      </c>
      <c r="H97" s="49" t="s">
        <v>206</v>
      </c>
      <c r="I97" s="49">
        <v>71</v>
      </c>
      <c r="J97" s="49" t="s">
        <v>82</v>
      </c>
      <c r="K97" s="49">
        <v>17</v>
      </c>
      <c r="L97" s="45" t="s">
        <v>437</v>
      </c>
      <c r="M97" s="49"/>
      <c r="N97" s="49" t="s">
        <v>30</v>
      </c>
      <c r="O97" s="47" t="s">
        <v>438</v>
      </c>
      <c r="P97" s="50" t="s">
        <v>869</v>
      </c>
      <c r="Q97" s="48" t="s">
        <v>884</v>
      </c>
      <c r="U97" s="49"/>
      <c r="V97" s="72" t="s">
        <v>47</v>
      </c>
    </row>
    <row r="98" spans="1:22" x14ac:dyDescent="0.35">
      <c r="A98" s="62">
        <v>27593400023</v>
      </c>
      <c r="B98" s="62" t="s">
        <v>439</v>
      </c>
      <c r="C98" s="62" t="s">
        <v>218</v>
      </c>
      <c r="D98" s="63" t="s">
        <v>203</v>
      </c>
      <c r="E98" s="62">
        <v>34</v>
      </c>
      <c r="F98" s="62" t="s">
        <v>204</v>
      </c>
      <c r="G98" s="62" t="s">
        <v>219</v>
      </c>
      <c r="H98" s="62" t="s">
        <v>220</v>
      </c>
      <c r="I98" s="62">
        <v>71</v>
      </c>
      <c r="J98" s="62" t="s">
        <v>82</v>
      </c>
      <c r="K98" s="62">
        <v>18</v>
      </c>
      <c r="L98" s="45" t="s">
        <v>123</v>
      </c>
      <c r="N98" s="62" t="s">
        <v>30</v>
      </c>
      <c r="O98" s="63" t="s">
        <v>124</v>
      </c>
      <c r="P98" s="60" t="s">
        <v>868</v>
      </c>
      <c r="Q98" s="46"/>
      <c r="V98" s="60" t="s">
        <v>49</v>
      </c>
    </row>
    <row r="99" spans="1:22" s="44" customFormat="1" ht="43.5" x14ac:dyDescent="0.35">
      <c r="A99" s="49">
        <v>27640700023</v>
      </c>
      <c r="B99" s="49" t="s">
        <v>440</v>
      </c>
      <c r="C99" s="49" t="s">
        <v>347</v>
      </c>
      <c r="D99" s="47" t="s">
        <v>203</v>
      </c>
      <c r="E99" s="49">
        <v>19</v>
      </c>
      <c r="F99" s="49" t="s">
        <v>204</v>
      </c>
      <c r="G99" s="49" t="s">
        <v>154</v>
      </c>
      <c r="H99" s="49" t="s">
        <v>206</v>
      </c>
      <c r="I99" s="49">
        <v>71</v>
      </c>
      <c r="J99" s="49" t="s">
        <v>82</v>
      </c>
      <c r="K99" s="49">
        <v>18</v>
      </c>
      <c r="L99" s="45" t="s">
        <v>167</v>
      </c>
      <c r="M99" s="49"/>
      <c r="N99" s="49" t="s">
        <v>30</v>
      </c>
      <c r="O99" s="47" t="s">
        <v>441</v>
      </c>
      <c r="P99" s="50" t="s">
        <v>869</v>
      </c>
      <c r="Q99" s="48" t="s">
        <v>884</v>
      </c>
      <c r="U99" s="49"/>
      <c r="V99" s="72" t="s">
        <v>47</v>
      </c>
    </row>
    <row r="100" spans="1:22" s="44" customFormat="1" ht="43.5" x14ac:dyDescent="0.35">
      <c r="A100" s="49">
        <v>27634800023</v>
      </c>
      <c r="B100" s="49" t="s">
        <v>442</v>
      </c>
      <c r="C100" s="49" t="s">
        <v>202</v>
      </c>
      <c r="D100" s="47" t="s">
        <v>203</v>
      </c>
      <c r="E100" s="49">
        <v>84</v>
      </c>
      <c r="F100" s="49" t="s">
        <v>204</v>
      </c>
      <c r="G100" s="49" t="s">
        <v>205</v>
      </c>
      <c r="H100" s="49" t="s">
        <v>206</v>
      </c>
      <c r="I100" s="49">
        <v>71</v>
      </c>
      <c r="J100" s="49" t="s">
        <v>82</v>
      </c>
      <c r="K100" s="49">
        <v>19</v>
      </c>
      <c r="L100" s="45" t="s">
        <v>443</v>
      </c>
      <c r="M100" s="49"/>
      <c r="N100" s="49" t="s">
        <v>30</v>
      </c>
      <c r="O100" s="47" t="s">
        <v>438</v>
      </c>
      <c r="P100" s="50" t="s">
        <v>869</v>
      </c>
      <c r="Q100" s="48" t="s">
        <v>883</v>
      </c>
      <c r="U100" s="49"/>
      <c r="V100" s="72" t="s">
        <v>47</v>
      </c>
    </row>
    <row r="101" spans="1:22" s="44" customFormat="1" ht="43.5" x14ac:dyDescent="0.35">
      <c r="A101" s="49">
        <v>27640800023</v>
      </c>
      <c r="B101" s="49" t="s">
        <v>444</v>
      </c>
      <c r="C101" s="49" t="s">
        <v>347</v>
      </c>
      <c r="D101" s="47" t="s">
        <v>203</v>
      </c>
      <c r="E101" s="49">
        <v>20</v>
      </c>
      <c r="F101" s="49" t="s">
        <v>204</v>
      </c>
      <c r="G101" s="49" t="s">
        <v>154</v>
      </c>
      <c r="H101" s="49" t="s">
        <v>206</v>
      </c>
      <c r="I101" s="49">
        <v>71</v>
      </c>
      <c r="J101" s="49" t="s">
        <v>82</v>
      </c>
      <c r="K101" s="49">
        <v>19</v>
      </c>
      <c r="L101" s="45" t="s">
        <v>167</v>
      </c>
      <c r="M101" s="49"/>
      <c r="N101" s="49" t="s">
        <v>30</v>
      </c>
      <c r="O101" s="47" t="s">
        <v>445</v>
      </c>
      <c r="P101" s="50" t="s">
        <v>869</v>
      </c>
      <c r="Q101" s="48" t="s">
        <v>883</v>
      </c>
      <c r="U101" s="49"/>
      <c r="V101" s="72" t="s">
        <v>47</v>
      </c>
    </row>
    <row r="102" spans="1:22" x14ac:dyDescent="0.35">
      <c r="A102" s="62">
        <v>27593200023</v>
      </c>
      <c r="B102" s="62" t="s">
        <v>446</v>
      </c>
      <c r="C102" s="62" t="s">
        <v>218</v>
      </c>
      <c r="D102" s="63" t="s">
        <v>203</v>
      </c>
      <c r="E102" s="62">
        <v>32</v>
      </c>
      <c r="F102" s="62" t="s">
        <v>204</v>
      </c>
      <c r="G102" s="62" t="s">
        <v>219</v>
      </c>
      <c r="H102" s="62" t="s">
        <v>220</v>
      </c>
      <c r="I102" s="62">
        <v>71</v>
      </c>
      <c r="J102" s="62" t="s">
        <v>83</v>
      </c>
      <c r="K102" s="62">
        <v>8</v>
      </c>
      <c r="L102" s="45" t="s">
        <v>125</v>
      </c>
      <c r="N102" s="62" t="s">
        <v>42</v>
      </c>
      <c r="O102" s="63" t="s">
        <v>126</v>
      </c>
      <c r="P102" s="60" t="s">
        <v>868</v>
      </c>
      <c r="Q102" s="46"/>
      <c r="V102" s="60" t="s">
        <v>49</v>
      </c>
    </row>
    <row r="103" spans="1:22" s="44" customFormat="1" ht="58" x14ac:dyDescent="0.35">
      <c r="A103" s="49">
        <v>27634900023</v>
      </c>
      <c r="B103" s="49" t="s">
        <v>447</v>
      </c>
      <c r="C103" s="49" t="s">
        <v>202</v>
      </c>
      <c r="D103" s="47" t="s">
        <v>203</v>
      </c>
      <c r="E103" s="49">
        <v>85</v>
      </c>
      <c r="F103" s="49" t="s">
        <v>204</v>
      </c>
      <c r="G103" s="49" t="s">
        <v>205</v>
      </c>
      <c r="H103" s="49" t="s">
        <v>206</v>
      </c>
      <c r="I103" s="49">
        <v>72</v>
      </c>
      <c r="J103" s="49" t="s">
        <v>83</v>
      </c>
      <c r="K103" s="49">
        <v>1</v>
      </c>
      <c r="L103" s="45" t="s">
        <v>448</v>
      </c>
      <c r="M103" s="49"/>
      <c r="N103" s="49" t="s">
        <v>30</v>
      </c>
      <c r="O103" s="47" t="s">
        <v>449</v>
      </c>
      <c r="P103" s="54" t="s">
        <v>869</v>
      </c>
      <c r="Q103" s="55" t="s">
        <v>906</v>
      </c>
      <c r="U103" s="50"/>
      <c r="V103" s="72" t="s">
        <v>47</v>
      </c>
    </row>
    <row r="104" spans="1:22" x14ac:dyDescent="0.35">
      <c r="A104" s="62">
        <v>27593500023</v>
      </c>
      <c r="B104" s="62" t="s">
        <v>450</v>
      </c>
      <c r="C104" s="62" t="s">
        <v>218</v>
      </c>
      <c r="D104" s="63" t="s">
        <v>203</v>
      </c>
      <c r="E104" s="62">
        <v>35</v>
      </c>
      <c r="F104" s="62" t="s">
        <v>204</v>
      </c>
      <c r="G104" s="62" t="s">
        <v>219</v>
      </c>
      <c r="H104" s="62" t="s">
        <v>220</v>
      </c>
      <c r="I104" s="62">
        <v>72</v>
      </c>
      <c r="J104" s="62" t="s">
        <v>83</v>
      </c>
      <c r="K104" s="62">
        <v>8</v>
      </c>
      <c r="L104" s="45" t="s">
        <v>125</v>
      </c>
      <c r="N104" s="62" t="s">
        <v>42</v>
      </c>
      <c r="O104" s="63" t="s">
        <v>126</v>
      </c>
      <c r="P104" s="60" t="s">
        <v>868</v>
      </c>
      <c r="Q104" s="46"/>
      <c r="V104" s="60" t="s">
        <v>49</v>
      </c>
    </row>
    <row r="105" spans="1:22" s="44" customFormat="1" ht="43.5" x14ac:dyDescent="0.35">
      <c r="A105" s="49">
        <v>27635000023</v>
      </c>
      <c r="B105" s="49" t="s">
        <v>451</v>
      </c>
      <c r="C105" s="49" t="s">
        <v>202</v>
      </c>
      <c r="D105" s="47" t="s">
        <v>203</v>
      </c>
      <c r="E105" s="49">
        <v>86</v>
      </c>
      <c r="F105" s="49" t="s">
        <v>204</v>
      </c>
      <c r="G105" s="49" t="s">
        <v>205</v>
      </c>
      <c r="H105" s="49" t="s">
        <v>206</v>
      </c>
      <c r="I105" s="49">
        <v>73</v>
      </c>
      <c r="J105" s="49" t="s">
        <v>452</v>
      </c>
      <c r="K105" s="49">
        <v>5</v>
      </c>
      <c r="L105" s="45" t="s">
        <v>453</v>
      </c>
      <c r="M105" s="49"/>
      <c r="N105" s="49" t="s">
        <v>30</v>
      </c>
      <c r="O105" s="47" t="s">
        <v>454</v>
      </c>
      <c r="P105" s="54" t="s">
        <v>869</v>
      </c>
      <c r="Q105" s="55" t="s">
        <v>906</v>
      </c>
      <c r="U105" s="50"/>
      <c r="V105" s="72" t="s">
        <v>47</v>
      </c>
    </row>
    <row r="106" spans="1:22" s="44" customFormat="1" ht="58" x14ac:dyDescent="0.35">
      <c r="A106" s="49">
        <v>27635100023</v>
      </c>
      <c r="B106" s="49" t="s">
        <v>455</v>
      </c>
      <c r="C106" s="49" t="s">
        <v>202</v>
      </c>
      <c r="D106" s="47" t="s">
        <v>203</v>
      </c>
      <c r="E106" s="49">
        <v>87</v>
      </c>
      <c r="F106" s="49" t="s">
        <v>204</v>
      </c>
      <c r="G106" s="49" t="s">
        <v>205</v>
      </c>
      <c r="H106" s="49" t="s">
        <v>206</v>
      </c>
      <c r="I106" s="49">
        <v>73</v>
      </c>
      <c r="J106" s="49" t="s">
        <v>452</v>
      </c>
      <c r="K106" s="49">
        <v>5</v>
      </c>
      <c r="L106" s="45" t="s">
        <v>456</v>
      </c>
      <c r="M106" s="49"/>
      <c r="N106" s="49" t="s">
        <v>30</v>
      </c>
      <c r="O106" s="47" t="s">
        <v>457</v>
      </c>
      <c r="P106" s="49"/>
      <c r="Q106" s="47"/>
      <c r="U106" s="51" t="s">
        <v>897</v>
      </c>
      <c r="V106" s="73" t="s">
        <v>60</v>
      </c>
    </row>
    <row r="107" spans="1:22" s="44" customFormat="1" ht="29" x14ac:dyDescent="0.35">
      <c r="A107" s="49">
        <v>27593600023</v>
      </c>
      <c r="B107" s="49" t="s">
        <v>458</v>
      </c>
      <c r="C107" s="49" t="s">
        <v>218</v>
      </c>
      <c r="D107" s="47" t="s">
        <v>203</v>
      </c>
      <c r="E107" s="49">
        <v>36</v>
      </c>
      <c r="F107" s="49" t="s">
        <v>204</v>
      </c>
      <c r="G107" s="49" t="s">
        <v>219</v>
      </c>
      <c r="H107" s="49" t="s">
        <v>206</v>
      </c>
      <c r="I107" s="49">
        <v>73</v>
      </c>
      <c r="J107" s="49" t="s">
        <v>452</v>
      </c>
      <c r="K107" s="49">
        <v>15</v>
      </c>
      <c r="L107" s="45" t="s">
        <v>459</v>
      </c>
      <c r="M107" s="49"/>
      <c r="N107" s="49" t="s">
        <v>30</v>
      </c>
      <c r="O107" s="48" t="s">
        <v>460</v>
      </c>
      <c r="P107" s="50" t="s">
        <v>869</v>
      </c>
      <c r="Q107" s="48" t="s">
        <v>885</v>
      </c>
      <c r="U107" s="49"/>
      <c r="V107" s="72" t="s">
        <v>47</v>
      </c>
    </row>
    <row r="108" spans="1:22" ht="43.5" x14ac:dyDescent="0.35">
      <c r="A108" s="62">
        <v>27593700023</v>
      </c>
      <c r="B108" s="62" t="s">
        <v>461</v>
      </c>
      <c r="C108" s="62" t="s">
        <v>218</v>
      </c>
      <c r="D108" s="63" t="s">
        <v>203</v>
      </c>
      <c r="E108" s="62">
        <v>37</v>
      </c>
      <c r="F108" s="62" t="s">
        <v>204</v>
      </c>
      <c r="G108" s="62" t="s">
        <v>219</v>
      </c>
      <c r="H108" s="62" t="s">
        <v>220</v>
      </c>
      <c r="I108" s="62">
        <v>73</v>
      </c>
      <c r="J108" s="62" t="s">
        <v>452</v>
      </c>
      <c r="K108" s="62">
        <v>16</v>
      </c>
      <c r="L108" s="45" t="s">
        <v>462</v>
      </c>
      <c r="N108" s="62" t="s">
        <v>42</v>
      </c>
      <c r="O108" s="63" t="s">
        <v>463</v>
      </c>
      <c r="P108" s="60" t="s">
        <v>868</v>
      </c>
      <c r="Q108" s="46"/>
      <c r="V108" s="60" t="s">
        <v>49</v>
      </c>
    </row>
    <row r="109" spans="1:22" s="44" customFormat="1" ht="87" x14ac:dyDescent="0.35">
      <c r="A109" s="49">
        <v>27593800023</v>
      </c>
      <c r="B109" s="49" t="s">
        <v>464</v>
      </c>
      <c r="C109" s="49" t="s">
        <v>218</v>
      </c>
      <c r="D109" s="47" t="s">
        <v>203</v>
      </c>
      <c r="E109" s="49">
        <v>38</v>
      </c>
      <c r="F109" s="49" t="s">
        <v>204</v>
      </c>
      <c r="G109" s="49" t="s">
        <v>219</v>
      </c>
      <c r="H109" s="49" t="s">
        <v>206</v>
      </c>
      <c r="I109" s="49">
        <v>73</v>
      </c>
      <c r="J109" s="49" t="s">
        <v>452</v>
      </c>
      <c r="K109" s="49">
        <v>17</v>
      </c>
      <c r="L109" s="45" t="s">
        <v>465</v>
      </c>
      <c r="M109" s="49"/>
      <c r="N109" s="49" t="s">
        <v>30</v>
      </c>
      <c r="O109" s="47" t="s">
        <v>466</v>
      </c>
      <c r="P109" s="68" t="s">
        <v>866</v>
      </c>
      <c r="Q109" s="69" t="s">
        <v>900</v>
      </c>
      <c r="U109" s="51"/>
      <c r="V109" s="68" t="s">
        <v>48</v>
      </c>
    </row>
    <row r="110" spans="1:22" ht="203" x14ac:dyDescent="0.35">
      <c r="A110" s="62">
        <v>27635200023</v>
      </c>
      <c r="B110" s="62" t="s">
        <v>467</v>
      </c>
      <c r="C110" s="62" t="s">
        <v>202</v>
      </c>
      <c r="D110" s="63" t="s">
        <v>203</v>
      </c>
      <c r="E110" s="62">
        <v>88</v>
      </c>
      <c r="F110" s="62" t="s">
        <v>204</v>
      </c>
      <c r="G110" s="62" t="s">
        <v>205</v>
      </c>
      <c r="H110" s="62" t="s">
        <v>220</v>
      </c>
      <c r="I110" s="62">
        <v>73</v>
      </c>
      <c r="J110" s="62" t="s">
        <v>452</v>
      </c>
      <c r="K110" s="62">
        <v>18</v>
      </c>
      <c r="L110" s="45" t="s">
        <v>468</v>
      </c>
      <c r="N110" s="62" t="s">
        <v>30</v>
      </c>
      <c r="O110" s="63" t="s">
        <v>469</v>
      </c>
      <c r="P110" s="70" t="s">
        <v>869</v>
      </c>
      <c r="Q110" s="71" t="s">
        <v>931</v>
      </c>
      <c r="U110" s="64"/>
      <c r="V110" s="68" t="s">
        <v>47</v>
      </c>
    </row>
    <row r="111" spans="1:22" s="44" customFormat="1" ht="58" x14ac:dyDescent="0.35">
      <c r="A111" s="49">
        <v>27593900023</v>
      </c>
      <c r="B111" s="49" t="s">
        <v>470</v>
      </c>
      <c r="C111" s="49" t="s">
        <v>218</v>
      </c>
      <c r="D111" s="47" t="s">
        <v>203</v>
      </c>
      <c r="E111" s="49">
        <v>39</v>
      </c>
      <c r="F111" s="49" t="s">
        <v>204</v>
      </c>
      <c r="G111" s="49" t="s">
        <v>219</v>
      </c>
      <c r="H111" s="49" t="s">
        <v>206</v>
      </c>
      <c r="I111" s="49">
        <v>74</v>
      </c>
      <c r="J111" s="49" t="s">
        <v>471</v>
      </c>
      <c r="K111" s="49">
        <v>18</v>
      </c>
      <c r="L111" s="45" t="s">
        <v>472</v>
      </c>
      <c r="M111" s="49"/>
      <c r="N111" s="49" t="s">
        <v>30</v>
      </c>
      <c r="O111" s="47" t="s">
        <v>473</v>
      </c>
      <c r="P111" s="50" t="s">
        <v>868</v>
      </c>
      <c r="Q111" s="47"/>
      <c r="U111" s="49"/>
      <c r="V111" s="72" t="s">
        <v>47</v>
      </c>
    </row>
    <row r="112" spans="1:22" s="44" customFormat="1" ht="87" x14ac:dyDescent="0.35">
      <c r="A112" s="49">
        <v>27594000023</v>
      </c>
      <c r="B112" s="49" t="s">
        <v>474</v>
      </c>
      <c r="C112" s="49" t="s">
        <v>218</v>
      </c>
      <c r="D112" s="47" t="s">
        <v>203</v>
      </c>
      <c r="E112" s="49">
        <v>40</v>
      </c>
      <c r="F112" s="49" t="s">
        <v>204</v>
      </c>
      <c r="G112" s="49" t="s">
        <v>219</v>
      </c>
      <c r="H112" s="49" t="s">
        <v>206</v>
      </c>
      <c r="I112" s="49">
        <v>74</v>
      </c>
      <c r="J112" s="49" t="s">
        <v>452</v>
      </c>
      <c r="K112" s="49">
        <v>21</v>
      </c>
      <c r="L112" s="45" t="s">
        <v>475</v>
      </c>
      <c r="M112" s="49"/>
      <c r="N112" s="49" t="s">
        <v>30</v>
      </c>
      <c r="O112" s="47" t="s">
        <v>476</v>
      </c>
      <c r="P112" s="50" t="s">
        <v>869</v>
      </c>
      <c r="Q112" s="48" t="s">
        <v>886</v>
      </c>
      <c r="U112" s="49"/>
      <c r="V112" s="72" t="s">
        <v>47</v>
      </c>
    </row>
    <row r="113" spans="1:23" s="44" customFormat="1" ht="72.5" x14ac:dyDescent="0.35">
      <c r="A113" s="49">
        <v>27626300023</v>
      </c>
      <c r="B113" s="49" t="s">
        <v>477</v>
      </c>
      <c r="C113" s="49" t="s">
        <v>478</v>
      </c>
      <c r="D113" s="47" t="s">
        <v>203</v>
      </c>
      <c r="E113" s="49">
        <v>1</v>
      </c>
      <c r="F113" s="49" t="s">
        <v>299</v>
      </c>
      <c r="G113" s="49" t="s">
        <v>479</v>
      </c>
      <c r="H113" s="49" t="s">
        <v>206</v>
      </c>
      <c r="I113" s="49">
        <v>76</v>
      </c>
      <c r="J113" s="49" t="s">
        <v>480</v>
      </c>
      <c r="K113" s="49">
        <v>1</v>
      </c>
      <c r="L113" s="45" t="s">
        <v>481</v>
      </c>
      <c r="M113" s="49"/>
      <c r="N113" s="49" t="s">
        <v>42</v>
      </c>
      <c r="O113" s="47" t="s">
        <v>482</v>
      </c>
      <c r="P113" s="68" t="s">
        <v>868</v>
      </c>
      <c r="Q113" s="47"/>
      <c r="U113" s="50"/>
      <c r="V113" s="68" t="s">
        <v>47</v>
      </c>
    </row>
    <row r="114" spans="1:23" s="44" customFormat="1" ht="101.5" x14ac:dyDescent="0.35">
      <c r="A114" s="49">
        <v>27627100023</v>
      </c>
      <c r="B114" s="49" t="s">
        <v>483</v>
      </c>
      <c r="C114" s="49" t="s">
        <v>202</v>
      </c>
      <c r="D114" s="47" t="s">
        <v>203</v>
      </c>
      <c r="E114" s="49">
        <v>7</v>
      </c>
      <c r="F114" s="49" t="s">
        <v>204</v>
      </c>
      <c r="G114" s="49" t="s">
        <v>205</v>
      </c>
      <c r="H114" s="49" t="s">
        <v>206</v>
      </c>
      <c r="I114" s="49">
        <v>76</v>
      </c>
      <c r="J114" s="49" t="s">
        <v>72</v>
      </c>
      <c r="K114" s="49">
        <v>9</v>
      </c>
      <c r="L114" s="45" t="s">
        <v>484</v>
      </c>
      <c r="M114" s="49"/>
      <c r="N114" s="49" t="s">
        <v>30</v>
      </c>
      <c r="O114" s="47" t="s">
        <v>485</v>
      </c>
      <c r="P114" s="68" t="s">
        <v>866</v>
      </c>
      <c r="Q114" s="69" t="s">
        <v>934</v>
      </c>
      <c r="U114" s="50"/>
      <c r="V114" s="68" t="s">
        <v>48</v>
      </c>
    </row>
    <row r="115" spans="1:23" s="44" customFormat="1" ht="87" x14ac:dyDescent="0.35">
      <c r="A115" s="49">
        <v>27627200023</v>
      </c>
      <c r="B115" s="49" t="s">
        <v>486</v>
      </c>
      <c r="C115" s="49" t="s">
        <v>202</v>
      </c>
      <c r="D115" s="47" t="s">
        <v>203</v>
      </c>
      <c r="E115" s="49">
        <v>8</v>
      </c>
      <c r="F115" s="49" t="s">
        <v>204</v>
      </c>
      <c r="G115" s="49" t="s">
        <v>205</v>
      </c>
      <c r="H115" s="49" t="s">
        <v>206</v>
      </c>
      <c r="I115" s="49">
        <v>76</v>
      </c>
      <c r="J115" s="49" t="s">
        <v>72</v>
      </c>
      <c r="K115" s="49">
        <v>9</v>
      </c>
      <c r="L115" s="45" t="s">
        <v>487</v>
      </c>
      <c r="M115" s="49"/>
      <c r="N115" s="49" t="s">
        <v>30</v>
      </c>
      <c r="O115" s="47" t="s">
        <v>488</v>
      </c>
      <c r="P115" s="68" t="s">
        <v>869</v>
      </c>
      <c r="Q115" s="69" t="s">
        <v>925</v>
      </c>
      <c r="U115" s="50"/>
      <c r="V115" s="68" t="s">
        <v>47</v>
      </c>
    </row>
    <row r="116" spans="1:23" s="44" customFormat="1" ht="43.5" x14ac:dyDescent="0.35">
      <c r="A116" s="49">
        <v>27628200023</v>
      </c>
      <c r="B116" s="49" t="s">
        <v>489</v>
      </c>
      <c r="C116" s="49" t="s">
        <v>202</v>
      </c>
      <c r="D116" s="47" t="s">
        <v>203</v>
      </c>
      <c r="E116" s="49">
        <v>18</v>
      </c>
      <c r="F116" s="49" t="s">
        <v>204</v>
      </c>
      <c r="G116" s="49" t="s">
        <v>205</v>
      </c>
      <c r="H116" s="49" t="s">
        <v>220</v>
      </c>
      <c r="I116" s="49">
        <v>77</v>
      </c>
      <c r="J116" s="49" t="s">
        <v>490</v>
      </c>
      <c r="K116" s="49">
        <v>4</v>
      </c>
      <c r="L116" s="45" t="s">
        <v>282</v>
      </c>
      <c r="M116" s="49"/>
      <c r="N116" s="49" t="s">
        <v>30</v>
      </c>
      <c r="O116" s="47" t="s">
        <v>283</v>
      </c>
      <c r="P116" s="50" t="s">
        <v>866</v>
      </c>
      <c r="Q116" s="55" t="s">
        <v>888</v>
      </c>
      <c r="U116" s="49"/>
      <c r="V116" s="60" t="s">
        <v>48</v>
      </c>
      <c r="W116" s="62"/>
    </row>
    <row r="117" spans="1:23" s="44" customFormat="1" ht="43.5" x14ac:dyDescent="0.35">
      <c r="A117" s="49">
        <v>27638300023</v>
      </c>
      <c r="B117" s="49" t="s">
        <v>491</v>
      </c>
      <c r="C117" s="49" t="s">
        <v>202</v>
      </c>
      <c r="D117" s="47" t="s">
        <v>203</v>
      </c>
      <c r="E117" s="49">
        <v>119</v>
      </c>
      <c r="F117" s="49" t="s">
        <v>204</v>
      </c>
      <c r="G117" s="49" t="s">
        <v>205</v>
      </c>
      <c r="H117" s="49" t="s">
        <v>206</v>
      </c>
      <c r="I117" s="49">
        <v>78</v>
      </c>
      <c r="J117" s="49" t="s">
        <v>490</v>
      </c>
      <c r="K117" s="49">
        <v>1</v>
      </c>
      <c r="L117" s="45" t="s">
        <v>492</v>
      </c>
      <c r="M117" s="49"/>
      <c r="N117" s="49" t="s">
        <v>30</v>
      </c>
      <c r="O117" s="47" t="s">
        <v>493</v>
      </c>
      <c r="P117" s="54" t="s">
        <v>868</v>
      </c>
      <c r="Q117" s="47"/>
      <c r="U117" s="50"/>
      <c r="V117" s="72" t="s">
        <v>47</v>
      </c>
    </row>
    <row r="118" spans="1:23" s="44" customFormat="1" ht="29" x14ac:dyDescent="0.35">
      <c r="A118" s="49">
        <v>27638400023</v>
      </c>
      <c r="B118" s="49" t="s">
        <v>494</v>
      </c>
      <c r="C118" s="49" t="s">
        <v>202</v>
      </c>
      <c r="D118" s="47" t="s">
        <v>203</v>
      </c>
      <c r="E118" s="49">
        <v>120</v>
      </c>
      <c r="F118" s="49" t="s">
        <v>204</v>
      </c>
      <c r="G118" s="49" t="s">
        <v>205</v>
      </c>
      <c r="H118" s="49" t="s">
        <v>206</v>
      </c>
      <c r="I118" s="49">
        <v>78</v>
      </c>
      <c r="J118" s="49" t="s">
        <v>490</v>
      </c>
      <c r="K118" s="49">
        <v>1</v>
      </c>
      <c r="L118" s="45" t="s">
        <v>495</v>
      </c>
      <c r="M118" s="49"/>
      <c r="N118" s="49" t="s">
        <v>30</v>
      </c>
      <c r="O118" s="47" t="s">
        <v>496</v>
      </c>
      <c r="P118" s="54" t="s">
        <v>868</v>
      </c>
      <c r="Q118" s="47"/>
      <c r="U118" s="50"/>
      <c r="V118" s="72" t="s">
        <v>47</v>
      </c>
    </row>
    <row r="119" spans="1:23" ht="58" x14ac:dyDescent="0.35">
      <c r="A119" s="62">
        <v>27571500023</v>
      </c>
      <c r="B119" s="62" t="s">
        <v>497</v>
      </c>
      <c r="C119" s="62" t="s">
        <v>498</v>
      </c>
      <c r="D119" s="63" t="s">
        <v>203</v>
      </c>
      <c r="E119" s="62">
        <v>1</v>
      </c>
      <c r="F119" s="62" t="s">
        <v>299</v>
      </c>
      <c r="G119" s="62" t="s">
        <v>499</v>
      </c>
      <c r="H119" s="62" t="s">
        <v>220</v>
      </c>
      <c r="I119" s="62">
        <v>78</v>
      </c>
      <c r="J119" s="62" t="s">
        <v>490</v>
      </c>
      <c r="K119" s="62">
        <v>2</v>
      </c>
      <c r="L119" s="45" t="s">
        <v>500</v>
      </c>
      <c r="N119" s="62" t="s">
        <v>42</v>
      </c>
      <c r="O119" s="63" t="s">
        <v>501</v>
      </c>
      <c r="P119" s="60" t="s">
        <v>868</v>
      </c>
      <c r="Q119" s="46"/>
      <c r="V119" s="60" t="s">
        <v>49</v>
      </c>
    </row>
    <row r="120" spans="1:23" s="44" customFormat="1" ht="29" x14ac:dyDescent="0.35">
      <c r="A120" s="49">
        <v>27594100023</v>
      </c>
      <c r="B120" s="49" t="s">
        <v>502</v>
      </c>
      <c r="C120" s="49" t="s">
        <v>218</v>
      </c>
      <c r="D120" s="47" t="s">
        <v>203</v>
      </c>
      <c r="E120" s="49">
        <v>41</v>
      </c>
      <c r="F120" s="49" t="s">
        <v>204</v>
      </c>
      <c r="G120" s="49" t="s">
        <v>219</v>
      </c>
      <c r="H120" s="49" t="s">
        <v>206</v>
      </c>
      <c r="I120" s="49">
        <v>79</v>
      </c>
      <c r="J120" s="49" t="s">
        <v>503</v>
      </c>
      <c r="K120" s="49">
        <v>6</v>
      </c>
      <c r="L120" s="45" t="s">
        <v>504</v>
      </c>
      <c r="M120" s="49"/>
      <c r="N120" s="49" t="s">
        <v>30</v>
      </c>
      <c r="O120" s="47" t="s">
        <v>505</v>
      </c>
      <c r="P120" s="51" t="s">
        <v>869</v>
      </c>
      <c r="Q120" s="52" t="s">
        <v>889</v>
      </c>
      <c r="U120" s="49"/>
      <c r="V120" s="72" t="s">
        <v>47</v>
      </c>
    </row>
    <row r="121" spans="1:23" s="44" customFormat="1" ht="72.5" x14ac:dyDescent="0.35">
      <c r="A121" s="49">
        <v>27637200023</v>
      </c>
      <c r="B121" s="49" t="s">
        <v>506</v>
      </c>
      <c r="C121" s="49" t="s">
        <v>202</v>
      </c>
      <c r="D121" s="47" t="s">
        <v>203</v>
      </c>
      <c r="E121" s="49">
        <v>108</v>
      </c>
      <c r="F121" s="49" t="s">
        <v>204</v>
      </c>
      <c r="G121" s="49" t="s">
        <v>205</v>
      </c>
      <c r="H121" s="49" t="s">
        <v>206</v>
      </c>
      <c r="I121" s="49">
        <v>79</v>
      </c>
      <c r="J121" s="49" t="s">
        <v>503</v>
      </c>
      <c r="K121" s="49">
        <v>23</v>
      </c>
      <c r="L121" s="45" t="s">
        <v>507</v>
      </c>
      <c r="M121" s="49"/>
      <c r="N121" s="49" t="s">
        <v>30</v>
      </c>
      <c r="O121" s="47" t="s">
        <v>508</v>
      </c>
      <c r="P121" s="54" t="s">
        <v>869</v>
      </c>
      <c r="Q121" s="55" t="s">
        <v>907</v>
      </c>
      <c r="U121" s="51"/>
      <c r="V121" s="72" t="s">
        <v>47</v>
      </c>
    </row>
    <row r="122" spans="1:23" s="44" customFormat="1" ht="87" x14ac:dyDescent="0.35">
      <c r="A122" s="49">
        <v>27594200023</v>
      </c>
      <c r="B122" s="49" t="s">
        <v>509</v>
      </c>
      <c r="C122" s="49" t="s">
        <v>218</v>
      </c>
      <c r="D122" s="47" t="s">
        <v>203</v>
      </c>
      <c r="E122" s="49">
        <v>42</v>
      </c>
      <c r="F122" s="49" t="s">
        <v>204</v>
      </c>
      <c r="G122" s="49" t="s">
        <v>219</v>
      </c>
      <c r="H122" s="49" t="s">
        <v>206</v>
      </c>
      <c r="I122" s="49">
        <v>82</v>
      </c>
      <c r="J122" s="49" t="s">
        <v>510</v>
      </c>
      <c r="K122" s="49">
        <v>28</v>
      </c>
      <c r="L122" s="45" t="s">
        <v>511</v>
      </c>
      <c r="M122" s="49"/>
      <c r="N122" s="49" t="s">
        <v>42</v>
      </c>
      <c r="O122" s="47" t="s">
        <v>512</v>
      </c>
      <c r="P122" s="68" t="s">
        <v>869</v>
      </c>
      <c r="Q122" s="69" t="s">
        <v>926</v>
      </c>
      <c r="U122" s="51"/>
      <c r="V122" s="68" t="s">
        <v>47</v>
      </c>
    </row>
    <row r="123" spans="1:23" ht="29" x14ac:dyDescent="0.35">
      <c r="A123" s="62">
        <v>27594300023</v>
      </c>
      <c r="B123" s="62" t="s">
        <v>513</v>
      </c>
      <c r="C123" s="62" t="s">
        <v>218</v>
      </c>
      <c r="D123" s="63" t="s">
        <v>203</v>
      </c>
      <c r="E123" s="62">
        <v>43</v>
      </c>
      <c r="F123" s="62" t="s">
        <v>204</v>
      </c>
      <c r="G123" s="62" t="s">
        <v>219</v>
      </c>
      <c r="H123" s="62" t="s">
        <v>220</v>
      </c>
      <c r="I123" s="62">
        <v>83</v>
      </c>
      <c r="J123" s="62" t="s">
        <v>510</v>
      </c>
      <c r="K123" s="62">
        <v>1</v>
      </c>
      <c r="L123" s="45" t="s">
        <v>514</v>
      </c>
      <c r="N123" s="62" t="s">
        <v>30</v>
      </c>
      <c r="O123" s="63" t="s">
        <v>515</v>
      </c>
      <c r="P123" s="60" t="s">
        <v>868</v>
      </c>
      <c r="Q123" s="46"/>
      <c r="V123" s="60" t="s">
        <v>49</v>
      </c>
    </row>
    <row r="124" spans="1:23" s="44" customFormat="1" ht="29" x14ac:dyDescent="0.35">
      <c r="A124" s="49">
        <v>27624200023</v>
      </c>
      <c r="B124" s="49" t="s">
        <v>516</v>
      </c>
      <c r="C124" s="49" t="s">
        <v>311</v>
      </c>
      <c r="D124" s="47" t="s">
        <v>203</v>
      </c>
      <c r="E124" s="49">
        <v>5</v>
      </c>
      <c r="F124" s="49" t="s">
        <v>299</v>
      </c>
      <c r="G124" s="49" t="s">
        <v>312</v>
      </c>
      <c r="H124" s="49" t="s">
        <v>206</v>
      </c>
      <c r="I124" s="49">
        <v>83</v>
      </c>
      <c r="J124" s="49" t="s">
        <v>77</v>
      </c>
      <c r="K124" s="49">
        <v>11</v>
      </c>
      <c r="L124" s="45" t="s">
        <v>153</v>
      </c>
      <c r="M124" s="49"/>
      <c r="N124" s="49" t="s">
        <v>42</v>
      </c>
      <c r="O124" s="47" t="s">
        <v>517</v>
      </c>
      <c r="P124" s="51" t="s">
        <v>868</v>
      </c>
      <c r="Q124" s="47"/>
      <c r="U124" s="49"/>
      <c r="V124" s="72" t="s">
        <v>47</v>
      </c>
    </row>
    <row r="125" spans="1:23" s="44" customFormat="1" ht="29" x14ac:dyDescent="0.35">
      <c r="A125" s="49">
        <v>27624300023</v>
      </c>
      <c r="B125" s="49" t="s">
        <v>518</v>
      </c>
      <c r="C125" s="49" t="s">
        <v>311</v>
      </c>
      <c r="D125" s="47" t="s">
        <v>203</v>
      </c>
      <c r="E125" s="49">
        <v>6</v>
      </c>
      <c r="F125" s="49" t="s">
        <v>299</v>
      </c>
      <c r="G125" s="49" t="s">
        <v>312</v>
      </c>
      <c r="H125" s="49" t="s">
        <v>206</v>
      </c>
      <c r="I125" s="49">
        <v>85</v>
      </c>
      <c r="J125" s="49" t="s">
        <v>40</v>
      </c>
      <c r="K125" s="49">
        <v>2</v>
      </c>
      <c r="L125" s="45" t="s">
        <v>519</v>
      </c>
      <c r="M125" s="49"/>
      <c r="N125" s="49" t="s">
        <v>42</v>
      </c>
      <c r="O125" s="47" t="s">
        <v>520</v>
      </c>
      <c r="P125" s="51" t="s">
        <v>868</v>
      </c>
      <c r="Q125" s="47"/>
      <c r="U125" s="49"/>
      <c r="V125" s="72" t="s">
        <v>47</v>
      </c>
    </row>
    <row r="126" spans="1:23" s="44" customFormat="1" ht="101.5" x14ac:dyDescent="0.35">
      <c r="A126" s="49">
        <v>27637300023</v>
      </c>
      <c r="B126" s="49" t="s">
        <v>521</v>
      </c>
      <c r="C126" s="49" t="s">
        <v>202</v>
      </c>
      <c r="D126" s="47" t="s">
        <v>203</v>
      </c>
      <c r="E126" s="49">
        <v>109</v>
      </c>
      <c r="F126" s="49" t="s">
        <v>204</v>
      </c>
      <c r="G126" s="49" t="s">
        <v>205</v>
      </c>
      <c r="H126" s="49" t="s">
        <v>206</v>
      </c>
      <c r="I126" s="49">
        <v>85</v>
      </c>
      <c r="J126" s="49" t="s">
        <v>522</v>
      </c>
      <c r="K126" s="49">
        <v>27</v>
      </c>
      <c r="L126" s="45" t="s">
        <v>523</v>
      </c>
      <c r="M126" s="49"/>
      <c r="N126" s="49" t="s">
        <v>30</v>
      </c>
      <c r="O126" s="47" t="s">
        <v>524</v>
      </c>
      <c r="P126" s="51" t="s">
        <v>869</v>
      </c>
      <c r="Q126" s="52" t="s">
        <v>903</v>
      </c>
      <c r="U126" s="51"/>
      <c r="V126" s="72" t="s">
        <v>47</v>
      </c>
    </row>
    <row r="127" spans="1:23" s="44" customFormat="1" ht="43.5" x14ac:dyDescent="0.35">
      <c r="A127" s="49">
        <v>27628300023</v>
      </c>
      <c r="B127" s="49" t="s">
        <v>525</v>
      </c>
      <c r="C127" s="49" t="s">
        <v>202</v>
      </c>
      <c r="D127" s="47" t="s">
        <v>203</v>
      </c>
      <c r="E127" s="49">
        <v>19</v>
      </c>
      <c r="F127" s="49" t="s">
        <v>204</v>
      </c>
      <c r="G127" s="49" t="s">
        <v>205</v>
      </c>
      <c r="H127" s="49" t="s">
        <v>220</v>
      </c>
      <c r="I127" s="49">
        <v>87</v>
      </c>
      <c r="J127" s="49" t="s">
        <v>184</v>
      </c>
      <c r="K127" s="49">
        <v>6</v>
      </c>
      <c r="L127" s="45" t="s">
        <v>282</v>
      </c>
      <c r="M127" s="49"/>
      <c r="N127" s="49" t="s">
        <v>30</v>
      </c>
      <c r="O127" s="47" t="s">
        <v>283</v>
      </c>
      <c r="P127" s="50" t="s">
        <v>866</v>
      </c>
      <c r="Q127" s="55" t="s">
        <v>888</v>
      </c>
      <c r="U127" s="49"/>
      <c r="V127" s="60" t="s">
        <v>48</v>
      </c>
      <c r="W127" s="62"/>
    </row>
    <row r="128" spans="1:23" s="44" customFormat="1" ht="43.5" x14ac:dyDescent="0.35">
      <c r="A128" s="49">
        <v>27628400023</v>
      </c>
      <c r="B128" s="49" t="s">
        <v>526</v>
      </c>
      <c r="C128" s="49" t="s">
        <v>202</v>
      </c>
      <c r="D128" s="47" t="s">
        <v>203</v>
      </c>
      <c r="E128" s="49">
        <v>20</v>
      </c>
      <c r="F128" s="49" t="s">
        <v>204</v>
      </c>
      <c r="G128" s="49" t="s">
        <v>205</v>
      </c>
      <c r="H128" s="49" t="s">
        <v>220</v>
      </c>
      <c r="I128" s="49">
        <v>87</v>
      </c>
      <c r="J128" s="49" t="s">
        <v>184</v>
      </c>
      <c r="K128" s="49">
        <v>7</v>
      </c>
      <c r="L128" s="45" t="s">
        <v>282</v>
      </c>
      <c r="M128" s="49"/>
      <c r="N128" s="49" t="s">
        <v>30</v>
      </c>
      <c r="O128" s="47" t="s">
        <v>285</v>
      </c>
      <c r="P128" s="50" t="s">
        <v>866</v>
      </c>
      <c r="Q128" s="55" t="s">
        <v>888</v>
      </c>
      <c r="U128" s="49"/>
      <c r="V128" s="60" t="s">
        <v>48</v>
      </c>
      <c r="W128" s="62"/>
    </row>
    <row r="129" spans="1:23" s="44" customFormat="1" ht="43.5" x14ac:dyDescent="0.35">
      <c r="A129" s="49">
        <v>27628500023</v>
      </c>
      <c r="B129" s="49" t="s">
        <v>527</v>
      </c>
      <c r="C129" s="49" t="s">
        <v>202</v>
      </c>
      <c r="D129" s="47" t="s">
        <v>203</v>
      </c>
      <c r="E129" s="49">
        <v>21</v>
      </c>
      <c r="F129" s="49" t="s">
        <v>204</v>
      </c>
      <c r="G129" s="49" t="s">
        <v>205</v>
      </c>
      <c r="H129" s="49" t="s">
        <v>220</v>
      </c>
      <c r="I129" s="49">
        <v>87</v>
      </c>
      <c r="J129" s="49" t="s">
        <v>184</v>
      </c>
      <c r="K129" s="49">
        <v>8</v>
      </c>
      <c r="L129" s="45" t="s">
        <v>282</v>
      </c>
      <c r="M129" s="49"/>
      <c r="N129" s="49" t="s">
        <v>30</v>
      </c>
      <c r="O129" s="47" t="s">
        <v>285</v>
      </c>
      <c r="P129" s="50" t="s">
        <v>866</v>
      </c>
      <c r="Q129" s="55" t="s">
        <v>888</v>
      </c>
      <c r="U129" s="49"/>
      <c r="V129" s="60" t="s">
        <v>48</v>
      </c>
      <c r="W129" s="62"/>
    </row>
    <row r="130" spans="1:23" s="44" customFormat="1" ht="43.5" x14ac:dyDescent="0.35">
      <c r="A130" s="49">
        <v>27628600023</v>
      </c>
      <c r="B130" s="49" t="s">
        <v>528</v>
      </c>
      <c r="C130" s="49" t="s">
        <v>202</v>
      </c>
      <c r="D130" s="47" t="s">
        <v>203</v>
      </c>
      <c r="E130" s="49">
        <v>22</v>
      </c>
      <c r="F130" s="49" t="s">
        <v>204</v>
      </c>
      <c r="G130" s="49" t="s">
        <v>205</v>
      </c>
      <c r="H130" s="49" t="s">
        <v>220</v>
      </c>
      <c r="I130" s="49">
        <v>87</v>
      </c>
      <c r="J130" s="49" t="s">
        <v>184</v>
      </c>
      <c r="K130" s="49">
        <v>9</v>
      </c>
      <c r="L130" s="45" t="s">
        <v>282</v>
      </c>
      <c r="M130" s="49"/>
      <c r="N130" s="49" t="s">
        <v>30</v>
      </c>
      <c r="O130" s="47" t="s">
        <v>285</v>
      </c>
      <c r="P130" s="50" t="s">
        <v>866</v>
      </c>
      <c r="Q130" s="55" t="s">
        <v>888</v>
      </c>
      <c r="U130" s="49"/>
      <c r="V130" s="60" t="s">
        <v>48</v>
      </c>
      <c r="W130" s="62"/>
    </row>
    <row r="131" spans="1:23" s="44" customFormat="1" ht="58" x14ac:dyDescent="0.35">
      <c r="A131" s="49">
        <v>27629700023</v>
      </c>
      <c r="B131" s="49" t="s">
        <v>529</v>
      </c>
      <c r="C131" s="49" t="s">
        <v>202</v>
      </c>
      <c r="D131" s="47" t="s">
        <v>203</v>
      </c>
      <c r="E131" s="49">
        <v>33</v>
      </c>
      <c r="F131" s="49" t="s">
        <v>204</v>
      </c>
      <c r="G131" s="49" t="s">
        <v>205</v>
      </c>
      <c r="H131" s="49" t="s">
        <v>206</v>
      </c>
      <c r="I131" s="49">
        <v>87</v>
      </c>
      <c r="J131" s="49" t="s">
        <v>184</v>
      </c>
      <c r="K131" s="49">
        <v>9</v>
      </c>
      <c r="L131" s="45" t="s">
        <v>530</v>
      </c>
      <c r="M131" s="49"/>
      <c r="N131" s="49" t="s">
        <v>30</v>
      </c>
      <c r="O131" s="47" t="s">
        <v>531</v>
      </c>
      <c r="P131" s="50" t="s">
        <v>866</v>
      </c>
      <c r="Q131" s="48" t="s">
        <v>871</v>
      </c>
      <c r="U131" s="49"/>
      <c r="V131" s="60" t="s">
        <v>48</v>
      </c>
      <c r="W131" s="62"/>
    </row>
    <row r="132" spans="1:23" s="44" customFormat="1" ht="58" x14ac:dyDescent="0.35">
      <c r="A132" s="49">
        <v>27637400023</v>
      </c>
      <c r="B132" s="49" t="s">
        <v>532</v>
      </c>
      <c r="C132" s="49" t="s">
        <v>202</v>
      </c>
      <c r="D132" s="47" t="s">
        <v>203</v>
      </c>
      <c r="E132" s="49">
        <v>110</v>
      </c>
      <c r="F132" s="49" t="s">
        <v>204</v>
      </c>
      <c r="G132" s="49" t="s">
        <v>205</v>
      </c>
      <c r="H132" s="49" t="s">
        <v>206</v>
      </c>
      <c r="I132" s="49">
        <v>87</v>
      </c>
      <c r="J132" s="49" t="s">
        <v>184</v>
      </c>
      <c r="K132" s="49">
        <v>9</v>
      </c>
      <c r="L132" s="45" t="s">
        <v>533</v>
      </c>
      <c r="M132" s="49"/>
      <c r="N132" s="49" t="s">
        <v>30</v>
      </c>
      <c r="O132" s="47" t="s">
        <v>534</v>
      </c>
      <c r="P132" s="68" t="s">
        <v>866</v>
      </c>
      <c r="Q132" s="69" t="s">
        <v>927</v>
      </c>
      <c r="U132" s="51"/>
      <c r="V132" s="68" t="s">
        <v>48</v>
      </c>
    </row>
    <row r="133" spans="1:23" s="44" customFormat="1" ht="58" x14ac:dyDescent="0.35">
      <c r="A133" s="49">
        <v>27629800023</v>
      </c>
      <c r="B133" s="49" t="s">
        <v>535</v>
      </c>
      <c r="C133" s="49" t="s">
        <v>202</v>
      </c>
      <c r="D133" s="47" t="s">
        <v>203</v>
      </c>
      <c r="E133" s="49">
        <v>34</v>
      </c>
      <c r="F133" s="49" t="s">
        <v>204</v>
      </c>
      <c r="G133" s="49" t="s">
        <v>205</v>
      </c>
      <c r="H133" s="49" t="s">
        <v>206</v>
      </c>
      <c r="I133" s="49">
        <v>87</v>
      </c>
      <c r="J133" s="49" t="s">
        <v>184</v>
      </c>
      <c r="K133" s="49">
        <v>16</v>
      </c>
      <c r="L133" s="45" t="s">
        <v>530</v>
      </c>
      <c r="M133" s="49"/>
      <c r="N133" s="49" t="s">
        <v>30</v>
      </c>
      <c r="O133" s="47" t="s">
        <v>536</v>
      </c>
      <c r="P133" s="50" t="s">
        <v>866</v>
      </c>
      <c r="Q133" s="48" t="s">
        <v>871</v>
      </c>
      <c r="U133" s="49"/>
      <c r="V133" s="60" t="s">
        <v>48</v>
      </c>
      <c r="W133" s="62"/>
    </row>
    <row r="134" spans="1:23" s="44" customFormat="1" ht="58" x14ac:dyDescent="0.35">
      <c r="A134" s="49">
        <v>27637500023</v>
      </c>
      <c r="B134" s="49" t="s">
        <v>537</v>
      </c>
      <c r="C134" s="49" t="s">
        <v>202</v>
      </c>
      <c r="D134" s="47" t="s">
        <v>203</v>
      </c>
      <c r="E134" s="49">
        <v>111</v>
      </c>
      <c r="F134" s="49" t="s">
        <v>204</v>
      </c>
      <c r="G134" s="49" t="s">
        <v>205</v>
      </c>
      <c r="H134" s="49" t="s">
        <v>206</v>
      </c>
      <c r="I134" s="49">
        <v>87</v>
      </c>
      <c r="J134" s="49" t="s">
        <v>184</v>
      </c>
      <c r="K134" s="49">
        <v>20</v>
      </c>
      <c r="L134" s="45" t="s">
        <v>533</v>
      </c>
      <c r="M134" s="49"/>
      <c r="N134" s="49" t="s">
        <v>30</v>
      </c>
      <c r="O134" s="47" t="s">
        <v>538</v>
      </c>
      <c r="P134" s="68" t="s">
        <v>866</v>
      </c>
      <c r="Q134" s="69" t="s">
        <v>927</v>
      </c>
      <c r="U134" s="51"/>
      <c r="V134" s="68" t="s">
        <v>48</v>
      </c>
    </row>
    <row r="135" spans="1:23" s="44" customFormat="1" ht="58" x14ac:dyDescent="0.35">
      <c r="A135" s="49">
        <v>27629900023</v>
      </c>
      <c r="B135" s="49" t="s">
        <v>539</v>
      </c>
      <c r="C135" s="49" t="s">
        <v>202</v>
      </c>
      <c r="D135" s="47" t="s">
        <v>203</v>
      </c>
      <c r="E135" s="49">
        <v>35</v>
      </c>
      <c r="F135" s="49" t="s">
        <v>204</v>
      </c>
      <c r="G135" s="49" t="s">
        <v>205</v>
      </c>
      <c r="H135" s="49" t="s">
        <v>206</v>
      </c>
      <c r="I135" s="49">
        <v>87</v>
      </c>
      <c r="J135" s="49" t="s">
        <v>184</v>
      </c>
      <c r="K135" s="49">
        <v>21</v>
      </c>
      <c r="L135" s="45" t="s">
        <v>530</v>
      </c>
      <c r="M135" s="49"/>
      <c r="N135" s="49" t="s">
        <v>30</v>
      </c>
      <c r="O135" s="47" t="s">
        <v>540</v>
      </c>
      <c r="P135" s="50" t="s">
        <v>866</v>
      </c>
      <c r="Q135" s="48" t="s">
        <v>871</v>
      </c>
      <c r="U135" s="49"/>
      <c r="V135" s="60" t="s">
        <v>48</v>
      </c>
      <c r="W135" s="62"/>
    </row>
    <row r="136" spans="1:23" s="44" customFormat="1" ht="58" x14ac:dyDescent="0.35">
      <c r="A136" s="49">
        <v>27630000023</v>
      </c>
      <c r="B136" s="49" t="s">
        <v>541</v>
      </c>
      <c r="C136" s="49" t="s">
        <v>202</v>
      </c>
      <c r="D136" s="47" t="s">
        <v>203</v>
      </c>
      <c r="E136" s="49">
        <v>36</v>
      </c>
      <c r="F136" s="49" t="s">
        <v>204</v>
      </c>
      <c r="G136" s="49" t="s">
        <v>205</v>
      </c>
      <c r="H136" s="49" t="s">
        <v>206</v>
      </c>
      <c r="I136" s="49">
        <v>87</v>
      </c>
      <c r="J136" s="49" t="s">
        <v>184</v>
      </c>
      <c r="K136" s="49">
        <v>23</v>
      </c>
      <c r="L136" s="45" t="s">
        <v>274</v>
      </c>
      <c r="M136" s="49"/>
      <c r="N136" s="49" t="s">
        <v>30</v>
      </c>
      <c r="O136" s="47" t="s">
        <v>542</v>
      </c>
      <c r="P136" s="50" t="s">
        <v>866</v>
      </c>
      <c r="Q136" s="48" t="s">
        <v>871</v>
      </c>
      <c r="U136" s="49"/>
      <c r="V136" s="60" t="s">
        <v>48</v>
      </c>
      <c r="W136" s="62"/>
    </row>
    <row r="137" spans="1:23" s="44" customFormat="1" ht="58" x14ac:dyDescent="0.35">
      <c r="A137" s="49">
        <v>27630100023</v>
      </c>
      <c r="B137" s="49" t="s">
        <v>543</v>
      </c>
      <c r="C137" s="49" t="s">
        <v>202</v>
      </c>
      <c r="D137" s="47" t="s">
        <v>203</v>
      </c>
      <c r="E137" s="49">
        <v>37</v>
      </c>
      <c r="F137" s="49" t="s">
        <v>204</v>
      </c>
      <c r="G137" s="49" t="s">
        <v>205</v>
      </c>
      <c r="H137" s="49" t="s">
        <v>206</v>
      </c>
      <c r="I137" s="49">
        <v>87</v>
      </c>
      <c r="J137" s="49" t="s">
        <v>184</v>
      </c>
      <c r="K137" s="49">
        <v>24</v>
      </c>
      <c r="L137" s="45" t="s">
        <v>274</v>
      </c>
      <c r="M137" s="49"/>
      <c r="N137" s="49" t="s">
        <v>30</v>
      </c>
      <c r="O137" s="47" t="s">
        <v>544</v>
      </c>
      <c r="P137" s="50" t="s">
        <v>866</v>
      </c>
      <c r="Q137" s="48" t="s">
        <v>871</v>
      </c>
      <c r="U137" s="49"/>
      <c r="V137" s="60" t="s">
        <v>48</v>
      </c>
      <c r="W137" s="62"/>
    </row>
    <row r="138" spans="1:23" s="44" customFormat="1" ht="58" x14ac:dyDescent="0.35">
      <c r="A138" s="49">
        <v>27630200023</v>
      </c>
      <c r="B138" s="49" t="s">
        <v>545</v>
      </c>
      <c r="C138" s="49" t="s">
        <v>202</v>
      </c>
      <c r="D138" s="47" t="s">
        <v>203</v>
      </c>
      <c r="E138" s="49">
        <v>38</v>
      </c>
      <c r="F138" s="49" t="s">
        <v>204</v>
      </c>
      <c r="G138" s="49" t="s">
        <v>205</v>
      </c>
      <c r="H138" s="49" t="s">
        <v>206</v>
      </c>
      <c r="I138" s="49">
        <v>87</v>
      </c>
      <c r="J138" s="49" t="s">
        <v>184</v>
      </c>
      <c r="K138" s="49">
        <v>25</v>
      </c>
      <c r="L138" s="45" t="s">
        <v>274</v>
      </c>
      <c r="M138" s="49"/>
      <c r="N138" s="49" t="s">
        <v>30</v>
      </c>
      <c r="O138" s="47" t="s">
        <v>546</v>
      </c>
      <c r="P138" s="50" t="s">
        <v>866</v>
      </c>
      <c r="Q138" s="48" t="s">
        <v>871</v>
      </c>
      <c r="U138" s="49"/>
      <c r="V138" s="60" t="s">
        <v>48</v>
      </c>
      <c r="W138" s="62"/>
    </row>
    <row r="139" spans="1:23" s="44" customFormat="1" ht="58" x14ac:dyDescent="0.35">
      <c r="A139" s="49">
        <v>27630300023</v>
      </c>
      <c r="B139" s="49" t="s">
        <v>547</v>
      </c>
      <c r="C139" s="49" t="s">
        <v>202</v>
      </c>
      <c r="D139" s="47" t="s">
        <v>203</v>
      </c>
      <c r="E139" s="49">
        <v>39</v>
      </c>
      <c r="F139" s="49" t="s">
        <v>204</v>
      </c>
      <c r="G139" s="49" t="s">
        <v>205</v>
      </c>
      <c r="H139" s="49" t="s">
        <v>206</v>
      </c>
      <c r="I139" s="49">
        <v>87</v>
      </c>
      <c r="J139" s="49" t="s">
        <v>184</v>
      </c>
      <c r="K139" s="49">
        <v>26</v>
      </c>
      <c r="L139" s="45" t="s">
        <v>274</v>
      </c>
      <c r="M139" s="49"/>
      <c r="N139" s="49" t="s">
        <v>30</v>
      </c>
      <c r="O139" s="47" t="s">
        <v>548</v>
      </c>
      <c r="P139" s="50" t="s">
        <v>866</v>
      </c>
      <c r="Q139" s="48" t="s">
        <v>871</v>
      </c>
      <c r="U139" s="49"/>
      <c r="V139" s="60" t="s">
        <v>48</v>
      </c>
      <c r="W139" s="62"/>
    </row>
    <row r="140" spans="1:23" s="44" customFormat="1" ht="58" x14ac:dyDescent="0.35">
      <c r="A140" s="49">
        <v>27630400023</v>
      </c>
      <c r="B140" s="49" t="s">
        <v>549</v>
      </c>
      <c r="C140" s="49" t="s">
        <v>202</v>
      </c>
      <c r="D140" s="47" t="s">
        <v>203</v>
      </c>
      <c r="E140" s="49">
        <v>40</v>
      </c>
      <c r="F140" s="49" t="s">
        <v>204</v>
      </c>
      <c r="G140" s="49" t="s">
        <v>205</v>
      </c>
      <c r="H140" s="49" t="s">
        <v>206</v>
      </c>
      <c r="I140" s="49">
        <v>88</v>
      </c>
      <c r="J140" s="49" t="s">
        <v>184</v>
      </c>
      <c r="K140" s="49">
        <v>1</v>
      </c>
      <c r="L140" s="45" t="s">
        <v>274</v>
      </c>
      <c r="M140" s="49"/>
      <c r="N140" s="49" t="s">
        <v>30</v>
      </c>
      <c r="O140" s="47" t="s">
        <v>550</v>
      </c>
      <c r="P140" s="50" t="s">
        <v>866</v>
      </c>
      <c r="Q140" s="48" t="s">
        <v>871</v>
      </c>
      <c r="U140" s="49"/>
      <c r="V140" s="60" t="s">
        <v>48</v>
      </c>
      <c r="W140" s="62"/>
    </row>
    <row r="141" spans="1:23" s="44" customFormat="1" ht="58" x14ac:dyDescent="0.35">
      <c r="A141" s="49">
        <v>27637600023</v>
      </c>
      <c r="B141" s="49" t="s">
        <v>551</v>
      </c>
      <c r="C141" s="49" t="s">
        <v>202</v>
      </c>
      <c r="D141" s="47" t="s">
        <v>203</v>
      </c>
      <c r="E141" s="49">
        <v>112</v>
      </c>
      <c r="F141" s="49" t="s">
        <v>204</v>
      </c>
      <c r="G141" s="49" t="s">
        <v>205</v>
      </c>
      <c r="H141" s="49" t="s">
        <v>206</v>
      </c>
      <c r="I141" s="49">
        <v>88</v>
      </c>
      <c r="J141" s="49" t="s">
        <v>184</v>
      </c>
      <c r="K141" s="49">
        <v>4</v>
      </c>
      <c r="L141" s="45" t="s">
        <v>533</v>
      </c>
      <c r="M141" s="49"/>
      <c r="N141" s="49" t="s">
        <v>30</v>
      </c>
      <c r="O141" s="47" t="s">
        <v>552</v>
      </c>
      <c r="P141" s="68" t="s">
        <v>866</v>
      </c>
      <c r="Q141" s="69" t="s">
        <v>927</v>
      </c>
      <c r="U141" s="51"/>
      <c r="V141" s="68" t="s">
        <v>48</v>
      </c>
    </row>
    <row r="142" spans="1:23" s="44" customFormat="1" ht="43.5" x14ac:dyDescent="0.35">
      <c r="A142" s="49">
        <v>27628700023</v>
      </c>
      <c r="B142" s="49" t="s">
        <v>553</v>
      </c>
      <c r="C142" s="49" t="s">
        <v>202</v>
      </c>
      <c r="D142" s="47" t="s">
        <v>203</v>
      </c>
      <c r="E142" s="49">
        <v>23</v>
      </c>
      <c r="F142" s="49" t="s">
        <v>204</v>
      </c>
      <c r="G142" s="49" t="s">
        <v>205</v>
      </c>
      <c r="H142" s="49" t="s">
        <v>220</v>
      </c>
      <c r="I142" s="49">
        <v>88</v>
      </c>
      <c r="J142" s="49" t="s">
        <v>184</v>
      </c>
      <c r="K142" s="49">
        <v>7</v>
      </c>
      <c r="L142" s="45" t="s">
        <v>282</v>
      </c>
      <c r="M142" s="49"/>
      <c r="N142" s="49" t="s">
        <v>30</v>
      </c>
      <c r="O142" s="47" t="s">
        <v>554</v>
      </c>
      <c r="P142" s="50" t="s">
        <v>866</v>
      </c>
      <c r="Q142" s="55" t="s">
        <v>888</v>
      </c>
      <c r="U142" s="49"/>
      <c r="V142" s="60" t="s">
        <v>48</v>
      </c>
      <c r="W142" s="62"/>
    </row>
    <row r="143" spans="1:23" s="44" customFormat="1" ht="43.5" x14ac:dyDescent="0.35">
      <c r="A143" s="49">
        <v>27628800023</v>
      </c>
      <c r="B143" s="49" t="s">
        <v>555</v>
      </c>
      <c r="C143" s="49" t="s">
        <v>202</v>
      </c>
      <c r="D143" s="47" t="s">
        <v>203</v>
      </c>
      <c r="E143" s="49">
        <v>24</v>
      </c>
      <c r="F143" s="49" t="s">
        <v>204</v>
      </c>
      <c r="G143" s="49" t="s">
        <v>205</v>
      </c>
      <c r="H143" s="49" t="s">
        <v>220</v>
      </c>
      <c r="I143" s="49">
        <v>88</v>
      </c>
      <c r="J143" s="49" t="s">
        <v>184</v>
      </c>
      <c r="K143" s="49">
        <v>10</v>
      </c>
      <c r="L143" s="45" t="s">
        <v>282</v>
      </c>
      <c r="M143" s="49"/>
      <c r="N143" s="49" t="s">
        <v>30</v>
      </c>
      <c r="O143" s="47" t="s">
        <v>285</v>
      </c>
      <c r="P143" s="50" t="s">
        <v>866</v>
      </c>
      <c r="Q143" s="55" t="s">
        <v>888</v>
      </c>
      <c r="U143" s="49"/>
      <c r="V143" s="60" t="s">
        <v>48</v>
      </c>
      <c r="W143" s="62"/>
    </row>
    <row r="144" spans="1:23" s="44" customFormat="1" ht="87" x14ac:dyDescent="0.35">
      <c r="A144" s="49">
        <v>27631800023</v>
      </c>
      <c r="B144" s="49" t="s">
        <v>556</v>
      </c>
      <c r="C144" s="49" t="s">
        <v>202</v>
      </c>
      <c r="D144" s="47" t="s">
        <v>203</v>
      </c>
      <c r="E144" s="49">
        <v>54</v>
      </c>
      <c r="F144" s="49" t="s">
        <v>204</v>
      </c>
      <c r="G144" s="49" t="s">
        <v>205</v>
      </c>
      <c r="H144" s="49" t="s">
        <v>206</v>
      </c>
      <c r="I144" s="49">
        <v>88</v>
      </c>
      <c r="J144" s="49" t="s">
        <v>184</v>
      </c>
      <c r="K144" s="49">
        <v>11</v>
      </c>
      <c r="L144" s="45" t="s">
        <v>277</v>
      </c>
      <c r="M144" s="49"/>
      <c r="N144" s="49" t="s">
        <v>30</v>
      </c>
      <c r="O144" s="47" t="s">
        <v>278</v>
      </c>
      <c r="P144" s="50" t="s">
        <v>866</v>
      </c>
      <c r="Q144" s="55" t="s">
        <v>888</v>
      </c>
      <c r="U144" s="49"/>
      <c r="V144" s="60" t="s">
        <v>48</v>
      </c>
      <c r="W144" s="62"/>
    </row>
    <row r="145" spans="1:23" s="44" customFormat="1" ht="58" x14ac:dyDescent="0.35">
      <c r="A145" s="49">
        <v>27629600023</v>
      </c>
      <c r="B145" s="49" t="s">
        <v>557</v>
      </c>
      <c r="C145" s="49" t="s">
        <v>202</v>
      </c>
      <c r="D145" s="47" t="s">
        <v>203</v>
      </c>
      <c r="E145" s="49">
        <v>32</v>
      </c>
      <c r="F145" s="49" t="s">
        <v>204</v>
      </c>
      <c r="G145" s="49" t="s">
        <v>205</v>
      </c>
      <c r="H145" s="49" t="s">
        <v>206</v>
      </c>
      <c r="I145" s="49">
        <v>88</v>
      </c>
      <c r="J145" s="49" t="s">
        <v>184</v>
      </c>
      <c r="K145" s="49">
        <v>12</v>
      </c>
      <c r="L145" s="45" t="s">
        <v>274</v>
      </c>
      <c r="M145" s="49"/>
      <c r="N145" s="49" t="s">
        <v>30</v>
      </c>
      <c r="O145" s="47" t="s">
        <v>291</v>
      </c>
      <c r="P145" s="50" t="s">
        <v>866</v>
      </c>
      <c r="Q145" s="48" t="s">
        <v>871</v>
      </c>
      <c r="U145" s="49"/>
      <c r="V145" s="60" t="s">
        <v>48</v>
      </c>
      <c r="W145" s="62"/>
    </row>
    <row r="146" spans="1:23" s="44" customFormat="1" ht="43.5" x14ac:dyDescent="0.35">
      <c r="A146" s="49">
        <v>27628900023</v>
      </c>
      <c r="B146" s="49" t="s">
        <v>558</v>
      </c>
      <c r="C146" s="49" t="s">
        <v>202</v>
      </c>
      <c r="D146" s="47" t="s">
        <v>203</v>
      </c>
      <c r="E146" s="49">
        <v>25</v>
      </c>
      <c r="F146" s="49" t="s">
        <v>204</v>
      </c>
      <c r="G146" s="49" t="s">
        <v>205</v>
      </c>
      <c r="H146" s="49" t="s">
        <v>220</v>
      </c>
      <c r="I146" s="49">
        <v>88</v>
      </c>
      <c r="J146" s="49" t="s">
        <v>184</v>
      </c>
      <c r="K146" s="49">
        <v>13</v>
      </c>
      <c r="L146" s="45" t="s">
        <v>282</v>
      </c>
      <c r="M146" s="49"/>
      <c r="N146" s="49" t="s">
        <v>30</v>
      </c>
      <c r="O146" s="47" t="s">
        <v>559</v>
      </c>
      <c r="P146" s="50" t="s">
        <v>866</v>
      </c>
      <c r="Q146" s="55" t="s">
        <v>888</v>
      </c>
      <c r="U146" s="49"/>
      <c r="V146" s="60" t="s">
        <v>48</v>
      </c>
      <c r="W146" s="62"/>
    </row>
    <row r="147" spans="1:23" s="44" customFormat="1" ht="58" x14ac:dyDescent="0.35">
      <c r="A147" s="49">
        <v>27637700023</v>
      </c>
      <c r="B147" s="49" t="s">
        <v>560</v>
      </c>
      <c r="C147" s="49" t="s">
        <v>202</v>
      </c>
      <c r="D147" s="47" t="s">
        <v>203</v>
      </c>
      <c r="E147" s="49">
        <v>113</v>
      </c>
      <c r="F147" s="49" t="s">
        <v>204</v>
      </c>
      <c r="G147" s="49" t="s">
        <v>205</v>
      </c>
      <c r="H147" s="49" t="s">
        <v>206</v>
      </c>
      <c r="I147" s="49">
        <v>88</v>
      </c>
      <c r="J147" s="49" t="s">
        <v>184</v>
      </c>
      <c r="K147" s="49">
        <v>13</v>
      </c>
      <c r="L147" s="45" t="s">
        <v>533</v>
      </c>
      <c r="M147" s="49"/>
      <c r="N147" s="49" t="s">
        <v>30</v>
      </c>
      <c r="O147" s="47" t="s">
        <v>561</v>
      </c>
      <c r="P147" s="68" t="s">
        <v>866</v>
      </c>
      <c r="Q147" s="69" t="s">
        <v>927</v>
      </c>
      <c r="U147" s="51"/>
      <c r="V147" s="68" t="s">
        <v>48</v>
      </c>
    </row>
    <row r="148" spans="1:23" s="44" customFormat="1" ht="43.5" x14ac:dyDescent="0.35">
      <c r="A148" s="49">
        <v>27637800023</v>
      </c>
      <c r="B148" s="49" t="s">
        <v>562</v>
      </c>
      <c r="C148" s="49" t="s">
        <v>202</v>
      </c>
      <c r="D148" s="47" t="s">
        <v>203</v>
      </c>
      <c r="E148" s="49">
        <v>114</v>
      </c>
      <c r="F148" s="49" t="s">
        <v>204</v>
      </c>
      <c r="G148" s="49" t="s">
        <v>205</v>
      </c>
      <c r="H148" s="49" t="s">
        <v>206</v>
      </c>
      <c r="I148" s="49">
        <v>88</v>
      </c>
      <c r="J148" s="49" t="s">
        <v>184</v>
      </c>
      <c r="K148" s="49">
        <v>14</v>
      </c>
      <c r="L148" s="45" t="s">
        <v>563</v>
      </c>
      <c r="M148" s="49"/>
      <c r="N148" s="49" t="s">
        <v>30</v>
      </c>
      <c r="O148" s="47" t="s">
        <v>564</v>
      </c>
      <c r="P148" s="68" t="s">
        <v>869</v>
      </c>
      <c r="Q148" s="69" t="s">
        <v>928</v>
      </c>
      <c r="U148" s="51"/>
      <c r="V148" s="68" t="s">
        <v>47</v>
      </c>
    </row>
    <row r="149" spans="1:23" s="44" customFormat="1" ht="87" x14ac:dyDescent="0.35">
      <c r="A149" s="49">
        <v>27637900023</v>
      </c>
      <c r="B149" s="49" t="s">
        <v>565</v>
      </c>
      <c r="C149" s="49" t="s">
        <v>202</v>
      </c>
      <c r="D149" s="47" t="s">
        <v>203</v>
      </c>
      <c r="E149" s="49">
        <v>115</v>
      </c>
      <c r="F149" s="49" t="s">
        <v>204</v>
      </c>
      <c r="G149" s="49" t="s">
        <v>205</v>
      </c>
      <c r="H149" s="49" t="s">
        <v>206</v>
      </c>
      <c r="I149" s="49">
        <v>89</v>
      </c>
      <c r="J149" s="49" t="s">
        <v>566</v>
      </c>
      <c r="K149" s="49">
        <v>16</v>
      </c>
      <c r="L149" s="45" t="s">
        <v>567</v>
      </c>
      <c r="M149" s="49"/>
      <c r="N149" s="49" t="s">
        <v>30</v>
      </c>
      <c r="O149" s="47" t="s">
        <v>568</v>
      </c>
      <c r="P149" s="54" t="s">
        <v>869</v>
      </c>
      <c r="Q149" s="55" t="s">
        <v>907</v>
      </c>
      <c r="U149" s="51"/>
      <c r="V149" s="72" t="s">
        <v>47</v>
      </c>
    </row>
    <row r="150" spans="1:23" s="44" customFormat="1" ht="101.5" x14ac:dyDescent="0.35">
      <c r="A150" s="49">
        <v>27638000023</v>
      </c>
      <c r="B150" s="49" t="s">
        <v>569</v>
      </c>
      <c r="C150" s="49" t="s">
        <v>202</v>
      </c>
      <c r="D150" s="47" t="s">
        <v>203</v>
      </c>
      <c r="E150" s="49">
        <v>116</v>
      </c>
      <c r="F150" s="49" t="s">
        <v>204</v>
      </c>
      <c r="G150" s="49" t="s">
        <v>205</v>
      </c>
      <c r="H150" s="49" t="s">
        <v>206</v>
      </c>
      <c r="I150" s="49">
        <v>90</v>
      </c>
      <c r="J150" s="49" t="s">
        <v>570</v>
      </c>
      <c r="K150" s="49">
        <v>19</v>
      </c>
      <c r="L150" s="45" t="s">
        <v>571</v>
      </c>
      <c r="M150" s="49"/>
      <c r="N150" s="49" t="s">
        <v>30</v>
      </c>
      <c r="O150" s="47" t="s">
        <v>572</v>
      </c>
      <c r="P150" s="54" t="s">
        <v>869</v>
      </c>
      <c r="Q150" s="55" t="s">
        <v>907</v>
      </c>
      <c r="U150" s="51"/>
      <c r="V150" s="72" t="s">
        <v>47</v>
      </c>
    </row>
    <row r="151" spans="1:23" s="44" customFormat="1" ht="29" x14ac:dyDescent="0.35">
      <c r="A151" s="49">
        <v>27624600023</v>
      </c>
      <c r="B151" s="49" t="s">
        <v>573</v>
      </c>
      <c r="C151" s="49" t="s">
        <v>574</v>
      </c>
      <c r="D151" s="47" t="s">
        <v>203</v>
      </c>
      <c r="E151" s="49">
        <v>1</v>
      </c>
      <c r="F151" s="49" t="s">
        <v>299</v>
      </c>
      <c r="G151" s="49" t="s">
        <v>37</v>
      </c>
      <c r="H151" s="49" t="s">
        <v>206</v>
      </c>
      <c r="I151" s="49">
        <v>92</v>
      </c>
      <c r="J151" s="49" t="s">
        <v>33</v>
      </c>
      <c r="K151" s="49">
        <v>11</v>
      </c>
      <c r="L151" s="45" t="s">
        <v>170</v>
      </c>
      <c r="M151" s="49"/>
      <c r="N151" s="49" t="s">
        <v>42</v>
      </c>
      <c r="O151" s="47" t="s">
        <v>171</v>
      </c>
      <c r="P151" s="51" t="s">
        <v>868</v>
      </c>
      <c r="Q151" s="47"/>
      <c r="U151" s="49"/>
      <c r="V151" s="72" t="s">
        <v>47</v>
      </c>
    </row>
    <row r="152" spans="1:23" s="44" customFormat="1" ht="58" x14ac:dyDescent="0.35">
      <c r="A152" s="49">
        <v>27594400023</v>
      </c>
      <c r="B152" s="49" t="s">
        <v>575</v>
      </c>
      <c r="C152" s="49" t="s">
        <v>218</v>
      </c>
      <c r="D152" s="47" t="s">
        <v>203</v>
      </c>
      <c r="E152" s="49">
        <v>44</v>
      </c>
      <c r="F152" s="49" t="s">
        <v>204</v>
      </c>
      <c r="G152" s="49" t="s">
        <v>219</v>
      </c>
      <c r="H152" s="49" t="s">
        <v>206</v>
      </c>
      <c r="I152" s="49">
        <v>92</v>
      </c>
      <c r="J152" s="49" t="s">
        <v>33</v>
      </c>
      <c r="K152" s="49">
        <v>14</v>
      </c>
      <c r="L152" s="45" t="s">
        <v>127</v>
      </c>
      <c r="M152" s="49"/>
      <c r="N152" s="49" t="s">
        <v>30</v>
      </c>
      <c r="O152" s="47" t="s">
        <v>128</v>
      </c>
      <c r="P152" s="51" t="s">
        <v>868</v>
      </c>
      <c r="Q152" s="47"/>
      <c r="U152" s="49"/>
      <c r="V152" s="72" t="s">
        <v>47</v>
      </c>
    </row>
    <row r="153" spans="1:23" s="44" customFormat="1" ht="29" x14ac:dyDescent="0.35">
      <c r="A153" s="49">
        <v>27624700023</v>
      </c>
      <c r="B153" s="49" t="s">
        <v>576</v>
      </c>
      <c r="C153" s="49" t="s">
        <v>574</v>
      </c>
      <c r="D153" s="47" t="s">
        <v>203</v>
      </c>
      <c r="E153" s="49">
        <v>2</v>
      </c>
      <c r="F153" s="49" t="s">
        <v>299</v>
      </c>
      <c r="G153" s="49" t="s">
        <v>37</v>
      </c>
      <c r="H153" s="49" t="s">
        <v>206</v>
      </c>
      <c r="I153" s="49">
        <v>92</v>
      </c>
      <c r="J153" s="49" t="s">
        <v>33</v>
      </c>
      <c r="K153" s="49">
        <v>17</v>
      </c>
      <c r="L153" s="45" t="s">
        <v>170</v>
      </c>
      <c r="M153" s="49"/>
      <c r="N153" s="49" t="s">
        <v>42</v>
      </c>
      <c r="O153" s="47" t="s">
        <v>172</v>
      </c>
      <c r="P153" s="51" t="s">
        <v>868</v>
      </c>
      <c r="Q153" s="47"/>
      <c r="U153" s="49"/>
      <c r="V153" s="72" t="s">
        <v>47</v>
      </c>
    </row>
    <row r="154" spans="1:23" s="44" customFormat="1" ht="58" x14ac:dyDescent="0.35">
      <c r="A154" s="49">
        <v>27594500023</v>
      </c>
      <c r="B154" s="49" t="s">
        <v>577</v>
      </c>
      <c r="C154" s="49" t="s">
        <v>218</v>
      </c>
      <c r="D154" s="47" t="s">
        <v>203</v>
      </c>
      <c r="E154" s="49">
        <v>45</v>
      </c>
      <c r="F154" s="49" t="s">
        <v>204</v>
      </c>
      <c r="G154" s="49" t="s">
        <v>219</v>
      </c>
      <c r="H154" s="49" t="s">
        <v>206</v>
      </c>
      <c r="I154" s="49">
        <v>92</v>
      </c>
      <c r="J154" s="49" t="s">
        <v>33</v>
      </c>
      <c r="K154" s="49">
        <v>20</v>
      </c>
      <c r="L154" s="45" t="s">
        <v>129</v>
      </c>
      <c r="M154" s="49"/>
      <c r="N154" s="49" t="s">
        <v>30</v>
      </c>
      <c r="O154" s="47" t="s">
        <v>130</v>
      </c>
      <c r="P154" s="51" t="s">
        <v>868</v>
      </c>
      <c r="Q154" s="47"/>
      <c r="U154" s="49"/>
      <c r="V154" s="72" t="s">
        <v>47</v>
      </c>
    </row>
    <row r="155" spans="1:23" s="44" customFormat="1" ht="29" x14ac:dyDescent="0.35">
      <c r="A155" s="49">
        <v>27594600023</v>
      </c>
      <c r="B155" s="49" t="s">
        <v>578</v>
      </c>
      <c r="C155" s="49" t="s">
        <v>218</v>
      </c>
      <c r="D155" s="47" t="s">
        <v>203</v>
      </c>
      <c r="E155" s="49">
        <v>46</v>
      </c>
      <c r="F155" s="49" t="s">
        <v>204</v>
      </c>
      <c r="G155" s="49" t="s">
        <v>219</v>
      </c>
      <c r="H155" s="49" t="s">
        <v>206</v>
      </c>
      <c r="I155" s="49">
        <v>92</v>
      </c>
      <c r="J155" s="49" t="s">
        <v>33</v>
      </c>
      <c r="K155" s="49">
        <v>22</v>
      </c>
      <c r="L155" s="45" t="s">
        <v>131</v>
      </c>
      <c r="M155" s="49"/>
      <c r="N155" s="49" t="s">
        <v>30</v>
      </c>
      <c r="O155" s="47" t="s">
        <v>132</v>
      </c>
      <c r="P155" s="51" t="s">
        <v>868</v>
      </c>
      <c r="Q155" s="47"/>
      <c r="U155" s="49"/>
      <c r="V155" s="72" t="s">
        <v>47</v>
      </c>
    </row>
    <row r="156" spans="1:23" s="44" customFormat="1" ht="130.5" x14ac:dyDescent="0.35">
      <c r="A156" s="49">
        <v>27638100023</v>
      </c>
      <c r="B156" s="49" t="s">
        <v>579</v>
      </c>
      <c r="C156" s="49" t="s">
        <v>202</v>
      </c>
      <c r="D156" s="47" t="s">
        <v>203</v>
      </c>
      <c r="E156" s="49">
        <v>117</v>
      </c>
      <c r="F156" s="49" t="s">
        <v>204</v>
      </c>
      <c r="G156" s="49" t="s">
        <v>205</v>
      </c>
      <c r="H156" s="49" t="s">
        <v>206</v>
      </c>
      <c r="I156" s="49">
        <v>92</v>
      </c>
      <c r="J156" s="49" t="s">
        <v>33</v>
      </c>
      <c r="K156" s="49">
        <v>32</v>
      </c>
      <c r="L156" s="45" t="s">
        <v>580</v>
      </c>
      <c r="M156" s="49"/>
      <c r="N156" s="49" t="s">
        <v>30</v>
      </c>
      <c r="O156" s="47" t="s">
        <v>581</v>
      </c>
      <c r="P156" s="54" t="s">
        <v>869</v>
      </c>
      <c r="Q156" s="55" t="s">
        <v>907</v>
      </c>
      <c r="U156" s="51"/>
      <c r="V156" s="72" t="s">
        <v>47</v>
      </c>
    </row>
    <row r="157" spans="1:23" s="44" customFormat="1" ht="87" x14ac:dyDescent="0.35">
      <c r="A157" s="49">
        <v>27638200023</v>
      </c>
      <c r="B157" s="49" t="s">
        <v>582</v>
      </c>
      <c r="C157" s="49" t="s">
        <v>202</v>
      </c>
      <c r="D157" s="47" t="s">
        <v>203</v>
      </c>
      <c r="E157" s="49">
        <v>118</v>
      </c>
      <c r="F157" s="49" t="s">
        <v>204</v>
      </c>
      <c r="G157" s="49" t="s">
        <v>205</v>
      </c>
      <c r="H157" s="49" t="s">
        <v>206</v>
      </c>
      <c r="I157" s="49">
        <v>93</v>
      </c>
      <c r="J157" s="49" t="s">
        <v>583</v>
      </c>
      <c r="K157" s="49">
        <v>21</v>
      </c>
      <c r="L157" s="45" t="s">
        <v>571</v>
      </c>
      <c r="M157" s="49"/>
      <c r="N157" s="49" t="s">
        <v>30</v>
      </c>
      <c r="O157" s="47" t="s">
        <v>584</v>
      </c>
      <c r="P157" s="54" t="s">
        <v>869</v>
      </c>
      <c r="Q157" s="55" t="s">
        <v>907</v>
      </c>
      <c r="U157" s="51"/>
      <c r="V157" s="72" t="s">
        <v>47</v>
      </c>
    </row>
    <row r="158" spans="1:23" s="44" customFormat="1" ht="43.5" x14ac:dyDescent="0.35">
      <c r="A158" s="49">
        <v>27638500023</v>
      </c>
      <c r="B158" s="49" t="s">
        <v>585</v>
      </c>
      <c r="C158" s="49" t="s">
        <v>202</v>
      </c>
      <c r="D158" s="47" t="s">
        <v>203</v>
      </c>
      <c r="E158" s="49">
        <v>121</v>
      </c>
      <c r="F158" s="49" t="s">
        <v>204</v>
      </c>
      <c r="G158" s="49" t="s">
        <v>205</v>
      </c>
      <c r="H158" s="49" t="s">
        <v>206</v>
      </c>
      <c r="I158" s="49">
        <v>95</v>
      </c>
      <c r="J158" s="49" t="s">
        <v>44</v>
      </c>
      <c r="K158" s="49">
        <v>1</v>
      </c>
      <c r="L158" s="45" t="s">
        <v>586</v>
      </c>
      <c r="M158" s="49"/>
      <c r="N158" s="49" t="s">
        <v>30</v>
      </c>
      <c r="O158" s="47" t="s">
        <v>587</v>
      </c>
      <c r="P158" s="51" t="s">
        <v>868</v>
      </c>
      <c r="Q158" s="47"/>
      <c r="U158" s="49"/>
      <c r="V158" s="72" t="s">
        <v>47</v>
      </c>
    </row>
    <row r="159" spans="1:23" s="44" customFormat="1" ht="58" x14ac:dyDescent="0.35">
      <c r="A159" s="49">
        <v>27624400023</v>
      </c>
      <c r="B159" s="49" t="s">
        <v>588</v>
      </c>
      <c r="C159" s="49" t="s">
        <v>311</v>
      </c>
      <c r="D159" s="47" t="s">
        <v>203</v>
      </c>
      <c r="E159" s="49">
        <v>7</v>
      </c>
      <c r="F159" s="49" t="s">
        <v>299</v>
      </c>
      <c r="G159" s="49" t="s">
        <v>312</v>
      </c>
      <c r="H159" s="49" t="s">
        <v>206</v>
      </c>
      <c r="I159" s="49">
        <v>95</v>
      </c>
      <c r="J159" s="49" t="s">
        <v>44</v>
      </c>
      <c r="K159" s="49">
        <v>4</v>
      </c>
      <c r="L159" s="45" t="s">
        <v>589</v>
      </c>
      <c r="M159" s="49"/>
      <c r="N159" s="49" t="s">
        <v>42</v>
      </c>
      <c r="O159" s="47" t="s">
        <v>590</v>
      </c>
      <c r="P159" s="51" t="s">
        <v>868</v>
      </c>
      <c r="Q159" s="47"/>
      <c r="U159" s="49"/>
      <c r="V159" s="72" t="s">
        <v>47</v>
      </c>
    </row>
    <row r="160" spans="1:23" s="44" customFormat="1" x14ac:dyDescent="0.35">
      <c r="A160" s="49">
        <v>27624500023</v>
      </c>
      <c r="B160" s="49" t="s">
        <v>591</v>
      </c>
      <c r="C160" s="49" t="s">
        <v>311</v>
      </c>
      <c r="D160" s="47" t="s">
        <v>203</v>
      </c>
      <c r="E160" s="49">
        <v>8</v>
      </c>
      <c r="F160" s="49" t="s">
        <v>299</v>
      </c>
      <c r="G160" s="49" t="s">
        <v>312</v>
      </c>
      <c r="H160" s="49" t="s">
        <v>206</v>
      </c>
      <c r="I160" s="49">
        <v>95</v>
      </c>
      <c r="J160" s="49" t="s">
        <v>44</v>
      </c>
      <c r="K160" s="49">
        <v>95</v>
      </c>
      <c r="L160" s="45" t="s">
        <v>592</v>
      </c>
      <c r="M160" s="49"/>
      <c r="N160" s="49" t="s">
        <v>42</v>
      </c>
      <c r="O160" s="47" t="s">
        <v>593</v>
      </c>
      <c r="P160" s="51" t="s">
        <v>869</v>
      </c>
      <c r="Q160" s="52" t="s">
        <v>890</v>
      </c>
      <c r="U160" s="49"/>
      <c r="V160" s="72" t="s">
        <v>47</v>
      </c>
    </row>
    <row r="161" spans="1:23" s="44" customFormat="1" ht="43.5" x14ac:dyDescent="0.35">
      <c r="A161" s="49">
        <v>27594700023</v>
      </c>
      <c r="B161" s="49" t="s">
        <v>594</v>
      </c>
      <c r="C161" s="49" t="s">
        <v>218</v>
      </c>
      <c r="D161" s="47" t="s">
        <v>203</v>
      </c>
      <c r="E161" s="49">
        <v>47</v>
      </c>
      <c r="F161" s="49" t="s">
        <v>204</v>
      </c>
      <c r="G161" s="49" t="s">
        <v>219</v>
      </c>
      <c r="H161" s="49" t="s">
        <v>206</v>
      </c>
      <c r="I161" s="49">
        <v>96</v>
      </c>
      <c r="J161" s="49" t="s">
        <v>595</v>
      </c>
      <c r="K161" s="49">
        <v>13</v>
      </c>
      <c r="L161" s="45" t="s">
        <v>596</v>
      </c>
      <c r="M161" s="49"/>
      <c r="N161" s="49" t="s">
        <v>30</v>
      </c>
      <c r="O161" s="47" t="s">
        <v>597</v>
      </c>
      <c r="P161" s="68" t="s">
        <v>869</v>
      </c>
      <c r="Q161" s="69" t="s">
        <v>932</v>
      </c>
      <c r="U161" s="57"/>
      <c r="V161" s="68" t="s">
        <v>47</v>
      </c>
    </row>
    <row r="162" spans="1:23" s="44" customFormat="1" ht="87" x14ac:dyDescent="0.35">
      <c r="A162" s="49">
        <v>27594800023</v>
      </c>
      <c r="B162" s="49" t="s">
        <v>598</v>
      </c>
      <c r="C162" s="49" t="s">
        <v>218</v>
      </c>
      <c r="D162" s="47" t="s">
        <v>203</v>
      </c>
      <c r="E162" s="49">
        <v>48</v>
      </c>
      <c r="F162" s="49" t="s">
        <v>204</v>
      </c>
      <c r="G162" s="49" t="s">
        <v>219</v>
      </c>
      <c r="H162" s="49" t="s">
        <v>206</v>
      </c>
      <c r="I162" s="49">
        <v>96</v>
      </c>
      <c r="J162" s="49" t="s">
        <v>595</v>
      </c>
      <c r="K162" s="49">
        <v>18</v>
      </c>
      <c r="L162" s="45" t="s">
        <v>599</v>
      </c>
      <c r="M162" s="49"/>
      <c r="N162" s="49" t="s">
        <v>30</v>
      </c>
      <c r="O162" s="47" t="s">
        <v>600</v>
      </c>
      <c r="P162" s="57" t="s">
        <v>869</v>
      </c>
      <c r="Q162" s="59" t="s">
        <v>918</v>
      </c>
      <c r="U162" s="51"/>
      <c r="V162" s="72" t="s">
        <v>47</v>
      </c>
    </row>
    <row r="163" spans="1:23" x14ac:dyDescent="0.35">
      <c r="A163" s="62">
        <v>27594900023</v>
      </c>
      <c r="B163" s="62" t="s">
        <v>601</v>
      </c>
      <c r="C163" s="62" t="s">
        <v>218</v>
      </c>
      <c r="D163" s="63" t="s">
        <v>203</v>
      </c>
      <c r="E163" s="62">
        <v>49</v>
      </c>
      <c r="F163" s="62" t="s">
        <v>204</v>
      </c>
      <c r="G163" s="62" t="s">
        <v>219</v>
      </c>
      <c r="H163" s="62" t="s">
        <v>220</v>
      </c>
      <c r="I163" s="62">
        <v>96</v>
      </c>
      <c r="J163" s="62" t="s">
        <v>595</v>
      </c>
      <c r="K163" s="62">
        <v>20</v>
      </c>
      <c r="L163" s="45" t="s">
        <v>602</v>
      </c>
      <c r="N163" s="62" t="s">
        <v>42</v>
      </c>
      <c r="O163" s="63" t="s">
        <v>603</v>
      </c>
      <c r="P163" s="60" t="s">
        <v>868</v>
      </c>
      <c r="Q163" s="46"/>
      <c r="V163" s="60" t="s">
        <v>49</v>
      </c>
    </row>
    <row r="164" spans="1:23" s="44" customFormat="1" ht="101.5" x14ac:dyDescent="0.35">
      <c r="A164" s="49">
        <v>27595000023</v>
      </c>
      <c r="B164" s="49" t="s">
        <v>604</v>
      </c>
      <c r="C164" s="49" t="s">
        <v>218</v>
      </c>
      <c r="D164" s="47" t="s">
        <v>203</v>
      </c>
      <c r="E164" s="49">
        <v>50</v>
      </c>
      <c r="F164" s="49" t="s">
        <v>204</v>
      </c>
      <c r="G164" s="49" t="s">
        <v>219</v>
      </c>
      <c r="H164" s="49" t="s">
        <v>206</v>
      </c>
      <c r="I164" s="49">
        <v>96</v>
      </c>
      <c r="J164" s="49" t="s">
        <v>595</v>
      </c>
      <c r="K164" s="49">
        <v>20</v>
      </c>
      <c r="L164" s="45" t="s">
        <v>605</v>
      </c>
      <c r="M164" s="49"/>
      <c r="N164" s="49" t="s">
        <v>30</v>
      </c>
      <c r="O164" s="47" t="s">
        <v>606</v>
      </c>
      <c r="P164" s="57" t="s">
        <v>869</v>
      </c>
      <c r="Q164" s="59" t="s">
        <v>918</v>
      </c>
      <c r="U164" s="51"/>
      <c r="V164" s="72" t="s">
        <v>47</v>
      </c>
    </row>
    <row r="165" spans="1:23" s="44" customFormat="1" ht="72.5" x14ac:dyDescent="0.35">
      <c r="A165" s="49">
        <v>27595100023</v>
      </c>
      <c r="B165" s="49" t="s">
        <v>607</v>
      </c>
      <c r="C165" s="49" t="s">
        <v>218</v>
      </c>
      <c r="D165" s="47" t="s">
        <v>203</v>
      </c>
      <c r="E165" s="49">
        <v>51</v>
      </c>
      <c r="F165" s="49" t="s">
        <v>204</v>
      </c>
      <c r="G165" s="49" t="s">
        <v>219</v>
      </c>
      <c r="H165" s="49" t="s">
        <v>206</v>
      </c>
      <c r="I165" s="49">
        <v>96</v>
      </c>
      <c r="J165" s="49" t="s">
        <v>595</v>
      </c>
      <c r="K165" s="49">
        <v>25</v>
      </c>
      <c r="L165" s="45" t="s">
        <v>608</v>
      </c>
      <c r="M165" s="49"/>
      <c r="N165" s="49" t="s">
        <v>30</v>
      </c>
      <c r="O165" s="47" t="s">
        <v>609</v>
      </c>
      <c r="P165" s="57" t="s">
        <v>869</v>
      </c>
      <c r="Q165" s="59" t="s">
        <v>918</v>
      </c>
      <c r="U165" s="51"/>
      <c r="V165" s="72" t="s">
        <v>47</v>
      </c>
    </row>
    <row r="166" spans="1:23" x14ac:dyDescent="0.35">
      <c r="A166" s="62">
        <v>27595200023</v>
      </c>
      <c r="B166" s="62" t="s">
        <v>610</v>
      </c>
      <c r="C166" s="62" t="s">
        <v>218</v>
      </c>
      <c r="D166" s="63" t="s">
        <v>203</v>
      </c>
      <c r="E166" s="62">
        <v>52</v>
      </c>
      <c r="F166" s="62" t="s">
        <v>204</v>
      </c>
      <c r="G166" s="62" t="s">
        <v>219</v>
      </c>
      <c r="H166" s="62" t="s">
        <v>220</v>
      </c>
      <c r="I166" s="62">
        <v>97</v>
      </c>
      <c r="J166" s="62" t="s">
        <v>88</v>
      </c>
      <c r="K166" s="62">
        <v>8</v>
      </c>
      <c r="L166" s="45" t="s">
        <v>611</v>
      </c>
      <c r="N166" s="62" t="s">
        <v>30</v>
      </c>
      <c r="O166" s="63" t="s">
        <v>612</v>
      </c>
      <c r="P166" s="60" t="s">
        <v>868</v>
      </c>
      <c r="Q166" s="46"/>
      <c r="V166" s="60" t="s">
        <v>49</v>
      </c>
    </row>
    <row r="167" spans="1:23" x14ac:dyDescent="0.35">
      <c r="A167" s="62">
        <v>27595300023</v>
      </c>
      <c r="B167" s="62" t="s">
        <v>613</v>
      </c>
      <c r="C167" s="62" t="s">
        <v>218</v>
      </c>
      <c r="D167" s="63" t="s">
        <v>203</v>
      </c>
      <c r="E167" s="62">
        <v>53</v>
      </c>
      <c r="F167" s="62" t="s">
        <v>204</v>
      </c>
      <c r="G167" s="62" t="s">
        <v>219</v>
      </c>
      <c r="H167" s="62" t="s">
        <v>220</v>
      </c>
      <c r="I167" s="62">
        <v>97</v>
      </c>
      <c r="J167" s="62" t="s">
        <v>88</v>
      </c>
      <c r="K167" s="62">
        <v>10</v>
      </c>
      <c r="L167" s="45" t="s">
        <v>614</v>
      </c>
      <c r="N167" s="62" t="s">
        <v>30</v>
      </c>
      <c r="O167" s="63" t="s">
        <v>615</v>
      </c>
      <c r="P167" s="60" t="s">
        <v>868</v>
      </c>
      <c r="Q167" s="46"/>
      <c r="V167" s="60" t="s">
        <v>49</v>
      </c>
    </row>
    <row r="168" spans="1:23" s="44" customFormat="1" ht="29" x14ac:dyDescent="0.35">
      <c r="A168" s="49">
        <v>27635500023</v>
      </c>
      <c r="B168" s="49" t="s">
        <v>616</v>
      </c>
      <c r="C168" s="49" t="s">
        <v>202</v>
      </c>
      <c r="D168" s="47" t="s">
        <v>203</v>
      </c>
      <c r="E168" s="49">
        <v>91</v>
      </c>
      <c r="F168" s="49" t="s">
        <v>204</v>
      </c>
      <c r="G168" s="49" t="s">
        <v>205</v>
      </c>
      <c r="H168" s="49" t="s">
        <v>220</v>
      </c>
      <c r="I168" s="49">
        <v>97</v>
      </c>
      <c r="J168" s="49" t="s">
        <v>84</v>
      </c>
      <c r="K168" s="49">
        <v>21</v>
      </c>
      <c r="L168" s="45" t="s">
        <v>617</v>
      </c>
      <c r="M168" s="49"/>
      <c r="N168" s="49" t="s">
        <v>42</v>
      </c>
      <c r="O168" s="47" t="s">
        <v>618</v>
      </c>
      <c r="P168" s="51" t="s">
        <v>866</v>
      </c>
      <c r="Q168" s="71" t="s">
        <v>935</v>
      </c>
      <c r="U168" s="49"/>
      <c r="V168" s="60" t="s">
        <v>48</v>
      </c>
      <c r="W168" s="62"/>
    </row>
    <row r="169" spans="1:23" ht="29" x14ac:dyDescent="0.35">
      <c r="A169" s="62">
        <v>27635300023</v>
      </c>
      <c r="B169" s="62" t="s">
        <v>619</v>
      </c>
      <c r="C169" s="62" t="s">
        <v>202</v>
      </c>
      <c r="D169" s="63" t="s">
        <v>203</v>
      </c>
      <c r="E169" s="62">
        <v>89</v>
      </c>
      <c r="F169" s="62" t="s">
        <v>204</v>
      </c>
      <c r="G169" s="62" t="s">
        <v>205</v>
      </c>
      <c r="H169" s="62" t="s">
        <v>220</v>
      </c>
      <c r="I169" s="62">
        <v>98</v>
      </c>
      <c r="J169" s="62" t="s">
        <v>84</v>
      </c>
      <c r="K169" s="62">
        <v>4</v>
      </c>
      <c r="L169" s="45" t="s">
        <v>620</v>
      </c>
      <c r="N169" s="62" t="s">
        <v>30</v>
      </c>
      <c r="O169" s="63" t="s">
        <v>621</v>
      </c>
      <c r="P169" s="60" t="s">
        <v>868</v>
      </c>
      <c r="Q169" s="46"/>
      <c r="V169" s="60" t="s">
        <v>49</v>
      </c>
    </row>
    <row r="170" spans="1:23" s="44" customFormat="1" ht="72.5" x14ac:dyDescent="0.35">
      <c r="A170" s="49">
        <v>27595400023</v>
      </c>
      <c r="B170" s="49" t="s">
        <v>622</v>
      </c>
      <c r="C170" s="49" t="s">
        <v>218</v>
      </c>
      <c r="D170" s="47" t="s">
        <v>203</v>
      </c>
      <c r="E170" s="49">
        <v>54</v>
      </c>
      <c r="F170" s="49" t="s">
        <v>204</v>
      </c>
      <c r="G170" s="49" t="s">
        <v>219</v>
      </c>
      <c r="H170" s="49" t="s">
        <v>206</v>
      </c>
      <c r="I170" s="49">
        <v>98</v>
      </c>
      <c r="J170" s="49" t="s">
        <v>34</v>
      </c>
      <c r="K170" s="49">
        <v>6</v>
      </c>
      <c r="L170" s="45" t="s">
        <v>623</v>
      </c>
      <c r="M170" s="49"/>
      <c r="N170" s="49" t="s">
        <v>30</v>
      </c>
      <c r="O170" s="47" t="s">
        <v>624</v>
      </c>
      <c r="P170" s="51" t="s">
        <v>868</v>
      </c>
      <c r="Q170" s="47"/>
      <c r="U170" s="49"/>
      <c r="V170" s="72" t="s">
        <v>47</v>
      </c>
    </row>
    <row r="171" spans="1:23" s="44" customFormat="1" ht="58" x14ac:dyDescent="0.35">
      <c r="A171" s="49">
        <v>27638600023</v>
      </c>
      <c r="B171" s="49" t="s">
        <v>625</v>
      </c>
      <c r="C171" s="49" t="s">
        <v>202</v>
      </c>
      <c r="D171" s="47" t="s">
        <v>203</v>
      </c>
      <c r="E171" s="49">
        <v>122</v>
      </c>
      <c r="F171" s="49" t="s">
        <v>204</v>
      </c>
      <c r="G171" s="49" t="s">
        <v>205</v>
      </c>
      <c r="H171" s="49" t="s">
        <v>206</v>
      </c>
      <c r="I171" s="49">
        <v>98</v>
      </c>
      <c r="J171" s="49" t="s">
        <v>34</v>
      </c>
      <c r="K171" s="49">
        <v>10</v>
      </c>
      <c r="L171" s="45" t="s">
        <v>626</v>
      </c>
      <c r="M171" s="49"/>
      <c r="N171" s="49" t="s">
        <v>30</v>
      </c>
      <c r="O171" s="47" t="s">
        <v>627</v>
      </c>
      <c r="P171" s="57" t="s">
        <v>869</v>
      </c>
      <c r="Q171" s="59" t="s">
        <v>918</v>
      </c>
      <c r="U171" s="51"/>
      <c r="V171" s="72" t="s">
        <v>47</v>
      </c>
    </row>
    <row r="172" spans="1:23" s="44" customFormat="1" ht="43.5" x14ac:dyDescent="0.35">
      <c r="A172" s="49">
        <v>27638700023</v>
      </c>
      <c r="B172" s="49" t="s">
        <v>628</v>
      </c>
      <c r="C172" s="49" t="s">
        <v>202</v>
      </c>
      <c r="D172" s="47" t="s">
        <v>203</v>
      </c>
      <c r="E172" s="49">
        <v>123</v>
      </c>
      <c r="F172" s="49" t="s">
        <v>204</v>
      </c>
      <c r="G172" s="49" t="s">
        <v>205</v>
      </c>
      <c r="H172" s="49" t="s">
        <v>206</v>
      </c>
      <c r="I172" s="49">
        <v>98</v>
      </c>
      <c r="J172" s="49" t="s">
        <v>34</v>
      </c>
      <c r="K172" s="49">
        <v>12</v>
      </c>
      <c r="L172" s="45" t="s">
        <v>629</v>
      </c>
      <c r="M172" s="49"/>
      <c r="N172" s="49" t="s">
        <v>30</v>
      </c>
      <c r="O172" s="47" t="s">
        <v>630</v>
      </c>
      <c r="P172" s="57" t="s">
        <v>869</v>
      </c>
      <c r="Q172" s="59" t="s">
        <v>918</v>
      </c>
      <c r="U172" s="51"/>
      <c r="V172" s="72" t="s">
        <v>47</v>
      </c>
    </row>
    <row r="173" spans="1:23" s="44" customFormat="1" ht="58" x14ac:dyDescent="0.35">
      <c r="A173" s="49">
        <v>27595500023</v>
      </c>
      <c r="B173" s="49" t="s">
        <v>631</v>
      </c>
      <c r="C173" s="49" t="s">
        <v>218</v>
      </c>
      <c r="D173" s="47" t="s">
        <v>203</v>
      </c>
      <c r="E173" s="49">
        <v>55</v>
      </c>
      <c r="F173" s="49" t="s">
        <v>204</v>
      </c>
      <c r="G173" s="49" t="s">
        <v>219</v>
      </c>
      <c r="H173" s="49" t="s">
        <v>206</v>
      </c>
      <c r="I173" s="49">
        <v>98</v>
      </c>
      <c r="J173" s="49" t="s">
        <v>34</v>
      </c>
      <c r="K173" s="49">
        <v>12</v>
      </c>
      <c r="L173" s="45" t="s">
        <v>632</v>
      </c>
      <c r="M173" s="49"/>
      <c r="N173" s="49" t="s">
        <v>30</v>
      </c>
      <c r="O173" s="47" t="s">
        <v>134</v>
      </c>
      <c r="P173" s="51" t="s">
        <v>868</v>
      </c>
      <c r="Q173" s="47"/>
      <c r="U173" s="49"/>
      <c r="V173" s="72" t="s">
        <v>47</v>
      </c>
    </row>
    <row r="174" spans="1:23" s="44" customFormat="1" ht="87" x14ac:dyDescent="0.35">
      <c r="A174" s="49">
        <v>27595600023</v>
      </c>
      <c r="B174" s="49" t="s">
        <v>633</v>
      </c>
      <c r="C174" s="49" t="s">
        <v>218</v>
      </c>
      <c r="D174" s="47" t="s">
        <v>203</v>
      </c>
      <c r="E174" s="49">
        <v>56</v>
      </c>
      <c r="F174" s="49" t="s">
        <v>204</v>
      </c>
      <c r="G174" s="49" t="s">
        <v>219</v>
      </c>
      <c r="H174" s="49" t="s">
        <v>206</v>
      </c>
      <c r="I174" s="49">
        <v>98</v>
      </c>
      <c r="J174" s="49" t="s">
        <v>34</v>
      </c>
      <c r="K174" s="49">
        <v>16</v>
      </c>
      <c r="L174" s="45" t="s">
        <v>634</v>
      </c>
      <c r="M174" s="49"/>
      <c r="N174" s="49" t="s">
        <v>30</v>
      </c>
      <c r="O174" s="47" t="s">
        <v>133</v>
      </c>
      <c r="P174" s="57" t="s">
        <v>869</v>
      </c>
      <c r="Q174" s="59" t="s">
        <v>918</v>
      </c>
      <c r="U174" s="51"/>
      <c r="V174" s="72" t="s">
        <v>47</v>
      </c>
    </row>
    <row r="175" spans="1:23" s="44" customFormat="1" ht="116" x14ac:dyDescent="0.35">
      <c r="A175" s="49">
        <v>27595700023</v>
      </c>
      <c r="B175" s="49" t="s">
        <v>635</v>
      </c>
      <c r="C175" s="49" t="s">
        <v>218</v>
      </c>
      <c r="D175" s="47" t="s">
        <v>203</v>
      </c>
      <c r="E175" s="49">
        <v>57</v>
      </c>
      <c r="F175" s="49" t="s">
        <v>204</v>
      </c>
      <c r="G175" s="49" t="s">
        <v>219</v>
      </c>
      <c r="H175" s="49" t="s">
        <v>206</v>
      </c>
      <c r="I175" s="49">
        <v>99</v>
      </c>
      <c r="J175" s="49" t="s">
        <v>34</v>
      </c>
      <c r="K175" s="49">
        <v>1</v>
      </c>
      <c r="L175" s="45" t="s">
        <v>636</v>
      </c>
      <c r="M175" s="49"/>
      <c r="N175" s="49" t="s">
        <v>30</v>
      </c>
      <c r="O175" s="47" t="s">
        <v>637</v>
      </c>
      <c r="P175" s="51" t="s">
        <v>869</v>
      </c>
      <c r="Q175" s="52" t="s">
        <v>891</v>
      </c>
      <c r="U175" s="49"/>
      <c r="V175" s="72" t="s">
        <v>47</v>
      </c>
    </row>
    <row r="176" spans="1:23" s="44" customFormat="1" ht="58" x14ac:dyDescent="0.35">
      <c r="A176" s="49">
        <v>27595800023</v>
      </c>
      <c r="B176" s="49" t="s">
        <v>638</v>
      </c>
      <c r="C176" s="49" t="s">
        <v>218</v>
      </c>
      <c r="D176" s="47" t="s">
        <v>203</v>
      </c>
      <c r="E176" s="49">
        <v>58</v>
      </c>
      <c r="F176" s="49" t="s">
        <v>204</v>
      </c>
      <c r="G176" s="49" t="s">
        <v>219</v>
      </c>
      <c r="H176" s="49" t="s">
        <v>206</v>
      </c>
      <c r="I176" s="49">
        <v>99</v>
      </c>
      <c r="J176" s="49" t="s">
        <v>34</v>
      </c>
      <c r="K176" s="49">
        <v>2</v>
      </c>
      <c r="L176" s="45" t="s">
        <v>639</v>
      </c>
      <c r="M176" s="49"/>
      <c r="N176" s="49" t="s">
        <v>30</v>
      </c>
      <c r="O176" s="47" t="s">
        <v>136</v>
      </c>
      <c r="P176" s="51" t="s">
        <v>868</v>
      </c>
      <c r="Q176" s="47"/>
      <c r="U176" s="49"/>
      <c r="V176" s="72" t="s">
        <v>47</v>
      </c>
    </row>
    <row r="177" spans="1:23" s="44" customFormat="1" ht="58" x14ac:dyDescent="0.35">
      <c r="A177" s="49">
        <v>27595900023</v>
      </c>
      <c r="B177" s="49" t="s">
        <v>640</v>
      </c>
      <c r="C177" s="49" t="s">
        <v>218</v>
      </c>
      <c r="D177" s="47" t="s">
        <v>203</v>
      </c>
      <c r="E177" s="49">
        <v>59</v>
      </c>
      <c r="F177" s="49" t="s">
        <v>204</v>
      </c>
      <c r="G177" s="49" t="s">
        <v>219</v>
      </c>
      <c r="H177" s="49" t="s">
        <v>206</v>
      </c>
      <c r="I177" s="49">
        <v>99</v>
      </c>
      <c r="J177" s="49" t="s">
        <v>34</v>
      </c>
      <c r="K177" s="49">
        <v>2</v>
      </c>
      <c r="L177" s="45" t="s">
        <v>641</v>
      </c>
      <c r="M177" s="49"/>
      <c r="N177" s="49" t="s">
        <v>30</v>
      </c>
      <c r="O177" s="47" t="s">
        <v>137</v>
      </c>
      <c r="P177" s="51" t="s">
        <v>868</v>
      </c>
      <c r="Q177" s="47"/>
      <c r="U177" s="49"/>
      <c r="V177" s="72" t="s">
        <v>47</v>
      </c>
    </row>
    <row r="178" spans="1:23" s="44" customFormat="1" ht="72.5" x14ac:dyDescent="0.35">
      <c r="A178" s="49">
        <v>27596000023</v>
      </c>
      <c r="B178" s="49" t="s">
        <v>642</v>
      </c>
      <c r="C178" s="49" t="s">
        <v>218</v>
      </c>
      <c r="D178" s="47" t="s">
        <v>203</v>
      </c>
      <c r="E178" s="49">
        <v>60</v>
      </c>
      <c r="F178" s="49" t="s">
        <v>204</v>
      </c>
      <c r="G178" s="49" t="s">
        <v>219</v>
      </c>
      <c r="H178" s="49" t="s">
        <v>206</v>
      </c>
      <c r="I178" s="49">
        <v>99</v>
      </c>
      <c r="J178" s="49" t="s">
        <v>34</v>
      </c>
      <c r="K178" s="49">
        <v>2</v>
      </c>
      <c r="L178" s="45" t="s">
        <v>643</v>
      </c>
      <c r="M178" s="49"/>
      <c r="N178" s="49" t="s">
        <v>42</v>
      </c>
      <c r="O178" s="47" t="s">
        <v>644</v>
      </c>
      <c r="P178" s="51" t="s">
        <v>868</v>
      </c>
      <c r="Q178" s="47"/>
      <c r="U178" s="49"/>
      <c r="V178" s="72" t="s">
        <v>47</v>
      </c>
    </row>
    <row r="179" spans="1:23" s="44" customFormat="1" ht="58" x14ac:dyDescent="0.35">
      <c r="A179" s="49">
        <v>27596200023</v>
      </c>
      <c r="B179" s="49" t="s">
        <v>645</v>
      </c>
      <c r="C179" s="49" t="s">
        <v>218</v>
      </c>
      <c r="D179" s="47" t="s">
        <v>203</v>
      </c>
      <c r="E179" s="49">
        <v>62</v>
      </c>
      <c r="F179" s="49" t="s">
        <v>204</v>
      </c>
      <c r="G179" s="49" t="s">
        <v>219</v>
      </c>
      <c r="H179" s="49" t="s">
        <v>206</v>
      </c>
      <c r="I179" s="49">
        <v>99</v>
      </c>
      <c r="J179" s="49" t="s">
        <v>34</v>
      </c>
      <c r="K179" s="49">
        <v>19</v>
      </c>
      <c r="L179" s="45" t="s">
        <v>646</v>
      </c>
      <c r="M179" s="49"/>
      <c r="N179" s="49" t="s">
        <v>30</v>
      </c>
      <c r="O179" s="47" t="s">
        <v>135</v>
      </c>
      <c r="P179" s="51" t="s">
        <v>868</v>
      </c>
      <c r="Q179" s="47"/>
      <c r="U179" s="49"/>
      <c r="V179" s="72" t="s">
        <v>47</v>
      </c>
    </row>
    <row r="180" spans="1:23" s="44" customFormat="1" ht="72.5" x14ac:dyDescent="0.35">
      <c r="A180" s="49">
        <v>27640900023</v>
      </c>
      <c r="B180" s="49" t="s">
        <v>647</v>
      </c>
      <c r="C180" s="49" t="s">
        <v>347</v>
      </c>
      <c r="D180" s="47" t="s">
        <v>203</v>
      </c>
      <c r="E180" s="49">
        <v>21</v>
      </c>
      <c r="F180" s="49" t="s">
        <v>204</v>
      </c>
      <c r="G180" s="49" t="s">
        <v>154</v>
      </c>
      <c r="H180" s="49" t="s">
        <v>206</v>
      </c>
      <c r="I180" s="49">
        <v>99</v>
      </c>
      <c r="J180" s="49" t="s">
        <v>138</v>
      </c>
      <c r="K180" s="49">
        <v>5</v>
      </c>
      <c r="L180" s="45" t="s">
        <v>648</v>
      </c>
      <c r="M180" s="49"/>
      <c r="N180" s="49" t="s">
        <v>30</v>
      </c>
      <c r="O180" s="47" t="s">
        <v>649</v>
      </c>
      <c r="P180" s="54" t="s">
        <v>869</v>
      </c>
      <c r="Q180" s="55" t="s">
        <v>906</v>
      </c>
      <c r="U180" s="51"/>
      <c r="V180" s="72" t="s">
        <v>47</v>
      </c>
    </row>
    <row r="181" spans="1:23" x14ac:dyDescent="0.35">
      <c r="A181" s="62">
        <v>27596100023</v>
      </c>
      <c r="B181" s="62" t="s">
        <v>650</v>
      </c>
      <c r="C181" s="62" t="s">
        <v>218</v>
      </c>
      <c r="D181" s="63" t="s">
        <v>203</v>
      </c>
      <c r="E181" s="62">
        <v>61</v>
      </c>
      <c r="F181" s="62" t="s">
        <v>204</v>
      </c>
      <c r="G181" s="62" t="s">
        <v>219</v>
      </c>
      <c r="H181" s="62" t="s">
        <v>220</v>
      </c>
      <c r="I181" s="62">
        <v>99</v>
      </c>
      <c r="J181" s="62" t="s">
        <v>138</v>
      </c>
      <c r="K181" s="62">
        <v>6</v>
      </c>
      <c r="L181" s="45" t="s">
        <v>139</v>
      </c>
      <c r="N181" s="62" t="s">
        <v>30</v>
      </c>
      <c r="O181" s="63" t="s">
        <v>140</v>
      </c>
      <c r="P181" s="60" t="s">
        <v>868</v>
      </c>
      <c r="Q181" s="46"/>
      <c r="V181" s="60" t="s">
        <v>49</v>
      </c>
    </row>
    <row r="182" spans="1:23" s="44" customFormat="1" ht="130.5" x14ac:dyDescent="0.35">
      <c r="A182" s="49">
        <v>27572400023</v>
      </c>
      <c r="B182" s="49" t="s">
        <v>651</v>
      </c>
      <c r="C182" s="49" t="s">
        <v>498</v>
      </c>
      <c r="D182" s="47" t="s">
        <v>203</v>
      </c>
      <c r="E182" s="49">
        <v>2</v>
      </c>
      <c r="F182" s="49" t="s">
        <v>299</v>
      </c>
      <c r="G182" s="49" t="s">
        <v>499</v>
      </c>
      <c r="H182" s="49" t="s">
        <v>220</v>
      </c>
      <c r="I182" s="49">
        <v>100</v>
      </c>
      <c r="J182" s="49" t="s">
        <v>85</v>
      </c>
      <c r="K182" s="49">
        <v>5</v>
      </c>
      <c r="L182" s="45" t="s">
        <v>652</v>
      </c>
      <c r="M182" s="49"/>
      <c r="N182" s="49" t="s">
        <v>42</v>
      </c>
      <c r="O182" s="47" t="s">
        <v>653</v>
      </c>
      <c r="P182" s="51" t="s">
        <v>869</v>
      </c>
      <c r="Q182" s="52" t="s">
        <v>892</v>
      </c>
      <c r="U182" s="49"/>
      <c r="V182" s="66" t="s">
        <v>47</v>
      </c>
      <c r="W182" s="62"/>
    </row>
    <row r="183" spans="1:23" s="44" customFormat="1" ht="58" x14ac:dyDescent="0.35">
      <c r="A183" s="49">
        <v>27485700023</v>
      </c>
      <c r="B183" s="49" t="s">
        <v>654</v>
      </c>
      <c r="C183" s="49" t="s">
        <v>655</v>
      </c>
      <c r="D183" s="47" t="s">
        <v>203</v>
      </c>
      <c r="E183" s="49">
        <v>1</v>
      </c>
      <c r="F183" s="49" t="s">
        <v>656</v>
      </c>
      <c r="G183" s="49" t="s">
        <v>657</v>
      </c>
      <c r="H183" s="49" t="s">
        <v>206</v>
      </c>
      <c r="I183" s="49">
        <v>100</v>
      </c>
      <c r="J183" s="49" t="s">
        <v>85</v>
      </c>
      <c r="K183" s="49">
        <v>5</v>
      </c>
      <c r="L183" s="45" t="s">
        <v>658</v>
      </c>
      <c r="M183" s="49"/>
      <c r="N183" s="49" t="s">
        <v>42</v>
      </c>
      <c r="O183" s="47" t="s">
        <v>659</v>
      </c>
      <c r="P183" s="51" t="s">
        <v>869</v>
      </c>
      <c r="Q183" s="52" t="s">
        <v>892</v>
      </c>
      <c r="U183" s="49"/>
      <c r="V183" s="72" t="s">
        <v>47</v>
      </c>
    </row>
    <row r="184" spans="1:23" s="44" customFormat="1" ht="29" x14ac:dyDescent="0.35">
      <c r="A184" s="49">
        <v>27641000023</v>
      </c>
      <c r="B184" s="49" t="s">
        <v>660</v>
      </c>
      <c r="C184" s="49" t="s">
        <v>347</v>
      </c>
      <c r="D184" s="47" t="s">
        <v>203</v>
      </c>
      <c r="E184" s="49">
        <v>22</v>
      </c>
      <c r="F184" s="49" t="s">
        <v>204</v>
      </c>
      <c r="G184" s="49" t="s">
        <v>154</v>
      </c>
      <c r="H184" s="49" t="s">
        <v>206</v>
      </c>
      <c r="I184" s="49">
        <v>100</v>
      </c>
      <c r="J184" s="49" t="s">
        <v>85</v>
      </c>
      <c r="K184" s="49">
        <v>8</v>
      </c>
      <c r="L184" s="45" t="s">
        <v>661</v>
      </c>
      <c r="M184" s="49"/>
      <c r="N184" s="49" t="s">
        <v>30</v>
      </c>
      <c r="O184" s="47" t="s">
        <v>168</v>
      </c>
      <c r="P184" s="54" t="s">
        <v>868</v>
      </c>
      <c r="Q184" s="47"/>
      <c r="U184" s="51"/>
      <c r="V184" s="72" t="s">
        <v>47</v>
      </c>
    </row>
    <row r="185" spans="1:23" s="44" customFormat="1" ht="58" x14ac:dyDescent="0.35">
      <c r="A185" s="49">
        <v>27635600023</v>
      </c>
      <c r="B185" s="49" t="s">
        <v>662</v>
      </c>
      <c r="C185" s="49" t="s">
        <v>202</v>
      </c>
      <c r="D185" s="47" t="s">
        <v>203</v>
      </c>
      <c r="E185" s="49">
        <v>92</v>
      </c>
      <c r="F185" s="49" t="s">
        <v>204</v>
      </c>
      <c r="G185" s="49" t="s">
        <v>205</v>
      </c>
      <c r="H185" s="49" t="s">
        <v>206</v>
      </c>
      <c r="I185" s="49">
        <v>100</v>
      </c>
      <c r="J185" s="49" t="s">
        <v>85</v>
      </c>
      <c r="K185" s="49">
        <v>14</v>
      </c>
      <c r="L185" s="45" t="s">
        <v>663</v>
      </c>
      <c r="M185" s="49"/>
      <c r="N185" s="49" t="s">
        <v>30</v>
      </c>
      <c r="O185" s="47" t="s">
        <v>664</v>
      </c>
      <c r="P185" s="54" t="s">
        <v>868</v>
      </c>
      <c r="Q185" s="47"/>
      <c r="U185" s="51"/>
      <c r="V185" s="72" t="s">
        <v>47</v>
      </c>
    </row>
    <row r="186" spans="1:23" s="44" customFormat="1" ht="43.5" x14ac:dyDescent="0.35">
      <c r="A186" s="49">
        <v>27624800023</v>
      </c>
      <c r="B186" s="49" t="s">
        <v>665</v>
      </c>
      <c r="C186" s="49" t="s">
        <v>574</v>
      </c>
      <c r="D186" s="47" t="s">
        <v>203</v>
      </c>
      <c r="E186" s="49">
        <v>3</v>
      </c>
      <c r="F186" s="49" t="s">
        <v>299</v>
      </c>
      <c r="G186" s="49" t="s">
        <v>37</v>
      </c>
      <c r="H186" s="49" t="s">
        <v>206</v>
      </c>
      <c r="I186" s="49">
        <v>100</v>
      </c>
      <c r="J186" s="49" t="s">
        <v>85</v>
      </c>
      <c r="K186" s="49">
        <v>16</v>
      </c>
      <c r="L186" s="45" t="s">
        <v>173</v>
      </c>
      <c r="M186" s="49"/>
      <c r="N186" s="49" t="s">
        <v>42</v>
      </c>
      <c r="O186" s="47" t="s">
        <v>174</v>
      </c>
      <c r="P186" s="51" t="s">
        <v>869</v>
      </c>
      <c r="Q186" s="52" t="s">
        <v>894</v>
      </c>
      <c r="U186" s="49"/>
      <c r="V186" s="72" t="s">
        <v>47</v>
      </c>
    </row>
    <row r="187" spans="1:23" s="44" customFormat="1" ht="58" x14ac:dyDescent="0.35">
      <c r="A187" s="49">
        <v>27485800023</v>
      </c>
      <c r="B187" s="49" t="s">
        <v>666</v>
      </c>
      <c r="C187" s="49" t="s">
        <v>655</v>
      </c>
      <c r="D187" s="47" t="s">
        <v>203</v>
      </c>
      <c r="E187" s="49">
        <v>2</v>
      </c>
      <c r="F187" s="49" t="s">
        <v>656</v>
      </c>
      <c r="G187" s="49" t="s">
        <v>657</v>
      </c>
      <c r="H187" s="49" t="s">
        <v>206</v>
      </c>
      <c r="I187" s="49">
        <v>100</v>
      </c>
      <c r="J187" s="49" t="s">
        <v>86</v>
      </c>
      <c r="K187" s="49">
        <v>22</v>
      </c>
      <c r="L187" s="45" t="s">
        <v>667</v>
      </c>
      <c r="M187" s="49"/>
      <c r="N187" s="49" t="s">
        <v>42</v>
      </c>
      <c r="O187" s="47" t="s">
        <v>668</v>
      </c>
      <c r="P187" s="51" t="s">
        <v>869</v>
      </c>
      <c r="Q187" s="52" t="s">
        <v>893</v>
      </c>
      <c r="U187" s="49"/>
      <c r="V187" s="72" t="s">
        <v>47</v>
      </c>
    </row>
    <row r="188" spans="1:23" s="44" customFormat="1" x14ac:dyDescent="0.35">
      <c r="A188" s="49">
        <v>27641100023</v>
      </c>
      <c r="B188" s="49" t="s">
        <v>669</v>
      </c>
      <c r="C188" s="49" t="s">
        <v>347</v>
      </c>
      <c r="D188" s="47" t="s">
        <v>203</v>
      </c>
      <c r="E188" s="49">
        <v>23</v>
      </c>
      <c r="F188" s="49" t="s">
        <v>204</v>
      </c>
      <c r="G188" s="49" t="s">
        <v>154</v>
      </c>
      <c r="H188" s="49" t="s">
        <v>206</v>
      </c>
      <c r="I188" s="49">
        <v>100</v>
      </c>
      <c r="J188" s="49" t="s">
        <v>86</v>
      </c>
      <c r="K188" s="49">
        <v>25</v>
      </c>
      <c r="L188" s="45" t="s">
        <v>670</v>
      </c>
      <c r="M188" s="49"/>
      <c r="N188" s="49" t="s">
        <v>30</v>
      </c>
      <c r="O188" s="47" t="s">
        <v>169</v>
      </c>
      <c r="P188" s="54" t="s">
        <v>868</v>
      </c>
      <c r="Q188" s="47"/>
      <c r="U188" s="51"/>
      <c r="V188" s="72" t="s">
        <v>47</v>
      </c>
    </row>
    <row r="189" spans="1:23" s="44" customFormat="1" ht="43.5" x14ac:dyDescent="0.35">
      <c r="A189" s="49">
        <v>27624900023</v>
      </c>
      <c r="B189" s="49" t="s">
        <v>671</v>
      </c>
      <c r="C189" s="49" t="s">
        <v>574</v>
      </c>
      <c r="D189" s="47" t="s">
        <v>203</v>
      </c>
      <c r="E189" s="49">
        <v>4</v>
      </c>
      <c r="F189" s="49" t="s">
        <v>299</v>
      </c>
      <c r="G189" s="49" t="s">
        <v>37</v>
      </c>
      <c r="H189" s="49" t="s">
        <v>206</v>
      </c>
      <c r="I189" s="49">
        <v>101</v>
      </c>
      <c r="J189" s="49" t="s">
        <v>86</v>
      </c>
      <c r="K189" s="49">
        <v>5</v>
      </c>
      <c r="L189" s="45" t="s">
        <v>173</v>
      </c>
      <c r="M189" s="49"/>
      <c r="N189" s="49" t="s">
        <v>42</v>
      </c>
      <c r="O189" s="47" t="s">
        <v>174</v>
      </c>
      <c r="P189" s="51" t="s">
        <v>869</v>
      </c>
      <c r="Q189" s="52" t="s">
        <v>895</v>
      </c>
      <c r="U189" s="49"/>
      <c r="V189" s="72" t="s">
        <v>47</v>
      </c>
    </row>
    <row r="190" spans="1:23" s="44" customFormat="1" ht="72.5" x14ac:dyDescent="0.35">
      <c r="A190" s="49">
        <v>27636100023</v>
      </c>
      <c r="B190" s="49" t="s">
        <v>672</v>
      </c>
      <c r="C190" s="49" t="s">
        <v>202</v>
      </c>
      <c r="D190" s="47" t="s">
        <v>203</v>
      </c>
      <c r="E190" s="49">
        <v>97</v>
      </c>
      <c r="F190" s="49" t="s">
        <v>204</v>
      </c>
      <c r="G190" s="49" t="s">
        <v>205</v>
      </c>
      <c r="H190" s="49" t="s">
        <v>206</v>
      </c>
      <c r="I190" s="49">
        <v>104</v>
      </c>
      <c r="J190" s="49" t="s">
        <v>673</v>
      </c>
      <c r="K190" s="49">
        <v>22</v>
      </c>
      <c r="L190" s="45" t="s">
        <v>674</v>
      </c>
      <c r="M190" s="49"/>
      <c r="N190" s="49" t="s">
        <v>30</v>
      </c>
      <c r="O190" s="47" t="s">
        <v>675</v>
      </c>
      <c r="P190" s="57" t="s">
        <v>869</v>
      </c>
      <c r="Q190" s="59" t="s">
        <v>918</v>
      </c>
      <c r="U190" s="51"/>
      <c r="V190" s="72" t="s">
        <v>47</v>
      </c>
    </row>
    <row r="191" spans="1:23" s="44" customFormat="1" ht="116" x14ac:dyDescent="0.35">
      <c r="A191" s="49">
        <v>27636200023</v>
      </c>
      <c r="B191" s="49" t="s">
        <v>676</v>
      </c>
      <c r="C191" s="49" t="s">
        <v>202</v>
      </c>
      <c r="D191" s="47" t="s">
        <v>203</v>
      </c>
      <c r="E191" s="49">
        <v>98</v>
      </c>
      <c r="F191" s="49" t="s">
        <v>204</v>
      </c>
      <c r="G191" s="49" t="s">
        <v>205</v>
      </c>
      <c r="H191" s="49" t="s">
        <v>206</v>
      </c>
      <c r="I191" s="49">
        <v>105</v>
      </c>
      <c r="J191" s="49" t="s">
        <v>677</v>
      </c>
      <c r="K191" s="49">
        <v>19</v>
      </c>
      <c r="L191" s="45" t="s">
        <v>678</v>
      </c>
      <c r="M191" s="49"/>
      <c r="N191" s="49" t="s">
        <v>30</v>
      </c>
      <c r="O191" s="47" t="s">
        <v>679</v>
      </c>
      <c r="P191" s="68" t="s">
        <v>869</v>
      </c>
      <c r="Q191" s="69" t="s">
        <v>933</v>
      </c>
      <c r="U191" s="51"/>
      <c r="V191" s="68" t="s">
        <v>47</v>
      </c>
    </row>
    <row r="192" spans="1:23" s="44" customFormat="1" ht="87" x14ac:dyDescent="0.35">
      <c r="A192" s="49">
        <v>27636300023</v>
      </c>
      <c r="B192" s="49" t="s">
        <v>680</v>
      </c>
      <c r="C192" s="49" t="s">
        <v>202</v>
      </c>
      <c r="D192" s="47" t="s">
        <v>203</v>
      </c>
      <c r="E192" s="49">
        <v>99</v>
      </c>
      <c r="F192" s="49" t="s">
        <v>204</v>
      </c>
      <c r="G192" s="49" t="s">
        <v>205</v>
      </c>
      <c r="H192" s="49" t="s">
        <v>206</v>
      </c>
      <c r="I192" s="49">
        <v>105</v>
      </c>
      <c r="J192" s="49" t="s">
        <v>677</v>
      </c>
      <c r="K192" s="49">
        <v>24</v>
      </c>
      <c r="L192" s="45" t="s">
        <v>681</v>
      </c>
      <c r="M192" s="49"/>
      <c r="N192" s="49" t="s">
        <v>30</v>
      </c>
      <c r="O192" s="47" t="s">
        <v>682</v>
      </c>
      <c r="P192" s="68" t="s">
        <v>869</v>
      </c>
      <c r="Q192" s="69" t="s">
        <v>933</v>
      </c>
      <c r="U192" s="51"/>
      <c r="V192" s="68" t="s">
        <v>47</v>
      </c>
    </row>
    <row r="193" spans="1:23" s="44" customFormat="1" ht="72.5" x14ac:dyDescent="0.35">
      <c r="A193" s="49">
        <v>27596300023</v>
      </c>
      <c r="B193" s="49" t="s">
        <v>683</v>
      </c>
      <c r="C193" s="49" t="s">
        <v>218</v>
      </c>
      <c r="D193" s="47" t="s">
        <v>203</v>
      </c>
      <c r="E193" s="49">
        <v>63</v>
      </c>
      <c r="F193" s="49" t="s">
        <v>204</v>
      </c>
      <c r="G193" s="49" t="s">
        <v>219</v>
      </c>
      <c r="H193" s="49" t="s">
        <v>206</v>
      </c>
      <c r="I193" s="49">
        <v>108</v>
      </c>
      <c r="J193" s="49" t="s">
        <v>41</v>
      </c>
      <c r="K193" s="49">
        <v>1</v>
      </c>
      <c r="L193" s="45" t="s">
        <v>684</v>
      </c>
      <c r="M193" s="49"/>
      <c r="N193" s="49" t="s">
        <v>30</v>
      </c>
      <c r="O193" s="47" t="s">
        <v>141</v>
      </c>
      <c r="P193" s="54" t="s">
        <v>868</v>
      </c>
      <c r="Q193" s="47"/>
      <c r="U193" s="51"/>
      <c r="V193" s="72" t="s">
        <v>47</v>
      </c>
    </row>
    <row r="194" spans="1:23" s="44" customFormat="1" ht="246.5" x14ac:dyDescent="0.35">
      <c r="A194" s="49">
        <v>27596400023</v>
      </c>
      <c r="B194" s="49" t="s">
        <v>685</v>
      </c>
      <c r="C194" s="49" t="s">
        <v>218</v>
      </c>
      <c r="D194" s="47" t="s">
        <v>203</v>
      </c>
      <c r="E194" s="49">
        <v>64</v>
      </c>
      <c r="F194" s="49" t="s">
        <v>204</v>
      </c>
      <c r="G194" s="49" t="s">
        <v>219</v>
      </c>
      <c r="H194" s="49" t="s">
        <v>206</v>
      </c>
      <c r="I194" s="49">
        <v>108</v>
      </c>
      <c r="J194" s="49" t="s">
        <v>41</v>
      </c>
      <c r="K194" s="49">
        <v>2</v>
      </c>
      <c r="L194" s="45" t="s">
        <v>686</v>
      </c>
      <c r="M194" s="49"/>
      <c r="N194" s="49" t="s">
        <v>30</v>
      </c>
      <c r="O194" s="47" t="s">
        <v>142</v>
      </c>
      <c r="P194" s="54" t="s">
        <v>868</v>
      </c>
      <c r="Q194" s="55"/>
      <c r="U194" s="51"/>
      <c r="V194" s="72" t="s">
        <v>47</v>
      </c>
    </row>
    <row r="195" spans="1:23" s="44" customFormat="1" ht="43.5" x14ac:dyDescent="0.35">
      <c r="A195" s="49">
        <v>27596500023</v>
      </c>
      <c r="B195" s="49" t="s">
        <v>687</v>
      </c>
      <c r="C195" s="49" t="s">
        <v>218</v>
      </c>
      <c r="D195" s="47" t="s">
        <v>203</v>
      </c>
      <c r="E195" s="49">
        <v>65</v>
      </c>
      <c r="F195" s="49" t="s">
        <v>204</v>
      </c>
      <c r="G195" s="49" t="s">
        <v>219</v>
      </c>
      <c r="H195" s="49" t="s">
        <v>206</v>
      </c>
      <c r="I195" s="49">
        <v>108</v>
      </c>
      <c r="J195" s="49" t="s">
        <v>41</v>
      </c>
      <c r="K195" s="49">
        <v>2</v>
      </c>
      <c r="L195" s="45" t="s">
        <v>143</v>
      </c>
      <c r="M195" s="49"/>
      <c r="N195" s="49" t="s">
        <v>30</v>
      </c>
      <c r="O195" s="47" t="s">
        <v>688</v>
      </c>
      <c r="P195" s="54" t="s">
        <v>868</v>
      </c>
      <c r="Q195" s="47"/>
      <c r="U195" s="51"/>
      <c r="V195" s="72" t="s">
        <v>47</v>
      </c>
    </row>
    <row r="196" spans="1:23" s="44" customFormat="1" ht="116" x14ac:dyDescent="0.35">
      <c r="A196" s="49">
        <v>27596600023</v>
      </c>
      <c r="B196" s="49" t="s">
        <v>689</v>
      </c>
      <c r="C196" s="49" t="s">
        <v>218</v>
      </c>
      <c r="D196" s="47" t="s">
        <v>203</v>
      </c>
      <c r="E196" s="49">
        <v>66</v>
      </c>
      <c r="F196" s="49" t="s">
        <v>204</v>
      </c>
      <c r="G196" s="49" t="s">
        <v>219</v>
      </c>
      <c r="H196" s="49" t="s">
        <v>206</v>
      </c>
      <c r="I196" s="49">
        <v>108</v>
      </c>
      <c r="J196" s="49" t="s">
        <v>41</v>
      </c>
      <c r="K196" s="49">
        <v>2</v>
      </c>
      <c r="L196" s="45" t="s">
        <v>690</v>
      </c>
      <c r="M196" s="49"/>
      <c r="N196" s="49" t="s">
        <v>30</v>
      </c>
      <c r="O196" s="47" t="s">
        <v>691</v>
      </c>
      <c r="P196" s="54" t="s">
        <v>868</v>
      </c>
      <c r="Q196" s="47"/>
      <c r="U196" s="51"/>
      <c r="V196" s="72" t="s">
        <v>47</v>
      </c>
    </row>
    <row r="197" spans="1:23" s="44" customFormat="1" ht="130.5" x14ac:dyDescent="0.35">
      <c r="A197" s="49">
        <v>27596700023</v>
      </c>
      <c r="B197" s="49" t="s">
        <v>692</v>
      </c>
      <c r="C197" s="49" t="s">
        <v>218</v>
      </c>
      <c r="D197" s="47" t="s">
        <v>203</v>
      </c>
      <c r="E197" s="49">
        <v>67</v>
      </c>
      <c r="F197" s="49" t="s">
        <v>204</v>
      </c>
      <c r="G197" s="49" t="s">
        <v>219</v>
      </c>
      <c r="H197" s="49" t="s">
        <v>206</v>
      </c>
      <c r="I197" s="49">
        <v>108</v>
      </c>
      <c r="J197" s="49" t="s">
        <v>41</v>
      </c>
      <c r="K197" s="49">
        <v>6</v>
      </c>
      <c r="L197" s="45" t="s">
        <v>693</v>
      </c>
      <c r="M197" s="49"/>
      <c r="N197" s="49" t="s">
        <v>30</v>
      </c>
      <c r="O197" s="47" t="s">
        <v>694</v>
      </c>
      <c r="P197" s="54" t="s">
        <v>869</v>
      </c>
      <c r="Q197" s="55" t="s">
        <v>904</v>
      </c>
      <c r="U197" s="51"/>
      <c r="V197" s="72" t="s">
        <v>47</v>
      </c>
    </row>
    <row r="198" spans="1:23" s="44" customFormat="1" ht="43.5" x14ac:dyDescent="0.35">
      <c r="A198" s="49">
        <v>27596800023</v>
      </c>
      <c r="B198" s="49" t="s">
        <v>695</v>
      </c>
      <c r="C198" s="49" t="s">
        <v>218</v>
      </c>
      <c r="D198" s="47" t="s">
        <v>203</v>
      </c>
      <c r="E198" s="49">
        <v>68</v>
      </c>
      <c r="F198" s="49" t="s">
        <v>204</v>
      </c>
      <c r="G198" s="49" t="s">
        <v>219</v>
      </c>
      <c r="H198" s="49" t="s">
        <v>206</v>
      </c>
      <c r="I198" s="49">
        <v>108</v>
      </c>
      <c r="J198" s="49" t="s">
        <v>41</v>
      </c>
      <c r="K198" s="49">
        <v>7</v>
      </c>
      <c r="L198" s="45" t="s">
        <v>696</v>
      </c>
      <c r="M198" s="49"/>
      <c r="N198" s="49" t="s">
        <v>30</v>
      </c>
      <c r="O198" s="47" t="s">
        <v>697</v>
      </c>
      <c r="P198" s="54" t="s">
        <v>869</v>
      </c>
      <c r="Q198" s="55" t="s">
        <v>908</v>
      </c>
      <c r="U198" s="51"/>
      <c r="V198" s="72" t="s">
        <v>47</v>
      </c>
    </row>
    <row r="199" spans="1:23" s="44" customFormat="1" ht="72.5" x14ac:dyDescent="0.35">
      <c r="A199" s="49">
        <v>27596900023</v>
      </c>
      <c r="B199" s="49" t="s">
        <v>698</v>
      </c>
      <c r="C199" s="49" t="s">
        <v>218</v>
      </c>
      <c r="D199" s="47" t="s">
        <v>203</v>
      </c>
      <c r="E199" s="49">
        <v>69</v>
      </c>
      <c r="F199" s="49" t="s">
        <v>204</v>
      </c>
      <c r="G199" s="49" t="s">
        <v>219</v>
      </c>
      <c r="H199" s="49" t="s">
        <v>206</v>
      </c>
      <c r="I199" s="49">
        <v>108</v>
      </c>
      <c r="J199" s="49" t="s">
        <v>41</v>
      </c>
      <c r="K199" s="49">
        <v>10</v>
      </c>
      <c r="L199" s="45" t="s">
        <v>699</v>
      </c>
      <c r="M199" s="49"/>
      <c r="N199" s="49" t="s">
        <v>30</v>
      </c>
      <c r="O199" s="47" t="s">
        <v>700</v>
      </c>
      <c r="P199" s="54" t="s">
        <v>868</v>
      </c>
      <c r="Q199" s="47"/>
      <c r="U199" s="51"/>
      <c r="V199" s="72" t="s">
        <v>47</v>
      </c>
    </row>
    <row r="200" spans="1:23" s="44" customFormat="1" ht="43.5" x14ac:dyDescent="0.35">
      <c r="A200" s="49">
        <v>27597000023</v>
      </c>
      <c r="B200" s="49" t="s">
        <v>701</v>
      </c>
      <c r="C200" s="49" t="s">
        <v>218</v>
      </c>
      <c r="D200" s="47" t="s">
        <v>203</v>
      </c>
      <c r="E200" s="49">
        <v>70</v>
      </c>
      <c r="F200" s="49" t="s">
        <v>204</v>
      </c>
      <c r="G200" s="49" t="s">
        <v>219</v>
      </c>
      <c r="H200" s="49" t="s">
        <v>206</v>
      </c>
      <c r="I200" s="49">
        <v>108</v>
      </c>
      <c r="J200" s="49" t="s">
        <v>41</v>
      </c>
      <c r="K200" s="49">
        <v>11</v>
      </c>
      <c r="L200" s="45" t="s">
        <v>702</v>
      </c>
      <c r="M200" s="49"/>
      <c r="N200" s="49" t="s">
        <v>30</v>
      </c>
      <c r="O200" s="47" t="s">
        <v>703</v>
      </c>
      <c r="P200" s="54" t="s">
        <v>868</v>
      </c>
      <c r="Q200" s="47"/>
      <c r="U200" s="51"/>
      <c r="V200" s="72" t="s">
        <v>47</v>
      </c>
    </row>
    <row r="201" spans="1:23" ht="58" x14ac:dyDescent="0.35">
      <c r="A201" s="62">
        <v>27585900023</v>
      </c>
      <c r="B201" s="62" t="s">
        <v>704</v>
      </c>
      <c r="C201" s="62" t="s">
        <v>298</v>
      </c>
      <c r="D201" s="63" t="s">
        <v>203</v>
      </c>
      <c r="E201" s="62">
        <v>1</v>
      </c>
      <c r="F201" s="62" t="s">
        <v>299</v>
      </c>
      <c r="G201" s="62" t="s">
        <v>300</v>
      </c>
      <c r="H201" s="62" t="s">
        <v>220</v>
      </c>
      <c r="I201" s="62">
        <v>109</v>
      </c>
      <c r="J201" s="62" t="s">
        <v>705</v>
      </c>
      <c r="K201" s="62">
        <v>2</v>
      </c>
      <c r="L201" s="45" t="s">
        <v>706</v>
      </c>
      <c r="N201" s="62" t="s">
        <v>42</v>
      </c>
      <c r="O201" s="63" t="s">
        <v>707</v>
      </c>
      <c r="P201" s="60" t="s">
        <v>868</v>
      </c>
      <c r="Q201" s="46"/>
      <c r="V201" s="60" t="s">
        <v>49</v>
      </c>
    </row>
    <row r="202" spans="1:23" s="44" customFormat="1" ht="43.5" x14ac:dyDescent="0.35">
      <c r="A202" s="49">
        <v>27617400023</v>
      </c>
      <c r="B202" s="49" t="s">
        <v>708</v>
      </c>
      <c r="C202" s="49" t="s">
        <v>709</v>
      </c>
      <c r="D202" s="47" t="s">
        <v>203</v>
      </c>
      <c r="E202" s="49">
        <v>4</v>
      </c>
      <c r="F202" s="49" t="s">
        <v>299</v>
      </c>
      <c r="G202" s="49" t="s">
        <v>479</v>
      </c>
      <c r="H202" s="49" t="s">
        <v>206</v>
      </c>
      <c r="I202" s="49">
        <v>112</v>
      </c>
      <c r="J202" s="49" t="s">
        <v>710</v>
      </c>
      <c r="K202" s="49">
        <v>10</v>
      </c>
      <c r="L202" s="45" t="s">
        <v>711</v>
      </c>
      <c r="M202" s="49"/>
      <c r="N202" s="49" t="s">
        <v>42</v>
      </c>
      <c r="O202" s="47" t="s">
        <v>712</v>
      </c>
      <c r="P202" s="51" t="s">
        <v>868</v>
      </c>
      <c r="Q202" s="47"/>
      <c r="U202" s="49"/>
      <c r="V202" s="72" t="s">
        <v>47</v>
      </c>
    </row>
    <row r="203" spans="1:23" s="44" customFormat="1" ht="58" x14ac:dyDescent="0.35">
      <c r="A203" s="49">
        <v>27633300023</v>
      </c>
      <c r="B203" s="49" t="s">
        <v>713</v>
      </c>
      <c r="C203" s="49" t="s">
        <v>202</v>
      </c>
      <c r="D203" s="47" t="s">
        <v>203</v>
      </c>
      <c r="E203" s="49">
        <v>69</v>
      </c>
      <c r="F203" s="49" t="s">
        <v>204</v>
      </c>
      <c r="G203" s="49" t="s">
        <v>205</v>
      </c>
      <c r="H203" s="49" t="s">
        <v>206</v>
      </c>
      <c r="I203" s="49">
        <v>116</v>
      </c>
      <c r="J203" s="49" t="s">
        <v>714</v>
      </c>
      <c r="K203" s="49">
        <v>1</v>
      </c>
      <c r="L203" s="45" t="s">
        <v>715</v>
      </c>
      <c r="M203" s="49"/>
      <c r="N203" s="49" t="s">
        <v>30</v>
      </c>
      <c r="O203" s="47" t="s">
        <v>716</v>
      </c>
      <c r="P203" s="51" t="s">
        <v>866</v>
      </c>
      <c r="Q203" s="52" t="s">
        <v>896</v>
      </c>
      <c r="U203" s="49"/>
      <c r="V203" s="60" t="s">
        <v>48</v>
      </c>
      <c r="W203" s="62"/>
    </row>
    <row r="204" spans="1:23" x14ac:dyDescent="0.35">
      <c r="A204" s="62">
        <v>27633400023</v>
      </c>
      <c r="B204" s="62" t="s">
        <v>717</v>
      </c>
      <c r="C204" s="62" t="s">
        <v>202</v>
      </c>
      <c r="D204" s="63" t="s">
        <v>203</v>
      </c>
      <c r="E204" s="62">
        <v>70</v>
      </c>
      <c r="F204" s="62" t="s">
        <v>204</v>
      </c>
      <c r="G204" s="62" t="s">
        <v>205</v>
      </c>
      <c r="H204" s="62" t="s">
        <v>220</v>
      </c>
      <c r="I204" s="62">
        <v>120</v>
      </c>
      <c r="J204" s="62" t="s">
        <v>718</v>
      </c>
      <c r="K204" s="62">
        <v>7</v>
      </c>
      <c r="L204" s="45" t="s">
        <v>719</v>
      </c>
      <c r="N204" s="62" t="s">
        <v>30</v>
      </c>
      <c r="O204" s="63" t="s">
        <v>719</v>
      </c>
      <c r="P204" s="60" t="s">
        <v>868</v>
      </c>
      <c r="Q204" s="46"/>
      <c r="V204" s="60" t="s">
        <v>49</v>
      </c>
    </row>
    <row r="205" spans="1:23" x14ac:dyDescent="0.35">
      <c r="A205" s="62">
        <v>27597100023</v>
      </c>
      <c r="B205" s="62" t="s">
        <v>720</v>
      </c>
      <c r="C205" s="62" t="s">
        <v>218</v>
      </c>
      <c r="D205" s="63" t="s">
        <v>203</v>
      </c>
      <c r="E205" s="62">
        <v>71</v>
      </c>
      <c r="F205" s="62" t="s">
        <v>204</v>
      </c>
      <c r="G205" s="62" t="s">
        <v>219</v>
      </c>
      <c r="H205" s="62" t="s">
        <v>220</v>
      </c>
      <c r="I205" s="62">
        <v>126</v>
      </c>
      <c r="J205" s="62" t="s">
        <v>35</v>
      </c>
      <c r="K205" s="62">
        <v>12</v>
      </c>
      <c r="L205" s="45" t="s">
        <v>144</v>
      </c>
      <c r="N205" s="62" t="s">
        <v>42</v>
      </c>
      <c r="O205" s="63" t="s">
        <v>721</v>
      </c>
      <c r="P205" s="60" t="s">
        <v>868</v>
      </c>
      <c r="Q205" s="46"/>
      <c r="V205" s="60" t="s">
        <v>49</v>
      </c>
    </row>
    <row r="206" spans="1:23" s="44" customFormat="1" ht="145" x14ac:dyDescent="0.35">
      <c r="A206" s="49">
        <v>27597200023</v>
      </c>
      <c r="B206" s="49" t="s">
        <v>722</v>
      </c>
      <c r="C206" s="49" t="s">
        <v>218</v>
      </c>
      <c r="D206" s="47" t="s">
        <v>203</v>
      </c>
      <c r="E206" s="49">
        <v>72</v>
      </c>
      <c r="F206" s="49" t="s">
        <v>204</v>
      </c>
      <c r="G206" s="49" t="s">
        <v>219</v>
      </c>
      <c r="H206" s="49" t="s">
        <v>206</v>
      </c>
      <c r="I206" s="49">
        <v>127</v>
      </c>
      <c r="J206" s="49" t="s">
        <v>145</v>
      </c>
      <c r="K206" s="49">
        <v>38</v>
      </c>
      <c r="L206" s="45" t="s">
        <v>723</v>
      </c>
      <c r="M206" s="49"/>
      <c r="N206" s="49" t="s">
        <v>30</v>
      </c>
      <c r="O206" s="47" t="s">
        <v>724</v>
      </c>
      <c r="P206" s="68" t="s">
        <v>866</v>
      </c>
      <c r="Q206" s="69" t="s">
        <v>900</v>
      </c>
      <c r="U206" s="51"/>
      <c r="V206" s="68" t="s">
        <v>48</v>
      </c>
    </row>
    <row r="207" spans="1:23" s="44" customFormat="1" ht="43.5" x14ac:dyDescent="0.35">
      <c r="A207" s="49">
        <v>27635700023</v>
      </c>
      <c r="B207" s="49" t="s">
        <v>725</v>
      </c>
      <c r="C207" s="49" t="s">
        <v>202</v>
      </c>
      <c r="D207" s="47" t="s">
        <v>203</v>
      </c>
      <c r="E207" s="49">
        <v>93</v>
      </c>
      <c r="F207" s="49" t="s">
        <v>204</v>
      </c>
      <c r="G207" s="49" t="s">
        <v>205</v>
      </c>
      <c r="H207" s="49" t="s">
        <v>206</v>
      </c>
      <c r="I207" s="49">
        <v>129</v>
      </c>
      <c r="J207" s="49" t="s">
        <v>145</v>
      </c>
      <c r="K207" s="49">
        <v>11</v>
      </c>
      <c r="L207" s="45" t="s">
        <v>726</v>
      </c>
      <c r="M207" s="49"/>
      <c r="N207" s="49" t="s">
        <v>30</v>
      </c>
      <c r="O207" s="47" t="s">
        <v>727</v>
      </c>
      <c r="P207" s="49"/>
      <c r="Q207" s="47"/>
      <c r="U207" s="51" t="s">
        <v>897</v>
      </c>
      <c r="V207" s="73" t="s">
        <v>60</v>
      </c>
    </row>
    <row r="208" spans="1:23" s="44" customFormat="1" ht="116" x14ac:dyDescent="0.35">
      <c r="A208" s="49">
        <v>27597300023</v>
      </c>
      <c r="B208" s="49" t="s">
        <v>728</v>
      </c>
      <c r="C208" s="49" t="s">
        <v>218</v>
      </c>
      <c r="D208" s="47" t="s">
        <v>203</v>
      </c>
      <c r="E208" s="49">
        <v>73</v>
      </c>
      <c r="F208" s="49" t="s">
        <v>204</v>
      </c>
      <c r="G208" s="49" t="s">
        <v>219</v>
      </c>
      <c r="H208" s="49" t="s">
        <v>206</v>
      </c>
      <c r="I208" s="49">
        <v>129</v>
      </c>
      <c r="J208" s="49" t="s">
        <v>145</v>
      </c>
      <c r="K208" s="49">
        <v>11</v>
      </c>
      <c r="L208" s="45" t="s">
        <v>729</v>
      </c>
      <c r="M208" s="49"/>
      <c r="N208" s="49" t="s">
        <v>30</v>
      </c>
      <c r="O208" s="47" t="s">
        <v>724</v>
      </c>
      <c r="P208" s="68" t="s">
        <v>866</v>
      </c>
      <c r="Q208" s="69" t="s">
        <v>900</v>
      </c>
      <c r="U208" s="51"/>
      <c r="V208" s="68" t="s">
        <v>48</v>
      </c>
    </row>
    <row r="209" spans="1:23" s="44" customFormat="1" ht="43.5" x14ac:dyDescent="0.35">
      <c r="A209" s="49">
        <v>27635800023</v>
      </c>
      <c r="B209" s="49" t="s">
        <v>730</v>
      </c>
      <c r="C209" s="49" t="s">
        <v>202</v>
      </c>
      <c r="D209" s="47" t="s">
        <v>203</v>
      </c>
      <c r="E209" s="49">
        <v>94</v>
      </c>
      <c r="F209" s="49" t="s">
        <v>204</v>
      </c>
      <c r="G209" s="49" t="s">
        <v>205</v>
      </c>
      <c r="H209" s="49" t="s">
        <v>220</v>
      </c>
      <c r="I209" s="49">
        <v>129</v>
      </c>
      <c r="J209" s="49" t="s">
        <v>731</v>
      </c>
      <c r="K209" s="49">
        <v>17</v>
      </c>
      <c r="L209" s="45" t="s">
        <v>732</v>
      </c>
      <c r="M209" s="49"/>
      <c r="N209" s="49" t="s">
        <v>30</v>
      </c>
      <c r="O209" s="47" t="s">
        <v>733</v>
      </c>
      <c r="P209" s="54" t="s">
        <v>869</v>
      </c>
      <c r="Q209" s="55" t="s">
        <v>906</v>
      </c>
      <c r="U209" s="51"/>
      <c r="V209" s="66" t="s">
        <v>47</v>
      </c>
      <c r="W209" s="62"/>
    </row>
    <row r="210" spans="1:23" s="44" customFormat="1" ht="43.5" x14ac:dyDescent="0.35">
      <c r="A210" s="49">
        <v>27625000023</v>
      </c>
      <c r="B210" s="49" t="s">
        <v>734</v>
      </c>
      <c r="C210" s="49" t="s">
        <v>574</v>
      </c>
      <c r="D210" s="47" t="s">
        <v>203</v>
      </c>
      <c r="E210" s="49">
        <v>5</v>
      </c>
      <c r="F210" s="49" t="s">
        <v>299</v>
      </c>
      <c r="G210" s="49" t="s">
        <v>37</v>
      </c>
      <c r="H210" s="49" t="s">
        <v>206</v>
      </c>
      <c r="I210" s="49">
        <v>130</v>
      </c>
      <c r="J210" s="49" t="s">
        <v>145</v>
      </c>
      <c r="K210" s="49">
        <v>7</v>
      </c>
      <c r="L210" s="45" t="s">
        <v>173</v>
      </c>
      <c r="M210" s="49"/>
      <c r="N210" s="49" t="s">
        <v>42</v>
      </c>
      <c r="O210" s="47" t="s">
        <v>174</v>
      </c>
      <c r="P210" s="51" t="s">
        <v>869</v>
      </c>
      <c r="Q210" s="52" t="s">
        <v>898</v>
      </c>
      <c r="U210" s="49"/>
      <c r="V210" s="72" t="s">
        <v>47</v>
      </c>
    </row>
    <row r="211" spans="1:23" s="44" customFormat="1" ht="43.5" x14ac:dyDescent="0.35">
      <c r="A211" s="49">
        <v>27635900023</v>
      </c>
      <c r="B211" s="49" t="s">
        <v>735</v>
      </c>
      <c r="C211" s="49" t="s">
        <v>202</v>
      </c>
      <c r="D211" s="47" t="s">
        <v>203</v>
      </c>
      <c r="E211" s="49">
        <v>95</v>
      </c>
      <c r="F211" s="49" t="s">
        <v>204</v>
      </c>
      <c r="G211" s="49" t="s">
        <v>205</v>
      </c>
      <c r="H211" s="49" t="s">
        <v>220</v>
      </c>
      <c r="I211" s="49">
        <v>134</v>
      </c>
      <c r="J211" s="49" t="s">
        <v>736</v>
      </c>
      <c r="K211" s="49">
        <v>15</v>
      </c>
      <c r="L211" s="45" t="s">
        <v>732</v>
      </c>
      <c r="M211" s="49"/>
      <c r="N211" s="49" t="s">
        <v>30</v>
      </c>
      <c r="O211" s="47" t="s">
        <v>737</v>
      </c>
      <c r="P211" s="54" t="s">
        <v>869</v>
      </c>
      <c r="Q211" s="55" t="s">
        <v>906</v>
      </c>
      <c r="U211" s="51"/>
      <c r="V211" s="66" t="s">
        <v>47</v>
      </c>
      <c r="W211" s="62"/>
    </row>
    <row r="212" spans="1:23" s="44" customFormat="1" ht="43.5" x14ac:dyDescent="0.35">
      <c r="A212" s="49">
        <v>27636000023</v>
      </c>
      <c r="B212" s="49" t="s">
        <v>738</v>
      </c>
      <c r="C212" s="49" t="s">
        <v>202</v>
      </c>
      <c r="D212" s="47" t="s">
        <v>203</v>
      </c>
      <c r="E212" s="49">
        <v>96</v>
      </c>
      <c r="F212" s="49" t="s">
        <v>204</v>
      </c>
      <c r="G212" s="49" t="s">
        <v>205</v>
      </c>
      <c r="H212" s="49" t="s">
        <v>220</v>
      </c>
      <c r="I212" s="49">
        <v>135</v>
      </c>
      <c r="J212" s="49" t="s">
        <v>146</v>
      </c>
      <c r="K212" s="49">
        <v>8</v>
      </c>
      <c r="L212" s="45" t="s">
        <v>739</v>
      </c>
      <c r="M212" s="49"/>
      <c r="N212" s="49" t="s">
        <v>30</v>
      </c>
      <c r="O212" s="47" t="s">
        <v>740</v>
      </c>
      <c r="P212" s="54" t="s">
        <v>869</v>
      </c>
      <c r="Q212" s="56" t="s">
        <v>905</v>
      </c>
      <c r="U212" s="51"/>
      <c r="V212" s="66" t="s">
        <v>47</v>
      </c>
      <c r="W212" s="62"/>
    </row>
    <row r="213" spans="1:23" ht="29" x14ac:dyDescent="0.35">
      <c r="A213" s="62">
        <v>27597400023</v>
      </c>
      <c r="B213" s="62" t="s">
        <v>741</v>
      </c>
      <c r="C213" s="62" t="s">
        <v>218</v>
      </c>
      <c r="D213" s="63" t="s">
        <v>203</v>
      </c>
      <c r="E213" s="62">
        <v>74</v>
      </c>
      <c r="F213" s="62" t="s">
        <v>204</v>
      </c>
      <c r="G213" s="62" t="s">
        <v>219</v>
      </c>
      <c r="H213" s="62" t="s">
        <v>220</v>
      </c>
      <c r="I213" s="62">
        <v>137</v>
      </c>
      <c r="J213" s="62" t="s">
        <v>146</v>
      </c>
      <c r="K213" s="62">
        <v>2</v>
      </c>
      <c r="L213" s="45" t="s">
        <v>147</v>
      </c>
      <c r="N213" s="62" t="s">
        <v>30</v>
      </c>
      <c r="O213" s="63" t="s">
        <v>148</v>
      </c>
      <c r="P213" s="60" t="s">
        <v>868</v>
      </c>
      <c r="Q213" s="46"/>
      <c r="V213" s="60" t="s">
        <v>49</v>
      </c>
    </row>
    <row r="214" spans="1:23" ht="43.5" x14ac:dyDescent="0.35">
      <c r="A214" s="62">
        <v>27572500023</v>
      </c>
      <c r="B214" s="62" t="s">
        <v>742</v>
      </c>
      <c r="C214" s="62" t="s">
        <v>498</v>
      </c>
      <c r="D214" s="63" t="s">
        <v>203</v>
      </c>
      <c r="E214" s="62">
        <v>3</v>
      </c>
      <c r="F214" s="62" t="s">
        <v>299</v>
      </c>
      <c r="G214" s="62" t="s">
        <v>499</v>
      </c>
      <c r="H214" s="62" t="s">
        <v>220</v>
      </c>
      <c r="I214" s="62">
        <v>137</v>
      </c>
      <c r="J214" s="62" t="s">
        <v>743</v>
      </c>
      <c r="K214" s="62">
        <v>4</v>
      </c>
      <c r="L214" s="45" t="s">
        <v>744</v>
      </c>
      <c r="N214" s="62" t="s">
        <v>42</v>
      </c>
      <c r="O214" s="63" t="s">
        <v>745</v>
      </c>
      <c r="P214" s="60" t="s">
        <v>868</v>
      </c>
      <c r="Q214" s="46"/>
      <c r="V214" s="62" t="s">
        <v>49</v>
      </c>
    </row>
    <row r="215" spans="1:23" s="44" customFormat="1" ht="58" x14ac:dyDescent="0.35">
      <c r="A215" s="49">
        <v>27626400023</v>
      </c>
      <c r="B215" s="49" t="s">
        <v>746</v>
      </c>
      <c r="C215" s="49" t="s">
        <v>478</v>
      </c>
      <c r="D215" s="47" t="s">
        <v>203</v>
      </c>
      <c r="E215" s="49">
        <v>2</v>
      </c>
      <c r="F215" s="49" t="s">
        <v>299</v>
      </c>
      <c r="G215" s="49" t="s">
        <v>479</v>
      </c>
      <c r="H215" s="49" t="s">
        <v>206</v>
      </c>
      <c r="I215" s="49">
        <v>137</v>
      </c>
      <c r="J215" s="49" t="s">
        <v>743</v>
      </c>
      <c r="K215" s="49">
        <v>6</v>
      </c>
      <c r="L215" s="45" t="s">
        <v>481</v>
      </c>
      <c r="M215" s="49"/>
      <c r="N215" s="49" t="s">
        <v>42</v>
      </c>
      <c r="O215" s="88" t="s">
        <v>747</v>
      </c>
      <c r="P215" s="51" t="s">
        <v>868</v>
      </c>
      <c r="Q215" s="47"/>
      <c r="U215" s="49"/>
      <c r="V215" s="72" t="s">
        <v>47</v>
      </c>
    </row>
    <row r="216" spans="1:23" s="44" customFormat="1" ht="43.5" x14ac:dyDescent="0.35">
      <c r="A216" s="49">
        <v>27632400023</v>
      </c>
      <c r="B216" s="49" t="s">
        <v>748</v>
      </c>
      <c r="C216" s="49" t="s">
        <v>202</v>
      </c>
      <c r="D216" s="47" t="s">
        <v>203</v>
      </c>
      <c r="E216" s="49">
        <v>60</v>
      </c>
      <c r="F216" s="49" t="s">
        <v>204</v>
      </c>
      <c r="G216" s="49" t="s">
        <v>205</v>
      </c>
      <c r="H216" s="49" t="s">
        <v>206</v>
      </c>
      <c r="I216" s="49">
        <v>141</v>
      </c>
      <c r="J216" s="49">
        <v>11.2</v>
      </c>
      <c r="K216" s="49">
        <v>4</v>
      </c>
      <c r="L216" s="45" t="s">
        <v>749</v>
      </c>
      <c r="M216" s="49"/>
      <c r="N216" s="49" t="s">
        <v>30</v>
      </c>
      <c r="O216" s="47" t="s">
        <v>750</v>
      </c>
      <c r="P216" s="51" t="s">
        <v>866</v>
      </c>
      <c r="Q216" s="55" t="s">
        <v>912</v>
      </c>
      <c r="U216" s="49"/>
      <c r="V216" s="60" t="s">
        <v>48</v>
      </c>
      <c r="W216" s="62"/>
    </row>
    <row r="217" spans="1:23" s="44" customFormat="1" ht="87" x14ac:dyDescent="0.35">
      <c r="A217" s="49">
        <v>27631900023</v>
      </c>
      <c r="B217" s="49" t="s">
        <v>751</v>
      </c>
      <c r="C217" s="49" t="s">
        <v>202</v>
      </c>
      <c r="D217" s="47" t="s">
        <v>203</v>
      </c>
      <c r="E217" s="49">
        <v>55</v>
      </c>
      <c r="F217" s="49" t="s">
        <v>204</v>
      </c>
      <c r="G217" s="49" t="s">
        <v>205</v>
      </c>
      <c r="H217" s="49" t="s">
        <v>206</v>
      </c>
      <c r="I217" s="49">
        <v>142</v>
      </c>
      <c r="J217" s="49">
        <v>11.3</v>
      </c>
      <c r="K217" s="49">
        <v>1</v>
      </c>
      <c r="L217" s="45" t="s">
        <v>277</v>
      </c>
      <c r="M217" s="49"/>
      <c r="N217" s="49" t="s">
        <v>30</v>
      </c>
      <c r="O217" s="47" t="s">
        <v>752</v>
      </c>
      <c r="P217" s="50" t="s">
        <v>866</v>
      </c>
      <c r="Q217" s="55" t="s">
        <v>888</v>
      </c>
      <c r="U217" s="49"/>
      <c r="V217" s="60" t="s">
        <v>48</v>
      </c>
      <c r="W217" s="62"/>
    </row>
    <row r="218" spans="1:23" s="44" customFormat="1" ht="145" x14ac:dyDescent="0.35">
      <c r="A218" s="49">
        <v>27632500023</v>
      </c>
      <c r="B218" s="49" t="s">
        <v>753</v>
      </c>
      <c r="C218" s="49" t="s">
        <v>202</v>
      </c>
      <c r="D218" s="47" t="s">
        <v>203</v>
      </c>
      <c r="E218" s="49">
        <v>61</v>
      </c>
      <c r="F218" s="49" t="s">
        <v>204</v>
      </c>
      <c r="G218" s="49" t="s">
        <v>205</v>
      </c>
      <c r="H218" s="49" t="s">
        <v>206</v>
      </c>
      <c r="I218" s="49">
        <v>142</v>
      </c>
      <c r="J218" s="49">
        <v>11.3</v>
      </c>
      <c r="K218" s="49">
        <v>1</v>
      </c>
      <c r="L218" s="45" t="s">
        <v>754</v>
      </c>
      <c r="M218" s="49"/>
      <c r="N218" s="49" t="s">
        <v>30</v>
      </c>
      <c r="O218" s="47" t="s">
        <v>755</v>
      </c>
      <c r="P218" s="57" t="s">
        <v>869</v>
      </c>
      <c r="Q218" s="59" t="s">
        <v>920</v>
      </c>
      <c r="U218" s="51"/>
      <c r="V218" s="86" t="s">
        <v>49</v>
      </c>
    </row>
    <row r="219" spans="1:23" s="44" customFormat="1" ht="58" x14ac:dyDescent="0.35">
      <c r="A219" s="49">
        <v>27632600023</v>
      </c>
      <c r="B219" s="49" t="s">
        <v>756</v>
      </c>
      <c r="C219" s="49" t="s">
        <v>202</v>
      </c>
      <c r="D219" s="47" t="s">
        <v>203</v>
      </c>
      <c r="E219" s="49">
        <v>62</v>
      </c>
      <c r="F219" s="49" t="s">
        <v>204</v>
      </c>
      <c r="G219" s="49" t="s">
        <v>205</v>
      </c>
      <c r="H219" s="49" t="s">
        <v>206</v>
      </c>
      <c r="I219" s="49">
        <v>142</v>
      </c>
      <c r="J219" s="49">
        <v>11.3</v>
      </c>
      <c r="K219" s="49">
        <v>1</v>
      </c>
      <c r="L219" s="45" t="s">
        <v>757</v>
      </c>
      <c r="M219" s="49"/>
      <c r="N219" s="49" t="s">
        <v>30</v>
      </c>
      <c r="O219" s="47" t="s">
        <v>758</v>
      </c>
      <c r="P219" s="57" t="s">
        <v>869</v>
      </c>
      <c r="Q219" s="88" t="s">
        <v>920</v>
      </c>
      <c r="U219" s="51"/>
      <c r="V219" s="86" t="s">
        <v>49</v>
      </c>
    </row>
    <row r="220" spans="1:23" s="44" customFormat="1" ht="58" x14ac:dyDescent="0.35">
      <c r="A220" s="49">
        <v>27632700023</v>
      </c>
      <c r="B220" s="49" t="s">
        <v>759</v>
      </c>
      <c r="C220" s="49" t="s">
        <v>202</v>
      </c>
      <c r="D220" s="47" t="s">
        <v>203</v>
      </c>
      <c r="E220" s="49">
        <v>63</v>
      </c>
      <c r="F220" s="49" t="s">
        <v>204</v>
      </c>
      <c r="G220" s="49" t="s">
        <v>205</v>
      </c>
      <c r="H220" s="49" t="s">
        <v>206</v>
      </c>
      <c r="I220" s="49">
        <v>142</v>
      </c>
      <c r="J220" s="49">
        <v>11.3</v>
      </c>
      <c r="K220" s="49">
        <v>1</v>
      </c>
      <c r="L220" s="45" t="s">
        <v>757</v>
      </c>
      <c r="M220" s="49"/>
      <c r="N220" s="49" t="s">
        <v>30</v>
      </c>
      <c r="O220" s="47" t="s">
        <v>760</v>
      </c>
      <c r="P220" s="57" t="s">
        <v>869</v>
      </c>
      <c r="Q220" s="59" t="s">
        <v>920</v>
      </c>
      <c r="U220" s="51"/>
      <c r="V220" s="86" t="s">
        <v>49</v>
      </c>
    </row>
    <row r="221" spans="1:23" s="44" customFormat="1" ht="29" x14ac:dyDescent="0.35">
      <c r="A221" s="49">
        <v>27632800023</v>
      </c>
      <c r="B221" s="49" t="s">
        <v>761</v>
      </c>
      <c r="C221" s="49" t="s">
        <v>202</v>
      </c>
      <c r="D221" s="47" t="s">
        <v>203</v>
      </c>
      <c r="E221" s="49">
        <v>64</v>
      </c>
      <c r="F221" s="49" t="s">
        <v>204</v>
      </c>
      <c r="G221" s="49" t="s">
        <v>205</v>
      </c>
      <c r="H221" s="49" t="s">
        <v>206</v>
      </c>
      <c r="I221" s="49">
        <v>142</v>
      </c>
      <c r="J221" s="49">
        <v>11.3</v>
      </c>
      <c r="K221" s="49">
        <v>1</v>
      </c>
      <c r="L221" s="45" t="s">
        <v>762</v>
      </c>
      <c r="M221" s="49"/>
      <c r="N221" s="49" t="s">
        <v>30</v>
      </c>
      <c r="O221" s="47" t="s">
        <v>763</v>
      </c>
      <c r="P221" s="51" t="s">
        <v>868</v>
      </c>
      <c r="Q221" s="47"/>
      <c r="U221" s="49"/>
      <c r="V221" s="86" t="s">
        <v>49</v>
      </c>
    </row>
    <row r="222" spans="1:23" s="44" customFormat="1" ht="29" x14ac:dyDescent="0.35">
      <c r="A222" s="49">
        <v>27632900023</v>
      </c>
      <c r="B222" s="49" t="s">
        <v>764</v>
      </c>
      <c r="C222" s="49" t="s">
        <v>202</v>
      </c>
      <c r="D222" s="47" t="s">
        <v>203</v>
      </c>
      <c r="E222" s="49">
        <v>65</v>
      </c>
      <c r="F222" s="49" t="s">
        <v>204</v>
      </c>
      <c r="G222" s="49" t="s">
        <v>205</v>
      </c>
      <c r="H222" s="49" t="s">
        <v>206</v>
      </c>
      <c r="I222" s="49">
        <v>142</v>
      </c>
      <c r="J222" s="49">
        <v>11.3</v>
      </c>
      <c r="K222" s="49">
        <v>1</v>
      </c>
      <c r="L222" s="45" t="s">
        <v>765</v>
      </c>
      <c r="M222" s="49"/>
      <c r="N222" s="49" t="s">
        <v>30</v>
      </c>
      <c r="O222" s="47" t="s">
        <v>763</v>
      </c>
      <c r="P222" s="51" t="s">
        <v>868</v>
      </c>
      <c r="Q222" s="47"/>
      <c r="U222" s="49"/>
      <c r="V222" s="86" t="s">
        <v>49</v>
      </c>
    </row>
    <row r="223" spans="1:23" s="44" customFormat="1" ht="87" x14ac:dyDescent="0.35">
      <c r="A223" s="49">
        <v>27630500023</v>
      </c>
      <c r="B223" s="49" t="s">
        <v>766</v>
      </c>
      <c r="C223" s="49" t="s">
        <v>202</v>
      </c>
      <c r="D223" s="47" t="s">
        <v>203</v>
      </c>
      <c r="E223" s="49">
        <v>41</v>
      </c>
      <c r="F223" s="49" t="s">
        <v>204</v>
      </c>
      <c r="G223" s="49" t="s">
        <v>205</v>
      </c>
      <c r="H223" s="49" t="s">
        <v>206</v>
      </c>
      <c r="I223" s="49">
        <v>144</v>
      </c>
      <c r="J223" s="49">
        <v>11.3</v>
      </c>
      <c r="K223" s="49">
        <v>1</v>
      </c>
      <c r="L223" s="45" t="s">
        <v>274</v>
      </c>
      <c r="M223" s="49"/>
      <c r="N223" s="49" t="s">
        <v>30</v>
      </c>
      <c r="O223" s="47" t="s">
        <v>767</v>
      </c>
      <c r="P223" s="50" t="s">
        <v>866</v>
      </c>
      <c r="Q223" s="48" t="s">
        <v>871</v>
      </c>
      <c r="U223" s="49"/>
      <c r="V223" s="60" t="s">
        <v>48</v>
      </c>
      <c r="W223" s="62"/>
    </row>
    <row r="224" spans="1:23" s="44" customFormat="1" ht="87" x14ac:dyDescent="0.35">
      <c r="A224" s="49">
        <v>27630600023</v>
      </c>
      <c r="B224" s="49" t="s">
        <v>768</v>
      </c>
      <c r="C224" s="49" t="s">
        <v>202</v>
      </c>
      <c r="D224" s="47" t="s">
        <v>203</v>
      </c>
      <c r="E224" s="49">
        <v>42</v>
      </c>
      <c r="F224" s="49" t="s">
        <v>204</v>
      </c>
      <c r="G224" s="49" t="s">
        <v>205</v>
      </c>
      <c r="H224" s="49" t="s">
        <v>206</v>
      </c>
      <c r="I224" s="49">
        <v>144</v>
      </c>
      <c r="J224" s="49">
        <v>11.3</v>
      </c>
      <c r="K224" s="49">
        <v>1</v>
      </c>
      <c r="L224" s="45" t="s">
        <v>274</v>
      </c>
      <c r="M224" s="49"/>
      <c r="N224" s="49" t="s">
        <v>30</v>
      </c>
      <c r="O224" s="47" t="s">
        <v>769</v>
      </c>
      <c r="P224" s="50" t="s">
        <v>866</v>
      </c>
      <c r="Q224" s="48" t="s">
        <v>871</v>
      </c>
      <c r="U224" s="49"/>
      <c r="V224" s="60" t="s">
        <v>48</v>
      </c>
      <c r="W224" s="62"/>
    </row>
    <row r="225" spans="1:23" s="44" customFormat="1" ht="145" x14ac:dyDescent="0.35">
      <c r="A225" s="49">
        <v>27633000023</v>
      </c>
      <c r="B225" s="49" t="s">
        <v>770</v>
      </c>
      <c r="C225" s="49" t="s">
        <v>202</v>
      </c>
      <c r="D225" s="47" t="s">
        <v>203</v>
      </c>
      <c r="E225" s="49">
        <v>66</v>
      </c>
      <c r="F225" s="49" t="s">
        <v>204</v>
      </c>
      <c r="G225" s="49" t="s">
        <v>205</v>
      </c>
      <c r="H225" s="49" t="s">
        <v>206</v>
      </c>
      <c r="I225" s="49">
        <v>144</v>
      </c>
      <c r="J225" s="49">
        <v>11.3</v>
      </c>
      <c r="K225" s="49">
        <v>1</v>
      </c>
      <c r="L225" s="90" t="s">
        <v>771</v>
      </c>
      <c r="M225" s="49"/>
      <c r="N225" s="49" t="s">
        <v>30</v>
      </c>
      <c r="O225" s="47" t="s">
        <v>772</v>
      </c>
      <c r="P225" s="51" t="s">
        <v>868</v>
      </c>
      <c r="Q225" s="47"/>
      <c r="U225" s="51"/>
      <c r="V225" s="86" t="s">
        <v>49</v>
      </c>
    </row>
    <row r="226" spans="1:23" s="44" customFormat="1" ht="58" x14ac:dyDescent="0.35">
      <c r="A226" s="49">
        <v>27633100023</v>
      </c>
      <c r="B226" s="49" t="s">
        <v>773</v>
      </c>
      <c r="C226" s="49" t="s">
        <v>202</v>
      </c>
      <c r="D226" s="47" t="s">
        <v>203</v>
      </c>
      <c r="E226" s="49">
        <v>67</v>
      </c>
      <c r="F226" s="49" t="s">
        <v>204</v>
      </c>
      <c r="G226" s="49" t="s">
        <v>205</v>
      </c>
      <c r="H226" s="49" t="s">
        <v>206</v>
      </c>
      <c r="I226" s="49">
        <v>144</v>
      </c>
      <c r="J226" s="49">
        <v>11.3</v>
      </c>
      <c r="K226" s="49">
        <v>1</v>
      </c>
      <c r="L226" s="45" t="s">
        <v>774</v>
      </c>
      <c r="M226" s="49"/>
      <c r="N226" s="49" t="s">
        <v>30</v>
      </c>
      <c r="O226" s="47" t="s">
        <v>775</v>
      </c>
      <c r="P226" s="54" t="s">
        <v>868</v>
      </c>
      <c r="Q226" s="47"/>
      <c r="U226" s="51"/>
      <c r="V226" s="72" t="s">
        <v>47</v>
      </c>
    </row>
    <row r="227" spans="1:23" s="44" customFormat="1" ht="116" x14ac:dyDescent="0.35">
      <c r="A227" s="49">
        <v>27641300023</v>
      </c>
      <c r="B227" s="49" t="s">
        <v>776</v>
      </c>
      <c r="C227" s="49" t="s">
        <v>347</v>
      </c>
      <c r="D227" s="47" t="s">
        <v>203</v>
      </c>
      <c r="E227" s="49">
        <v>25</v>
      </c>
      <c r="F227" s="49" t="s">
        <v>204</v>
      </c>
      <c r="G227" s="49" t="s">
        <v>154</v>
      </c>
      <c r="H227" s="49" t="s">
        <v>226</v>
      </c>
      <c r="I227" s="49">
        <v>145</v>
      </c>
      <c r="J227" s="49">
        <v>16.100000000000001</v>
      </c>
      <c r="K227" s="49">
        <v>9</v>
      </c>
      <c r="L227" s="45" t="s">
        <v>777</v>
      </c>
      <c r="M227" s="49"/>
      <c r="N227" s="49" t="s">
        <v>30</v>
      </c>
      <c r="O227" s="47" t="s">
        <v>778</v>
      </c>
      <c r="P227" s="68" t="s">
        <v>866</v>
      </c>
      <c r="Q227" s="69" t="s">
        <v>929</v>
      </c>
      <c r="U227" s="51"/>
      <c r="V227" s="68" t="s">
        <v>48</v>
      </c>
    </row>
    <row r="228" spans="1:23" ht="29" x14ac:dyDescent="0.35">
      <c r="A228" s="62">
        <v>27626700023</v>
      </c>
      <c r="B228" s="62" t="s">
        <v>779</v>
      </c>
      <c r="C228" s="62" t="s">
        <v>202</v>
      </c>
      <c r="D228" s="63" t="s">
        <v>203</v>
      </c>
      <c r="E228" s="62">
        <v>3</v>
      </c>
      <c r="F228" s="62" t="s">
        <v>204</v>
      </c>
      <c r="G228" s="62" t="s">
        <v>205</v>
      </c>
      <c r="H228" s="62" t="s">
        <v>220</v>
      </c>
      <c r="I228" s="62">
        <v>149</v>
      </c>
      <c r="J228" s="62" t="s">
        <v>780</v>
      </c>
      <c r="K228" s="62">
        <v>6</v>
      </c>
      <c r="L228" s="45" t="s">
        <v>781</v>
      </c>
      <c r="N228" s="62" t="s">
        <v>42</v>
      </c>
      <c r="O228" s="63" t="s">
        <v>782</v>
      </c>
      <c r="P228" s="60" t="s">
        <v>868</v>
      </c>
      <c r="Q228" s="46"/>
      <c r="V228" s="60" t="s">
        <v>49</v>
      </c>
    </row>
    <row r="229" spans="1:23" s="44" customFormat="1" ht="43.5" x14ac:dyDescent="0.35">
      <c r="A229" s="49">
        <v>27577500023</v>
      </c>
      <c r="B229" s="49" t="s">
        <v>783</v>
      </c>
      <c r="C229" s="49" t="s">
        <v>334</v>
      </c>
      <c r="D229" s="47" t="s">
        <v>203</v>
      </c>
      <c r="E229" s="49">
        <v>1</v>
      </c>
      <c r="F229" s="49" t="s">
        <v>204</v>
      </c>
      <c r="G229" s="49" t="s">
        <v>154</v>
      </c>
      <c r="H229" s="49" t="s">
        <v>206</v>
      </c>
      <c r="I229" s="49">
        <v>149</v>
      </c>
      <c r="J229" s="49" t="s">
        <v>90</v>
      </c>
      <c r="K229" s="49">
        <v>8</v>
      </c>
      <c r="L229" s="45" t="s">
        <v>784</v>
      </c>
      <c r="M229" s="49"/>
      <c r="N229" s="49" t="s">
        <v>30</v>
      </c>
      <c r="O229" s="47" t="s">
        <v>785</v>
      </c>
      <c r="P229" s="51" t="s">
        <v>866</v>
      </c>
      <c r="Q229" s="52" t="s">
        <v>899</v>
      </c>
      <c r="U229" s="49"/>
      <c r="V229" s="60" t="s">
        <v>48</v>
      </c>
      <c r="W229" s="62"/>
    </row>
    <row r="230" spans="1:23" ht="43.5" x14ac:dyDescent="0.35">
      <c r="A230" s="62">
        <v>27626800023</v>
      </c>
      <c r="B230" s="62" t="s">
        <v>786</v>
      </c>
      <c r="C230" s="62" t="s">
        <v>202</v>
      </c>
      <c r="D230" s="63" t="s">
        <v>203</v>
      </c>
      <c r="E230" s="62">
        <v>4</v>
      </c>
      <c r="F230" s="62" t="s">
        <v>204</v>
      </c>
      <c r="G230" s="62" t="s">
        <v>205</v>
      </c>
      <c r="H230" s="62" t="s">
        <v>220</v>
      </c>
      <c r="I230" s="62">
        <v>150</v>
      </c>
      <c r="J230" s="62" t="s">
        <v>89</v>
      </c>
      <c r="K230" s="62">
        <v>5</v>
      </c>
      <c r="L230" s="45" t="s">
        <v>787</v>
      </c>
      <c r="N230" s="62" t="s">
        <v>42</v>
      </c>
      <c r="O230" s="63" t="s">
        <v>788</v>
      </c>
      <c r="P230" s="70" t="s">
        <v>868</v>
      </c>
      <c r="Q230" s="46"/>
      <c r="V230" s="70" t="s">
        <v>47</v>
      </c>
      <c r="W230" s="67" t="s">
        <v>923</v>
      </c>
    </row>
    <row r="231" spans="1:23" s="44" customFormat="1" ht="43.5" x14ac:dyDescent="0.35">
      <c r="A231" s="49">
        <v>27625100023</v>
      </c>
      <c r="B231" s="49" t="s">
        <v>789</v>
      </c>
      <c r="C231" s="49" t="s">
        <v>574</v>
      </c>
      <c r="D231" s="47" t="s">
        <v>203</v>
      </c>
      <c r="E231" s="49">
        <v>6</v>
      </c>
      <c r="F231" s="49" t="s">
        <v>299</v>
      </c>
      <c r="G231" s="49" t="s">
        <v>37</v>
      </c>
      <c r="H231" s="49" t="s">
        <v>206</v>
      </c>
      <c r="I231" s="49">
        <v>150</v>
      </c>
      <c r="J231" s="49" t="s">
        <v>89</v>
      </c>
      <c r="K231" s="49">
        <v>16</v>
      </c>
      <c r="L231" s="45" t="s">
        <v>175</v>
      </c>
      <c r="M231" s="49"/>
      <c r="N231" s="49" t="s">
        <v>42</v>
      </c>
      <c r="O231" s="47" t="s">
        <v>176</v>
      </c>
      <c r="P231" s="51" t="s">
        <v>866</v>
      </c>
      <c r="Q231" s="52" t="s">
        <v>900</v>
      </c>
      <c r="U231" s="49"/>
      <c r="V231" s="60" t="s">
        <v>48</v>
      </c>
      <c r="W231" s="62"/>
    </row>
    <row r="232" spans="1:23" s="44" customFormat="1" ht="145" x14ac:dyDescent="0.35">
      <c r="A232" s="49">
        <v>27626900023</v>
      </c>
      <c r="B232" s="49" t="s">
        <v>790</v>
      </c>
      <c r="C232" s="49" t="s">
        <v>202</v>
      </c>
      <c r="D232" s="47" t="s">
        <v>203</v>
      </c>
      <c r="E232" s="49">
        <v>5</v>
      </c>
      <c r="F232" s="49" t="s">
        <v>204</v>
      </c>
      <c r="G232" s="49" t="s">
        <v>205</v>
      </c>
      <c r="H232" s="49" t="s">
        <v>206</v>
      </c>
      <c r="I232" s="49">
        <v>150</v>
      </c>
      <c r="J232" s="49" t="s">
        <v>89</v>
      </c>
      <c r="K232" s="49">
        <v>25</v>
      </c>
      <c r="L232" s="45" t="s">
        <v>754</v>
      </c>
      <c r="M232" s="49"/>
      <c r="N232" s="49" t="s">
        <v>30</v>
      </c>
      <c r="O232" s="47" t="s">
        <v>791</v>
      </c>
      <c r="P232" s="57" t="s">
        <v>869</v>
      </c>
      <c r="Q232" s="59" t="s">
        <v>920</v>
      </c>
      <c r="U232" s="51"/>
      <c r="V232" s="86" t="s">
        <v>49</v>
      </c>
    </row>
    <row r="233" spans="1:23" ht="58" x14ac:dyDescent="0.35">
      <c r="A233" s="62">
        <v>27572600023</v>
      </c>
      <c r="B233" s="62" t="s">
        <v>792</v>
      </c>
      <c r="C233" s="62" t="s">
        <v>498</v>
      </c>
      <c r="D233" s="63" t="s">
        <v>203</v>
      </c>
      <c r="E233" s="62">
        <v>4</v>
      </c>
      <c r="F233" s="62" t="s">
        <v>299</v>
      </c>
      <c r="G233" s="62" t="s">
        <v>499</v>
      </c>
      <c r="H233" s="62" t="s">
        <v>220</v>
      </c>
      <c r="I233" s="62">
        <v>151</v>
      </c>
      <c r="J233" s="62" t="s">
        <v>793</v>
      </c>
      <c r="K233" s="62">
        <v>10</v>
      </c>
      <c r="L233" s="45" t="s">
        <v>794</v>
      </c>
      <c r="N233" s="62" t="s">
        <v>42</v>
      </c>
      <c r="O233" s="63" t="s">
        <v>795</v>
      </c>
      <c r="P233" s="60" t="s">
        <v>868</v>
      </c>
      <c r="Q233" s="46"/>
      <c r="V233" s="62" t="s">
        <v>49</v>
      </c>
    </row>
    <row r="234" spans="1:23" s="44" customFormat="1" ht="232" x14ac:dyDescent="0.35">
      <c r="A234" s="49">
        <v>27627000023</v>
      </c>
      <c r="B234" s="49" t="s">
        <v>796</v>
      </c>
      <c r="C234" s="49" t="s">
        <v>202</v>
      </c>
      <c r="D234" s="47" t="s">
        <v>203</v>
      </c>
      <c r="E234" s="49">
        <v>6</v>
      </c>
      <c r="F234" s="49" t="s">
        <v>204</v>
      </c>
      <c r="G234" s="49" t="s">
        <v>205</v>
      </c>
      <c r="H234" s="49" t="s">
        <v>206</v>
      </c>
      <c r="I234" s="49">
        <v>152</v>
      </c>
      <c r="J234" s="49" t="s">
        <v>149</v>
      </c>
      <c r="K234" s="49">
        <v>2</v>
      </c>
      <c r="L234" s="45" t="s">
        <v>797</v>
      </c>
      <c r="M234" s="49"/>
      <c r="N234" s="49" t="s">
        <v>30</v>
      </c>
      <c r="O234" s="47" t="s">
        <v>798</v>
      </c>
      <c r="P234" s="57" t="s">
        <v>869</v>
      </c>
      <c r="Q234" s="59" t="s">
        <v>919</v>
      </c>
      <c r="U234" s="51"/>
      <c r="V234" s="87" t="s">
        <v>49</v>
      </c>
    </row>
    <row r="235" spans="1:23" s="44" customFormat="1" ht="87" x14ac:dyDescent="0.35">
      <c r="A235" s="49">
        <v>27627300023</v>
      </c>
      <c r="B235" s="49" t="s">
        <v>799</v>
      </c>
      <c r="C235" s="49" t="s">
        <v>202</v>
      </c>
      <c r="D235" s="47" t="s">
        <v>203</v>
      </c>
      <c r="E235" s="49">
        <v>9</v>
      </c>
      <c r="F235" s="49" t="s">
        <v>204</v>
      </c>
      <c r="G235" s="49" t="s">
        <v>205</v>
      </c>
      <c r="H235" s="49" t="s">
        <v>206</v>
      </c>
      <c r="I235" s="49">
        <v>152</v>
      </c>
      <c r="J235" s="49" t="s">
        <v>149</v>
      </c>
      <c r="K235" s="49">
        <v>2</v>
      </c>
      <c r="L235" s="45" t="s">
        <v>800</v>
      </c>
      <c r="M235" s="49"/>
      <c r="N235" s="49" t="s">
        <v>30</v>
      </c>
      <c r="O235" s="47" t="s">
        <v>801</v>
      </c>
      <c r="P235" s="68" t="s">
        <v>869</v>
      </c>
      <c r="Q235" s="69" t="s">
        <v>925</v>
      </c>
      <c r="U235" s="51"/>
      <c r="V235" s="60" t="s">
        <v>47</v>
      </c>
      <c r="W235" s="89" t="s">
        <v>936</v>
      </c>
    </row>
    <row r="236" spans="1:23" s="44" customFormat="1" ht="58" x14ac:dyDescent="0.35">
      <c r="A236" s="49">
        <v>27630700023</v>
      </c>
      <c r="B236" s="49" t="s">
        <v>802</v>
      </c>
      <c r="C236" s="49" t="s">
        <v>202</v>
      </c>
      <c r="D236" s="47" t="s">
        <v>203</v>
      </c>
      <c r="E236" s="49">
        <v>43</v>
      </c>
      <c r="F236" s="49" t="s">
        <v>204</v>
      </c>
      <c r="G236" s="49" t="s">
        <v>205</v>
      </c>
      <c r="H236" s="49" t="s">
        <v>206</v>
      </c>
      <c r="I236" s="49">
        <v>152</v>
      </c>
      <c r="J236" s="49" t="s">
        <v>149</v>
      </c>
      <c r="K236" s="49">
        <v>6</v>
      </c>
      <c r="L236" s="45" t="s">
        <v>274</v>
      </c>
      <c r="M236" s="49"/>
      <c r="N236" s="49" t="s">
        <v>30</v>
      </c>
      <c r="O236" s="47" t="s">
        <v>803</v>
      </c>
      <c r="P236" s="50" t="s">
        <v>866</v>
      </c>
      <c r="Q236" s="48" t="s">
        <v>871</v>
      </c>
      <c r="U236" s="49"/>
      <c r="V236" s="60" t="s">
        <v>48</v>
      </c>
      <c r="W236" s="62"/>
    </row>
    <row r="237" spans="1:23" s="44" customFormat="1" ht="87" x14ac:dyDescent="0.35">
      <c r="A237" s="49">
        <v>27632000023</v>
      </c>
      <c r="B237" s="49" t="s">
        <v>804</v>
      </c>
      <c r="C237" s="49" t="s">
        <v>202</v>
      </c>
      <c r="D237" s="47" t="s">
        <v>203</v>
      </c>
      <c r="E237" s="49">
        <v>56</v>
      </c>
      <c r="F237" s="49" t="s">
        <v>204</v>
      </c>
      <c r="G237" s="49" t="s">
        <v>205</v>
      </c>
      <c r="H237" s="49" t="s">
        <v>206</v>
      </c>
      <c r="I237" s="49">
        <v>152</v>
      </c>
      <c r="J237" s="49" t="s">
        <v>149</v>
      </c>
      <c r="K237" s="49">
        <v>6</v>
      </c>
      <c r="L237" s="45" t="s">
        <v>277</v>
      </c>
      <c r="M237" s="49"/>
      <c r="N237" s="49" t="s">
        <v>30</v>
      </c>
      <c r="O237" s="47" t="s">
        <v>805</v>
      </c>
      <c r="P237" s="50" t="s">
        <v>866</v>
      </c>
      <c r="Q237" s="52" t="s">
        <v>888</v>
      </c>
      <c r="U237" s="49"/>
      <c r="V237" s="60" t="s">
        <v>48</v>
      </c>
      <c r="W237" s="62"/>
    </row>
    <row r="238" spans="1:23" s="44" customFormat="1" ht="87" x14ac:dyDescent="0.35">
      <c r="A238" s="49">
        <v>27632100023</v>
      </c>
      <c r="B238" s="49" t="s">
        <v>806</v>
      </c>
      <c r="C238" s="49" t="s">
        <v>202</v>
      </c>
      <c r="D238" s="47" t="s">
        <v>203</v>
      </c>
      <c r="E238" s="49">
        <v>57</v>
      </c>
      <c r="F238" s="49" t="s">
        <v>204</v>
      </c>
      <c r="G238" s="49" t="s">
        <v>205</v>
      </c>
      <c r="H238" s="49" t="s">
        <v>206</v>
      </c>
      <c r="I238" s="49">
        <v>152</v>
      </c>
      <c r="J238" s="49" t="s">
        <v>149</v>
      </c>
      <c r="K238" s="49">
        <v>8</v>
      </c>
      <c r="L238" s="45" t="s">
        <v>277</v>
      </c>
      <c r="M238" s="49"/>
      <c r="N238" s="49" t="s">
        <v>30</v>
      </c>
      <c r="O238" s="47" t="s">
        <v>278</v>
      </c>
      <c r="P238" s="50" t="s">
        <v>866</v>
      </c>
      <c r="Q238" s="52" t="s">
        <v>888</v>
      </c>
      <c r="U238" s="49"/>
      <c r="V238" s="60" t="s">
        <v>48</v>
      </c>
      <c r="W238" s="62"/>
    </row>
    <row r="239" spans="1:23" s="44" customFormat="1" ht="58" x14ac:dyDescent="0.35">
      <c r="A239" s="49">
        <v>27630800023</v>
      </c>
      <c r="B239" s="49" t="s">
        <v>807</v>
      </c>
      <c r="C239" s="49" t="s">
        <v>202</v>
      </c>
      <c r="D239" s="47" t="s">
        <v>203</v>
      </c>
      <c r="E239" s="49">
        <v>44</v>
      </c>
      <c r="F239" s="49" t="s">
        <v>204</v>
      </c>
      <c r="G239" s="49" t="s">
        <v>205</v>
      </c>
      <c r="H239" s="49" t="s">
        <v>206</v>
      </c>
      <c r="I239" s="49">
        <v>152</v>
      </c>
      <c r="J239" s="49" t="s">
        <v>149</v>
      </c>
      <c r="K239" s="49">
        <v>9</v>
      </c>
      <c r="L239" s="45" t="s">
        <v>274</v>
      </c>
      <c r="M239" s="49"/>
      <c r="N239" s="49" t="s">
        <v>30</v>
      </c>
      <c r="O239" s="47" t="s">
        <v>275</v>
      </c>
      <c r="P239" s="50" t="s">
        <v>866</v>
      </c>
      <c r="Q239" s="48" t="s">
        <v>871</v>
      </c>
      <c r="U239" s="49"/>
      <c r="V239" s="60" t="s">
        <v>48</v>
      </c>
      <c r="W239" s="62"/>
    </row>
    <row r="240" spans="1:23" s="44" customFormat="1" ht="58" x14ac:dyDescent="0.35">
      <c r="A240" s="49">
        <v>27632200023</v>
      </c>
      <c r="B240" s="49" t="s">
        <v>808</v>
      </c>
      <c r="C240" s="49" t="s">
        <v>202</v>
      </c>
      <c r="D240" s="47" t="s">
        <v>203</v>
      </c>
      <c r="E240" s="49">
        <v>58</v>
      </c>
      <c r="F240" s="49" t="s">
        <v>204</v>
      </c>
      <c r="G240" s="49" t="s">
        <v>205</v>
      </c>
      <c r="H240" s="49" t="s">
        <v>206</v>
      </c>
      <c r="I240" s="49">
        <v>152</v>
      </c>
      <c r="J240" s="49" t="s">
        <v>149</v>
      </c>
      <c r="K240" s="49">
        <v>10</v>
      </c>
      <c r="L240" s="45" t="s">
        <v>274</v>
      </c>
      <c r="M240" s="49"/>
      <c r="N240" s="49" t="s">
        <v>30</v>
      </c>
      <c r="O240" s="47" t="s">
        <v>809</v>
      </c>
      <c r="P240" s="50" t="s">
        <v>866</v>
      </c>
      <c r="Q240" s="48" t="s">
        <v>871</v>
      </c>
      <c r="U240" s="49"/>
      <c r="V240" s="60" t="s">
        <v>48</v>
      </c>
      <c r="W240" s="62"/>
    </row>
    <row r="241" spans="1:23" s="44" customFormat="1" ht="43.5" x14ac:dyDescent="0.35">
      <c r="A241" s="49">
        <v>27629000023</v>
      </c>
      <c r="B241" s="49" t="s">
        <v>810</v>
      </c>
      <c r="C241" s="49" t="s">
        <v>202</v>
      </c>
      <c r="D241" s="47" t="s">
        <v>203</v>
      </c>
      <c r="E241" s="49">
        <v>26</v>
      </c>
      <c r="F241" s="49" t="s">
        <v>204</v>
      </c>
      <c r="G241" s="49" t="s">
        <v>205</v>
      </c>
      <c r="H241" s="49" t="s">
        <v>220</v>
      </c>
      <c r="I241" s="49">
        <v>152</v>
      </c>
      <c r="J241" s="49" t="s">
        <v>149</v>
      </c>
      <c r="K241" s="49">
        <v>15</v>
      </c>
      <c r="L241" s="45" t="s">
        <v>282</v>
      </c>
      <c r="M241" s="49"/>
      <c r="N241" s="49" t="s">
        <v>30</v>
      </c>
      <c r="O241" s="47" t="s">
        <v>285</v>
      </c>
      <c r="P241" s="50" t="s">
        <v>866</v>
      </c>
      <c r="Q241" s="55" t="s">
        <v>888</v>
      </c>
      <c r="U241" s="49"/>
      <c r="V241" s="60" t="s">
        <v>48</v>
      </c>
      <c r="W241" s="62"/>
    </row>
    <row r="242" spans="1:23" s="44" customFormat="1" ht="58" x14ac:dyDescent="0.35">
      <c r="A242" s="49">
        <v>27617200023</v>
      </c>
      <c r="B242" s="49" t="s">
        <v>811</v>
      </c>
      <c r="C242" s="49" t="s">
        <v>709</v>
      </c>
      <c r="D242" s="47" t="s">
        <v>203</v>
      </c>
      <c r="E242" s="49">
        <v>2</v>
      </c>
      <c r="F242" s="49" t="s">
        <v>299</v>
      </c>
      <c r="G242" s="49" t="s">
        <v>479</v>
      </c>
      <c r="H242" s="49" t="s">
        <v>206</v>
      </c>
      <c r="I242" s="49">
        <v>153</v>
      </c>
      <c r="J242" s="49" t="s">
        <v>87</v>
      </c>
      <c r="K242" s="49">
        <v>1</v>
      </c>
      <c r="L242" s="45" t="s">
        <v>812</v>
      </c>
      <c r="M242" s="49"/>
      <c r="N242" s="49" t="s">
        <v>42</v>
      </c>
      <c r="O242" s="47" t="s">
        <v>813</v>
      </c>
      <c r="P242" s="51" t="s">
        <v>868</v>
      </c>
      <c r="Q242" s="47"/>
      <c r="U242" s="49"/>
      <c r="V242" s="86" t="s">
        <v>49</v>
      </c>
    </row>
    <row r="243" spans="1:23" s="44" customFormat="1" ht="101.5" x14ac:dyDescent="0.35">
      <c r="A243" s="49">
        <v>27617100023</v>
      </c>
      <c r="B243" s="49" t="s">
        <v>814</v>
      </c>
      <c r="C243" s="49" t="s">
        <v>709</v>
      </c>
      <c r="D243" s="47" t="s">
        <v>203</v>
      </c>
      <c r="E243" s="49">
        <v>1</v>
      </c>
      <c r="F243" s="49" t="s">
        <v>299</v>
      </c>
      <c r="G243" s="49" t="s">
        <v>479</v>
      </c>
      <c r="H243" s="49" t="s">
        <v>206</v>
      </c>
      <c r="I243" s="49">
        <v>153</v>
      </c>
      <c r="J243" s="49" t="s">
        <v>87</v>
      </c>
      <c r="K243" s="49">
        <v>3</v>
      </c>
      <c r="L243" s="45" t="s">
        <v>815</v>
      </c>
      <c r="M243" s="49"/>
      <c r="N243" s="49" t="s">
        <v>42</v>
      </c>
      <c r="O243" s="47" t="s">
        <v>816</v>
      </c>
      <c r="P243" s="51" t="s">
        <v>868</v>
      </c>
      <c r="Q243" s="47"/>
      <c r="U243" s="49"/>
      <c r="V243" s="86" t="s">
        <v>49</v>
      </c>
    </row>
    <row r="244" spans="1:23" s="44" customFormat="1" ht="43.5" x14ac:dyDescent="0.35">
      <c r="A244" s="49">
        <v>27641200023</v>
      </c>
      <c r="B244" s="49" t="s">
        <v>817</v>
      </c>
      <c r="C244" s="49" t="s">
        <v>347</v>
      </c>
      <c r="D244" s="47" t="s">
        <v>203</v>
      </c>
      <c r="E244" s="49">
        <v>24</v>
      </c>
      <c r="F244" s="49" t="s">
        <v>204</v>
      </c>
      <c r="G244" s="49" t="s">
        <v>154</v>
      </c>
      <c r="H244" s="49" t="s">
        <v>206</v>
      </c>
      <c r="I244" s="49">
        <v>159</v>
      </c>
      <c r="J244" s="49" t="s">
        <v>818</v>
      </c>
      <c r="K244" s="49">
        <v>13</v>
      </c>
      <c r="L244" s="45" t="s">
        <v>819</v>
      </c>
      <c r="M244" s="49"/>
      <c r="N244" s="49" t="s">
        <v>30</v>
      </c>
      <c r="O244" s="47" t="s">
        <v>820</v>
      </c>
      <c r="P244" s="51" t="s">
        <v>866</v>
      </c>
      <c r="Q244" s="52" t="s">
        <v>901</v>
      </c>
      <c r="U244" s="49"/>
      <c r="V244" s="60" t="s">
        <v>48</v>
      </c>
      <c r="W244" s="62"/>
    </row>
    <row r="245" spans="1:23" s="44" customFormat="1" ht="43.5" x14ac:dyDescent="0.35">
      <c r="A245" s="49">
        <v>27577600023</v>
      </c>
      <c r="B245" s="49" t="s">
        <v>821</v>
      </c>
      <c r="C245" s="49" t="s">
        <v>334</v>
      </c>
      <c r="D245" s="47" t="s">
        <v>203</v>
      </c>
      <c r="E245" s="49">
        <v>2</v>
      </c>
      <c r="F245" s="49" t="s">
        <v>204</v>
      </c>
      <c r="G245" s="49" t="s">
        <v>154</v>
      </c>
      <c r="H245" s="49" t="s">
        <v>220</v>
      </c>
      <c r="I245" s="49">
        <v>160</v>
      </c>
      <c r="J245" s="49">
        <v>16.8</v>
      </c>
      <c r="K245" s="49">
        <v>15</v>
      </c>
      <c r="L245" s="45" t="s">
        <v>92</v>
      </c>
      <c r="M245" s="49"/>
      <c r="N245" s="49" t="s">
        <v>30</v>
      </c>
      <c r="O245" s="47" t="s">
        <v>822</v>
      </c>
      <c r="P245" s="51" t="s">
        <v>866</v>
      </c>
      <c r="Q245" s="53" t="s">
        <v>902</v>
      </c>
      <c r="U245" s="49"/>
      <c r="V245" s="60" t="s">
        <v>48</v>
      </c>
      <c r="W245" s="62"/>
    </row>
    <row r="246" spans="1:23" s="44" customFormat="1" ht="43.5" x14ac:dyDescent="0.35">
      <c r="A246" s="49">
        <v>27577800023</v>
      </c>
      <c r="B246" s="49" t="s">
        <v>823</v>
      </c>
      <c r="C246" s="49" t="s">
        <v>334</v>
      </c>
      <c r="D246" s="47" t="s">
        <v>203</v>
      </c>
      <c r="E246" s="49">
        <v>4</v>
      </c>
      <c r="F246" s="49" t="s">
        <v>204</v>
      </c>
      <c r="G246" s="49" t="s">
        <v>154</v>
      </c>
      <c r="H246" s="49" t="s">
        <v>220</v>
      </c>
      <c r="I246" s="49">
        <v>161</v>
      </c>
      <c r="J246" s="49">
        <v>16.8</v>
      </c>
      <c r="K246" s="49">
        <v>1</v>
      </c>
      <c r="L246" s="45" t="s">
        <v>93</v>
      </c>
      <c r="M246" s="49"/>
      <c r="N246" s="49" t="s">
        <v>30</v>
      </c>
      <c r="O246" s="47" t="s">
        <v>822</v>
      </c>
      <c r="P246" s="51" t="s">
        <v>866</v>
      </c>
      <c r="Q246" s="53" t="s">
        <v>902</v>
      </c>
      <c r="U246" s="49"/>
      <c r="V246" s="60" t="s">
        <v>48</v>
      </c>
      <c r="W246" s="62"/>
    </row>
    <row r="247" spans="1:23" s="44" customFormat="1" ht="29" x14ac:dyDescent="0.35">
      <c r="A247" s="49">
        <v>27577900023</v>
      </c>
      <c r="B247" s="49" t="s">
        <v>824</v>
      </c>
      <c r="C247" s="49" t="s">
        <v>334</v>
      </c>
      <c r="D247" s="47" t="s">
        <v>203</v>
      </c>
      <c r="E247" s="49">
        <v>5</v>
      </c>
      <c r="F247" s="49" t="s">
        <v>204</v>
      </c>
      <c r="G247" s="49" t="s">
        <v>154</v>
      </c>
      <c r="H247" s="49" t="s">
        <v>220</v>
      </c>
      <c r="I247" s="49">
        <v>161</v>
      </c>
      <c r="J247" s="49">
        <v>16.8</v>
      </c>
      <c r="K247" s="49">
        <v>2</v>
      </c>
      <c r="L247" s="45" t="s">
        <v>94</v>
      </c>
      <c r="M247" s="49"/>
      <c r="N247" s="49" t="s">
        <v>30</v>
      </c>
      <c r="O247" s="47" t="s">
        <v>825</v>
      </c>
      <c r="P247" s="57" t="s">
        <v>869</v>
      </c>
      <c r="Q247" s="58" t="s">
        <v>916</v>
      </c>
      <c r="U247" s="51"/>
      <c r="V247" s="60" t="s">
        <v>49</v>
      </c>
      <c r="W247" s="62"/>
    </row>
    <row r="248" spans="1:23" s="44" customFormat="1" ht="101.5" x14ac:dyDescent="0.35">
      <c r="A248" s="49">
        <v>27617300023</v>
      </c>
      <c r="B248" s="49" t="s">
        <v>826</v>
      </c>
      <c r="C248" s="49" t="s">
        <v>709</v>
      </c>
      <c r="D248" s="47" t="s">
        <v>203</v>
      </c>
      <c r="E248" s="49">
        <v>3</v>
      </c>
      <c r="F248" s="49" t="s">
        <v>299</v>
      </c>
      <c r="G248" s="49" t="s">
        <v>479</v>
      </c>
      <c r="H248" s="49" t="s">
        <v>206</v>
      </c>
      <c r="I248" s="49">
        <v>162</v>
      </c>
      <c r="J248" s="49">
        <v>16.8</v>
      </c>
      <c r="K248" s="49">
        <v>3</v>
      </c>
      <c r="L248" s="45" t="s">
        <v>827</v>
      </c>
      <c r="M248" s="49"/>
      <c r="N248" s="49" t="s">
        <v>42</v>
      </c>
      <c r="O248" s="88" t="s">
        <v>828</v>
      </c>
      <c r="P248" s="51" t="s">
        <v>868</v>
      </c>
      <c r="Q248" s="47"/>
      <c r="U248" s="49"/>
      <c r="V248" s="86" t="s">
        <v>49</v>
      </c>
    </row>
    <row r="249" spans="1:23" s="44" customFormat="1" ht="43.5" x14ac:dyDescent="0.35">
      <c r="A249" s="49">
        <v>27625200023</v>
      </c>
      <c r="B249" s="49" t="s">
        <v>829</v>
      </c>
      <c r="C249" s="49" t="s">
        <v>574</v>
      </c>
      <c r="D249" s="47" t="s">
        <v>203</v>
      </c>
      <c r="E249" s="49">
        <v>7</v>
      </c>
      <c r="F249" s="49" t="s">
        <v>299</v>
      </c>
      <c r="G249" s="49" t="s">
        <v>37</v>
      </c>
      <c r="H249" s="49" t="s">
        <v>206</v>
      </c>
      <c r="I249" s="49">
        <v>163</v>
      </c>
      <c r="J249" s="49">
        <v>16.8</v>
      </c>
      <c r="K249" s="49">
        <v>1</v>
      </c>
      <c r="L249" s="45" t="s">
        <v>177</v>
      </c>
      <c r="M249" s="49"/>
      <c r="N249" s="49" t="s">
        <v>42</v>
      </c>
      <c r="O249" s="47" t="s">
        <v>830</v>
      </c>
      <c r="P249" s="57" t="s">
        <v>869</v>
      </c>
      <c r="Q249" s="59" t="s">
        <v>919</v>
      </c>
      <c r="U249" s="51"/>
      <c r="V249" s="87" t="s">
        <v>49</v>
      </c>
    </row>
    <row r="250" spans="1:23" s="44" customFormat="1" ht="101.5" x14ac:dyDescent="0.35">
      <c r="A250" s="49">
        <v>27633200023</v>
      </c>
      <c r="B250" s="49" t="s">
        <v>831</v>
      </c>
      <c r="C250" s="49" t="s">
        <v>202</v>
      </c>
      <c r="D250" s="47" t="s">
        <v>203</v>
      </c>
      <c r="E250" s="49">
        <v>68</v>
      </c>
      <c r="F250" s="49" t="s">
        <v>204</v>
      </c>
      <c r="G250" s="49" t="s">
        <v>205</v>
      </c>
      <c r="H250" s="49" t="s">
        <v>206</v>
      </c>
      <c r="I250" s="49">
        <v>163</v>
      </c>
      <c r="J250" s="49">
        <v>19.100000000000001</v>
      </c>
      <c r="K250" s="49">
        <v>9</v>
      </c>
      <c r="L250" s="45" t="s">
        <v>832</v>
      </c>
      <c r="M250" s="49"/>
      <c r="N250" s="49" t="s">
        <v>30</v>
      </c>
      <c r="O250" s="47" t="s">
        <v>833</v>
      </c>
      <c r="P250" s="51" t="s">
        <v>868</v>
      </c>
      <c r="Q250" s="47"/>
      <c r="U250" s="49"/>
      <c r="V250" s="72" t="s">
        <v>47</v>
      </c>
    </row>
    <row r="251" spans="1:23" x14ac:dyDescent="0.35">
      <c r="A251" s="62">
        <v>27625300023</v>
      </c>
      <c r="B251" s="62" t="s">
        <v>834</v>
      </c>
      <c r="C251" s="62" t="s">
        <v>574</v>
      </c>
      <c r="D251" s="63" t="s">
        <v>203</v>
      </c>
      <c r="E251" s="62">
        <v>8</v>
      </c>
      <c r="F251" s="62" t="s">
        <v>299</v>
      </c>
      <c r="G251" s="62" t="s">
        <v>37</v>
      </c>
      <c r="H251" s="62" t="s">
        <v>220</v>
      </c>
      <c r="I251" s="62">
        <v>177</v>
      </c>
      <c r="J251" s="62" t="s">
        <v>835</v>
      </c>
      <c r="K251" s="62">
        <v>10</v>
      </c>
      <c r="L251" s="45" t="s">
        <v>836</v>
      </c>
      <c r="N251" s="62" t="s">
        <v>42</v>
      </c>
      <c r="O251" s="63" t="s">
        <v>837</v>
      </c>
      <c r="P251" s="60" t="s">
        <v>868</v>
      </c>
      <c r="Q251" s="46"/>
      <c r="V251" s="62" t="s">
        <v>49</v>
      </c>
    </row>
    <row r="252" spans="1:23" s="44" customFormat="1" ht="72.5" x14ac:dyDescent="0.35">
      <c r="A252" s="49">
        <v>27626600023</v>
      </c>
      <c r="B252" s="49" t="s">
        <v>838</v>
      </c>
      <c r="C252" s="49" t="s">
        <v>202</v>
      </c>
      <c r="D252" s="47" t="s">
        <v>203</v>
      </c>
      <c r="E252" s="49">
        <v>2</v>
      </c>
      <c r="F252" s="49" t="s">
        <v>204</v>
      </c>
      <c r="G252" s="49" t="s">
        <v>205</v>
      </c>
      <c r="H252" s="49" t="s">
        <v>206</v>
      </c>
      <c r="I252" s="49">
        <v>179</v>
      </c>
      <c r="J252" s="49" t="s">
        <v>839</v>
      </c>
      <c r="K252" s="49">
        <v>1</v>
      </c>
      <c r="L252" s="45" t="s">
        <v>840</v>
      </c>
      <c r="M252" s="49"/>
      <c r="N252" s="49" t="s">
        <v>30</v>
      </c>
      <c r="O252" s="47" t="s">
        <v>841</v>
      </c>
      <c r="P252" s="57" t="s">
        <v>869</v>
      </c>
      <c r="Q252" s="59" t="s">
        <v>919</v>
      </c>
      <c r="U252" s="51"/>
      <c r="V252" s="87" t="s">
        <v>49</v>
      </c>
    </row>
    <row r="253" spans="1:23" s="44" customFormat="1" ht="43.5" x14ac:dyDescent="0.35">
      <c r="A253" s="49">
        <v>27626500023</v>
      </c>
      <c r="B253" s="49" t="s">
        <v>842</v>
      </c>
      <c r="C253" s="49" t="s">
        <v>202</v>
      </c>
      <c r="D253" s="47" t="s">
        <v>203</v>
      </c>
      <c r="E253" s="49">
        <v>1</v>
      </c>
      <c r="F253" s="49" t="s">
        <v>204</v>
      </c>
      <c r="G253" s="49" t="s">
        <v>205</v>
      </c>
      <c r="H253" s="49" t="s">
        <v>206</v>
      </c>
      <c r="I253" s="49">
        <v>179</v>
      </c>
      <c r="J253" s="49" t="s">
        <v>839</v>
      </c>
      <c r="K253" s="49">
        <v>2</v>
      </c>
      <c r="L253" s="45" t="s">
        <v>843</v>
      </c>
      <c r="M253" s="49"/>
      <c r="N253" s="49" t="s">
        <v>30</v>
      </c>
      <c r="O253" s="47" t="s">
        <v>844</v>
      </c>
      <c r="P253" s="57" t="s">
        <v>869</v>
      </c>
      <c r="Q253" s="59" t="s">
        <v>919</v>
      </c>
      <c r="U253" s="51"/>
      <c r="V253" s="87" t="s">
        <v>49</v>
      </c>
    </row>
    <row r="254" spans="1:23" x14ac:dyDescent="0.35">
      <c r="A254" s="62">
        <v>27625400023</v>
      </c>
      <c r="B254" s="62" t="s">
        <v>845</v>
      </c>
      <c r="C254" s="62" t="s">
        <v>574</v>
      </c>
      <c r="D254" s="63" t="s">
        <v>203</v>
      </c>
      <c r="E254" s="62">
        <v>9</v>
      </c>
      <c r="F254" s="62" t="s">
        <v>299</v>
      </c>
      <c r="G254" s="62" t="s">
        <v>37</v>
      </c>
      <c r="H254" s="62" t="s">
        <v>220</v>
      </c>
      <c r="I254" s="62">
        <v>179</v>
      </c>
      <c r="J254" s="62" t="s">
        <v>839</v>
      </c>
      <c r="K254" s="62">
        <v>7</v>
      </c>
      <c r="L254" s="45" t="s">
        <v>178</v>
      </c>
      <c r="N254" s="62" t="s">
        <v>42</v>
      </c>
      <c r="O254" s="63" t="s">
        <v>179</v>
      </c>
      <c r="P254" s="60" t="s">
        <v>868</v>
      </c>
      <c r="Q254" s="46"/>
      <c r="V254" s="62" t="s">
        <v>49</v>
      </c>
    </row>
    <row r="255" spans="1:23" x14ac:dyDescent="0.35">
      <c r="A255" s="62">
        <v>27625500023</v>
      </c>
      <c r="B255" s="62" t="s">
        <v>846</v>
      </c>
      <c r="C255" s="62" t="s">
        <v>574</v>
      </c>
      <c r="D255" s="63" t="s">
        <v>203</v>
      </c>
      <c r="E255" s="62">
        <v>10</v>
      </c>
      <c r="F255" s="62" t="s">
        <v>299</v>
      </c>
      <c r="G255" s="62" t="s">
        <v>37</v>
      </c>
      <c r="H255" s="62" t="s">
        <v>220</v>
      </c>
      <c r="I255" s="62">
        <v>179</v>
      </c>
      <c r="J255" s="62" t="s">
        <v>839</v>
      </c>
      <c r="K255" s="62">
        <v>15</v>
      </c>
      <c r="L255" s="45" t="s">
        <v>180</v>
      </c>
      <c r="N255" s="62" t="s">
        <v>42</v>
      </c>
      <c r="O255" s="63" t="s">
        <v>181</v>
      </c>
      <c r="P255" s="64" t="s">
        <v>868</v>
      </c>
      <c r="Q255" s="46"/>
      <c r="V255" s="62" t="s">
        <v>49</v>
      </c>
    </row>
    <row r="256" spans="1:23" s="44" customFormat="1" ht="116" x14ac:dyDescent="0.35">
      <c r="A256" s="49">
        <v>27625600023</v>
      </c>
      <c r="B256" s="49" t="s">
        <v>847</v>
      </c>
      <c r="C256" s="49" t="s">
        <v>574</v>
      </c>
      <c r="D256" s="47" t="s">
        <v>203</v>
      </c>
      <c r="E256" s="49">
        <v>11</v>
      </c>
      <c r="F256" s="49" t="s">
        <v>299</v>
      </c>
      <c r="G256" s="49" t="s">
        <v>37</v>
      </c>
      <c r="H256" s="49" t="s">
        <v>206</v>
      </c>
      <c r="I256" s="49">
        <v>179</v>
      </c>
      <c r="J256" s="49" t="s">
        <v>839</v>
      </c>
      <c r="K256" s="49">
        <v>19</v>
      </c>
      <c r="L256" s="45" t="s">
        <v>182</v>
      </c>
      <c r="M256" s="49"/>
      <c r="N256" s="49" t="s">
        <v>42</v>
      </c>
      <c r="O256" s="47" t="s">
        <v>183</v>
      </c>
      <c r="P256" s="51" t="s">
        <v>868</v>
      </c>
      <c r="Q256" s="47"/>
      <c r="U256" s="49"/>
      <c r="V256" s="86" t="s">
        <v>49</v>
      </c>
    </row>
    <row r="257" spans="1:23" s="44" customFormat="1" ht="58" x14ac:dyDescent="0.35">
      <c r="A257" s="49">
        <v>27630900023</v>
      </c>
      <c r="B257" s="49" t="s">
        <v>848</v>
      </c>
      <c r="C257" s="49" t="s">
        <v>202</v>
      </c>
      <c r="D257" s="47" t="s">
        <v>203</v>
      </c>
      <c r="E257" s="49">
        <v>45</v>
      </c>
      <c r="F257" s="49" t="s">
        <v>204</v>
      </c>
      <c r="G257" s="49" t="s">
        <v>205</v>
      </c>
      <c r="H257" s="49" t="s">
        <v>206</v>
      </c>
      <c r="I257" s="49">
        <v>179</v>
      </c>
      <c r="J257" s="49" t="s">
        <v>849</v>
      </c>
      <c r="K257" s="49">
        <v>15</v>
      </c>
      <c r="L257" s="45" t="s">
        <v>274</v>
      </c>
      <c r="M257" s="49"/>
      <c r="N257" s="49" t="s">
        <v>30</v>
      </c>
      <c r="O257" s="47" t="s">
        <v>850</v>
      </c>
      <c r="P257" s="50" t="s">
        <v>866</v>
      </c>
      <c r="Q257" s="48" t="s">
        <v>871</v>
      </c>
      <c r="U257" s="49"/>
      <c r="V257" s="60" t="s">
        <v>48</v>
      </c>
      <c r="W257" s="62"/>
    </row>
    <row r="258" spans="1:23" s="44" customFormat="1" ht="29" x14ac:dyDescent="0.35">
      <c r="A258" s="49">
        <v>27631000023</v>
      </c>
      <c r="B258" s="49" t="s">
        <v>851</v>
      </c>
      <c r="C258" s="49" t="s">
        <v>202</v>
      </c>
      <c r="D258" s="47" t="s">
        <v>203</v>
      </c>
      <c r="E258" s="49">
        <v>46</v>
      </c>
      <c r="F258" s="49" t="s">
        <v>204</v>
      </c>
      <c r="G258" s="49" t="s">
        <v>205</v>
      </c>
      <c r="H258" s="49" t="s">
        <v>206</v>
      </c>
      <c r="I258" s="49">
        <v>179</v>
      </c>
      <c r="J258" s="49" t="s">
        <v>849</v>
      </c>
      <c r="K258" s="49">
        <v>15</v>
      </c>
      <c r="L258" s="45" t="s">
        <v>852</v>
      </c>
      <c r="M258" s="49"/>
      <c r="N258" s="49" t="s">
        <v>30</v>
      </c>
      <c r="O258" s="47" t="s">
        <v>853</v>
      </c>
      <c r="P258" s="51" t="s">
        <v>869</v>
      </c>
      <c r="Q258" s="46" t="s">
        <v>181</v>
      </c>
      <c r="U258" s="49"/>
      <c r="V258" s="86" t="s">
        <v>49</v>
      </c>
    </row>
    <row r="259" spans="1:23" s="44" customFormat="1" ht="87" x14ac:dyDescent="0.35">
      <c r="A259" s="49">
        <v>27632300023</v>
      </c>
      <c r="B259" s="49" t="s">
        <v>854</v>
      </c>
      <c r="C259" s="49" t="s">
        <v>202</v>
      </c>
      <c r="D259" s="47" t="s">
        <v>203</v>
      </c>
      <c r="E259" s="49">
        <v>59</v>
      </c>
      <c r="F259" s="49" t="s">
        <v>204</v>
      </c>
      <c r="G259" s="49" t="s">
        <v>205</v>
      </c>
      <c r="H259" s="49" t="s">
        <v>206</v>
      </c>
      <c r="I259" s="49">
        <v>179</v>
      </c>
      <c r="J259" s="49" t="s">
        <v>849</v>
      </c>
      <c r="K259" s="49">
        <v>15</v>
      </c>
      <c r="L259" s="45" t="s">
        <v>277</v>
      </c>
      <c r="M259" s="49"/>
      <c r="N259" s="49" t="s">
        <v>30</v>
      </c>
      <c r="O259" s="47" t="s">
        <v>278</v>
      </c>
      <c r="P259" s="50" t="s">
        <v>866</v>
      </c>
      <c r="Q259" s="52" t="s">
        <v>888</v>
      </c>
      <c r="U259" s="49"/>
      <c r="V259" s="60" t="s">
        <v>48</v>
      </c>
      <c r="W259" s="62"/>
    </row>
    <row r="260" spans="1:23" s="44" customFormat="1" ht="43.5" x14ac:dyDescent="0.35">
      <c r="A260" s="49">
        <v>27629100023</v>
      </c>
      <c r="B260" s="49" t="s">
        <v>855</v>
      </c>
      <c r="C260" s="49" t="s">
        <v>202</v>
      </c>
      <c r="D260" s="47" t="s">
        <v>203</v>
      </c>
      <c r="E260" s="49">
        <v>27</v>
      </c>
      <c r="F260" s="49" t="s">
        <v>204</v>
      </c>
      <c r="G260" s="49" t="s">
        <v>205</v>
      </c>
      <c r="H260" s="49" t="s">
        <v>220</v>
      </c>
      <c r="I260" s="49">
        <v>179</v>
      </c>
      <c r="J260" s="49" t="s">
        <v>849</v>
      </c>
      <c r="K260" s="49">
        <v>16</v>
      </c>
      <c r="L260" s="45" t="s">
        <v>282</v>
      </c>
      <c r="M260" s="49"/>
      <c r="N260" s="49" t="s">
        <v>30</v>
      </c>
      <c r="O260" s="47" t="s">
        <v>285</v>
      </c>
      <c r="P260" s="50" t="s">
        <v>866</v>
      </c>
      <c r="Q260" s="55" t="s">
        <v>888</v>
      </c>
      <c r="U260" s="49"/>
      <c r="V260" s="60" t="s">
        <v>48</v>
      </c>
      <c r="W260" s="62"/>
    </row>
    <row r="261" spans="1:23" s="44" customFormat="1" ht="58" x14ac:dyDescent="0.35">
      <c r="A261" s="49">
        <v>27631100023</v>
      </c>
      <c r="B261" s="49" t="s">
        <v>856</v>
      </c>
      <c r="C261" s="49" t="s">
        <v>202</v>
      </c>
      <c r="D261" s="47" t="s">
        <v>203</v>
      </c>
      <c r="E261" s="49">
        <v>47</v>
      </c>
      <c r="F261" s="49" t="s">
        <v>204</v>
      </c>
      <c r="G261" s="49" t="s">
        <v>205</v>
      </c>
      <c r="H261" s="49" t="s">
        <v>206</v>
      </c>
      <c r="I261" s="49">
        <v>179</v>
      </c>
      <c r="J261" s="49" t="s">
        <v>849</v>
      </c>
      <c r="K261" s="49">
        <v>20</v>
      </c>
      <c r="L261" s="45" t="s">
        <v>274</v>
      </c>
      <c r="M261" s="49"/>
      <c r="N261" s="49" t="s">
        <v>30</v>
      </c>
      <c r="O261" s="47" t="s">
        <v>857</v>
      </c>
      <c r="P261" s="50" t="s">
        <v>866</v>
      </c>
      <c r="Q261" s="48" t="s">
        <v>871</v>
      </c>
      <c r="U261" s="49"/>
      <c r="V261" s="60" t="s">
        <v>48</v>
      </c>
      <c r="W261" s="62"/>
    </row>
    <row r="262" spans="1:23" s="44" customFormat="1" ht="58" x14ac:dyDescent="0.35">
      <c r="A262" s="49">
        <v>27631200023</v>
      </c>
      <c r="B262" s="49" t="s">
        <v>858</v>
      </c>
      <c r="C262" s="49" t="s">
        <v>202</v>
      </c>
      <c r="D262" s="47" t="s">
        <v>203</v>
      </c>
      <c r="E262" s="49">
        <v>48</v>
      </c>
      <c r="F262" s="49" t="s">
        <v>204</v>
      </c>
      <c r="G262" s="49" t="s">
        <v>205</v>
      </c>
      <c r="H262" s="49" t="s">
        <v>206</v>
      </c>
      <c r="I262" s="49">
        <v>179</v>
      </c>
      <c r="J262" s="49" t="s">
        <v>849</v>
      </c>
      <c r="K262" s="49">
        <v>29</v>
      </c>
      <c r="L262" s="45" t="s">
        <v>274</v>
      </c>
      <c r="M262" s="49"/>
      <c r="N262" s="49" t="s">
        <v>30</v>
      </c>
      <c r="O262" s="47" t="s">
        <v>857</v>
      </c>
      <c r="P262" s="50" t="s">
        <v>866</v>
      </c>
      <c r="Q262" s="48" t="s">
        <v>871</v>
      </c>
      <c r="U262" s="49"/>
      <c r="V262" s="60" t="s">
        <v>48</v>
      </c>
      <c r="W262" s="62"/>
    </row>
    <row r="263" spans="1:23" x14ac:dyDescent="0.35">
      <c r="A263" s="62">
        <v>27625700023</v>
      </c>
      <c r="B263" s="62" t="s">
        <v>859</v>
      </c>
      <c r="C263" s="62" t="s">
        <v>574</v>
      </c>
      <c r="D263" s="63" t="s">
        <v>203</v>
      </c>
      <c r="E263" s="62">
        <v>12</v>
      </c>
      <c r="F263" s="62" t="s">
        <v>299</v>
      </c>
      <c r="G263" s="62" t="s">
        <v>37</v>
      </c>
      <c r="H263" s="62" t="s">
        <v>220</v>
      </c>
      <c r="I263" s="62">
        <v>180</v>
      </c>
      <c r="J263" s="62" t="s">
        <v>839</v>
      </c>
      <c r="K263" s="62">
        <v>1</v>
      </c>
      <c r="L263" s="45" t="s">
        <v>180</v>
      </c>
      <c r="N263" s="62" t="s">
        <v>42</v>
      </c>
      <c r="O263" s="63" t="s">
        <v>181</v>
      </c>
      <c r="P263" s="64" t="s">
        <v>868</v>
      </c>
      <c r="Q263" s="46"/>
      <c r="V263" s="62" t="s">
        <v>49</v>
      </c>
    </row>
    <row r="264" spans="1:23" s="44" customFormat="1" ht="58" x14ac:dyDescent="0.35">
      <c r="A264" s="49">
        <v>27631300023</v>
      </c>
      <c r="B264" s="49" t="s">
        <v>860</v>
      </c>
      <c r="C264" s="49" t="s">
        <v>202</v>
      </c>
      <c r="D264" s="47" t="s">
        <v>203</v>
      </c>
      <c r="E264" s="49">
        <v>49</v>
      </c>
      <c r="F264" s="49" t="s">
        <v>204</v>
      </c>
      <c r="G264" s="49" t="s">
        <v>205</v>
      </c>
      <c r="H264" s="49" t="s">
        <v>206</v>
      </c>
      <c r="I264" s="49">
        <v>180</v>
      </c>
      <c r="J264" s="49" t="s">
        <v>849</v>
      </c>
      <c r="K264" s="49">
        <v>1</v>
      </c>
      <c r="L264" s="45" t="s">
        <v>274</v>
      </c>
      <c r="M264" s="49"/>
      <c r="N264" s="49" t="s">
        <v>30</v>
      </c>
      <c r="O264" s="47" t="s">
        <v>850</v>
      </c>
      <c r="P264" s="50" t="s">
        <v>866</v>
      </c>
      <c r="Q264" s="48" t="s">
        <v>871</v>
      </c>
      <c r="U264" s="49"/>
      <c r="V264" s="60" t="s">
        <v>48</v>
      </c>
      <c r="W264" s="62"/>
    </row>
    <row r="265" spans="1:23" s="44" customFormat="1" ht="29" x14ac:dyDescent="0.35">
      <c r="A265" s="49">
        <v>27631400023</v>
      </c>
      <c r="B265" s="49" t="s">
        <v>861</v>
      </c>
      <c r="C265" s="49" t="s">
        <v>202</v>
      </c>
      <c r="D265" s="47" t="s">
        <v>203</v>
      </c>
      <c r="E265" s="49">
        <v>50</v>
      </c>
      <c r="F265" s="49" t="s">
        <v>204</v>
      </c>
      <c r="G265" s="49" t="s">
        <v>205</v>
      </c>
      <c r="H265" s="49" t="s">
        <v>206</v>
      </c>
      <c r="I265" s="49">
        <v>180</v>
      </c>
      <c r="J265" s="49" t="s">
        <v>849</v>
      </c>
      <c r="K265" s="49">
        <v>1</v>
      </c>
      <c r="L265" s="45" t="s">
        <v>852</v>
      </c>
      <c r="M265" s="49"/>
      <c r="N265" s="49" t="s">
        <v>30</v>
      </c>
      <c r="O265" s="47" t="s">
        <v>853</v>
      </c>
      <c r="P265" s="51" t="s">
        <v>869</v>
      </c>
      <c r="Q265" s="46" t="s">
        <v>181</v>
      </c>
      <c r="U265" s="49"/>
      <c r="V265" s="72" t="s">
        <v>49</v>
      </c>
    </row>
    <row r="266" spans="1:23" s="44" customFormat="1" ht="29" x14ac:dyDescent="0.35">
      <c r="A266" s="49">
        <v>27474400023</v>
      </c>
      <c r="B266" s="49" t="s">
        <v>862</v>
      </c>
      <c r="C266" s="49" t="s">
        <v>863</v>
      </c>
      <c r="D266" s="47" t="s">
        <v>864</v>
      </c>
      <c r="E266" s="49">
        <v>1</v>
      </c>
      <c r="F266" s="49"/>
      <c r="G266" s="49"/>
      <c r="H266" s="49" t="s">
        <v>226</v>
      </c>
      <c r="I266" s="49"/>
      <c r="J266" s="49"/>
      <c r="K266" s="49"/>
      <c r="L266" s="45" t="s">
        <v>865</v>
      </c>
      <c r="M266" s="49"/>
      <c r="N266" s="49" t="s">
        <v>42</v>
      </c>
      <c r="O266" s="47"/>
      <c r="P266" s="51" t="s">
        <v>868</v>
      </c>
      <c r="Q266" s="47"/>
      <c r="U266" s="49"/>
      <c r="V266" s="72" t="s">
        <v>49</v>
      </c>
      <c r="W266" s="72" t="s">
        <v>921</v>
      </c>
    </row>
  </sheetData>
  <autoFilter ref="A1:W266" xr:uid="{00000000-0009-0000-0000-000001000000}"/>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
  <sheetViews>
    <sheetView zoomScale="110" zoomScaleNormal="110" workbookViewId="0">
      <pane xSplit="1" ySplit="1" topLeftCell="H2" activePane="bottomRight" state="frozen"/>
      <selection pane="topRight" activeCell="B1" sqref="B1"/>
      <selection pane="bottomLeft" activeCell="A2" sqref="A2"/>
      <selection pane="bottomRight" activeCell="A2" sqref="A2:XFD2"/>
    </sheetView>
  </sheetViews>
  <sheetFormatPr defaultColWidth="8.7265625" defaultRowHeight="12.5" x14ac:dyDescent="0.25"/>
  <cols>
    <col min="1" max="1" width="8.7265625" style="42"/>
    <col min="2" max="2" width="23.1796875" style="42" customWidth="1"/>
    <col min="3" max="3" width="11.26953125" style="42" customWidth="1"/>
    <col min="4" max="4" width="6.7265625" style="42" customWidth="1"/>
    <col min="5" max="5" width="10.453125" style="42" customWidth="1"/>
    <col min="6" max="6" width="7.453125" style="42" customWidth="1"/>
    <col min="7" max="8" width="54.453125" style="42" customWidth="1"/>
    <col min="9" max="9" width="4.1796875" style="42" customWidth="1"/>
    <col min="10" max="10" width="11" style="42" customWidth="1"/>
    <col min="11" max="11" width="10.7265625" style="42" customWidth="1"/>
    <col min="12" max="12" width="25.7265625" style="42" customWidth="1"/>
    <col min="13" max="13" width="10.7265625" style="42" customWidth="1"/>
    <col min="14" max="14" width="25.7265625" style="42" customWidth="1"/>
    <col min="15" max="15" width="11.1796875" style="42" customWidth="1"/>
    <col min="16" max="16384" width="8.7265625" style="42"/>
  </cols>
  <sheetData>
    <row r="1" spans="1:15" ht="28.9" customHeight="1" x14ac:dyDescent="0.25">
      <c r="A1" s="43" t="s">
        <v>28</v>
      </c>
      <c r="B1" s="43" t="s">
        <v>12</v>
      </c>
      <c r="C1" s="43" t="s">
        <v>13</v>
      </c>
      <c r="D1" s="43" t="s">
        <v>14</v>
      </c>
      <c r="E1" s="43" t="s">
        <v>15</v>
      </c>
      <c r="F1" s="43" t="s">
        <v>16</v>
      </c>
      <c r="G1" s="43" t="s">
        <v>17</v>
      </c>
      <c r="H1" s="43" t="s">
        <v>18</v>
      </c>
      <c r="I1" s="43" t="s">
        <v>19</v>
      </c>
      <c r="J1" s="43" t="s">
        <v>23</v>
      </c>
      <c r="K1" s="43" t="s">
        <v>24</v>
      </c>
      <c r="L1" s="43" t="s">
        <v>25</v>
      </c>
      <c r="M1" s="43" t="s">
        <v>26</v>
      </c>
      <c r="N1" s="43" t="s">
        <v>27</v>
      </c>
      <c r="O1" s="43" t="s">
        <v>45</v>
      </c>
    </row>
  </sheetData>
  <autoFilter ref="A1:O1" xr:uid="{00000000-0009-0000-0000-000002000000}"/>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heetViews>
  <sheetFormatPr defaultRowHeight="12.5" x14ac:dyDescent="0.25"/>
  <cols>
    <col min="1" max="1" width="16.7265625" customWidth="1"/>
    <col min="2" max="2" width="99.26953125" customWidth="1"/>
  </cols>
  <sheetData>
    <row r="1" spans="1:2" ht="46.9" customHeight="1" thickBot="1" x14ac:dyDescent="0.3">
      <c r="B1" s="41" t="s">
        <v>69</v>
      </c>
    </row>
    <row r="2" spans="1:2" x14ac:dyDescent="0.25">
      <c r="A2" t="s">
        <v>67</v>
      </c>
      <c r="B2" t="s">
        <v>68</v>
      </c>
    </row>
    <row r="3" spans="1:2" ht="14.5" x14ac:dyDescent="0.35">
      <c r="B3" s="39"/>
    </row>
    <row r="4" spans="1:2" ht="14.5" x14ac:dyDescent="0.35">
      <c r="B4" s="39"/>
    </row>
    <row r="5" spans="1:2" ht="14.5" x14ac:dyDescent="0.35">
      <c r="A5" s="40"/>
      <c r="B5" s="39"/>
    </row>
    <row r="6" spans="1:2" ht="14.5" x14ac:dyDescent="0.35">
      <c r="B6" s="39"/>
    </row>
    <row r="7" spans="1:2" ht="14.5" x14ac:dyDescent="0.35">
      <c r="B7" s="39"/>
    </row>
    <row r="8" spans="1:2" ht="14.5" x14ac:dyDescent="0.35">
      <c r="B8" s="39"/>
    </row>
    <row r="9" spans="1:2" ht="14.5" x14ac:dyDescent="0.35">
      <c r="B9" s="39"/>
    </row>
    <row r="10" spans="1:2" ht="14.5" x14ac:dyDescent="0.35">
      <c r="B10" s="39"/>
    </row>
    <row r="11" spans="1:2" ht="14.5" x14ac:dyDescent="0.35">
      <c r="B11" s="39"/>
    </row>
    <row r="12" spans="1:2" ht="14.5" x14ac:dyDescent="0.35">
      <c r="B12" s="39"/>
    </row>
    <row r="13" spans="1:2" ht="14.5" x14ac:dyDescent="0.35">
      <c r="B13" s="39"/>
    </row>
    <row r="14" spans="1:2" ht="14.5" x14ac:dyDescent="0.35">
      <c r="B14" s="39"/>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8"/>
  <sheetViews>
    <sheetView topLeftCell="C1" zoomScaleNormal="100" workbookViewId="0">
      <selection activeCell="O5" sqref="O5"/>
    </sheetView>
  </sheetViews>
  <sheetFormatPr defaultColWidth="9.1796875" defaultRowHeight="12.5" x14ac:dyDescent="0.25"/>
  <cols>
    <col min="1" max="1" width="4.1796875" style="14" customWidth="1"/>
    <col min="2" max="2" width="14.26953125" style="14" customWidth="1"/>
    <col min="3" max="3" width="13" style="14" customWidth="1"/>
    <col min="4" max="4" width="15.453125" style="14" customWidth="1"/>
    <col min="5" max="6" width="11.81640625" style="14" customWidth="1"/>
    <col min="7" max="7" width="12.81640625" style="14" customWidth="1"/>
    <col min="8" max="8" width="9.1796875" style="14"/>
    <col min="9" max="9" width="18.26953125" style="14" customWidth="1"/>
    <col min="10" max="10" width="17.81640625" style="14" customWidth="1"/>
    <col min="11" max="11" width="2.26953125" style="14" customWidth="1"/>
    <col min="12" max="14" width="9.1796875" style="14"/>
    <col min="15" max="15" width="12.54296875" style="14" customWidth="1"/>
    <col min="16" max="16" width="2" style="14" customWidth="1"/>
    <col min="17" max="17" width="9.81640625" style="14" customWidth="1"/>
    <col min="18" max="16384" width="9.1796875" style="14"/>
  </cols>
  <sheetData>
    <row r="1" spans="1:18" ht="13" thickBot="1" x14ac:dyDescent="0.3"/>
    <row r="2" spans="1:18" ht="24" customHeight="1" thickBot="1" x14ac:dyDescent="0.3">
      <c r="B2" s="77" t="s">
        <v>51</v>
      </c>
      <c r="C2" s="78"/>
      <c r="D2" s="78"/>
      <c r="E2" s="78"/>
      <c r="F2" s="78"/>
      <c r="G2" s="79"/>
      <c r="H2" s="15"/>
      <c r="I2" s="77" t="s">
        <v>52</v>
      </c>
      <c r="J2" s="78"/>
      <c r="K2" s="78"/>
      <c r="L2" s="78"/>
      <c r="M2" s="78"/>
      <c r="N2" s="78"/>
      <c r="O2" s="78"/>
      <c r="P2" s="78"/>
      <c r="Q2" s="79"/>
    </row>
    <row r="3" spans="1:18" ht="13" thickBot="1" x14ac:dyDescent="0.3"/>
    <row r="4" spans="1:18" ht="38" thickBot="1" x14ac:dyDescent="0.3">
      <c r="B4" s="16" t="s">
        <v>53</v>
      </c>
      <c r="C4" s="17" t="s">
        <v>54</v>
      </c>
      <c r="D4" s="17" t="s">
        <v>55</v>
      </c>
      <c r="E4" s="17" t="s">
        <v>56</v>
      </c>
      <c r="F4" s="17" t="s">
        <v>57</v>
      </c>
      <c r="G4" s="17" t="s">
        <v>58</v>
      </c>
      <c r="H4" s="18"/>
      <c r="I4" s="16" t="s">
        <v>49</v>
      </c>
      <c r="J4" s="17" t="s">
        <v>48</v>
      </c>
      <c r="L4" s="19" t="s">
        <v>59</v>
      </c>
      <c r="M4" s="20" t="s">
        <v>47</v>
      </c>
      <c r="N4" s="20" t="s">
        <v>50</v>
      </c>
      <c r="O4" s="21" t="s">
        <v>60</v>
      </c>
      <c r="Q4" s="16" t="s">
        <v>61</v>
      </c>
    </row>
    <row r="5" spans="1:18" ht="34.5" customHeight="1" thickBot="1" x14ac:dyDescent="0.3">
      <c r="B5" s="22">
        <f>COUNTA('SA Initial'!A:A)-1</f>
        <v>265</v>
      </c>
      <c r="C5" s="23">
        <f>B5-D5</f>
        <v>2</v>
      </c>
      <c r="D5" s="24">
        <f>COUNTA('SA Initial'!P:P)-1</f>
        <v>263</v>
      </c>
      <c r="E5" s="23">
        <f>COUNTIF('SA Initial'!P:P,"Rejected")</f>
        <v>71</v>
      </c>
      <c r="F5" s="23">
        <f>COUNTIF('SA Initial'!P:P,"Accepted")</f>
        <v>109</v>
      </c>
      <c r="G5" s="23">
        <f>COUNTIF('SA Initial'!P:P,"Revised")</f>
        <v>83</v>
      </c>
      <c r="H5" s="18"/>
      <c r="I5" s="25">
        <f>COUNTIF('SA Initial'!V:V,I4)</f>
        <v>61</v>
      </c>
      <c r="J5" s="25">
        <f>COUNTIF('SA Initial'!V:V,J4)</f>
        <v>71</v>
      </c>
      <c r="K5" s="26"/>
      <c r="L5" s="25">
        <f>COUNTIF('SA Initial'!V:V,L4)</f>
        <v>0</v>
      </c>
      <c r="M5" s="25">
        <f>COUNTIF('SA Initial'!V:V,M4)</f>
        <v>131</v>
      </c>
      <c r="N5" s="25">
        <f>COUNTIF('SA Initial'!V:V,N4)</f>
        <v>0</v>
      </c>
      <c r="O5" s="25">
        <f>COUNTIF('SA Initial'!V:V,O4)</f>
        <v>2</v>
      </c>
      <c r="Q5" s="25">
        <f>B5-(COUNTA('SA Initial'!V:V)-1)</f>
        <v>0</v>
      </c>
    </row>
    <row r="6" spans="1:18" ht="13.5" customHeight="1" thickBot="1" x14ac:dyDescent="0.3"/>
    <row r="7" spans="1:18" ht="21.75" customHeight="1" thickBot="1" x14ac:dyDescent="0.3">
      <c r="B7" s="18"/>
      <c r="C7" s="18"/>
      <c r="D7" s="27" t="str">
        <f>IF(D5=E7,"Okay","MIS-MATCHED")</f>
        <v>Okay</v>
      </c>
      <c r="E7" s="80">
        <f>E5+F5+G5</f>
        <v>263</v>
      </c>
      <c r="F7" s="81"/>
      <c r="G7" s="82"/>
      <c r="H7" s="18"/>
      <c r="I7" s="28">
        <f>SUM(I5:J5)</f>
        <v>132</v>
      </c>
      <c r="J7" s="29" t="s">
        <v>62</v>
      </c>
      <c r="K7" s="26"/>
    </row>
    <row r="8" spans="1:18" ht="13" thickBot="1" x14ac:dyDescent="0.3">
      <c r="B8" s="18"/>
      <c r="C8" s="18"/>
      <c r="D8" s="27"/>
      <c r="H8" s="18"/>
      <c r="K8" s="30"/>
    </row>
    <row r="9" spans="1:18" ht="34.5" customHeight="1" thickBot="1" x14ac:dyDescent="0.3">
      <c r="B9" s="27"/>
      <c r="C9" s="27"/>
      <c r="D9" s="31">
        <f>D5/B5</f>
        <v>0.99245283018867925</v>
      </c>
      <c r="E9" s="27"/>
      <c r="F9" s="27"/>
      <c r="G9" s="27"/>
      <c r="H9" s="27"/>
      <c r="I9" s="32">
        <f>I7/$B$5</f>
        <v>0.49811320754716981</v>
      </c>
      <c r="J9" s="33" t="s">
        <v>63</v>
      </c>
      <c r="K9" s="34"/>
      <c r="L9" s="35">
        <f>L5/$B$5</f>
        <v>0</v>
      </c>
      <c r="M9" s="35">
        <f>M5/$B$5</f>
        <v>0.49433962264150944</v>
      </c>
      <c r="N9" s="35">
        <f>N5/$B$5</f>
        <v>0</v>
      </c>
      <c r="O9" s="35">
        <f>O5/$B$5</f>
        <v>7.5471698113207548E-3</v>
      </c>
      <c r="Q9" s="35">
        <f>Q5/$B$5</f>
        <v>0</v>
      </c>
    </row>
    <row r="10" spans="1:18" ht="13" thickBot="1" x14ac:dyDescent="0.3">
      <c r="B10" s="27"/>
      <c r="C10" s="27"/>
      <c r="D10" s="27"/>
      <c r="E10" s="27"/>
      <c r="F10" s="27"/>
      <c r="G10" s="27"/>
      <c r="H10" s="27"/>
    </row>
    <row r="11" spans="1:18" ht="13" thickBot="1" x14ac:dyDescent="0.3">
      <c r="B11" s="27"/>
      <c r="C11" s="27"/>
      <c r="D11" s="27"/>
      <c r="E11" s="27"/>
      <c r="F11" s="27"/>
      <c r="G11" s="27"/>
      <c r="H11" s="27"/>
      <c r="I11" s="83">
        <f>I9+SUM(L9:O9)</f>
        <v>1</v>
      </c>
      <c r="J11" s="84"/>
      <c r="K11" s="84"/>
      <c r="L11" s="84"/>
      <c r="M11" s="84"/>
      <c r="N11" s="84"/>
      <c r="O11" s="85"/>
    </row>
    <row r="12" spans="1:18" x14ac:dyDescent="0.25">
      <c r="A12" s="34"/>
      <c r="B12" s="30"/>
      <c r="C12" s="30"/>
      <c r="D12" s="30"/>
      <c r="E12" s="30"/>
      <c r="F12" s="30"/>
      <c r="G12" s="30"/>
      <c r="H12" s="30"/>
      <c r="I12" s="34"/>
      <c r="J12" s="34"/>
      <c r="K12" s="34"/>
      <c r="L12" s="34"/>
      <c r="M12" s="34"/>
      <c r="N12" s="34"/>
      <c r="O12" s="34"/>
      <c r="P12" s="34"/>
      <c r="Q12" s="34"/>
      <c r="R12" s="34"/>
    </row>
    <row r="13" spans="1:18" ht="13" thickBot="1" x14ac:dyDescent="0.3">
      <c r="A13" s="36"/>
      <c r="B13" s="37"/>
      <c r="C13" s="37"/>
      <c r="D13" s="37"/>
      <c r="E13" s="37"/>
      <c r="F13" s="37"/>
      <c r="G13" s="37"/>
      <c r="H13" s="37"/>
      <c r="I13" s="36"/>
      <c r="J13" s="36"/>
      <c r="K13" s="36"/>
      <c r="L13" s="36"/>
      <c r="M13" s="36"/>
      <c r="N13" s="36"/>
      <c r="O13" s="36"/>
      <c r="P13" s="36"/>
      <c r="Q13" s="36"/>
      <c r="R13" s="36"/>
    </row>
    <row r="14" spans="1:18" x14ac:dyDescent="0.25">
      <c r="B14" s="27"/>
      <c r="C14" s="27"/>
      <c r="D14" s="27"/>
      <c r="E14" s="27"/>
      <c r="F14" s="27"/>
      <c r="G14" s="27"/>
      <c r="H14" s="27"/>
      <c r="I14" s="27"/>
      <c r="J14" s="27"/>
      <c r="K14" s="27"/>
      <c r="L14" s="27"/>
      <c r="M14" s="27"/>
      <c r="N14" s="27"/>
      <c r="O14" s="27"/>
    </row>
    <row r="15" spans="1:18" ht="13" thickBot="1" x14ac:dyDescent="0.3">
      <c r="C15" s="27"/>
      <c r="D15" s="27"/>
      <c r="E15" s="27"/>
      <c r="F15" s="27"/>
      <c r="G15" s="27"/>
      <c r="H15" s="27"/>
      <c r="I15" s="27"/>
      <c r="J15" s="27"/>
      <c r="K15" s="27"/>
      <c r="L15" s="27"/>
      <c r="M15" s="27"/>
      <c r="N15" s="27"/>
      <c r="O15" s="27"/>
    </row>
    <row r="16" spans="1:18" ht="30.65" customHeight="1" thickBot="1" x14ac:dyDescent="0.3">
      <c r="B16" s="77" t="s">
        <v>64</v>
      </c>
      <c r="C16" s="78"/>
      <c r="D16" s="78"/>
      <c r="E16" s="78"/>
      <c r="F16" s="78"/>
      <c r="G16" s="79"/>
      <c r="H16" s="27"/>
      <c r="I16" s="27"/>
      <c r="J16" s="27"/>
      <c r="K16" s="27"/>
      <c r="L16" s="38"/>
      <c r="M16" s="38"/>
      <c r="N16" s="38"/>
      <c r="O16" s="27"/>
    </row>
    <row r="17" spans="1:18" ht="13" thickBot="1" x14ac:dyDescent="0.3">
      <c r="C17" s="27"/>
      <c r="D17" s="27"/>
      <c r="E17" s="27"/>
      <c r="F17" s="27"/>
      <c r="G17" s="27"/>
      <c r="H17" s="27"/>
      <c r="I17" s="27"/>
      <c r="J17" s="27"/>
      <c r="K17" s="27"/>
      <c r="L17" s="27"/>
      <c r="M17" s="27"/>
      <c r="N17" s="27"/>
      <c r="O17" s="27"/>
    </row>
    <row r="18" spans="1:18" ht="27.75" customHeight="1" thickBot="1" x14ac:dyDescent="0.3">
      <c r="B18" s="16" t="s">
        <v>65</v>
      </c>
      <c r="C18" s="27"/>
      <c r="D18" s="16" t="s">
        <v>66</v>
      </c>
      <c r="E18" s="16" t="s">
        <v>49</v>
      </c>
      <c r="F18" s="16" t="s">
        <v>48</v>
      </c>
      <c r="G18" s="16" t="s">
        <v>47</v>
      </c>
      <c r="I18" s="27"/>
      <c r="J18" s="27"/>
      <c r="K18" s="27"/>
      <c r="L18" s="27"/>
      <c r="M18" s="27"/>
      <c r="N18" s="27"/>
    </row>
    <row r="19" spans="1:18" ht="31.5" customHeight="1" thickBot="1" x14ac:dyDescent="0.3">
      <c r="B19" s="22">
        <f>COUNTA(Rogue!A:A)-1</f>
        <v>0</v>
      </c>
      <c r="C19" s="27"/>
      <c r="D19" s="25">
        <f>E19+F19</f>
        <v>0</v>
      </c>
      <c r="E19" s="25">
        <f>COUNTIF(Rogue!$M:$M,E18)</f>
        <v>0</v>
      </c>
      <c r="F19" s="25">
        <f>COUNTIF(Rogue!$M:$M,F18)</f>
        <v>0</v>
      </c>
      <c r="G19" s="25">
        <f>COUNTIF(Rogue!$M:$M,G18)</f>
        <v>0</v>
      </c>
      <c r="I19" s="27"/>
      <c r="J19" s="27"/>
      <c r="K19" s="27"/>
      <c r="L19" s="27"/>
      <c r="M19" s="27"/>
      <c r="N19" s="27"/>
      <c r="O19" s="27"/>
      <c r="P19" s="27"/>
      <c r="Q19" s="27"/>
    </row>
    <row r="20" spans="1:18" ht="13" thickBot="1" x14ac:dyDescent="0.3">
      <c r="C20" s="27"/>
      <c r="D20" s="27"/>
      <c r="E20" s="27"/>
      <c r="F20" s="27"/>
      <c r="G20" s="27"/>
      <c r="H20" s="27"/>
      <c r="I20" s="18"/>
      <c r="J20" s="27"/>
      <c r="K20" s="27"/>
      <c r="L20" s="27"/>
      <c r="M20" s="27"/>
      <c r="N20" s="27"/>
      <c r="O20" s="27"/>
    </row>
    <row r="21" spans="1:18" ht="16" thickBot="1" x14ac:dyDescent="0.3">
      <c r="C21" s="27"/>
      <c r="D21" s="32">
        <f>IF(B19=0,1,D19/$B$19)</f>
        <v>1</v>
      </c>
      <c r="E21" s="33" t="s">
        <v>63</v>
      </c>
      <c r="F21" s="27"/>
      <c r="G21" s="27"/>
      <c r="H21" s="27"/>
      <c r="I21" s="18"/>
      <c r="J21" s="27"/>
      <c r="K21" s="27"/>
      <c r="L21" s="27"/>
      <c r="M21" s="27"/>
      <c r="N21" s="27"/>
      <c r="O21" s="27"/>
    </row>
    <row r="23" spans="1:18" ht="13" thickBot="1" x14ac:dyDescent="0.3">
      <c r="A23" s="36"/>
      <c r="B23" s="37"/>
      <c r="C23" s="37"/>
      <c r="D23" s="37"/>
      <c r="E23" s="37"/>
      <c r="F23" s="37"/>
      <c r="G23" s="37"/>
      <c r="H23" s="37"/>
      <c r="I23" s="36"/>
      <c r="J23" s="36"/>
      <c r="K23" s="36"/>
      <c r="L23" s="36"/>
      <c r="M23" s="36"/>
      <c r="N23" s="36"/>
      <c r="O23" s="36"/>
      <c r="P23" s="36"/>
      <c r="Q23" s="36"/>
      <c r="R23" s="36"/>
    </row>
    <row r="24" spans="1:18" x14ac:dyDescent="0.25">
      <c r="B24" s="27"/>
      <c r="C24" s="27"/>
      <c r="D24" s="27"/>
      <c r="E24" s="27"/>
      <c r="F24" s="27"/>
      <c r="G24" s="27"/>
      <c r="H24" s="27"/>
      <c r="I24" s="27"/>
      <c r="J24" s="27"/>
      <c r="K24" s="27"/>
      <c r="L24" s="27"/>
      <c r="M24" s="27"/>
      <c r="N24" s="27"/>
      <c r="O24" s="27"/>
    </row>
    <row r="26" spans="1:18" x14ac:dyDescent="0.25">
      <c r="C26" s="27"/>
      <c r="D26" s="27"/>
    </row>
    <row r="27" spans="1:18" x14ac:dyDescent="0.25">
      <c r="C27" s="27"/>
      <c r="D27" s="27"/>
    </row>
    <row r="28" spans="1:18" x14ac:dyDescent="0.25">
      <c r="C28" s="38"/>
      <c r="D28" s="27"/>
    </row>
    <row r="29" spans="1:18" x14ac:dyDescent="0.25">
      <c r="C29" s="38"/>
      <c r="D29" s="27"/>
    </row>
    <row r="30" spans="1:18" x14ac:dyDescent="0.25">
      <c r="C30" s="38"/>
      <c r="D30" s="27"/>
    </row>
    <row r="31" spans="1:18" x14ac:dyDescent="0.25">
      <c r="C31" s="38"/>
      <c r="D31" s="27"/>
    </row>
    <row r="32" spans="1:18" x14ac:dyDescent="0.25">
      <c r="C32" s="38"/>
      <c r="D32" s="27"/>
    </row>
    <row r="33" spans="3:4" x14ac:dyDescent="0.25">
      <c r="C33" s="38"/>
      <c r="D33" s="27"/>
    </row>
    <row r="34" spans="3:4" x14ac:dyDescent="0.25">
      <c r="C34" s="38"/>
      <c r="D34" s="27"/>
    </row>
    <row r="35" spans="3:4" x14ac:dyDescent="0.25">
      <c r="C35" s="38"/>
      <c r="D35" s="27"/>
    </row>
    <row r="36" spans="3:4" x14ac:dyDescent="0.25">
      <c r="C36" s="38"/>
      <c r="D36" s="27"/>
    </row>
    <row r="37" spans="3:4" x14ac:dyDescent="0.25">
      <c r="C37" s="38"/>
      <c r="D37" s="27"/>
    </row>
    <row r="38" spans="3:4" x14ac:dyDescent="0.25">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IEEE_Cover</vt:lpstr>
      <vt:lpstr>SA Initial</vt:lpstr>
      <vt:lpstr>Rogue</vt:lpstr>
      <vt:lpstr>Reference-docs</vt:lpstr>
      <vt:lpstr>Progress-Status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bverso</cp:lastModifiedBy>
  <dcterms:created xsi:type="dcterms:W3CDTF">2012-07-21T16:42:55Z</dcterms:created>
  <dcterms:modified xsi:type="dcterms:W3CDTF">2020-01-15T23:06:13Z</dcterms:modified>
</cp:coreProperties>
</file>