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200" windowHeight="693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62913"/>
</workbook>
</file>

<file path=xl/calcChain.xml><?xml version="1.0" encoding="utf-8"?>
<calcChain xmlns="http://schemas.openxmlformats.org/spreadsheetml/2006/main">
  <c r="D21" i="6" l="1"/>
  <c r="O5" i="6"/>
  <c r="N5" i="6"/>
  <c r="M5" i="6"/>
  <c r="L5" i="6"/>
  <c r="J5" i="6"/>
  <c r="I5" i="6"/>
  <c r="G5" i="6" l="1"/>
  <c r="F5" i="6"/>
  <c r="E5" i="6"/>
  <c r="D5" i="6"/>
  <c r="B5" i="6"/>
  <c r="Q5" i="6" s="1"/>
  <c r="D1" i="1" l="1"/>
  <c r="F19" i="6" l="1"/>
  <c r="G19" i="6" l="1"/>
  <c r="E19" i="6"/>
  <c r="D19" i="6" s="1"/>
  <c r="I7" i="6" l="1"/>
  <c r="E7" i="6"/>
  <c r="D7" i="6" s="1"/>
  <c r="B19" i="6" l="1"/>
  <c r="D9" i="6" l="1"/>
  <c r="I9" i="6"/>
  <c r="N9" i="6"/>
  <c r="Q9" i="6"/>
  <c r="L9" i="6"/>
  <c r="M9" i="6"/>
  <c r="C5" i="6"/>
  <c r="O9" i="6"/>
  <c r="I11" i="6" l="1"/>
</calcChain>
</file>

<file path=xl/comments1.xml><?xml version="1.0" encoding="utf-8"?>
<comments xmlns="http://schemas.openxmlformats.org/spreadsheetml/2006/main">
  <authors>
    <author>Billy Verso</author>
  </authors>
  <commentList>
    <comment ref="V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<sst xmlns="http://schemas.openxmlformats.org/spreadsheetml/2006/main" count="3415" uniqueCount="943">
  <si>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</si>
  <si>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</si>
  <si>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</si>
  <si>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</si>
  <si>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</si>
  <si>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</si>
  <si>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</si>
  <si>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</si>
  <si>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</si>
  <si>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</si>
  <si>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</si>
  <si>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</si>
  <si>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</si>
  <si>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</si>
  <si>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</si>
  <si>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</si>
  <si>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</si>
  <si>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</si>
  <si>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</si>
  <si>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</si>
  <si>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</si>
  <si>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</si>
  <si>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</si>
  <si>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</si>
  <si>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</si>
  <si>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</si>
  <si>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</si>
  <si>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</si>
  <si>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</si>
  <si>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</si>
  <si>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</si>
  <si>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</si>
  <si>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</si>
  <si>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</si>
  <si>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</si>
  <si>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</si>
  <si>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</si>
  <si>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</si>
  <si>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</si>
  <si>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</si>
  <si>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</si>
  <si>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</si>
  <si>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</si>
  <si>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</si>
  <si>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</si>
  <si>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</si>
  <si>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</si>
  <si>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</si>
  <si>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</si>
  <si>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</si>
  <si>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</si>
  <si>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</si>
  <si>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</si>
  <si>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</si>
  <si>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</si>
  <si>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</si>
  <si>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</si>
  <si>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</si>
  <si>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</si>
  <si>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</si>
  <si>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</si>
  <si>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</si>
  <si>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</si>
  <si>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</si>
  <si>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</si>
  <si>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</si>
  <si>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</si>
  <si>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</si>
  <si>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</si>
  <si>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</si>
  <si>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</si>
  <si>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</si>
  <si>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</si>
  <si>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</si>
  <si>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</si>
  <si>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</si>
  <si>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</si>
  <si>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</si>
  <si>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</si>
  <si>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</si>
  <si>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</si>
  <si>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</si>
  <si>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</si>
  <si>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</si>
  <si>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</si>
  <si>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</si>
  <si>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</si>
  <si>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</si>
  <si>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</si>
  <si>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</si>
  <si>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</si>
  <si>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</si>
  <si>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</si>
  <si>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</si>
  <si>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</si>
  <si>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</si>
  <si>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</si>
  <si>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</si>
  <si>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</si>
  <si>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</si>
  <si>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</si>
  <si>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</si>
  <si>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</si>
  <si>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</si>
  <si>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</si>
  <si>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</si>
  <si>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</si>
  <si>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</si>
  <si>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</si>
  <si>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</si>
  <si>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</si>
  <si>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</si>
  <si>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</si>
  <si>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</si>
  <si>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</si>
  <si>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</si>
  <si>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</si>
  <si>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</si>
  <si>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</si>
  <si>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</si>
  <si>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</si>
  <si>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</si>
  <si>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</si>
  <si>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</si>
  <si>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</si>
  <si>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</si>
  <si>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</si>
  <si>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</si>
  <si>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</si>
  <si>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</si>
  <si>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</si>
  <si>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</si>
  <si>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</si>
  <si>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</si>
  <si>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</si>
  <si>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</si>
  <si>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</si>
  <si>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</si>
  <si>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</si>
  <si>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</si>
  <si>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</si>
  <si>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</si>
  <si>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</si>
  <si>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</si>
  <si>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</si>
  <si>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</si>
  <si>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</si>
  <si>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</si>
  <si>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</si>
  <si>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</si>
  <si>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</si>
  <si>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</si>
  <si>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</si>
  <si>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</si>
  <si>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</si>
  <si>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</si>
  <si>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</si>
  <si>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</si>
  <si>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</si>
  <si>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</si>
  <si>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</si>
  <si>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</si>
  <si>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</si>
  <si>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</si>
  <si>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</si>
  <si>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</si>
  <si>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</si>
  <si>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</si>
  <si>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</si>
  <si>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</si>
  <si>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</si>
  <si>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</si>
  <si>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</si>
  <si>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</si>
  <si>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</si>
  <si>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</si>
  <si>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</si>
  <si>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</si>
  <si>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</si>
  <si>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</si>
  <si>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</si>
  <si>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</si>
  <si>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</si>
  <si>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</si>
  <si>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</si>
  <si>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</si>
  <si>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</si>
  <si>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</si>
  <si>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</si>
  <si>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</si>
  <si>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</si>
  <si>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</si>
  <si>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</si>
  <si>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</si>
  <si>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</si>
  <si>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</si>
  <si>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</si>
  <si>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</si>
  <si>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</si>
  <si>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</si>
  <si>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</si>
  <si>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</si>
  <si>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</si>
  <si>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</si>
  <si>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</si>
  <si>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</si>
  <si>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</si>
  <si>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</si>
  <si>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</si>
  <si>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</si>
  <si>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</si>
  <si>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</si>
  <si>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</si>
  <si>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</si>
  <si>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</si>
  <si>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</si>
  <si>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</si>
  <si>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</si>
  <si>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</si>
  <si>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</si>
  <si>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</si>
  <si>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</si>
  <si>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</si>
  <si>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</si>
  <si>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</si>
  <si>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</si>
  <si>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</si>
  <si>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</si>
  <si>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</si>
  <si>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</si>
  <si>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</si>
  <si>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</si>
  <si>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</si>
  <si>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</si>
  <si>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</si>
  <si>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</si>
  <si>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</si>
  <si>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</si>
  <si>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</si>
  <si>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</si>
  <si>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</si>
  <si>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</si>
  <si>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</si>
  <si>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</si>
  <si>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</si>
  <si>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</si>
  <si>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</si>
  <si>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</si>
  <si>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</si>
  <si>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</si>
  <si>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</si>
  <si>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</si>
  <si>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</si>
  <si>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</si>
  <si>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</si>
  <si>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</si>
  <si>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</si>
  <si>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</si>
  <si>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</si>
  <si>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</si>
  <si>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</si>
  <si>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</si>
  <si>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</si>
  <si>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</si>
  <si>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</si>
  <si>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</si>
  <si>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</si>
  <si>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</si>
  <si>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</si>
  <si>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</si>
  <si>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</si>
  <si>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</si>
  <si>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</si>
  <si>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</si>
  <si>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</si>
  <si>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</si>
  <si>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</si>
  <si>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</si>
  <si>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</si>
  <si>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</si>
  <si>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</si>
  <si>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</si>
  <si>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</si>
  <si>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</si>
  <si>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</si>
  <si>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</si>
  <si>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</si>
  <si>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</si>
  <si>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</si>
  <si>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</si>
  <si>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</si>
  <si>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</si>
  <si>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</si>
  <si>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</si>
  <si>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</si>
  <si>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</si>
  <si>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</si>
  <si>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</si>
  <si>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</si>
  <si>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</si>
  <si>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</si>
  <si>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</si>
  <si>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</si>
  <si>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</si>
  <si>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</si>
  <si>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</si>
  <si>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</si>
  <si>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</si>
  <si>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</si>
  <si>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</si>
  <si>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</si>
  <si>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</si>
  <si>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</si>
  <si>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</si>
  <si>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</si>
  <si>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</si>
  <si>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</si>
  <si>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</si>
  <si>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</si>
  <si>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</si>
  <si>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</si>
  <si>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</si>
  <si>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</si>
  <si>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</si>
  <si>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</si>
  <si>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</si>
  <si>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</si>
  <si>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</si>
  <si>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</si>
  <si>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</si>
  <si>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</si>
  <si>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</si>
  <si>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</si>
  <si>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</si>
  <si>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</si>
  <si>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</si>
  <si>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</si>
  <si>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</si>
  <si>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</si>
  <si>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</si>
  <si>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</si>
  <si>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</si>
  <si>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</si>
  <si>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</si>
  <si>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</si>
  <si>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</si>
  <si>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</si>
  <si>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</si>
  <si>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</si>
  <si>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</si>
  <si>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</si>
  <si>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</si>
  <si>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</si>
  <si>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</si>
  <si>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</si>
  <si>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</si>
  <si>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</si>
  <si>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</si>
  <si>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</si>
  <si>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</si>
  <si>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</si>
  <si>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</si>
  <si>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</si>
  <si>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</si>
  <si>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</si>
  <si>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</si>
  <si>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</si>
  <si>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</si>
  <si>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</si>
  <si>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</si>
  <si>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</si>
  <si>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</si>
  <si>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</si>
  <si>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</si>
  <si>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</si>
  <si>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</si>
  <si>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</si>
  <si>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</si>
  <si>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</si>
  <si>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</si>
  <si>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</si>
  <si>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</si>
  <si>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</si>
  <si>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</si>
  <si>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</si>
  <si>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</si>
  <si>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</si>
  <si>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</si>
  <si>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</si>
  <si>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</si>
  <si>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</si>
  <si>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</si>
  <si>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</si>
  <si>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</si>
  <si>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</si>
  <si>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</si>
  <si>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</si>
  <si>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</si>
  <si>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</si>
  <si>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</si>
  <si>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</si>
  <si>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</si>
  <si>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</si>
  <si>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</si>
  <si>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</si>
  <si>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</si>
  <si>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</si>
  <si>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</si>
  <si>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</si>
  <si>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</si>
  <si>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</si>
  <si>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</si>
  <si>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</si>
  <si>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</si>
  <si>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</si>
  <si>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</si>
  <si>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</si>
  <si>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</si>
  <si>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</si>
  <si>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</si>
  <si>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</si>
  <si>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</si>
  <si>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</si>
  <si>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</si>
  <si>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</si>
  <si>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</si>
  <si>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</si>
  <si>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</si>
  <si>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</si>
  <si>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</si>
  <si>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</si>
  <si>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</si>
  <si>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</si>
  <si>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</si>
  <si>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</si>
  <si>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</si>
  <si>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</si>
  <si>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</si>
  <si>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</si>
  <si>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</si>
  <si>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</si>
  <si>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</si>
  <si>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</si>
  <si>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</si>
  <si>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</si>
  <si>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</si>
  <si>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</si>
  <si>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</si>
  <si>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</si>
  <si>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</si>
  <si>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</si>
  <si>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</si>
  <si>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</si>
  <si>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</si>
  <si>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</si>
  <si>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</si>
  <si>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</si>
  <si>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</si>
  <si>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</si>
  <si>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</si>
  <si>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</si>
  <si>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</si>
  <si>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</si>
  <si>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</si>
  <si>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</si>
  <si>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</si>
  <si>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</si>
  <si>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</si>
  <si>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</si>
  <si>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</si>
  <si>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</si>
  <si>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</si>
  <si>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</si>
  <si>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</si>
  <si>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</si>
  <si>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</si>
  <si>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</si>
  <si>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</si>
  <si>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</si>
  <si>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</si>
  <si>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</si>
  <si>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</si>
  <si>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</si>
  <si>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</si>
  <si>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</si>
  <si>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</si>
  <si>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</si>
  <si>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</si>
  <si>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</si>
  <si>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</si>
  <si>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</si>
  <si>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</si>
  <si>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</si>
  <si>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</si>
  <si>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</si>
  <si>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</si>
  <si>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</si>
  <si>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</si>
  <si>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</si>
  <si>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</si>
  <si>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</si>
  <si>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</si>
  <si>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</si>
  <si>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</si>
  <si>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</si>
  <si>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</si>
  <si>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</si>
  <si>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</si>
  <si>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</si>
  <si>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</si>
  <si>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</si>
  <si>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</si>
  <si>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</si>
  <si>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</si>
  <si>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</si>
  <si>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</si>
  <si>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</si>
  <si>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</si>
  <si>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</si>
  <si>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</si>
  <si>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</si>
  <si>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</si>
  <si>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</si>
  <si>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</si>
  <si>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</si>
  <si>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</si>
  <si>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</si>
  <si>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</si>
  <si>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</si>
  <si>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</si>
  <si>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</si>
  <si>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</si>
  <si>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</si>
  <si>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</si>
  <si>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</si>
  <si>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</si>
  <si>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</si>
  <si>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</si>
  <si>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</si>
  <si>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</si>
  <si>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</si>
  <si>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</si>
  <si>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</si>
  <si>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</si>
  <si>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</si>
  <si>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</si>
  <si>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</si>
  <si>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</si>
  <si>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</si>
  <si>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</si>
  <si>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</si>
  <si>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</si>
  <si>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</si>
  <si>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</si>
  <si>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</si>
  <si>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</si>
  <si>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</si>
  <si>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</si>
  <si>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</si>
  <si>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</si>
  <si>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</si>
  <si>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</si>
  <si>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</si>
  <si>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</si>
  <si>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</si>
  <si>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</si>
  <si>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</si>
  <si>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</si>
  <si>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</si>
  <si>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</si>
  <si>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</si>
  <si>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</si>
  <si>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</si>
  <si>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</si>
  <si>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</si>
  <si>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</si>
  <si>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</si>
  <si>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</si>
  <si>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</si>
  <si>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</si>
  <si>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</si>
  <si>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</si>
  <si>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</si>
  <si>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</si>
  <si>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</si>
  <si>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</si>
  <si>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</si>
  <si>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</si>
  <si>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</si>
  <si>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</si>
  <si>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</si>
  <si>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</si>
  <si>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</si>
  <si>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</si>
  <si>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</si>
  <si>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</si>
  <si>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</si>
  <si>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</si>
  <si>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</si>
  <si>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</si>
  <si>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</si>
  <si>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</si>
  <si>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</si>
  <si>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</si>
  <si>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</si>
  <si>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</si>
  <si>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</si>
  <si>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</si>
  <si>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</si>
  <si>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</si>
  <si>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</si>
  <si>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</si>
  <si>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</si>
  <si>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</si>
  <si>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</si>
  <si>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</si>
  <si>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</si>
  <si>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</si>
  <si>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</si>
  <si>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</si>
  <si>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</si>
  <si>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</si>
  <si>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</si>
  <si>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</si>
  <si>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</si>
  <si>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</si>
  <si>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</si>
  <si>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</si>
  <si>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</si>
  <si>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</si>
  <si>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</si>
  <si>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</si>
  <si>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</si>
  <si>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</si>
  <si>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</si>
  <si>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</si>
  <si>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</si>
  <si>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</si>
  <si>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</si>
  <si>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</si>
  <si>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</si>
  <si>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</si>
  <si>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</si>
  <si>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</si>
  <si>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</si>
  <si>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</si>
  <si>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</si>
  <si>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</si>
  <si>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</si>
  <si>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</si>
  <si>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</si>
  <si>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</si>
  <si>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</si>
  <si>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</si>
  <si>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</si>
  <si>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</si>
  <si>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</si>
  <si>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</si>
  <si>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</si>
  <si>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</si>
  <si>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</si>
  <si>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</si>
  <si>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</si>
  <si>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</si>
  <si>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</si>
  <si>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</si>
  <si>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</si>
  <si>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</si>
  <si>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</si>
  <si>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</si>
  <si>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</si>
  <si>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</si>
  <si>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</si>
  <si>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</si>
  <si>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</si>
  <si>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</si>
  <si>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</si>
  <si>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</si>
  <si>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</si>
  <si>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</si>
  <si>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</si>
  <si>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</si>
  <si>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</si>
  <si>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</si>
  <si>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</si>
  <si>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</si>
  <si>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</si>
  <si>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</si>
  <si>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</si>
  <si>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</si>
  <si>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</si>
  <si>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</si>
  <si>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</si>
  <si>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</si>
  <si>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</si>
  <si>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</si>
  <si>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</si>
  <si>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</si>
  <si>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</si>
  <si>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</si>
  <si>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</si>
  <si>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</si>
  <si>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</si>
  <si>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</si>
  <si>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</si>
  <si>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</si>
  <si>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</si>
  <si>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</si>
  <si>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</si>
  <si>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</si>
  <si>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</si>
  <si>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</si>
  <si>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</si>
  <si>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</si>
  <si>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</si>
  <si>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</si>
  <si>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</si>
  <si>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</si>
  <si>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</si>
  <si>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</si>
  <si>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</si>
  <si>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</si>
  <si>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</si>
  <si>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</si>
  <si>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</si>
  <si>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</si>
  <si>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</si>
  <si>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</si>
  <si>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</si>
  <si>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</si>
  <si>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</si>
  <si>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</si>
  <si>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</si>
  <si>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</si>
  <si>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</si>
  <si>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</si>
  <si>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</si>
  <si>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</si>
  <si>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</si>
  <si>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</si>
  <si>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</si>
  <si>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</si>
  <si>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</si>
  <si>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</si>
  <si>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</si>
  <si>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</si>
  <si>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</si>
  <si>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</si>
  <si>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</si>
  <si>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</si>
  <si>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</si>
  <si>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</si>
  <si>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</si>
  <si>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</si>
  <si>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</si>
  <si>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</si>
  <si>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</si>
  <si>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</si>
  <si>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</si>
  <si>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</si>
  <si>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</si>
  <si>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</si>
  <si>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</si>
  <si>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</si>
  <si>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</si>
  <si>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</si>
  <si>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</si>
  <si>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</si>
  <si>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</si>
  <si>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</si>
  <si>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</si>
  <si>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</si>
  <si>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</si>
  <si>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</si>
  <si>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</si>
  <si>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</si>
  <si>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</si>
  <si>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</si>
  <si>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</si>
  <si>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</si>
  <si>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</si>
  <si>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</si>
  <si>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</si>
  <si>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</si>
  <si>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</si>
  <si>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</si>
  <si>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</si>
  <si>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</si>
  <si>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</si>
  <si>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</si>
  <si>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</si>
  <si>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</si>
  <si>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</si>
  <si>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</si>
  <si>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</si>
  <si>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</si>
  <si>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</si>
  <si>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</si>
  <si>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</si>
  <si>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</si>
  <si>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</si>
  <si>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</si>
  <si>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</si>
  <si>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</si>
  <si>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</si>
  <si>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</si>
  <si>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</si>
  <si>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</si>
  <si>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</si>
  <si>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</si>
  <si>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</si>
  <si>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</si>
  <si>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</si>
  <si>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</si>
  <si>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</si>
  <si>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</si>
  <si>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</si>
  <si>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</si>
  <si>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</si>
  <si>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</si>
  <si>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</si>
  <si>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</si>
  <si>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</si>
  <si>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</si>
  <si>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</si>
  <si>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</si>
  <si>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</si>
  <si>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</si>
  <si>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</si>
  <si>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</si>
  <si>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</si>
  <si>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</si>
  <si>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</si>
  <si>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</si>
  <si>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</si>
  <si>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</si>
  <si>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</si>
  <si>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</si>
  <si>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</si>
  <si>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</si>
  <si>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</si>
  <si>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</si>
  <si>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</si>
  <si>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</si>
  <si>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</si>
  <si>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</si>
  <si>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</si>
  <si>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</si>
  <si>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</si>
  <si>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</si>
  <si>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</si>
  <si>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</si>
  <si>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</si>
  <si>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</si>
  <si>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</si>
  <si>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</si>
  <si>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</si>
  <si>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</si>
  <si>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</si>
  <si>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</si>
  <si>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</si>
  <si>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</si>
  <si>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</si>
  <si>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</si>
  <si>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</si>
  <si>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</si>
  <si>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</si>
  <si>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</si>
  <si>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</si>
  <si>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</si>
  <si>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</si>
  <si>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</si>
  <si>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</si>
  <si>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</si>
  <si>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</si>
  <si>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</si>
  <si>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</si>
  <si>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</si>
  <si>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</si>
  <si>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</si>
  <si>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</si>
  <si>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</si>
  <si>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</si>
  <si>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</si>
  <si>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</si>
  <si>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</si>
  <si>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</si>
  <si>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</si>
  <si>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</si>
  <si>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</si>
  <si>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</si>
  <si>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</si>
  <si>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</si>
  <si>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</si>
  <si>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Change to "0/2"</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</si>
  <si>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</si>
  <si>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</si>
  <si>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</si>
  <si>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</si>
  <si>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</si>
  <si>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</si>
  <si>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</si>
  <si>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</si>
  <si>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</si>
  <si>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</si>
  <si>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Frank, Ben</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</si>
  <si>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</si>
  <si>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</si>
  <si>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</si>
  <si>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</si>
  <si>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</si>
  <si>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</si>
  <si>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</si>
  <si>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</si>
  <si>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</si>
  <si>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</si>
  <si>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</si>
  <si>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</si>
  <si>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</si>
  <si>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</si>
  <si>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</si>
  <si>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</si>
  <si>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</si>
  <si>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</si>
  <si>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</si>
  <si>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</si>
  <si>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</si>
  <si>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</si>
  <si>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</si>
  <si>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Boris has provided the updated figure to me via email</t>
  </si>
  <si>
    <t>I think I should do this, so probably accept, unless I get some hitch when I try to do it.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</si>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</sst>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5" fillId="0" borderId="0"/>
    <xf numFmtId="0" fontId="17" fillId="0" borderId="0"/>
    <xf numFmtId="165" fontId="18" fillId="0" borderId="0" applyBorder="0" applyAlignment="0" applyProtection="0"/>
    <xf numFmtId="0" fontId="16" fillId="2" borderId="4" applyNumberFormat="0" applyAlignment="0" applyProtection="0"/>
    <xf numFmtId="0" fontId="17" fillId="0" borderId="0"/>
    <xf numFmtId="0" fontId="19" fillId="0" borderId="0" applyNumberFormat="0" applyFill="0" applyBorder="0" applyAlignment="0" applyProtection="0"/>
    <xf numFmtId="9" fontId="15"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165" fontId="27" fillId="0" borderId="0" applyBorder="0" applyAlignment="0" applyProtection="0"/>
    <xf numFmtId="0" fontId="17" fillId="0" borderId="0"/>
    <xf numFmtId="0" fontId="9" fillId="0" borderId="0"/>
  </cellStyleXfs>
  <cellXfs count="86">
    <xf numFmtId="0" fontId="0" fillId="0" borderId="0" xfId="0"/>
    <xf numFmtId="0" fontId="15" fillId="0" borderId="0" xfId="1"/>
    <xf numFmtId="49" fontId="10" fillId="0" borderId="0" xfId="1" applyNumberFormat="1" applyFont="1" applyAlignment="1">
      <alignment horizontal="left"/>
    </xf>
    <xf numFmtId="0" fontId="11" fillId="0" borderId="0" xfId="1" applyFont="1"/>
    <xf numFmtId="0" fontId="10" fillId="0" borderId="0" xfId="0" applyFont="1"/>
    <xf numFmtId="0" fontId="12" fillId="0" borderId="0" xfId="1" applyFont="1" applyAlignment="1">
      <alignment horizontal="center"/>
    </xf>
    <xf numFmtId="0" fontId="13" fillId="0" borderId="1" xfId="1" applyFont="1" applyBorder="1" applyAlignment="1">
      <alignment vertical="top" wrapText="1"/>
    </xf>
    <xf numFmtId="0" fontId="13" fillId="0" borderId="2" xfId="1" applyFont="1" applyBorder="1" applyAlignment="1">
      <alignment vertical="top" wrapText="1"/>
    </xf>
    <xf numFmtId="0" fontId="13" fillId="0" borderId="0" xfId="1" applyFont="1" applyAlignment="1">
      <alignment vertical="top" wrapText="1"/>
    </xf>
    <xf numFmtId="0" fontId="13" fillId="0" borderId="3" xfId="1" applyFont="1" applyBorder="1" applyAlignment="1">
      <alignment vertical="top" wrapText="1"/>
    </xf>
    <xf numFmtId="0" fontId="15" fillId="0" borderId="3" xfId="1" applyBorder="1" applyAlignment="1">
      <alignment vertical="top" wrapText="1"/>
    </xf>
    <xf numFmtId="0" fontId="13" fillId="0" borderId="0" xfId="0" applyFont="1"/>
    <xf numFmtId="0" fontId="13" fillId="0" borderId="0" xfId="1" applyFont="1" applyAlignment="1">
      <alignment horizontal="left"/>
    </xf>
    <xf numFmtId="0" fontId="15" fillId="0" borderId="0" xfId="1" applyAlignment="1">
      <alignment wrapText="1"/>
    </xf>
    <xf numFmtId="0" fontId="0" fillId="0" borderId="0" xfId="0" applyAlignment="1">
      <alignment vertical="center"/>
    </xf>
    <xf numFmtId="0" fontId="20"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21"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22"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vertical="center"/>
    </xf>
    <xf numFmtId="0" fontId="0" fillId="0" borderId="0" xfId="0" applyBorder="1" applyAlignment="1">
      <alignment horizontal="center" vertical="center"/>
    </xf>
    <xf numFmtId="10" fontId="20" fillId="7" borderId="8" xfId="7" applyNumberFormat="1" applyFont="1" applyFill="1" applyBorder="1" applyAlignment="1">
      <alignment horizontal="center" vertical="center"/>
    </xf>
    <xf numFmtId="10" fontId="20" fillId="7" borderId="5" xfId="7" applyNumberFormat="1" applyFont="1" applyFill="1" applyBorder="1" applyAlignment="1">
      <alignment horizontal="center" vertical="center"/>
    </xf>
    <xf numFmtId="10" fontId="20"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5"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4" fillId="0" borderId="0" xfId="0" applyFont="1" applyAlignment="1">
      <alignment horizontal="left" vertical="top" wrapText="1"/>
    </xf>
    <xf numFmtId="0" fontId="9" fillId="0" borderId="0" xfId="12"/>
    <xf numFmtId="49" fontId="9" fillId="0" borderId="0" xfId="12" applyNumberFormat="1" applyAlignment="1">
      <alignment horizontal="left" vertical="top" wrapText="1"/>
    </xf>
    <xf numFmtId="0" fontId="9" fillId="0" borderId="0" xfId="12" applyAlignment="1">
      <alignment wrapText="1"/>
    </xf>
    <xf numFmtId="0" fontId="9" fillId="0" borderId="0" xfId="12" applyAlignment="1">
      <alignment vertical="top" wrapText="1"/>
    </xf>
    <xf numFmtId="0" fontId="8" fillId="0" borderId="0" xfId="12" applyFont="1" applyAlignment="1">
      <alignment vertical="top" wrapText="1"/>
    </xf>
    <xf numFmtId="0" fontId="9" fillId="0" borderId="0" xfId="12" applyAlignment="1">
      <alignment vertical="top"/>
    </xf>
    <xf numFmtId="0" fontId="8" fillId="0" borderId="0" xfId="12" applyFont="1" applyAlignment="1">
      <alignment vertical="top"/>
    </xf>
    <xf numFmtId="0" fontId="7" fillId="0" borderId="0" xfId="12" applyFont="1" applyAlignment="1">
      <alignment vertical="top"/>
    </xf>
    <xf numFmtId="0" fontId="7" fillId="0" borderId="0" xfId="12" applyFont="1" applyAlignment="1">
      <alignment vertical="top" wrapText="1"/>
    </xf>
    <xf numFmtId="0" fontId="7" fillId="0" borderId="0" xfId="12" applyFont="1" applyAlignment="1">
      <alignment wrapText="1"/>
    </xf>
    <xf numFmtId="0" fontId="6" fillId="0" borderId="0" xfId="12" applyFont="1" applyAlignment="1">
      <alignment vertical="top"/>
    </xf>
    <xf numFmtId="0" fontId="6" fillId="0" borderId="0" xfId="12" applyFont="1" applyAlignment="1">
      <alignment vertical="top" wrapText="1"/>
    </xf>
    <xf numFmtId="0" fontId="6" fillId="0" borderId="0" xfId="12" applyFont="1" applyAlignment="1">
      <alignment wrapText="1"/>
    </xf>
    <xf numFmtId="0" fontId="5" fillId="0" borderId="0" xfId="12" applyFont="1" applyAlignment="1">
      <alignment vertical="top"/>
    </xf>
    <xf numFmtId="0" fontId="5" fillId="0" borderId="0" xfId="12" applyFont="1" applyAlignment="1">
      <alignment wrapText="1"/>
    </xf>
    <xf numFmtId="0" fontId="5" fillId="0" borderId="0" xfId="12" applyFont="1" applyAlignment="1">
      <alignment vertical="top" wrapText="1"/>
    </xf>
    <xf numFmtId="0" fontId="4" fillId="0" borderId="0" xfId="12" applyFont="1" applyAlignment="1">
      <alignment horizontal="left" vertical="top"/>
    </xf>
    <xf numFmtId="0" fontId="7" fillId="0" borderId="0" xfId="12" applyFont="1" applyAlignment="1">
      <alignment horizontal="left" vertical="top" wrapText="1"/>
    </xf>
    <xf numFmtId="0" fontId="9" fillId="0" borderId="0" xfId="12" applyAlignment="1">
      <alignment horizontal="left" vertical="top"/>
    </xf>
    <xf numFmtId="0" fontId="9" fillId="0" borderId="0" xfId="12" applyAlignment="1">
      <alignment horizontal="left" vertical="top" wrapText="1"/>
    </xf>
    <xf numFmtId="0" fontId="7" fillId="0" borderId="0" xfId="12" applyFont="1" applyAlignment="1">
      <alignment horizontal="left" vertical="top"/>
    </xf>
    <xf numFmtId="0" fontId="4" fillId="0" borderId="0" xfId="12" applyFont="1" applyAlignment="1">
      <alignment vertical="top" wrapText="1"/>
    </xf>
    <xf numFmtId="0" fontId="3" fillId="0" borderId="0" xfId="12" applyFont="1" applyAlignment="1">
      <alignment horizontal="left" vertical="top"/>
    </xf>
    <xf numFmtId="0" fontId="2" fillId="0" borderId="0" xfId="12" applyFont="1" applyAlignment="1">
      <alignment horizontal="left" vertical="top"/>
    </xf>
    <xf numFmtId="0" fontId="13" fillId="0" borderId="2" xfId="1" applyFont="1" applyBorder="1" applyAlignment="1">
      <alignment vertical="top" wrapText="1"/>
    </xf>
    <xf numFmtId="0" fontId="12" fillId="0" borderId="2" xfId="1" applyFont="1" applyBorder="1" applyAlignment="1">
      <alignment vertical="top" wrapText="1"/>
    </xf>
    <xf numFmtId="164" fontId="13" fillId="0" borderId="2" xfId="1" applyNumberFormat="1" applyFont="1" applyBorder="1" applyAlignment="1">
      <alignment horizontal="left" vertical="top"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vertical="top" wrapText="1"/>
    </xf>
    <xf numFmtId="0" fontId="1" fillId="0" borderId="0" xfId="12" applyFont="1" applyAlignment="1">
      <alignment horizontal="left" vertical="top"/>
    </xf>
    <xf numFmtId="0" fontId="1" fillId="0" borderId="0" xfId="12" applyFont="1" applyAlignment="1">
      <alignment wrapText="1"/>
    </xf>
    <xf numFmtId="0" fontId="3" fillId="0" borderId="0" xfId="12" applyFont="1" applyAlignment="1">
      <alignment vertical="top"/>
    </xf>
    <xf numFmtId="0" fontId="2" fillId="0" borderId="0" xfId="12" applyFont="1" applyAlignment="1">
      <alignment vertical="top"/>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15-20-0005-07-004z-sa-initial-ballot-comments.xlsx</v>
      </c>
    </row>
    <row r="3" spans="2:4" ht="18.75" x14ac:dyDescent="0.3">
      <c r="C3" s="5" t="s">
        <v>0</v>
      </c>
    </row>
    <row r="4" spans="2:4" ht="18.75" x14ac:dyDescent="0.3">
      <c r="C4" s="5" t="s">
        <v>20</v>
      </c>
    </row>
    <row r="5" spans="2:4" ht="18.75" x14ac:dyDescent="0.3">
      <c r="B5" s="5"/>
    </row>
    <row r="6" spans="2:4" ht="14.65" customHeight="1" x14ac:dyDescent="0.2">
      <c r="B6" s="6" t="s">
        <v>1</v>
      </c>
      <c r="C6" s="68" t="s">
        <v>21</v>
      </c>
      <c r="D6" s="68"/>
    </row>
    <row r="7" spans="2:4" ht="17.25" customHeight="1" x14ac:dyDescent="0.2">
      <c r="B7" s="6" t="s">
        <v>2</v>
      </c>
      <c r="C7" s="69" t="s">
        <v>186</v>
      </c>
      <c r="D7" s="69"/>
    </row>
    <row r="8" spans="2:4" ht="15.75" x14ac:dyDescent="0.2">
      <c r="B8" s="6" t="s">
        <v>3</v>
      </c>
      <c r="C8" s="70">
        <v>43836</v>
      </c>
      <c r="D8" s="70"/>
    </row>
    <row r="9" spans="2:4" ht="14.65" customHeight="1" x14ac:dyDescent="0.2">
      <c r="B9" s="68" t="s">
        <v>4</v>
      </c>
      <c r="C9" s="6" t="s">
        <v>29</v>
      </c>
      <c r="D9" s="6" t="s">
        <v>70</v>
      </c>
    </row>
    <row r="10" spans="2:4" ht="15.75" x14ac:dyDescent="0.2">
      <c r="B10" s="68"/>
      <c r="C10" s="8"/>
      <c r="D10" s="8"/>
    </row>
    <row r="11" spans="2:4" ht="15.75" x14ac:dyDescent="0.2">
      <c r="B11" s="68"/>
      <c r="C11" s="8"/>
      <c r="D11" s="8"/>
    </row>
    <row r="12" spans="2:4" ht="15.75" x14ac:dyDescent="0.2">
      <c r="B12" s="68"/>
      <c r="C12" s="9"/>
      <c r="D12" s="10"/>
    </row>
    <row r="13" spans="2:4" ht="14.65" customHeight="1" x14ac:dyDescent="0.25">
      <c r="B13" s="68" t="s">
        <v>5</v>
      </c>
      <c r="C13" s="11"/>
      <c r="D13" s="6"/>
    </row>
    <row r="14" spans="2:4" ht="15.75" x14ac:dyDescent="0.25">
      <c r="B14" s="68"/>
      <c r="C14" s="12"/>
    </row>
    <row r="15" spans="2:4" ht="14.65" customHeight="1" x14ac:dyDescent="0.2">
      <c r="B15" s="6" t="s">
        <v>6</v>
      </c>
      <c r="C15" s="68" t="s">
        <v>186</v>
      </c>
      <c r="D15" s="68"/>
    </row>
    <row r="16" spans="2:4" s="13" customFormat="1" ht="20.25" customHeight="1" x14ac:dyDescent="0.2">
      <c r="B16" s="6" t="s">
        <v>7</v>
      </c>
      <c r="C16" s="68" t="s">
        <v>22</v>
      </c>
      <c r="D16" s="68"/>
    </row>
    <row r="17" spans="2:4" s="13" customFormat="1" ht="84" customHeight="1" x14ac:dyDescent="0.2">
      <c r="B17" s="7" t="s">
        <v>8</v>
      </c>
      <c r="C17" s="68" t="s">
        <v>9</v>
      </c>
      <c r="D17" s="68"/>
    </row>
    <row r="18" spans="2:4" s="13" customFormat="1" ht="36.75" customHeight="1" x14ac:dyDescent="0.2">
      <c r="B18" s="9" t="s">
        <v>10</v>
      </c>
      <c r="C18" s="68" t="s">
        <v>11</v>
      </c>
      <c r="D18" s="6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66"/>
  <sheetViews>
    <sheetView tabSelected="1" workbookViewId="0">
      <pane xSplit="2" ySplit="1" topLeftCell="C2" activePane="bottomRight" state="frozen"/>
      <selection pane="topRight" activeCell="C1" sqref="C1"/>
      <selection pane="bottomLeft" activeCell="A2" sqref="A2"/>
      <selection pane="bottomRight" activeCell="V106" sqref="V106"/>
    </sheetView>
  </sheetViews>
  <sheetFormatPr defaultColWidth="9.140625" defaultRowHeight="15" x14ac:dyDescent="0.25"/>
  <cols>
    <col min="1" max="1" width="12.5703125" style="62" customWidth="1"/>
    <col min="2" max="2" width="5.5703125" style="62" customWidth="1"/>
    <col min="3" max="3" width="24.140625" style="62" bestFit="1" customWidth="1"/>
    <col min="4" max="4" width="12.5703125" style="63" bestFit="1" customWidth="1"/>
    <col min="5" max="5" width="5.140625" style="62" customWidth="1"/>
    <col min="6" max="6" width="11.7109375" style="62" customWidth="1"/>
    <col min="7" max="7" width="27" style="62" bestFit="1" customWidth="1"/>
    <col min="8" max="8" width="9.140625" style="62" customWidth="1"/>
    <col min="9" max="9" width="4.5703125" style="62" customWidth="1"/>
    <col min="10" max="10" width="9.42578125" style="62" customWidth="1"/>
    <col min="11" max="11" width="4.28515625" style="62" customWidth="1"/>
    <col min="12" max="12" width="60.7109375" style="45" customWidth="1"/>
    <col min="13" max="13" width="5.140625" style="62" customWidth="1"/>
    <col min="14" max="14" width="5.85546875" style="62" customWidth="1"/>
    <col min="15" max="15" width="55.7109375" style="63" customWidth="1"/>
    <col min="16" max="16" width="16.42578125" style="62" customWidth="1"/>
    <col min="17" max="17" width="53.28515625" style="47" customWidth="1"/>
    <col min="18" max="20" width="9.140625" style="44" customWidth="1"/>
    <col min="21" max="16384" width="9.140625" style="62"/>
  </cols>
  <sheetData>
    <row r="1" spans="1:23" ht="30" x14ac:dyDescent="0.2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62" t="s">
        <v>196</v>
      </c>
      <c r="Q1" s="47" t="s">
        <v>197</v>
      </c>
      <c r="R1" s="44" t="s">
        <v>198</v>
      </c>
      <c r="S1" s="44" t="s">
        <v>199</v>
      </c>
      <c r="T1" s="44" t="s">
        <v>200</v>
      </c>
      <c r="U1" s="64" t="s">
        <v>891</v>
      </c>
      <c r="V1" s="61" t="s">
        <v>26</v>
      </c>
      <c r="W1" s="61" t="s">
        <v>27</v>
      </c>
    </row>
    <row r="2" spans="1:23" s="44" customFormat="1" ht="105" x14ac:dyDescent="0.25">
      <c r="A2" s="49">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920</v>
      </c>
      <c r="U2" s="50" t="s">
        <v>868</v>
      </c>
      <c r="V2" s="60" t="s">
        <v>48</v>
      </c>
      <c r="W2" s="62"/>
    </row>
    <row r="3" spans="1:23" s="44" customFormat="1" ht="120" x14ac:dyDescent="0.25">
      <c r="A3" s="49">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921</v>
      </c>
      <c r="U3" s="50" t="s">
        <v>868</v>
      </c>
      <c r="V3" s="60" t="s">
        <v>48</v>
      </c>
      <c r="W3" s="62"/>
    </row>
    <row r="4" spans="1:23" s="44" customFormat="1" ht="105" x14ac:dyDescent="0.25">
      <c r="A4" s="49">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5" x14ac:dyDescent="0.2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869</v>
      </c>
      <c r="Q5" s="46"/>
      <c r="V5" s="60" t="s">
        <v>49</v>
      </c>
    </row>
    <row r="6" spans="1:23" s="44" customFormat="1" ht="60" x14ac:dyDescent="0.25">
      <c r="A6" s="49">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90" x14ac:dyDescent="0.25">
      <c r="A7" s="49">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870</v>
      </c>
      <c r="Q7" s="48" t="s">
        <v>871</v>
      </c>
      <c r="U7" s="49"/>
      <c r="V7" s="84" t="s">
        <v>49</v>
      </c>
      <c r="W7" s="84" t="s">
        <v>928</v>
      </c>
    </row>
    <row r="8" spans="1:23" s="44" customFormat="1" ht="345" x14ac:dyDescent="0.25">
      <c r="A8" s="49">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870</v>
      </c>
      <c r="Q8" s="55" t="s">
        <v>916</v>
      </c>
      <c r="U8" s="50"/>
      <c r="V8" s="84" t="s">
        <v>47</v>
      </c>
    </row>
    <row r="9" spans="1:23" s="44" customFormat="1" ht="120" x14ac:dyDescent="0.25">
      <c r="A9" s="49">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917</v>
      </c>
      <c r="U9" s="50" t="s">
        <v>868</v>
      </c>
      <c r="V9" s="60" t="s">
        <v>48</v>
      </c>
      <c r="W9" s="62"/>
    </row>
    <row r="10" spans="1:23" s="44" customFormat="1" ht="120" x14ac:dyDescent="0.25">
      <c r="A10" s="49">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917</v>
      </c>
      <c r="U10" s="50" t="s">
        <v>868</v>
      </c>
      <c r="V10" s="60" t="s">
        <v>48</v>
      </c>
      <c r="W10" s="62"/>
    </row>
    <row r="11" spans="1:23" s="44" customFormat="1" ht="120" x14ac:dyDescent="0.25">
      <c r="A11" s="49">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918</v>
      </c>
      <c r="U11" s="50" t="s">
        <v>868</v>
      </c>
      <c r="V11" s="60" t="s">
        <v>48</v>
      </c>
      <c r="W11" s="62"/>
    </row>
    <row r="12" spans="1:23" s="44" customFormat="1" ht="105" x14ac:dyDescent="0.25">
      <c r="A12" s="49">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80" t="s">
        <v>870</v>
      </c>
      <c r="Q12" s="81" t="s">
        <v>931</v>
      </c>
      <c r="U12" s="50" t="s">
        <v>873</v>
      </c>
      <c r="V12" s="80" t="s">
        <v>47</v>
      </c>
    </row>
    <row r="13" spans="1:23" ht="30" x14ac:dyDescent="0.2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869</v>
      </c>
      <c r="Q13" s="46"/>
      <c r="V13" s="60" t="s">
        <v>47</v>
      </c>
    </row>
    <row r="14" spans="1:23" ht="45" x14ac:dyDescent="0.2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869</v>
      </c>
      <c r="Q14" s="46"/>
      <c r="V14" s="60" t="s">
        <v>49</v>
      </c>
    </row>
    <row r="15" spans="1:23" s="44" customFormat="1" ht="45" x14ac:dyDescent="0.25">
      <c r="A15" s="49">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869</v>
      </c>
      <c r="Q15" s="47"/>
      <c r="U15" s="50"/>
      <c r="V15" s="84" t="s">
        <v>47</v>
      </c>
    </row>
    <row r="16" spans="1:23" s="44" customFormat="1" ht="75" x14ac:dyDescent="0.25">
      <c r="A16" s="49">
        <v>27590400023</v>
      </c>
      <c r="B16" s="49" t="s">
        <v>258</v>
      </c>
      <c r="C16" s="49" t="s">
        <v>218</v>
      </c>
      <c r="D16" s="47" t="s">
        <v>203</v>
      </c>
      <c r="E16" s="49">
        <v>4</v>
      </c>
      <c r="F16" s="49" t="s">
        <v>204</v>
      </c>
      <c r="G16" s="49" t="s">
        <v>219</v>
      </c>
      <c r="H16" s="49" t="s">
        <v>206</v>
      </c>
      <c r="I16" s="49">
        <v>26</v>
      </c>
      <c r="J16" s="49" t="s">
        <v>43</v>
      </c>
      <c r="K16" s="49">
        <v>21</v>
      </c>
      <c r="L16" s="45" t="s">
        <v>259</v>
      </c>
      <c r="M16" s="49"/>
      <c r="N16" s="49" t="s">
        <v>30</v>
      </c>
      <c r="O16" s="47" t="s">
        <v>98</v>
      </c>
      <c r="P16" s="54" t="s">
        <v>869</v>
      </c>
      <c r="Q16" s="47"/>
      <c r="U16" s="50"/>
      <c r="V16" s="84" t="s">
        <v>47</v>
      </c>
    </row>
    <row r="17" spans="1:23" s="44" customFormat="1" ht="300" x14ac:dyDescent="0.25">
      <c r="A17" s="49">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47" t="s">
        <v>262</v>
      </c>
      <c r="P17" s="54" t="s">
        <v>869</v>
      </c>
      <c r="Q17" s="47"/>
      <c r="U17" s="50"/>
      <c r="V17" s="84" t="s">
        <v>47</v>
      </c>
    </row>
    <row r="18" spans="1:23" s="44" customFormat="1" ht="60" x14ac:dyDescent="0.25">
      <c r="A18" s="49">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869</v>
      </c>
      <c r="Q18" s="47"/>
      <c r="U18" s="50"/>
      <c r="V18" s="84" t="s">
        <v>47</v>
      </c>
    </row>
    <row r="19" spans="1:23" s="44" customFormat="1" ht="135" x14ac:dyDescent="0.25">
      <c r="A19" s="49">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869</v>
      </c>
      <c r="Q19" s="47"/>
      <c r="U19" s="50"/>
      <c r="V19" s="84" t="s">
        <v>47</v>
      </c>
    </row>
    <row r="20" spans="1:23" s="44" customFormat="1" ht="105" x14ac:dyDescent="0.25">
      <c r="A20" s="49">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869</v>
      </c>
      <c r="Q20" s="47"/>
      <c r="U20" s="50"/>
      <c r="V20" s="84" t="s">
        <v>47</v>
      </c>
    </row>
    <row r="21" spans="1:23" s="44" customFormat="1" ht="45" x14ac:dyDescent="0.25">
      <c r="A21" s="49">
        <v>27590900023</v>
      </c>
      <c r="B21" s="49" t="s">
        <v>269</v>
      </c>
      <c r="C21" s="49" t="s">
        <v>218</v>
      </c>
      <c r="D21" s="47" t="s">
        <v>203</v>
      </c>
      <c r="E21" s="49">
        <v>9</v>
      </c>
      <c r="F21" s="49" t="s">
        <v>204</v>
      </c>
      <c r="G21" s="49" t="s">
        <v>219</v>
      </c>
      <c r="H21" s="49" t="s">
        <v>206</v>
      </c>
      <c r="I21" s="49">
        <v>26</v>
      </c>
      <c r="J21" s="49" t="s">
        <v>43</v>
      </c>
      <c r="K21" s="49">
        <v>39</v>
      </c>
      <c r="L21" s="45" t="s">
        <v>270</v>
      </c>
      <c r="M21" s="49"/>
      <c r="N21" s="49" t="s">
        <v>30</v>
      </c>
      <c r="O21" s="47" t="s">
        <v>271</v>
      </c>
      <c r="P21" s="50" t="s">
        <v>869</v>
      </c>
      <c r="Q21" s="47"/>
      <c r="U21" s="49"/>
      <c r="V21" s="84" t="s">
        <v>47</v>
      </c>
    </row>
    <row r="22" spans="1:23" s="44" customFormat="1" ht="60" x14ac:dyDescent="0.25">
      <c r="A22" s="49">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874</v>
      </c>
      <c r="U22" s="49"/>
      <c r="V22" s="60" t="s">
        <v>48</v>
      </c>
      <c r="W22" s="62"/>
    </row>
    <row r="23" spans="1:23" s="44" customFormat="1" ht="90" x14ac:dyDescent="0.25">
      <c r="A23" s="49">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892</v>
      </c>
      <c r="U23" s="50"/>
      <c r="V23" s="60" t="s">
        <v>48</v>
      </c>
      <c r="W23" s="62"/>
    </row>
    <row r="24" spans="1:23" ht="30" x14ac:dyDescent="0.2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64" t="s">
        <v>869</v>
      </c>
      <c r="Q24" s="46"/>
      <c r="V24" s="60" t="s">
        <v>47</v>
      </c>
    </row>
    <row r="25" spans="1:23" s="44" customFormat="1" ht="45" x14ac:dyDescent="0.25">
      <c r="A25" s="49">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892</v>
      </c>
      <c r="U25" s="49"/>
      <c r="V25" s="60" t="s">
        <v>48</v>
      </c>
      <c r="W25" s="62"/>
    </row>
    <row r="26" spans="1:23" s="44" customFormat="1" ht="45" x14ac:dyDescent="0.25">
      <c r="A26" s="49">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892</v>
      </c>
      <c r="U26" s="49"/>
      <c r="V26" s="60" t="s">
        <v>48</v>
      </c>
      <c r="W26" s="62"/>
    </row>
    <row r="27" spans="1:23" s="44" customFormat="1" ht="90" x14ac:dyDescent="0.25">
      <c r="A27" s="49">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870</v>
      </c>
      <c r="Q27" s="65" t="s">
        <v>926</v>
      </c>
      <c r="U27" s="51"/>
      <c r="V27" s="60" t="s">
        <v>47</v>
      </c>
      <c r="W27" s="62"/>
    </row>
    <row r="28" spans="1:23" s="44" customFormat="1" ht="45" x14ac:dyDescent="0.25">
      <c r="A28" s="49">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892</v>
      </c>
      <c r="U28" s="49"/>
      <c r="V28" s="60" t="s">
        <v>48</v>
      </c>
      <c r="W28" s="62"/>
    </row>
    <row r="29" spans="1:23" s="44" customFormat="1" ht="60" x14ac:dyDescent="0.25">
      <c r="A29" s="49">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874</v>
      </c>
      <c r="U29" s="49"/>
      <c r="V29" s="60" t="s">
        <v>48</v>
      </c>
      <c r="W29" s="62"/>
    </row>
    <row r="30" spans="1:23" s="44" customFormat="1" ht="90" x14ac:dyDescent="0.25">
      <c r="A30" s="49">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892</v>
      </c>
      <c r="U30" s="49"/>
      <c r="V30" s="60" t="s">
        <v>48</v>
      </c>
      <c r="W30" s="62"/>
    </row>
    <row r="31" spans="1:23" s="44" customFormat="1" ht="45" x14ac:dyDescent="0.25">
      <c r="A31" s="49">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892</v>
      </c>
      <c r="U31" s="49"/>
      <c r="V31" s="60" t="s">
        <v>48</v>
      </c>
      <c r="W31" s="62"/>
    </row>
    <row r="32" spans="1:23" s="44" customFormat="1" ht="210" x14ac:dyDescent="0.25">
      <c r="A32" s="49">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924</v>
      </c>
      <c r="U32" s="50" t="s">
        <v>872</v>
      </c>
      <c r="V32" s="60" t="s">
        <v>48</v>
      </c>
      <c r="W32" s="62"/>
    </row>
    <row r="33" spans="1:23" ht="240" x14ac:dyDescent="0.2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P33" s="82" t="s">
        <v>870</v>
      </c>
      <c r="Q33" s="81" t="s">
        <v>937</v>
      </c>
      <c r="U33" s="64" t="s">
        <v>895</v>
      </c>
      <c r="V33" s="80" t="s">
        <v>47</v>
      </c>
    </row>
    <row r="34" spans="1:23" x14ac:dyDescent="0.2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869</v>
      </c>
      <c r="Q34" s="46"/>
      <c r="V34" s="60" t="s">
        <v>49</v>
      </c>
    </row>
    <row r="35" spans="1:23" s="44" customFormat="1" ht="60" x14ac:dyDescent="0.25">
      <c r="A35" s="49">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47" t="s">
        <v>306</v>
      </c>
      <c r="P35" s="50" t="s">
        <v>869</v>
      </c>
      <c r="Q35" s="47"/>
      <c r="U35" s="49"/>
      <c r="V35" s="84" t="s">
        <v>47</v>
      </c>
    </row>
    <row r="36" spans="1:23" s="44" customFormat="1" ht="45" x14ac:dyDescent="0.25">
      <c r="A36" s="49">
        <v>27591200023</v>
      </c>
      <c r="B36" s="49" t="s">
        <v>307</v>
      </c>
      <c r="C36" s="49" t="s">
        <v>218</v>
      </c>
      <c r="D36" s="47" t="s">
        <v>203</v>
      </c>
      <c r="E36" s="49">
        <v>12</v>
      </c>
      <c r="F36" s="49" t="s">
        <v>204</v>
      </c>
      <c r="G36" s="49" t="s">
        <v>219</v>
      </c>
      <c r="H36" s="49" t="s">
        <v>206</v>
      </c>
      <c r="I36" s="49">
        <v>37</v>
      </c>
      <c r="J36" s="49" t="s">
        <v>31</v>
      </c>
      <c r="K36" s="49">
        <v>36</v>
      </c>
      <c r="L36" s="45" t="s">
        <v>101</v>
      </c>
      <c r="M36" s="49"/>
      <c r="N36" s="49" t="s">
        <v>30</v>
      </c>
      <c r="O36" s="47" t="s">
        <v>308</v>
      </c>
      <c r="P36" s="50" t="s">
        <v>869</v>
      </c>
      <c r="Q36" s="47"/>
      <c r="U36" s="49"/>
      <c r="V36" s="84" t="s">
        <v>47</v>
      </c>
    </row>
    <row r="37" spans="1:23" s="44" customFormat="1" ht="45" x14ac:dyDescent="0.25">
      <c r="A37" s="49">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892</v>
      </c>
      <c r="U37" s="49"/>
      <c r="V37" s="60" t="s">
        <v>48</v>
      </c>
      <c r="W37" s="62"/>
    </row>
    <row r="38" spans="1:23" s="44" customFormat="1" ht="90" x14ac:dyDescent="0.25">
      <c r="A38" s="49">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870</v>
      </c>
      <c r="Q38" s="48" t="s">
        <v>875</v>
      </c>
      <c r="U38" s="49"/>
      <c r="V38" s="84" t="s">
        <v>47</v>
      </c>
    </row>
    <row r="39" spans="1:23" x14ac:dyDescent="0.2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869</v>
      </c>
      <c r="Q39" s="46"/>
      <c r="V39" s="60" t="s">
        <v>49</v>
      </c>
    </row>
    <row r="40" spans="1:23" s="44" customFormat="1" ht="120" x14ac:dyDescent="0.25">
      <c r="A40" s="49">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47" t="s">
        <v>150</v>
      </c>
      <c r="P40" s="50" t="s">
        <v>869</v>
      </c>
      <c r="Q40" s="47"/>
      <c r="U40" s="49"/>
      <c r="V40" s="84" t="s">
        <v>47</v>
      </c>
    </row>
    <row r="41" spans="1:23" x14ac:dyDescent="0.2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869</v>
      </c>
      <c r="Q41" s="46"/>
      <c r="V41" s="60" t="s">
        <v>49</v>
      </c>
    </row>
    <row r="42" spans="1:23" s="44" customFormat="1" ht="30" x14ac:dyDescent="0.25">
      <c r="A42" s="49">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47" t="s">
        <v>152</v>
      </c>
      <c r="P42" s="50" t="s">
        <v>869</v>
      </c>
      <c r="Q42" s="47"/>
      <c r="U42" s="49"/>
      <c r="V42" s="84" t="s">
        <v>47</v>
      </c>
    </row>
    <row r="43" spans="1:23" s="44" customFormat="1" ht="90" x14ac:dyDescent="0.25">
      <c r="A43" s="49">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870</v>
      </c>
      <c r="Q43" s="48" t="s">
        <v>876</v>
      </c>
      <c r="U43" s="49"/>
      <c r="V43" s="84" t="s">
        <v>47</v>
      </c>
    </row>
    <row r="44" spans="1:23" x14ac:dyDescent="0.2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869</v>
      </c>
      <c r="Q44" s="46"/>
      <c r="V44" s="60" t="s">
        <v>49</v>
      </c>
    </row>
    <row r="45" spans="1:23" x14ac:dyDescent="0.2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869</v>
      </c>
      <c r="Q45" s="46"/>
      <c r="V45" s="60" t="s">
        <v>49</v>
      </c>
    </row>
    <row r="46" spans="1:23" s="44" customFormat="1" ht="30" x14ac:dyDescent="0.25">
      <c r="A46" s="49">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47" t="s">
        <v>328</v>
      </c>
      <c r="P46" s="50" t="s">
        <v>869</v>
      </c>
      <c r="Q46" s="47"/>
      <c r="U46" s="49"/>
      <c r="V46" s="84" t="s">
        <v>47</v>
      </c>
    </row>
    <row r="47" spans="1:23" s="44" customFormat="1" ht="45" x14ac:dyDescent="0.25">
      <c r="A47" s="49">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892</v>
      </c>
      <c r="U47" s="49"/>
      <c r="V47" s="60" t="s">
        <v>48</v>
      </c>
      <c r="W47" s="62"/>
    </row>
    <row r="48" spans="1:23" s="44" customFormat="1" ht="60" x14ac:dyDescent="0.25">
      <c r="A48" s="49">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874</v>
      </c>
      <c r="U48" s="49"/>
      <c r="V48" s="60" t="s">
        <v>48</v>
      </c>
      <c r="W48" s="62"/>
    </row>
    <row r="49" spans="1:23" s="44" customFormat="1" ht="90" x14ac:dyDescent="0.25">
      <c r="A49" s="49">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892</v>
      </c>
      <c r="U49" s="49"/>
      <c r="V49" s="60" t="s">
        <v>48</v>
      </c>
      <c r="W49" s="62"/>
    </row>
    <row r="50" spans="1:23" s="44" customFormat="1" ht="30" x14ac:dyDescent="0.25">
      <c r="A50" s="49">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870</v>
      </c>
      <c r="Q50" s="58" t="s">
        <v>922</v>
      </c>
      <c r="U50" s="51"/>
      <c r="V50" s="60" t="s">
        <v>49</v>
      </c>
      <c r="W50" s="62"/>
    </row>
    <row r="51" spans="1:23" s="44" customFormat="1" ht="30" x14ac:dyDescent="0.25">
      <c r="A51" s="49">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83" t="s">
        <v>942</v>
      </c>
      <c r="U51" s="49"/>
      <c r="V51" s="60" t="s">
        <v>48</v>
      </c>
      <c r="W51" s="62"/>
    </row>
    <row r="52" spans="1:23" x14ac:dyDescent="0.2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869</v>
      </c>
      <c r="Q52" s="46"/>
      <c r="V52" s="60" t="s">
        <v>49</v>
      </c>
    </row>
    <row r="53" spans="1:23" s="44" customFormat="1" ht="120" x14ac:dyDescent="0.25">
      <c r="A53" s="49">
        <v>27591900023</v>
      </c>
      <c r="B53" s="49" t="s">
        <v>341</v>
      </c>
      <c r="C53" s="49" t="s">
        <v>218</v>
      </c>
      <c r="D53" s="47" t="s">
        <v>203</v>
      </c>
      <c r="E53" s="49">
        <v>19</v>
      </c>
      <c r="F53" s="49" t="s">
        <v>204</v>
      </c>
      <c r="G53" s="49" t="s">
        <v>219</v>
      </c>
      <c r="H53" s="49" t="s">
        <v>206</v>
      </c>
      <c r="I53" s="49">
        <v>62</v>
      </c>
      <c r="J53" s="49" t="s">
        <v>73</v>
      </c>
      <c r="K53" s="49">
        <v>1</v>
      </c>
      <c r="L53" s="45" t="s">
        <v>342</v>
      </c>
      <c r="M53" s="49"/>
      <c r="N53" s="49" t="s">
        <v>30</v>
      </c>
      <c r="O53" s="47" t="s">
        <v>343</v>
      </c>
      <c r="P53" s="50" t="s">
        <v>869</v>
      </c>
      <c r="Q53" s="47"/>
      <c r="U53" s="49"/>
      <c r="V53" s="84" t="s">
        <v>47</v>
      </c>
    </row>
    <row r="54" spans="1:23" s="44" customFormat="1" ht="45" x14ac:dyDescent="0.25">
      <c r="A54" s="49">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47" t="s">
        <v>110</v>
      </c>
      <c r="P54" s="50" t="s">
        <v>869</v>
      </c>
      <c r="Q54" s="47"/>
      <c r="U54" s="49"/>
      <c r="V54" s="84" t="s">
        <v>47</v>
      </c>
    </row>
    <row r="55" spans="1:23" s="44" customFormat="1" ht="75" x14ac:dyDescent="0.25">
      <c r="A55" s="49">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870</v>
      </c>
      <c r="Q55" s="48" t="s">
        <v>877</v>
      </c>
      <c r="U55" s="49"/>
      <c r="V55" s="84" t="s">
        <v>47</v>
      </c>
    </row>
    <row r="56" spans="1:23" x14ac:dyDescent="0.2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869</v>
      </c>
      <c r="Q56" s="46"/>
      <c r="V56" s="60" t="s">
        <v>49</v>
      </c>
    </row>
    <row r="57" spans="1:23" s="44" customFormat="1" ht="30" x14ac:dyDescent="0.25">
      <c r="A57" s="49">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47" t="s">
        <v>156</v>
      </c>
      <c r="P57" s="50" t="s">
        <v>869</v>
      </c>
      <c r="Q57" s="47"/>
      <c r="U57" s="49"/>
      <c r="V57" s="84" t="s">
        <v>47</v>
      </c>
    </row>
    <row r="58" spans="1:23" s="44" customFormat="1" ht="60" x14ac:dyDescent="0.25">
      <c r="A58" s="49">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47" t="s">
        <v>113</v>
      </c>
      <c r="P58" s="50" t="s">
        <v>869</v>
      </c>
      <c r="Q58" s="47"/>
      <c r="U58" s="49"/>
      <c r="V58" s="84" t="s">
        <v>47</v>
      </c>
    </row>
    <row r="59" spans="1:23" s="44" customFormat="1" ht="45" x14ac:dyDescent="0.25">
      <c r="A59" s="49">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870</v>
      </c>
      <c r="Q59" s="48" t="s">
        <v>878</v>
      </c>
      <c r="U59" s="50"/>
      <c r="V59" s="84" t="s">
        <v>47</v>
      </c>
    </row>
    <row r="60" spans="1:23" s="44" customFormat="1" ht="45" x14ac:dyDescent="0.25">
      <c r="A60" s="49">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870</v>
      </c>
      <c r="Q60" s="55" t="s">
        <v>913</v>
      </c>
      <c r="U60" s="50"/>
      <c r="V60" s="84" t="s">
        <v>47</v>
      </c>
    </row>
    <row r="61" spans="1:23" s="44" customFormat="1" ht="105" x14ac:dyDescent="0.25">
      <c r="A61" s="49">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47" t="s">
        <v>362</v>
      </c>
      <c r="P61" s="50" t="s">
        <v>869</v>
      </c>
      <c r="Q61" s="47"/>
      <c r="U61" s="49"/>
      <c r="V61" s="84" t="s">
        <v>47</v>
      </c>
    </row>
    <row r="62" spans="1:23" s="44" customFormat="1" ht="45" x14ac:dyDescent="0.25">
      <c r="A62" s="49">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47" t="s">
        <v>114</v>
      </c>
      <c r="P62" s="50" t="s">
        <v>869</v>
      </c>
      <c r="Q62" s="47"/>
      <c r="U62" s="49"/>
      <c r="V62" s="84" t="s">
        <v>47</v>
      </c>
    </row>
    <row r="63" spans="1:23" x14ac:dyDescent="0.2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869</v>
      </c>
      <c r="Q63" s="46"/>
      <c r="V63" s="60" t="s">
        <v>49</v>
      </c>
    </row>
    <row r="64" spans="1:23" x14ac:dyDescent="0.2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869</v>
      </c>
      <c r="Q64" s="46"/>
      <c r="V64" s="60" t="s">
        <v>49</v>
      </c>
    </row>
    <row r="65" spans="1:23" x14ac:dyDescent="0.2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869</v>
      </c>
      <c r="Q65" s="46"/>
      <c r="V65" s="60" t="s">
        <v>49</v>
      </c>
    </row>
    <row r="66" spans="1:23" ht="30" x14ac:dyDescent="0.25">
      <c r="A66" s="62">
        <v>27639200023</v>
      </c>
      <c r="B66" s="67" t="s">
        <v>370</v>
      </c>
      <c r="C66" s="62" t="s">
        <v>347</v>
      </c>
      <c r="D66" s="63" t="s">
        <v>203</v>
      </c>
      <c r="E66" s="62">
        <v>4</v>
      </c>
      <c r="F66" s="62" t="s">
        <v>204</v>
      </c>
      <c r="G66" s="62" t="s">
        <v>154</v>
      </c>
      <c r="H66" s="62" t="s">
        <v>220</v>
      </c>
      <c r="I66" s="62">
        <v>65</v>
      </c>
      <c r="J66" s="62" t="s">
        <v>81</v>
      </c>
      <c r="K66" s="62">
        <v>6</v>
      </c>
      <c r="L66" s="45" t="s">
        <v>158</v>
      </c>
      <c r="N66" s="62" t="s">
        <v>42</v>
      </c>
      <c r="O66" s="63" t="s">
        <v>159</v>
      </c>
      <c r="P66" s="67" t="s">
        <v>869</v>
      </c>
      <c r="Q66" s="46"/>
      <c r="V66" s="67" t="s">
        <v>47</v>
      </c>
      <c r="W66" s="67" t="s">
        <v>929</v>
      </c>
    </row>
    <row r="67" spans="1:23" s="44" customFormat="1" ht="45" x14ac:dyDescent="0.25">
      <c r="A67" s="49">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870</v>
      </c>
      <c r="Q67" s="55" t="s">
        <v>913</v>
      </c>
      <c r="U67" s="50"/>
      <c r="V67" s="84" t="s">
        <v>47</v>
      </c>
    </row>
    <row r="68" spans="1:23" s="44" customFormat="1" ht="60" x14ac:dyDescent="0.25">
      <c r="A68" s="49">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870</v>
      </c>
      <c r="Q68" s="48" t="s">
        <v>879</v>
      </c>
      <c r="U68" s="49"/>
      <c r="V68" s="84" t="s">
        <v>47</v>
      </c>
    </row>
    <row r="69" spans="1:23" x14ac:dyDescent="0.2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869</v>
      </c>
      <c r="Q69" s="46"/>
      <c r="V69" s="60" t="s">
        <v>49</v>
      </c>
    </row>
    <row r="70" spans="1:23" ht="30" x14ac:dyDescent="0.2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869</v>
      </c>
      <c r="Q70" s="46"/>
      <c r="V70" s="60" t="s">
        <v>49</v>
      </c>
    </row>
    <row r="71" spans="1:23" s="44" customFormat="1" ht="45" x14ac:dyDescent="0.25">
      <c r="A71" s="49">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870</v>
      </c>
      <c r="Q71" s="48" t="s">
        <v>880</v>
      </c>
      <c r="U71" s="49"/>
      <c r="V71" s="84" t="s">
        <v>47</v>
      </c>
    </row>
    <row r="72" spans="1:23" s="44" customFormat="1" ht="60" x14ac:dyDescent="0.25">
      <c r="A72" s="49">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870</v>
      </c>
      <c r="Q72" s="55" t="s">
        <v>913</v>
      </c>
      <c r="U72" s="50"/>
      <c r="V72" s="84" t="s">
        <v>47</v>
      </c>
    </row>
    <row r="73" spans="1:23" s="44" customFormat="1" ht="45" x14ac:dyDescent="0.25">
      <c r="A73" s="49">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870</v>
      </c>
      <c r="Q73" s="55" t="s">
        <v>913</v>
      </c>
      <c r="U73" s="50"/>
      <c r="V73" s="84" t="s">
        <v>47</v>
      </c>
    </row>
    <row r="74" spans="1:23" s="44" customFormat="1" ht="60" x14ac:dyDescent="0.25">
      <c r="A74" s="49">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870</v>
      </c>
      <c r="Q74" s="55" t="s">
        <v>913</v>
      </c>
      <c r="U74" s="50"/>
      <c r="V74" s="84" t="s">
        <v>47</v>
      </c>
    </row>
    <row r="75" spans="1:23" s="44" customFormat="1" ht="45" x14ac:dyDescent="0.25">
      <c r="A75" s="49">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870</v>
      </c>
      <c r="Q75" s="48" t="s">
        <v>881</v>
      </c>
      <c r="U75" s="49"/>
      <c r="V75" s="84" t="s">
        <v>47</v>
      </c>
    </row>
    <row r="76" spans="1:23" ht="30" x14ac:dyDescent="0.2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869</v>
      </c>
      <c r="Q76" s="46"/>
      <c r="V76" s="60" t="s">
        <v>49</v>
      </c>
    </row>
    <row r="77" spans="1:23" s="44" customFormat="1" ht="75" x14ac:dyDescent="0.25">
      <c r="A77" s="49">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870</v>
      </c>
      <c r="Q77" s="55" t="s">
        <v>913</v>
      </c>
      <c r="U77" s="50"/>
      <c r="V77" s="84" t="s">
        <v>47</v>
      </c>
    </row>
    <row r="78" spans="1:23" s="44" customFormat="1" ht="45" x14ac:dyDescent="0.25">
      <c r="A78" s="49">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870</v>
      </c>
      <c r="Q78" s="55" t="s">
        <v>913</v>
      </c>
      <c r="U78" s="50"/>
      <c r="V78" s="84" t="s">
        <v>47</v>
      </c>
    </row>
    <row r="79" spans="1:23" s="44" customFormat="1" ht="45" x14ac:dyDescent="0.25">
      <c r="A79" s="49">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870</v>
      </c>
      <c r="Q79" s="55" t="s">
        <v>913</v>
      </c>
      <c r="U79" s="50"/>
      <c r="V79" s="84" t="s">
        <v>47</v>
      </c>
    </row>
    <row r="80" spans="1:23" s="44" customFormat="1" ht="60" x14ac:dyDescent="0.25">
      <c r="A80" s="49">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47" t="s">
        <v>404</v>
      </c>
      <c r="P80" s="50" t="s">
        <v>869</v>
      </c>
      <c r="Q80" s="47"/>
      <c r="U80" s="49"/>
      <c r="V80" s="84" t="s">
        <v>47</v>
      </c>
    </row>
    <row r="81" spans="1:23" x14ac:dyDescent="0.2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67" t="s">
        <v>869</v>
      </c>
      <c r="Q81" s="46"/>
      <c r="V81" s="67" t="s">
        <v>47</v>
      </c>
      <c r="W81" s="67" t="s">
        <v>929</v>
      </c>
    </row>
    <row r="82" spans="1:23" s="44" customFormat="1" ht="45" x14ac:dyDescent="0.25">
      <c r="A82" s="49">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870</v>
      </c>
      <c r="Q82" s="55" t="s">
        <v>913</v>
      </c>
      <c r="U82" s="50"/>
      <c r="V82" s="84" t="s">
        <v>47</v>
      </c>
    </row>
    <row r="83" spans="1:23" x14ac:dyDescent="0.2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869</v>
      </c>
      <c r="Q83" s="46"/>
      <c r="V83" s="60" t="s">
        <v>49</v>
      </c>
    </row>
    <row r="84" spans="1:23" s="44" customFormat="1" ht="45" x14ac:dyDescent="0.25">
      <c r="A84" s="49">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870</v>
      </c>
      <c r="Q84" s="48" t="s">
        <v>882</v>
      </c>
      <c r="U84" s="49"/>
      <c r="V84" s="84" t="s">
        <v>47</v>
      </c>
    </row>
    <row r="85" spans="1:23" s="44" customFormat="1" ht="60" x14ac:dyDescent="0.25">
      <c r="A85" s="49">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47" t="s">
        <v>413</v>
      </c>
      <c r="P85" s="50" t="s">
        <v>869</v>
      </c>
      <c r="Q85" s="47"/>
      <c r="U85" s="49"/>
      <c r="V85" s="84" t="s">
        <v>47</v>
      </c>
    </row>
    <row r="86" spans="1:23" s="44" customFormat="1" ht="60" x14ac:dyDescent="0.25">
      <c r="A86" s="49">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47" t="s">
        <v>416</v>
      </c>
      <c r="P86" s="50" t="s">
        <v>869</v>
      </c>
      <c r="Q86" s="47"/>
      <c r="U86" s="49"/>
      <c r="V86" s="84" t="s">
        <v>47</v>
      </c>
    </row>
    <row r="87" spans="1:23" s="44" customFormat="1" ht="60" x14ac:dyDescent="0.25">
      <c r="A87" s="49">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869</v>
      </c>
      <c r="Q87" s="47"/>
      <c r="U87" s="49"/>
      <c r="V87" s="84" t="s">
        <v>47</v>
      </c>
    </row>
    <row r="88" spans="1:23" s="44" customFormat="1" ht="60" x14ac:dyDescent="0.25">
      <c r="A88" s="49">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869</v>
      </c>
      <c r="Q88" s="47"/>
      <c r="U88" s="49"/>
      <c r="V88" s="84" t="s">
        <v>47</v>
      </c>
    </row>
    <row r="89" spans="1:23" s="44" customFormat="1" ht="135" x14ac:dyDescent="0.25">
      <c r="A89" s="49">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870</v>
      </c>
      <c r="Q89" s="55" t="s">
        <v>913</v>
      </c>
      <c r="U89" s="50"/>
      <c r="V89" s="84" t="s">
        <v>47</v>
      </c>
    </row>
    <row r="90" spans="1:23" s="44" customFormat="1" ht="30" x14ac:dyDescent="0.25">
      <c r="A90" s="49">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47" t="s">
        <v>425</v>
      </c>
      <c r="P90" s="50" t="s">
        <v>869</v>
      </c>
      <c r="Q90" s="47"/>
      <c r="U90" s="49"/>
      <c r="V90" s="84" t="s">
        <v>47</v>
      </c>
    </row>
    <row r="91" spans="1:23" s="44" customFormat="1" ht="45" x14ac:dyDescent="0.25">
      <c r="A91" s="49">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870</v>
      </c>
      <c r="Q91" s="55" t="s">
        <v>913</v>
      </c>
      <c r="U91" s="50"/>
      <c r="V91" s="84" t="s">
        <v>47</v>
      </c>
    </row>
    <row r="92" spans="1:23" s="44" customFormat="1" ht="60" x14ac:dyDescent="0.25">
      <c r="A92" s="49">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870</v>
      </c>
      <c r="Q92" s="48" t="s">
        <v>883</v>
      </c>
      <c r="U92" s="49"/>
      <c r="V92" s="84" t="s">
        <v>47</v>
      </c>
    </row>
    <row r="93" spans="1:23" s="44" customFormat="1" ht="45" x14ac:dyDescent="0.25">
      <c r="A93" s="49">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870</v>
      </c>
      <c r="Q93" s="48" t="s">
        <v>884</v>
      </c>
      <c r="U93" s="49"/>
      <c r="V93" s="84" t="s">
        <v>47</v>
      </c>
    </row>
    <row r="94" spans="1:23" s="44" customFormat="1" ht="45" x14ac:dyDescent="0.25">
      <c r="A94" s="49">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870</v>
      </c>
      <c r="Q94" s="48" t="s">
        <v>885</v>
      </c>
      <c r="U94" s="49"/>
      <c r="V94" s="84" t="s">
        <v>47</v>
      </c>
    </row>
    <row r="95" spans="1:23" s="44" customFormat="1" ht="30" x14ac:dyDescent="0.25">
      <c r="A95" s="49">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869</v>
      </c>
      <c r="Q95" s="47"/>
      <c r="U95" s="49"/>
      <c r="V95" s="84" t="s">
        <v>47</v>
      </c>
    </row>
    <row r="96" spans="1:23" x14ac:dyDescent="0.2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869</v>
      </c>
      <c r="Q96" s="46"/>
      <c r="V96" s="60" t="s">
        <v>49</v>
      </c>
    </row>
    <row r="97" spans="1:22" s="44" customFormat="1" ht="45" x14ac:dyDescent="0.25">
      <c r="A97" s="49">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870</v>
      </c>
      <c r="Q97" s="48" t="s">
        <v>887</v>
      </c>
      <c r="U97" s="49"/>
      <c r="V97" s="84" t="s">
        <v>47</v>
      </c>
    </row>
    <row r="98" spans="1:22" x14ac:dyDescent="0.2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869</v>
      </c>
      <c r="Q98" s="46"/>
      <c r="V98" s="60" t="s">
        <v>49</v>
      </c>
    </row>
    <row r="99" spans="1:22" s="44" customFormat="1" ht="45" x14ac:dyDescent="0.25">
      <c r="A99" s="49">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870</v>
      </c>
      <c r="Q99" s="48" t="s">
        <v>887</v>
      </c>
      <c r="U99" s="49"/>
      <c r="V99" s="84" t="s">
        <v>47</v>
      </c>
    </row>
    <row r="100" spans="1:22" s="44" customFormat="1" ht="45" x14ac:dyDescent="0.25">
      <c r="A100" s="49">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870</v>
      </c>
      <c r="Q100" s="48" t="s">
        <v>886</v>
      </c>
      <c r="U100" s="49"/>
      <c r="V100" s="84" t="s">
        <v>47</v>
      </c>
    </row>
    <row r="101" spans="1:22" s="44" customFormat="1" ht="45" x14ac:dyDescent="0.25">
      <c r="A101" s="49">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870</v>
      </c>
      <c r="Q101" s="48" t="s">
        <v>886</v>
      </c>
      <c r="U101" s="49"/>
      <c r="V101" s="84" t="s">
        <v>47</v>
      </c>
    </row>
    <row r="102" spans="1:22" x14ac:dyDescent="0.2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869</v>
      </c>
      <c r="Q102" s="46"/>
      <c r="V102" s="60" t="s">
        <v>49</v>
      </c>
    </row>
    <row r="103" spans="1:22" s="44" customFormat="1" ht="60" x14ac:dyDescent="0.25">
      <c r="A103" s="49">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870</v>
      </c>
      <c r="Q103" s="55" t="s">
        <v>913</v>
      </c>
      <c r="U103" s="50"/>
      <c r="V103" s="84" t="s">
        <v>47</v>
      </c>
    </row>
    <row r="104" spans="1:22" x14ac:dyDescent="0.2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869</v>
      </c>
      <c r="Q104" s="46"/>
      <c r="V104" s="60" t="s">
        <v>49</v>
      </c>
    </row>
    <row r="105" spans="1:22" s="44" customFormat="1" ht="45" x14ac:dyDescent="0.25">
      <c r="A105" s="49">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870</v>
      </c>
      <c r="Q105" s="55" t="s">
        <v>913</v>
      </c>
      <c r="U105" s="50"/>
      <c r="V105" s="84" t="s">
        <v>47</v>
      </c>
    </row>
    <row r="106" spans="1:22" s="44" customFormat="1" ht="60" x14ac:dyDescent="0.25">
      <c r="A106" s="49">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49"/>
      <c r="Q106" s="47"/>
      <c r="U106" s="51" t="s">
        <v>903</v>
      </c>
      <c r="V106" s="85" t="s">
        <v>60</v>
      </c>
    </row>
    <row r="107" spans="1:22" s="44" customFormat="1" ht="30" x14ac:dyDescent="0.25">
      <c r="A107" s="49">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870</v>
      </c>
      <c r="Q107" s="48" t="s">
        <v>888</v>
      </c>
      <c r="U107" s="49"/>
      <c r="V107" s="84" t="s">
        <v>47</v>
      </c>
    </row>
    <row r="108" spans="1:22" ht="45" x14ac:dyDescent="0.2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869</v>
      </c>
      <c r="Q108" s="46"/>
      <c r="V108" s="60" t="s">
        <v>49</v>
      </c>
    </row>
    <row r="109" spans="1:22" s="44" customFormat="1" ht="105" x14ac:dyDescent="0.25">
      <c r="A109" s="49">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80" t="s">
        <v>866</v>
      </c>
      <c r="Q109" s="81" t="s">
        <v>907</v>
      </c>
      <c r="U109" s="51" t="s">
        <v>903</v>
      </c>
      <c r="V109" s="80" t="s">
        <v>48</v>
      </c>
    </row>
    <row r="110" spans="1:22" ht="210" x14ac:dyDescent="0.2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P110" s="82" t="s">
        <v>870</v>
      </c>
      <c r="Q110" s="83" t="s">
        <v>938</v>
      </c>
      <c r="U110" s="64" t="s">
        <v>903</v>
      </c>
      <c r="V110" s="80" t="s">
        <v>47</v>
      </c>
    </row>
    <row r="111" spans="1:22" s="44" customFormat="1" ht="60" x14ac:dyDescent="0.25">
      <c r="A111" s="49">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869</v>
      </c>
      <c r="Q111" s="47"/>
      <c r="U111" s="49"/>
      <c r="V111" s="84" t="s">
        <v>47</v>
      </c>
    </row>
    <row r="112" spans="1:22" s="44" customFormat="1" ht="105" x14ac:dyDescent="0.25">
      <c r="A112" s="49">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870</v>
      </c>
      <c r="Q112" s="48" t="s">
        <v>889</v>
      </c>
      <c r="U112" s="49"/>
      <c r="V112" s="84" t="s">
        <v>47</v>
      </c>
    </row>
    <row r="113" spans="1:23" s="44" customFormat="1" ht="75" x14ac:dyDescent="0.25">
      <c r="A113" s="49">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80" t="s">
        <v>869</v>
      </c>
      <c r="Q113" s="47"/>
      <c r="U113" s="50" t="s">
        <v>890</v>
      </c>
      <c r="V113" s="80" t="s">
        <v>47</v>
      </c>
    </row>
    <row r="114" spans="1:23" s="44" customFormat="1" ht="105" x14ac:dyDescent="0.25">
      <c r="A114" s="49">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80" t="s">
        <v>866</v>
      </c>
      <c r="Q114" s="81" t="s">
        <v>941</v>
      </c>
      <c r="U114" s="50" t="s">
        <v>873</v>
      </c>
      <c r="V114" s="80" t="s">
        <v>48</v>
      </c>
    </row>
    <row r="115" spans="1:23" s="44" customFormat="1" ht="90" x14ac:dyDescent="0.25">
      <c r="A115" s="49">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80" t="s">
        <v>870</v>
      </c>
      <c r="Q115" s="81" t="s">
        <v>932</v>
      </c>
      <c r="U115" s="50" t="s">
        <v>873</v>
      </c>
      <c r="V115" s="80" t="s">
        <v>47</v>
      </c>
    </row>
    <row r="116" spans="1:23" s="44" customFormat="1" ht="45" x14ac:dyDescent="0.25">
      <c r="A116" s="49">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892</v>
      </c>
      <c r="U116" s="49"/>
      <c r="V116" s="60" t="s">
        <v>48</v>
      </c>
      <c r="W116" s="62"/>
    </row>
    <row r="117" spans="1:23" s="44" customFormat="1" ht="45" x14ac:dyDescent="0.25">
      <c r="A117" s="49">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869</v>
      </c>
      <c r="Q117" s="47"/>
      <c r="U117" s="50"/>
      <c r="V117" s="84" t="s">
        <v>47</v>
      </c>
    </row>
    <row r="118" spans="1:23" s="44" customFormat="1" ht="30" x14ac:dyDescent="0.25">
      <c r="A118" s="49">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869</v>
      </c>
      <c r="Q118" s="47"/>
      <c r="U118" s="50"/>
      <c r="V118" s="84" t="s">
        <v>47</v>
      </c>
    </row>
    <row r="119" spans="1:23" ht="60" x14ac:dyDescent="0.2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869</v>
      </c>
      <c r="Q119" s="46"/>
      <c r="V119" s="60" t="s">
        <v>49</v>
      </c>
    </row>
    <row r="120" spans="1:23" s="44" customFormat="1" ht="30" x14ac:dyDescent="0.25">
      <c r="A120" s="49">
        <v>27594100023</v>
      </c>
      <c r="B120" s="49" t="s">
        <v>502</v>
      </c>
      <c r="C120" s="49" t="s">
        <v>218</v>
      </c>
      <c r="D120" s="47" t="s">
        <v>203</v>
      </c>
      <c r="E120" s="49">
        <v>41</v>
      </c>
      <c r="F120" s="49" t="s">
        <v>204</v>
      </c>
      <c r="G120" s="49" t="s">
        <v>219</v>
      </c>
      <c r="H120" s="49" t="s">
        <v>206</v>
      </c>
      <c r="I120" s="49">
        <v>79</v>
      </c>
      <c r="J120" s="49" t="s">
        <v>503</v>
      </c>
      <c r="K120" s="49">
        <v>6</v>
      </c>
      <c r="L120" s="45" t="s">
        <v>504</v>
      </c>
      <c r="M120" s="49"/>
      <c r="N120" s="49" t="s">
        <v>30</v>
      </c>
      <c r="O120" s="47" t="s">
        <v>505</v>
      </c>
      <c r="P120" s="51" t="s">
        <v>870</v>
      </c>
      <c r="Q120" s="52" t="s">
        <v>893</v>
      </c>
      <c r="U120" s="49"/>
      <c r="V120" s="84" t="s">
        <v>47</v>
      </c>
    </row>
    <row r="121" spans="1:23" s="44" customFormat="1" ht="75" x14ac:dyDescent="0.25">
      <c r="A121" s="49">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870</v>
      </c>
      <c r="Q121" s="55" t="s">
        <v>914</v>
      </c>
      <c r="U121" s="51"/>
      <c r="V121" s="84" t="s">
        <v>47</v>
      </c>
    </row>
    <row r="122" spans="1:23" s="44" customFormat="1" ht="105" x14ac:dyDescent="0.25">
      <c r="A122" s="49">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80" t="s">
        <v>870</v>
      </c>
      <c r="Q122" s="81" t="s">
        <v>933</v>
      </c>
      <c r="U122" s="51" t="s">
        <v>873</v>
      </c>
      <c r="V122" s="80" t="s">
        <v>47</v>
      </c>
    </row>
    <row r="123" spans="1:23" ht="30" x14ac:dyDescent="0.2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869</v>
      </c>
      <c r="Q123" s="46"/>
      <c r="V123" s="60" t="s">
        <v>49</v>
      </c>
    </row>
    <row r="124" spans="1:23" s="44" customFormat="1" ht="30" x14ac:dyDescent="0.25">
      <c r="A124" s="49">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47" t="s">
        <v>517</v>
      </c>
      <c r="P124" s="51" t="s">
        <v>869</v>
      </c>
      <c r="Q124" s="47"/>
      <c r="U124" s="49"/>
      <c r="V124" s="84" t="s">
        <v>47</v>
      </c>
    </row>
    <row r="125" spans="1:23" s="44" customFormat="1" ht="45" x14ac:dyDescent="0.25">
      <c r="A125" s="49">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869</v>
      </c>
      <c r="Q125" s="47"/>
      <c r="U125" s="49"/>
      <c r="V125" s="84" t="s">
        <v>47</v>
      </c>
    </row>
    <row r="126" spans="1:23" s="44" customFormat="1" ht="105" x14ac:dyDescent="0.25">
      <c r="A126" s="49">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870</v>
      </c>
      <c r="Q126" s="52" t="s">
        <v>910</v>
      </c>
      <c r="U126" s="51"/>
      <c r="V126" s="84" t="s">
        <v>47</v>
      </c>
    </row>
    <row r="127" spans="1:23" s="44" customFormat="1" ht="45" x14ac:dyDescent="0.25">
      <c r="A127" s="49">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892</v>
      </c>
      <c r="U127" s="49"/>
      <c r="V127" s="60" t="s">
        <v>48</v>
      </c>
      <c r="W127" s="62"/>
    </row>
    <row r="128" spans="1:23" s="44" customFormat="1" ht="45" x14ac:dyDescent="0.25">
      <c r="A128" s="49">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892</v>
      </c>
      <c r="U128" s="49"/>
      <c r="V128" s="60" t="s">
        <v>48</v>
      </c>
      <c r="W128" s="62"/>
    </row>
    <row r="129" spans="1:23" s="44" customFormat="1" ht="45" x14ac:dyDescent="0.25">
      <c r="A129" s="49">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892</v>
      </c>
      <c r="U129" s="49"/>
      <c r="V129" s="60" t="s">
        <v>48</v>
      </c>
      <c r="W129" s="62"/>
    </row>
    <row r="130" spans="1:23" s="44" customFormat="1" ht="45" x14ac:dyDescent="0.25">
      <c r="A130" s="49">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892</v>
      </c>
      <c r="U130" s="49"/>
      <c r="V130" s="60" t="s">
        <v>48</v>
      </c>
      <c r="W130" s="62"/>
    </row>
    <row r="131" spans="1:23" s="44" customFormat="1" ht="60" x14ac:dyDescent="0.25">
      <c r="A131" s="49">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874</v>
      </c>
      <c r="U131" s="49"/>
      <c r="V131" s="60" t="s">
        <v>48</v>
      </c>
      <c r="W131" s="62"/>
    </row>
    <row r="132" spans="1:23" s="44" customFormat="1" ht="60" x14ac:dyDescent="0.25">
      <c r="A132" s="49">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80" t="s">
        <v>866</v>
      </c>
      <c r="Q132" s="81" t="s">
        <v>934</v>
      </c>
      <c r="U132" s="51" t="s">
        <v>873</v>
      </c>
      <c r="V132" s="80" t="s">
        <v>48</v>
      </c>
    </row>
    <row r="133" spans="1:23" s="44" customFormat="1" ht="60" x14ac:dyDescent="0.25">
      <c r="A133" s="49">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874</v>
      </c>
      <c r="U133" s="49"/>
      <c r="V133" s="60" t="s">
        <v>48</v>
      </c>
      <c r="W133" s="62"/>
    </row>
    <row r="134" spans="1:23" s="44" customFormat="1" ht="60" x14ac:dyDescent="0.25">
      <c r="A134" s="49">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80" t="s">
        <v>866</v>
      </c>
      <c r="Q134" s="81" t="s">
        <v>934</v>
      </c>
      <c r="U134" s="51" t="s">
        <v>873</v>
      </c>
      <c r="V134" s="80" t="s">
        <v>48</v>
      </c>
    </row>
    <row r="135" spans="1:23" s="44" customFormat="1" ht="60" x14ac:dyDescent="0.25">
      <c r="A135" s="49">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874</v>
      </c>
      <c r="U135" s="49"/>
      <c r="V135" s="60" t="s">
        <v>48</v>
      </c>
      <c r="W135" s="62"/>
    </row>
    <row r="136" spans="1:23" s="44" customFormat="1" ht="60" x14ac:dyDescent="0.25">
      <c r="A136" s="49">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874</v>
      </c>
      <c r="U136" s="49"/>
      <c r="V136" s="60" t="s">
        <v>48</v>
      </c>
      <c r="W136" s="62"/>
    </row>
    <row r="137" spans="1:23" s="44" customFormat="1" ht="60" x14ac:dyDescent="0.25">
      <c r="A137" s="49">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874</v>
      </c>
      <c r="U137" s="49"/>
      <c r="V137" s="60" t="s">
        <v>48</v>
      </c>
      <c r="W137" s="62"/>
    </row>
    <row r="138" spans="1:23" s="44" customFormat="1" ht="60" x14ac:dyDescent="0.25">
      <c r="A138" s="49">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874</v>
      </c>
      <c r="U138" s="49"/>
      <c r="V138" s="60" t="s">
        <v>48</v>
      </c>
      <c r="W138" s="62"/>
    </row>
    <row r="139" spans="1:23" s="44" customFormat="1" ht="60" x14ac:dyDescent="0.25">
      <c r="A139" s="49">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874</v>
      </c>
      <c r="U139" s="49"/>
      <c r="V139" s="60" t="s">
        <v>48</v>
      </c>
      <c r="W139" s="62"/>
    </row>
    <row r="140" spans="1:23" s="44" customFormat="1" ht="60" x14ac:dyDescent="0.25">
      <c r="A140" s="49">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874</v>
      </c>
      <c r="U140" s="49"/>
      <c r="V140" s="60" t="s">
        <v>48</v>
      </c>
      <c r="W140" s="62"/>
    </row>
    <row r="141" spans="1:23" s="44" customFormat="1" ht="60" x14ac:dyDescent="0.25">
      <c r="A141" s="49">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80" t="s">
        <v>866</v>
      </c>
      <c r="Q141" s="81" t="s">
        <v>934</v>
      </c>
      <c r="U141" s="51" t="s">
        <v>873</v>
      </c>
      <c r="V141" s="80" t="s">
        <v>48</v>
      </c>
    </row>
    <row r="142" spans="1:23" s="44" customFormat="1" ht="45" x14ac:dyDescent="0.25">
      <c r="A142" s="49">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892</v>
      </c>
      <c r="U142" s="49"/>
      <c r="V142" s="60" t="s">
        <v>48</v>
      </c>
      <c r="W142" s="62"/>
    </row>
    <row r="143" spans="1:23" s="44" customFormat="1" ht="45" x14ac:dyDescent="0.25">
      <c r="A143" s="49">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892</v>
      </c>
      <c r="U143" s="49"/>
      <c r="V143" s="60" t="s">
        <v>48</v>
      </c>
      <c r="W143" s="62"/>
    </row>
    <row r="144" spans="1:23" s="44" customFormat="1" ht="90" x14ac:dyDescent="0.25">
      <c r="A144" s="49">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892</v>
      </c>
      <c r="U144" s="49"/>
      <c r="V144" s="60" t="s">
        <v>48</v>
      </c>
      <c r="W144" s="62"/>
    </row>
    <row r="145" spans="1:23" s="44" customFormat="1" ht="60" x14ac:dyDescent="0.25">
      <c r="A145" s="49">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874</v>
      </c>
      <c r="U145" s="49"/>
      <c r="V145" s="60" t="s">
        <v>48</v>
      </c>
      <c r="W145" s="62"/>
    </row>
    <row r="146" spans="1:23" s="44" customFormat="1" ht="45" x14ac:dyDescent="0.25">
      <c r="A146" s="49">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892</v>
      </c>
      <c r="U146" s="49"/>
      <c r="V146" s="60" t="s">
        <v>48</v>
      </c>
      <c r="W146" s="62"/>
    </row>
    <row r="147" spans="1:23" s="44" customFormat="1" ht="60" x14ac:dyDescent="0.25">
      <c r="A147" s="49">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80" t="s">
        <v>866</v>
      </c>
      <c r="Q147" s="81" t="s">
        <v>934</v>
      </c>
      <c r="U147" s="51" t="s">
        <v>873</v>
      </c>
      <c r="V147" s="80" t="s">
        <v>48</v>
      </c>
    </row>
    <row r="148" spans="1:23" s="44" customFormat="1" ht="60" x14ac:dyDescent="0.25">
      <c r="A148" s="49">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80" t="s">
        <v>870</v>
      </c>
      <c r="Q148" s="81" t="s">
        <v>935</v>
      </c>
      <c r="U148" s="51" t="s">
        <v>873</v>
      </c>
      <c r="V148" s="80" t="s">
        <v>47</v>
      </c>
    </row>
    <row r="149" spans="1:23" s="44" customFormat="1" ht="105" x14ac:dyDescent="0.25">
      <c r="A149" s="49">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870</v>
      </c>
      <c r="Q149" s="55" t="s">
        <v>914</v>
      </c>
      <c r="U149" s="51"/>
      <c r="V149" s="84" t="s">
        <v>47</v>
      </c>
    </row>
    <row r="150" spans="1:23" s="44" customFormat="1" ht="105" x14ac:dyDescent="0.25">
      <c r="A150" s="49">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870</v>
      </c>
      <c r="Q150" s="55" t="s">
        <v>914</v>
      </c>
      <c r="U150" s="51"/>
      <c r="V150" s="84" t="s">
        <v>47</v>
      </c>
    </row>
    <row r="151" spans="1:23" s="44" customFormat="1" ht="30" x14ac:dyDescent="0.25">
      <c r="A151" s="49">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869</v>
      </c>
      <c r="Q151" s="47"/>
      <c r="U151" s="49"/>
      <c r="V151" s="84" t="s">
        <v>47</v>
      </c>
    </row>
    <row r="152" spans="1:23" s="44" customFormat="1" ht="60" x14ac:dyDescent="0.25">
      <c r="A152" s="49">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869</v>
      </c>
      <c r="Q152" s="47"/>
      <c r="U152" s="49"/>
      <c r="V152" s="84" t="s">
        <v>47</v>
      </c>
    </row>
    <row r="153" spans="1:23" s="44" customFormat="1" ht="30" x14ac:dyDescent="0.25">
      <c r="A153" s="49">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869</v>
      </c>
      <c r="Q153" s="47"/>
      <c r="U153" s="49"/>
      <c r="V153" s="84" t="s">
        <v>47</v>
      </c>
    </row>
    <row r="154" spans="1:23" s="44" customFormat="1" ht="60" x14ac:dyDescent="0.25">
      <c r="A154" s="49">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869</v>
      </c>
      <c r="Q154" s="47"/>
      <c r="U154" s="49"/>
      <c r="V154" s="84" t="s">
        <v>47</v>
      </c>
    </row>
    <row r="155" spans="1:23" s="44" customFormat="1" ht="30" x14ac:dyDescent="0.25">
      <c r="A155" s="49">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869</v>
      </c>
      <c r="Q155" s="47"/>
      <c r="U155" s="49"/>
      <c r="V155" s="84" t="s">
        <v>47</v>
      </c>
    </row>
    <row r="156" spans="1:23" s="44" customFormat="1" ht="150" x14ac:dyDescent="0.25">
      <c r="A156" s="49">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870</v>
      </c>
      <c r="Q156" s="55" t="s">
        <v>914</v>
      </c>
      <c r="U156" s="51"/>
      <c r="V156" s="84" t="s">
        <v>47</v>
      </c>
    </row>
    <row r="157" spans="1:23" s="44" customFormat="1" ht="90" x14ac:dyDescent="0.25">
      <c r="A157" s="49">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870</v>
      </c>
      <c r="Q157" s="55" t="s">
        <v>914</v>
      </c>
      <c r="U157" s="51"/>
      <c r="V157" s="84" t="s">
        <v>47</v>
      </c>
    </row>
    <row r="158" spans="1:23" s="44" customFormat="1" ht="60" x14ac:dyDescent="0.25">
      <c r="A158" s="49">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869</v>
      </c>
      <c r="Q158" s="47"/>
      <c r="U158" s="49"/>
      <c r="V158" s="84" t="s">
        <v>47</v>
      </c>
    </row>
    <row r="159" spans="1:23" s="44" customFormat="1" ht="75" x14ac:dyDescent="0.25">
      <c r="A159" s="49">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47" t="s">
        <v>590</v>
      </c>
      <c r="P159" s="51" t="s">
        <v>869</v>
      </c>
      <c r="Q159" s="47"/>
      <c r="U159" s="49"/>
      <c r="V159" s="84" t="s">
        <v>47</v>
      </c>
    </row>
    <row r="160" spans="1:23" s="44" customFormat="1" x14ac:dyDescent="0.25">
      <c r="A160" s="49">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870</v>
      </c>
      <c r="Q160" s="52" t="s">
        <v>894</v>
      </c>
      <c r="U160" s="49"/>
      <c r="V160" s="84" t="s">
        <v>47</v>
      </c>
    </row>
    <row r="161" spans="1:23" s="44" customFormat="1" ht="45" x14ac:dyDescent="0.25">
      <c r="A161" s="49">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80" t="s">
        <v>870</v>
      </c>
      <c r="Q161" s="81" t="s">
        <v>939</v>
      </c>
      <c r="U161" s="57" t="s">
        <v>896</v>
      </c>
      <c r="V161" s="80" t="s">
        <v>47</v>
      </c>
    </row>
    <row r="162" spans="1:23" s="44" customFormat="1" ht="105" x14ac:dyDescent="0.25">
      <c r="A162" s="49">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870</v>
      </c>
      <c r="Q162" s="59" t="s">
        <v>925</v>
      </c>
      <c r="U162" s="51"/>
      <c r="V162" s="84" t="s">
        <v>47</v>
      </c>
    </row>
    <row r="163" spans="1:23" x14ac:dyDescent="0.2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869</v>
      </c>
      <c r="Q163" s="46"/>
      <c r="V163" s="60" t="s">
        <v>49</v>
      </c>
    </row>
    <row r="164" spans="1:23" s="44" customFormat="1" ht="105" x14ac:dyDescent="0.25">
      <c r="A164" s="49">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870</v>
      </c>
      <c r="Q164" s="59" t="s">
        <v>925</v>
      </c>
      <c r="U164" s="51"/>
      <c r="V164" s="84" t="s">
        <v>47</v>
      </c>
    </row>
    <row r="165" spans="1:23" s="44" customFormat="1" ht="75" x14ac:dyDescent="0.25">
      <c r="A165" s="49">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870</v>
      </c>
      <c r="Q165" s="59" t="s">
        <v>925</v>
      </c>
      <c r="U165" s="51"/>
      <c r="V165" s="84" t="s">
        <v>47</v>
      </c>
    </row>
    <row r="166" spans="1:23" ht="30" x14ac:dyDescent="0.2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869</v>
      </c>
      <c r="Q166" s="46"/>
      <c r="V166" s="60" t="s">
        <v>49</v>
      </c>
    </row>
    <row r="167" spans="1:23" x14ac:dyDescent="0.2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869</v>
      </c>
      <c r="Q167" s="46"/>
      <c r="V167" s="60" t="s">
        <v>49</v>
      </c>
    </row>
    <row r="168" spans="1:23" s="44" customFormat="1" ht="30" x14ac:dyDescent="0.25">
      <c r="A168" s="49">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83" t="s">
        <v>942</v>
      </c>
      <c r="U168" s="49"/>
      <c r="V168" s="60" t="s">
        <v>48</v>
      </c>
      <c r="W168" s="62"/>
    </row>
    <row r="169" spans="1:23" ht="30" x14ac:dyDescent="0.2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869</v>
      </c>
      <c r="Q169" s="46"/>
      <c r="V169" s="60" t="s">
        <v>49</v>
      </c>
    </row>
    <row r="170" spans="1:23" s="44" customFormat="1" ht="75" x14ac:dyDescent="0.25">
      <c r="A170" s="49">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47" t="s">
        <v>624</v>
      </c>
      <c r="P170" s="51" t="s">
        <v>869</v>
      </c>
      <c r="Q170" s="47"/>
      <c r="U170" s="49"/>
      <c r="V170" s="84" t="s">
        <v>47</v>
      </c>
    </row>
    <row r="171" spans="1:23" s="44" customFormat="1" ht="75" x14ac:dyDescent="0.25">
      <c r="A171" s="49">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870</v>
      </c>
      <c r="Q171" s="59" t="s">
        <v>925</v>
      </c>
      <c r="U171" s="51"/>
      <c r="V171" s="84" t="s">
        <v>47</v>
      </c>
    </row>
    <row r="172" spans="1:23" s="44" customFormat="1" ht="45" x14ac:dyDescent="0.25">
      <c r="A172" s="49">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870</v>
      </c>
      <c r="Q172" s="59" t="s">
        <v>925</v>
      </c>
      <c r="U172" s="51"/>
      <c r="V172" s="84" t="s">
        <v>47</v>
      </c>
    </row>
    <row r="173" spans="1:23" s="44" customFormat="1" ht="60" x14ac:dyDescent="0.25">
      <c r="A173" s="49">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47" t="s">
        <v>134</v>
      </c>
      <c r="P173" s="51" t="s">
        <v>869</v>
      </c>
      <c r="Q173" s="47"/>
      <c r="U173" s="49"/>
      <c r="V173" s="84" t="s">
        <v>47</v>
      </c>
    </row>
    <row r="174" spans="1:23" s="44" customFormat="1" ht="105" x14ac:dyDescent="0.25">
      <c r="A174" s="49">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870</v>
      </c>
      <c r="Q174" s="59" t="s">
        <v>925</v>
      </c>
      <c r="U174" s="51"/>
      <c r="V174" s="84" t="s">
        <v>47</v>
      </c>
    </row>
    <row r="175" spans="1:23" s="44" customFormat="1" ht="135" x14ac:dyDescent="0.25">
      <c r="A175" s="49">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870</v>
      </c>
      <c r="Q175" s="52" t="s">
        <v>897</v>
      </c>
      <c r="U175" s="49"/>
      <c r="V175" s="84" t="s">
        <v>47</v>
      </c>
    </row>
    <row r="176" spans="1:23" s="44" customFormat="1" ht="75" x14ac:dyDescent="0.25">
      <c r="A176" s="49">
        <v>27595800023</v>
      </c>
      <c r="B176" s="49" t="s">
        <v>638</v>
      </c>
      <c r="C176" s="49" t="s">
        <v>218</v>
      </c>
      <c r="D176" s="47" t="s">
        <v>203</v>
      </c>
      <c r="E176" s="49">
        <v>58</v>
      </c>
      <c r="F176" s="49" t="s">
        <v>204</v>
      </c>
      <c r="G176" s="49" t="s">
        <v>219</v>
      </c>
      <c r="H176" s="49" t="s">
        <v>206</v>
      </c>
      <c r="I176" s="49">
        <v>99</v>
      </c>
      <c r="J176" s="49" t="s">
        <v>34</v>
      </c>
      <c r="K176" s="49">
        <v>2</v>
      </c>
      <c r="L176" s="45" t="s">
        <v>639</v>
      </c>
      <c r="M176" s="49"/>
      <c r="N176" s="49" t="s">
        <v>30</v>
      </c>
      <c r="O176" s="47" t="s">
        <v>136</v>
      </c>
      <c r="P176" s="51" t="s">
        <v>869</v>
      </c>
      <c r="Q176" s="47"/>
      <c r="U176" s="49"/>
      <c r="V176" s="84" t="s">
        <v>47</v>
      </c>
    </row>
    <row r="177" spans="1:23" s="44" customFormat="1" ht="60" x14ac:dyDescent="0.25">
      <c r="A177" s="49">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47" t="s">
        <v>137</v>
      </c>
      <c r="P177" s="51" t="s">
        <v>869</v>
      </c>
      <c r="Q177" s="47"/>
      <c r="U177" s="49"/>
      <c r="V177" s="84" t="s">
        <v>47</v>
      </c>
    </row>
    <row r="178" spans="1:23" s="44" customFormat="1" ht="75" x14ac:dyDescent="0.25">
      <c r="A178" s="49">
        <v>27596000023</v>
      </c>
      <c r="B178" s="49" t="s">
        <v>642</v>
      </c>
      <c r="C178" s="49" t="s">
        <v>218</v>
      </c>
      <c r="D178" s="47" t="s">
        <v>203</v>
      </c>
      <c r="E178" s="49">
        <v>60</v>
      </c>
      <c r="F178" s="49" t="s">
        <v>204</v>
      </c>
      <c r="G178" s="49" t="s">
        <v>219</v>
      </c>
      <c r="H178" s="49" t="s">
        <v>206</v>
      </c>
      <c r="I178" s="49">
        <v>99</v>
      </c>
      <c r="J178" s="49" t="s">
        <v>34</v>
      </c>
      <c r="K178" s="49">
        <v>2</v>
      </c>
      <c r="L178" s="45" t="s">
        <v>643</v>
      </c>
      <c r="M178" s="49"/>
      <c r="N178" s="49" t="s">
        <v>42</v>
      </c>
      <c r="O178" s="47" t="s">
        <v>644</v>
      </c>
      <c r="P178" s="51" t="s">
        <v>869</v>
      </c>
      <c r="Q178" s="47"/>
      <c r="U178" s="49"/>
      <c r="V178" s="84" t="s">
        <v>47</v>
      </c>
    </row>
    <row r="179" spans="1:23" s="44" customFormat="1" ht="60" x14ac:dyDescent="0.25">
      <c r="A179" s="49">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47" t="s">
        <v>135</v>
      </c>
      <c r="P179" s="51" t="s">
        <v>869</v>
      </c>
      <c r="Q179" s="47"/>
      <c r="U179" s="49"/>
      <c r="V179" s="84" t="s">
        <v>47</v>
      </c>
    </row>
    <row r="180" spans="1:23" s="44" customFormat="1" ht="75" x14ac:dyDescent="0.25">
      <c r="A180" s="49">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870</v>
      </c>
      <c r="Q180" s="55" t="s">
        <v>913</v>
      </c>
      <c r="U180" s="51"/>
      <c r="V180" s="84" t="s">
        <v>47</v>
      </c>
    </row>
    <row r="181" spans="1:23" x14ac:dyDescent="0.2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869</v>
      </c>
      <c r="Q181" s="46"/>
      <c r="V181" s="60" t="s">
        <v>49</v>
      </c>
    </row>
    <row r="182" spans="1:23" s="44" customFormat="1" ht="150" x14ac:dyDescent="0.25">
      <c r="A182" s="49">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870</v>
      </c>
      <c r="Q182" s="52" t="s">
        <v>898</v>
      </c>
      <c r="U182" s="49"/>
      <c r="V182" s="66" t="s">
        <v>47</v>
      </c>
      <c r="W182" s="62"/>
    </row>
    <row r="183" spans="1:23" s="44" customFormat="1" ht="60" x14ac:dyDescent="0.25">
      <c r="A183" s="49">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870</v>
      </c>
      <c r="Q183" s="52" t="s">
        <v>898</v>
      </c>
      <c r="U183" s="49"/>
      <c r="V183" s="84" t="s">
        <v>47</v>
      </c>
    </row>
    <row r="184" spans="1:23" s="44" customFormat="1" ht="30" x14ac:dyDescent="0.25">
      <c r="A184" s="49">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869</v>
      </c>
      <c r="Q184" s="47"/>
      <c r="U184" s="51"/>
      <c r="V184" s="84" t="s">
        <v>47</v>
      </c>
    </row>
    <row r="185" spans="1:23" s="44" customFormat="1" ht="60" x14ac:dyDescent="0.25">
      <c r="A185" s="49">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869</v>
      </c>
      <c r="Q185" s="47"/>
      <c r="U185" s="51"/>
      <c r="V185" s="84" t="s">
        <v>47</v>
      </c>
    </row>
    <row r="186" spans="1:23" s="44" customFormat="1" ht="45" x14ac:dyDescent="0.25">
      <c r="A186" s="49">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870</v>
      </c>
      <c r="Q186" s="52" t="s">
        <v>900</v>
      </c>
      <c r="U186" s="49"/>
      <c r="V186" s="84" t="s">
        <v>47</v>
      </c>
    </row>
    <row r="187" spans="1:23" s="44" customFormat="1" ht="60" x14ac:dyDescent="0.25">
      <c r="A187" s="49">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870</v>
      </c>
      <c r="Q187" s="52" t="s">
        <v>899</v>
      </c>
      <c r="U187" s="49"/>
      <c r="V187" s="84" t="s">
        <v>47</v>
      </c>
    </row>
    <row r="188" spans="1:23" s="44" customFormat="1" x14ac:dyDescent="0.25">
      <c r="A188" s="49">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869</v>
      </c>
      <c r="Q188" s="47"/>
      <c r="U188" s="51"/>
      <c r="V188" s="84" t="s">
        <v>47</v>
      </c>
    </row>
    <row r="189" spans="1:23" s="44" customFormat="1" ht="45" x14ac:dyDescent="0.25">
      <c r="A189" s="49">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47" t="s">
        <v>174</v>
      </c>
      <c r="P189" s="51" t="s">
        <v>870</v>
      </c>
      <c r="Q189" s="52" t="s">
        <v>901</v>
      </c>
      <c r="U189" s="49"/>
      <c r="V189" s="84" t="s">
        <v>47</v>
      </c>
    </row>
    <row r="190" spans="1:23" s="44" customFormat="1" ht="75" x14ac:dyDescent="0.25">
      <c r="A190" s="49">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870</v>
      </c>
      <c r="Q190" s="59" t="s">
        <v>925</v>
      </c>
      <c r="U190" s="51"/>
      <c r="V190" s="84" t="s">
        <v>47</v>
      </c>
    </row>
    <row r="191" spans="1:23" s="44" customFormat="1" ht="120" x14ac:dyDescent="0.25">
      <c r="A191" s="49">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80" t="s">
        <v>870</v>
      </c>
      <c r="Q191" s="81" t="s">
        <v>940</v>
      </c>
      <c r="U191" s="51" t="s">
        <v>895</v>
      </c>
      <c r="V191" s="80" t="s">
        <v>47</v>
      </c>
    </row>
    <row r="192" spans="1:23" s="44" customFormat="1" ht="105" x14ac:dyDescent="0.25">
      <c r="A192" s="49">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80" t="s">
        <v>870</v>
      </c>
      <c r="Q192" s="81" t="s">
        <v>940</v>
      </c>
      <c r="U192" s="51" t="s">
        <v>895</v>
      </c>
      <c r="V192" s="80" t="s">
        <v>47</v>
      </c>
    </row>
    <row r="193" spans="1:23" s="44" customFormat="1" ht="90" x14ac:dyDescent="0.25">
      <c r="A193" s="49">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47" t="s">
        <v>141</v>
      </c>
      <c r="P193" s="54" t="s">
        <v>869</v>
      </c>
      <c r="Q193" s="47"/>
      <c r="U193" s="51"/>
      <c r="V193" s="84" t="s">
        <v>47</v>
      </c>
    </row>
    <row r="194" spans="1:23" s="44" customFormat="1" ht="270" x14ac:dyDescent="0.25">
      <c r="A194" s="49">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47" t="s">
        <v>142</v>
      </c>
      <c r="P194" s="54" t="s">
        <v>869</v>
      </c>
      <c r="Q194" s="55"/>
      <c r="U194" s="51"/>
      <c r="V194" s="84" t="s">
        <v>47</v>
      </c>
    </row>
    <row r="195" spans="1:23" s="44" customFormat="1" ht="45" x14ac:dyDescent="0.25">
      <c r="A195" s="49">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47" t="s">
        <v>688</v>
      </c>
      <c r="P195" s="54" t="s">
        <v>869</v>
      </c>
      <c r="Q195" s="47"/>
      <c r="U195" s="51"/>
      <c r="V195" s="84" t="s">
        <v>47</v>
      </c>
    </row>
    <row r="196" spans="1:23" s="44" customFormat="1" ht="135" x14ac:dyDescent="0.25">
      <c r="A196" s="49">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47" t="s">
        <v>691</v>
      </c>
      <c r="P196" s="54" t="s">
        <v>869</v>
      </c>
      <c r="Q196" s="47"/>
      <c r="U196" s="51"/>
      <c r="V196" s="84" t="s">
        <v>47</v>
      </c>
    </row>
    <row r="197" spans="1:23" s="44" customFormat="1" ht="150" x14ac:dyDescent="0.25">
      <c r="A197" s="49">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870</v>
      </c>
      <c r="Q197" s="55" t="s">
        <v>911</v>
      </c>
      <c r="U197" s="51"/>
      <c r="V197" s="84" t="s">
        <v>47</v>
      </c>
    </row>
    <row r="198" spans="1:23" s="44" customFormat="1" ht="45" x14ac:dyDescent="0.25">
      <c r="A198" s="49">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870</v>
      </c>
      <c r="Q198" s="55" t="s">
        <v>915</v>
      </c>
      <c r="U198" s="51"/>
      <c r="V198" s="84" t="s">
        <v>47</v>
      </c>
    </row>
    <row r="199" spans="1:23" s="44" customFormat="1" ht="75" x14ac:dyDescent="0.25">
      <c r="A199" s="49">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47" t="s">
        <v>700</v>
      </c>
      <c r="P199" s="54" t="s">
        <v>869</v>
      </c>
      <c r="Q199" s="47"/>
      <c r="U199" s="51"/>
      <c r="V199" s="84" t="s">
        <v>47</v>
      </c>
    </row>
    <row r="200" spans="1:23" s="44" customFormat="1" ht="45" x14ac:dyDescent="0.25">
      <c r="A200" s="49">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47" t="s">
        <v>703</v>
      </c>
      <c r="P200" s="54" t="s">
        <v>869</v>
      </c>
      <c r="Q200" s="47"/>
      <c r="U200" s="51"/>
      <c r="V200" s="84" t="s">
        <v>47</v>
      </c>
    </row>
    <row r="201" spans="1:23" ht="60" x14ac:dyDescent="0.2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869</v>
      </c>
      <c r="Q201" s="46"/>
      <c r="V201" s="60" t="s">
        <v>49</v>
      </c>
    </row>
    <row r="202" spans="1:23" s="44" customFormat="1" ht="45" x14ac:dyDescent="0.25">
      <c r="A202" s="49">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869</v>
      </c>
      <c r="Q202" s="47"/>
      <c r="U202" s="49"/>
      <c r="V202" s="84" t="s">
        <v>47</v>
      </c>
    </row>
    <row r="203" spans="1:23" s="44" customFormat="1" ht="60" x14ac:dyDescent="0.25">
      <c r="A203" s="49">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902</v>
      </c>
      <c r="U203" s="49"/>
      <c r="V203" s="60" t="s">
        <v>48</v>
      </c>
      <c r="W203" s="62"/>
    </row>
    <row r="204" spans="1:23" x14ac:dyDescent="0.2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869</v>
      </c>
      <c r="Q204" s="46"/>
      <c r="V204" s="60" t="s">
        <v>49</v>
      </c>
    </row>
    <row r="205" spans="1:23" x14ac:dyDescent="0.2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869</v>
      </c>
      <c r="Q205" s="46"/>
      <c r="V205" s="60" t="s">
        <v>49</v>
      </c>
    </row>
    <row r="206" spans="1:23" s="44" customFormat="1" ht="165" x14ac:dyDescent="0.25">
      <c r="A206" s="49">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80" t="s">
        <v>866</v>
      </c>
      <c r="Q206" s="81" t="s">
        <v>907</v>
      </c>
      <c r="U206" s="51" t="s">
        <v>903</v>
      </c>
      <c r="V206" s="80" t="s">
        <v>48</v>
      </c>
    </row>
    <row r="207" spans="1:23" s="44" customFormat="1" ht="45" x14ac:dyDescent="0.25">
      <c r="A207" s="49">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49"/>
      <c r="Q207" s="47"/>
      <c r="U207" s="51" t="s">
        <v>903</v>
      </c>
      <c r="V207" s="85" t="s">
        <v>60</v>
      </c>
    </row>
    <row r="208" spans="1:23" s="44" customFormat="1" ht="135" x14ac:dyDescent="0.25">
      <c r="A208" s="49">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80" t="s">
        <v>866</v>
      </c>
      <c r="Q208" s="81" t="s">
        <v>907</v>
      </c>
      <c r="U208" s="51" t="s">
        <v>903</v>
      </c>
      <c r="V208" s="80" t="s">
        <v>48</v>
      </c>
    </row>
    <row r="209" spans="1:23" s="44" customFormat="1" ht="45" x14ac:dyDescent="0.25">
      <c r="A209" s="49">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870</v>
      </c>
      <c r="Q209" s="55" t="s">
        <v>913</v>
      </c>
      <c r="U209" s="51"/>
      <c r="V209" s="66" t="s">
        <v>47</v>
      </c>
      <c r="W209" s="62"/>
    </row>
    <row r="210" spans="1:23" s="44" customFormat="1" ht="45" x14ac:dyDescent="0.25">
      <c r="A210" s="49">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870</v>
      </c>
      <c r="Q210" s="52" t="s">
        <v>904</v>
      </c>
      <c r="U210" s="49"/>
      <c r="V210" s="84" t="s">
        <v>47</v>
      </c>
    </row>
    <row r="211" spans="1:23" s="44" customFormat="1" ht="45" x14ac:dyDescent="0.25">
      <c r="A211" s="49">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870</v>
      </c>
      <c r="Q211" s="55" t="s">
        <v>913</v>
      </c>
      <c r="U211" s="51"/>
      <c r="V211" s="66" t="s">
        <v>47</v>
      </c>
      <c r="W211" s="62"/>
    </row>
    <row r="212" spans="1:23" s="44" customFormat="1" ht="60" x14ac:dyDescent="0.25">
      <c r="A212" s="49">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870</v>
      </c>
      <c r="Q212" s="56" t="s">
        <v>912</v>
      </c>
      <c r="U212" s="51"/>
      <c r="V212" s="66" t="s">
        <v>47</v>
      </c>
      <c r="W212" s="62"/>
    </row>
    <row r="213" spans="1:23" ht="30" x14ac:dyDescent="0.2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869</v>
      </c>
      <c r="Q213" s="46"/>
      <c r="V213" s="60" t="s">
        <v>49</v>
      </c>
    </row>
    <row r="214" spans="1:23" ht="45" x14ac:dyDescent="0.2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869</v>
      </c>
      <c r="Q214" s="46"/>
      <c r="V214" s="62" t="s">
        <v>49</v>
      </c>
    </row>
    <row r="215" spans="1:23" s="44" customFormat="1" ht="60" x14ac:dyDescent="0.25">
      <c r="A215" s="49">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47" t="s">
        <v>747</v>
      </c>
      <c r="P215" s="51" t="s">
        <v>869</v>
      </c>
      <c r="Q215" s="47"/>
      <c r="U215" s="49"/>
      <c r="V215" s="84" t="s">
        <v>47</v>
      </c>
    </row>
    <row r="216" spans="1:23" s="44" customFormat="1" ht="45" x14ac:dyDescent="0.25">
      <c r="A216" s="49">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919</v>
      </c>
      <c r="U216" s="49"/>
      <c r="V216" s="60" t="s">
        <v>48</v>
      </c>
      <c r="W216" s="62"/>
    </row>
    <row r="217" spans="1:23" s="44" customFormat="1" ht="90" x14ac:dyDescent="0.25">
      <c r="A217" s="49">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892</v>
      </c>
      <c r="U217" s="49"/>
      <c r="V217" s="60" t="s">
        <v>48</v>
      </c>
      <c r="W217" s="62"/>
    </row>
    <row r="218" spans="1:23" s="44" customFormat="1" ht="165" x14ac:dyDescent="0.25">
      <c r="A218" s="49">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870</v>
      </c>
      <c r="Q218" s="59" t="s">
        <v>927</v>
      </c>
      <c r="U218" s="51"/>
      <c r="V218" s="84" t="s">
        <v>47</v>
      </c>
    </row>
    <row r="219" spans="1:23" s="44" customFormat="1" ht="75" x14ac:dyDescent="0.25">
      <c r="A219" s="49">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870</v>
      </c>
      <c r="Q219" s="59" t="s">
        <v>927</v>
      </c>
      <c r="U219" s="51"/>
      <c r="V219" s="84" t="s">
        <v>47</v>
      </c>
    </row>
    <row r="220" spans="1:23" s="44" customFormat="1" ht="75" x14ac:dyDescent="0.25">
      <c r="A220" s="49">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870</v>
      </c>
      <c r="Q220" s="59" t="s">
        <v>927</v>
      </c>
      <c r="U220" s="51"/>
      <c r="V220" s="84" t="s">
        <v>47</v>
      </c>
    </row>
    <row r="221" spans="1:23" s="44" customFormat="1" ht="30" x14ac:dyDescent="0.25">
      <c r="A221" s="49">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869</v>
      </c>
      <c r="Q221" s="47"/>
      <c r="U221" s="49"/>
      <c r="V221" s="84" t="s">
        <v>47</v>
      </c>
    </row>
    <row r="222" spans="1:23" s="44" customFormat="1" ht="30" x14ac:dyDescent="0.25">
      <c r="A222" s="49">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869</v>
      </c>
      <c r="Q222" s="47"/>
      <c r="U222" s="49"/>
      <c r="V222" s="84" t="s">
        <v>47</v>
      </c>
    </row>
    <row r="223" spans="1:23" s="44" customFormat="1" ht="105" x14ac:dyDescent="0.25">
      <c r="A223" s="49">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874</v>
      </c>
      <c r="U223" s="49"/>
      <c r="V223" s="60" t="s">
        <v>48</v>
      </c>
      <c r="W223" s="62"/>
    </row>
    <row r="224" spans="1:23" s="44" customFormat="1" ht="90" x14ac:dyDescent="0.25">
      <c r="A224" s="49">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874</v>
      </c>
      <c r="U224" s="49"/>
      <c r="V224" s="60" t="s">
        <v>48</v>
      </c>
      <c r="W224" s="62"/>
    </row>
    <row r="225" spans="1:23" s="44" customFormat="1" ht="150" x14ac:dyDescent="0.25">
      <c r="A225" s="49">
        <v>27633000023</v>
      </c>
      <c r="B225" s="49" t="s">
        <v>770</v>
      </c>
      <c r="C225" s="49" t="s">
        <v>202</v>
      </c>
      <c r="D225" s="47" t="s">
        <v>203</v>
      </c>
      <c r="E225" s="49">
        <v>66</v>
      </c>
      <c r="F225" s="49" t="s">
        <v>204</v>
      </c>
      <c r="G225" s="49" t="s">
        <v>205</v>
      </c>
      <c r="H225" s="49" t="s">
        <v>206</v>
      </c>
      <c r="I225" s="49">
        <v>144</v>
      </c>
      <c r="J225" s="49">
        <v>11.3</v>
      </c>
      <c r="K225" s="49">
        <v>1</v>
      </c>
      <c r="L225" s="45" t="s">
        <v>771</v>
      </c>
      <c r="M225" s="49"/>
      <c r="N225" s="49" t="s">
        <v>30</v>
      </c>
      <c r="O225" s="47" t="s">
        <v>772</v>
      </c>
      <c r="P225" s="51" t="s">
        <v>869</v>
      </c>
      <c r="Q225" s="47"/>
      <c r="U225" s="51"/>
      <c r="V225" s="84" t="s">
        <v>47</v>
      </c>
    </row>
    <row r="226" spans="1:23" s="44" customFormat="1" ht="75" x14ac:dyDescent="0.25">
      <c r="A226" s="49">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54" t="s">
        <v>869</v>
      </c>
      <c r="Q226" s="47"/>
      <c r="U226" s="51"/>
      <c r="V226" s="84" t="s">
        <v>47</v>
      </c>
    </row>
    <row r="227" spans="1:23" s="44" customFormat="1" ht="135" x14ac:dyDescent="0.2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80" t="s">
        <v>866</v>
      </c>
      <c r="Q227" s="81" t="s">
        <v>936</v>
      </c>
      <c r="U227" s="51" t="s">
        <v>905</v>
      </c>
      <c r="V227" s="80" t="s">
        <v>48</v>
      </c>
    </row>
    <row r="228" spans="1:23" ht="30" x14ac:dyDescent="0.2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869</v>
      </c>
      <c r="Q228" s="46"/>
      <c r="V228" s="60" t="s">
        <v>49</v>
      </c>
    </row>
    <row r="229" spans="1:23" s="44" customFormat="1" ht="45" x14ac:dyDescent="0.25">
      <c r="A229" s="49">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906</v>
      </c>
      <c r="U229" s="49"/>
      <c r="V229" s="60" t="s">
        <v>48</v>
      </c>
      <c r="W229" s="62"/>
    </row>
    <row r="230" spans="1:23" ht="45" x14ac:dyDescent="0.2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P230" s="82" t="s">
        <v>869</v>
      </c>
      <c r="Q230" s="46"/>
      <c r="V230" s="82" t="s">
        <v>47</v>
      </c>
      <c r="W230" s="67" t="s">
        <v>930</v>
      </c>
    </row>
    <row r="231" spans="1:23" s="44" customFormat="1" ht="45" x14ac:dyDescent="0.25">
      <c r="A231" s="49">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907</v>
      </c>
      <c r="U231" s="49"/>
      <c r="V231" s="60" t="s">
        <v>48</v>
      </c>
      <c r="W231" s="62"/>
    </row>
    <row r="232" spans="1:23" s="44" customFormat="1" ht="165" x14ac:dyDescent="0.25">
      <c r="A232" s="49">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870</v>
      </c>
      <c r="Q232" s="59" t="s">
        <v>927</v>
      </c>
      <c r="U232" s="51"/>
      <c r="V232" s="84" t="s">
        <v>47</v>
      </c>
    </row>
    <row r="233" spans="1:23" ht="60" x14ac:dyDescent="0.2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869</v>
      </c>
      <c r="Q233" s="46"/>
      <c r="V233" s="62" t="s">
        <v>49</v>
      </c>
    </row>
    <row r="234" spans="1:23" s="44" customFormat="1" ht="255" x14ac:dyDescent="0.25">
      <c r="A234" s="49">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870</v>
      </c>
      <c r="Q234" s="59" t="s">
        <v>926</v>
      </c>
      <c r="U234" s="51"/>
      <c r="V234" s="60" t="s">
        <v>47</v>
      </c>
    </row>
    <row r="235" spans="1:23" s="44" customFormat="1" ht="90" x14ac:dyDescent="0.25">
      <c r="A235" s="49">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80" t="s">
        <v>870</v>
      </c>
      <c r="Q235" s="81" t="s">
        <v>932</v>
      </c>
      <c r="U235" s="51"/>
      <c r="V235" s="60" t="s">
        <v>47</v>
      </c>
    </row>
    <row r="236" spans="1:23" s="44" customFormat="1" ht="60" x14ac:dyDescent="0.25">
      <c r="A236" s="49">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874</v>
      </c>
      <c r="U236" s="49"/>
      <c r="V236" s="60" t="s">
        <v>48</v>
      </c>
      <c r="W236" s="62"/>
    </row>
    <row r="237" spans="1:23" s="44" customFormat="1" ht="90" x14ac:dyDescent="0.25">
      <c r="A237" s="49">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892</v>
      </c>
      <c r="U237" s="49"/>
      <c r="V237" s="60" t="s">
        <v>48</v>
      </c>
      <c r="W237" s="62"/>
    </row>
    <row r="238" spans="1:23" s="44" customFormat="1" ht="90" x14ac:dyDescent="0.25">
      <c r="A238" s="49">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892</v>
      </c>
      <c r="U238" s="49"/>
      <c r="V238" s="60" t="s">
        <v>48</v>
      </c>
      <c r="W238" s="62"/>
    </row>
    <row r="239" spans="1:23" s="44" customFormat="1" ht="60" x14ac:dyDescent="0.25">
      <c r="A239" s="49">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874</v>
      </c>
      <c r="U239" s="49"/>
      <c r="V239" s="60" t="s">
        <v>48</v>
      </c>
      <c r="W239" s="62"/>
    </row>
    <row r="240" spans="1:23" s="44" customFormat="1" ht="60" x14ac:dyDescent="0.25">
      <c r="A240" s="49">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874</v>
      </c>
      <c r="U240" s="49"/>
      <c r="V240" s="60" t="s">
        <v>48</v>
      </c>
      <c r="W240" s="62"/>
    </row>
    <row r="241" spans="1:23" s="44" customFormat="1" ht="45" x14ac:dyDescent="0.25">
      <c r="A241" s="49">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892</v>
      </c>
      <c r="U241" s="49"/>
      <c r="V241" s="60" t="s">
        <v>48</v>
      </c>
      <c r="W241" s="62"/>
    </row>
    <row r="242" spans="1:23" s="44" customFormat="1" ht="60" x14ac:dyDescent="0.25">
      <c r="A242" s="49">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869</v>
      </c>
      <c r="Q242" s="47"/>
      <c r="U242" s="49"/>
      <c r="V242" s="84" t="s">
        <v>47</v>
      </c>
    </row>
    <row r="243" spans="1:23" s="44" customFormat="1" ht="120" x14ac:dyDescent="0.25">
      <c r="A243" s="49">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869</v>
      </c>
      <c r="Q243" s="47"/>
      <c r="U243" s="49"/>
      <c r="V243" s="84" t="s">
        <v>47</v>
      </c>
    </row>
    <row r="244" spans="1:23" s="44" customFormat="1" ht="45" x14ac:dyDescent="0.25">
      <c r="A244" s="49">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908</v>
      </c>
      <c r="U244" s="49"/>
      <c r="V244" s="60" t="s">
        <v>48</v>
      </c>
      <c r="W244" s="62"/>
    </row>
    <row r="245" spans="1:23" s="44" customFormat="1" ht="45" x14ac:dyDescent="0.25">
      <c r="A245" s="49">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909</v>
      </c>
      <c r="U245" s="49"/>
      <c r="V245" s="60" t="s">
        <v>48</v>
      </c>
      <c r="W245" s="62"/>
    </row>
    <row r="246" spans="1:23" s="44" customFormat="1" ht="45" x14ac:dyDescent="0.25">
      <c r="A246" s="49">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909</v>
      </c>
      <c r="U246" s="49"/>
      <c r="V246" s="60" t="s">
        <v>48</v>
      </c>
      <c r="W246" s="62"/>
    </row>
    <row r="247" spans="1:23" s="44" customFormat="1" ht="30" x14ac:dyDescent="0.25">
      <c r="A247" s="49">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870</v>
      </c>
      <c r="Q247" s="58" t="s">
        <v>923</v>
      </c>
      <c r="U247" s="51"/>
      <c r="V247" s="60" t="s">
        <v>49</v>
      </c>
      <c r="W247" s="62"/>
    </row>
    <row r="248" spans="1:23" s="44" customFormat="1" ht="105" x14ac:dyDescent="0.25">
      <c r="A248" s="49">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47" t="s">
        <v>828</v>
      </c>
      <c r="P248" s="51" t="s">
        <v>869</v>
      </c>
      <c r="Q248" s="47"/>
      <c r="U248" s="49"/>
      <c r="V248" s="84" t="s">
        <v>47</v>
      </c>
    </row>
    <row r="249" spans="1:23" s="44" customFormat="1" ht="45" x14ac:dyDescent="0.25">
      <c r="A249" s="49">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870</v>
      </c>
      <c r="Q249" s="59" t="s">
        <v>926</v>
      </c>
      <c r="U249" s="51"/>
      <c r="V249" s="60" t="s">
        <v>47</v>
      </c>
    </row>
    <row r="250" spans="1:23" s="44" customFormat="1" ht="120" x14ac:dyDescent="0.2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47" t="s">
        <v>833</v>
      </c>
      <c r="P250" s="51" t="s">
        <v>869</v>
      </c>
      <c r="Q250" s="47"/>
      <c r="U250" s="49"/>
      <c r="V250" s="84" t="s">
        <v>47</v>
      </c>
    </row>
    <row r="251" spans="1:23" x14ac:dyDescent="0.2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869</v>
      </c>
      <c r="Q251" s="46"/>
      <c r="V251" s="62" t="s">
        <v>49</v>
      </c>
    </row>
    <row r="252" spans="1:23" s="44" customFormat="1" ht="75" x14ac:dyDescent="0.25">
      <c r="A252" s="49">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870</v>
      </c>
      <c r="Q252" s="59" t="s">
        <v>926</v>
      </c>
      <c r="U252" s="51"/>
      <c r="V252" s="60" t="s">
        <v>47</v>
      </c>
    </row>
    <row r="253" spans="1:23" s="44" customFormat="1" ht="45" x14ac:dyDescent="0.25">
      <c r="A253" s="49">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870</v>
      </c>
      <c r="Q253" s="59" t="s">
        <v>926</v>
      </c>
      <c r="U253" s="51"/>
      <c r="V253" s="60" t="s">
        <v>47</v>
      </c>
    </row>
    <row r="254" spans="1:23" x14ac:dyDescent="0.2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869</v>
      </c>
      <c r="Q254" s="46"/>
      <c r="V254" s="62" t="s">
        <v>49</v>
      </c>
    </row>
    <row r="255" spans="1:23" x14ac:dyDescent="0.2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869</v>
      </c>
      <c r="Q255" s="46"/>
      <c r="V255" s="62" t="s">
        <v>49</v>
      </c>
    </row>
    <row r="256" spans="1:23" s="44" customFormat="1" ht="135" x14ac:dyDescent="0.25">
      <c r="A256" s="49">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869</v>
      </c>
      <c r="Q256" s="47"/>
      <c r="U256" s="49"/>
      <c r="V256" s="84" t="s">
        <v>47</v>
      </c>
    </row>
    <row r="257" spans="1:23" s="44" customFormat="1" ht="60" x14ac:dyDescent="0.25">
      <c r="A257" s="49">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874</v>
      </c>
      <c r="U257" s="49"/>
      <c r="V257" s="60" t="s">
        <v>48</v>
      </c>
      <c r="W257" s="62"/>
    </row>
    <row r="258" spans="1:23" s="44" customFormat="1" ht="30" x14ac:dyDescent="0.25">
      <c r="A258" s="49">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870</v>
      </c>
      <c r="Q258" s="46" t="s">
        <v>181</v>
      </c>
      <c r="U258" s="49"/>
      <c r="V258" s="84" t="s">
        <v>47</v>
      </c>
    </row>
    <row r="259" spans="1:23" s="44" customFormat="1" ht="90" x14ac:dyDescent="0.25">
      <c r="A259" s="49">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892</v>
      </c>
      <c r="U259" s="49"/>
      <c r="V259" s="60" t="s">
        <v>48</v>
      </c>
      <c r="W259" s="62"/>
    </row>
    <row r="260" spans="1:23" s="44" customFormat="1" ht="45" x14ac:dyDescent="0.25">
      <c r="A260" s="49">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892</v>
      </c>
      <c r="U260" s="49"/>
      <c r="V260" s="60" t="s">
        <v>48</v>
      </c>
      <c r="W260" s="62"/>
    </row>
    <row r="261" spans="1:23" s="44" customFormat="1" ht="60" x14ac:dyDescent="0.25">
      <c r="A261" s="49">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874</v>
      </c>
      <c r="U261" s="49"/>
      <c r="V261" s="60" t="s">
        <v>48</v>
      </c>
      <c r="W261" s="62"/>
    </row>
    <row r="262" spans="1:23" s="44" customFormat="1" ht="60" x14ac:dyDescent="0.25">
      <c r="A262" s="49">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874</v>
      </c>
      <c r="U262" s="49"/>
      <c r="V262" s="60" t="s">
        <v>48</v>
      </c>
      <c r="W262" s="62"/>
    </row>
    <row r="263" spans="1:23" x14ac:dyDescent="0.2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869</v>
      </c>
      <c r="Q263" s="46"/>
      <c r="V263" s="62" t="s">
        <v>49</v>
      </c>
    </row>
    <row r="264" spans="1:23" s="44" customFormat="1" ht="60" x14ac:dyDescent="0.25">
      <c r="A264" s="49">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874</v>
      </c>
      <c r="U264" s="49"/>
      <c r="V264" s="60" t="s">
        <v>48</v>
      </c>
      <c r="W264" s="62"/>
    </row>
    <row r="265" spans="1:23" s="44" customFormat="1" ht="30" x14ac:dyDescent="0.25">
      <c r="A265" s="49">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870</v>
      </c>
      <c r="Q265" s="46" t="s">
        <v>181</v>
      </c>
      <c r="U265" s="49"/>
      <c r="V265" s="84" t="s">
        <v>49</v>
      </c>
    </row>
    <row r="266" spans="1:23" s="44" customFormat="1" ht="30" x14ac:dyDescent="0.25">
      <c r="A266" s="49">
        <v>27474400023</v>
      </c>
      <c r="B266" s="49" t="s">
        <v>862</v>
      </c>
      <c r="C266" s="49" t="s">
        <v>863</v>
      </c>
      <c r="D266" s="47" t="s">
        <v>864</v>
      </c>
      <c r="E266" s="49">
        <v>1</v>
      </c>
      <c r="F266" s="49"/>
      <c r="G266" s="49"/>
      <c r="H266" s="49" t="s">
        <v>226</v>
      </c>
      <c r="I266" s="49"/>
      <c r="J266" s="49"/>
      <c r="K266" s="49"/>
      <c r="L266" s="45" t="s">
        <v>865</v>
      </c>
      <c r="M266" s="49"/>
      <c r="N266" s="49" t="s">
        <v>42</v>
      </c>
      <c r="O266" s="47"/>
      <c r="P266" s="51" t="s">
        <v>869</v>
      </c>
      <c r="Q266" s="47"/>
      <c r="U266" s="49"/>
      <c r="V266" s="84" t="s">
        <v>49</v>
      </c>
      <c r="W266" s="84" t="s">
        <v>928</v>
      </c>
    </row>
  </sheetData>
  <autoFilter ref="A1:W266"/>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Q5" sqref="Q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71" t="s">
        <v>51</v>
      </c>
      <c r="C2" s="72"/>
      <c r="D2" s="72"/>
      <c r="E2" s="72"/>
      <c r="F2" s="72"/>
      <c r="G2" s="73"/>
      <c r="H2" s="15"/>
      <c r="I2" s="71" t="s">
        <v>52</v>
      </c>
      <c r="J2" s="72"/>
      <c r="K2" s="72"/>
      <c r="L2" s="72"/>
      <c r="M2" s="72"/>
      <c r="N2" s="72"/>
      <c r="O2" s="72"/>
      <c r="P2" s="72"/>
      <c r="Q2" s="73"/>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COUNTA('SA Initial'!A:A)-1</f>
        <v>265</v>
      </c>
      <c r="C5" s="23">
        <f>B5-D5</f>
        <v>2</v>
      </c>
      <c r="D5" s="24">
        <f>COUNTA('SA Initial'!P:P)-1</f>
        <v>263</v>
      </c>
      <c r="E5" s="23">
        <f>COUNTIF('SA Initial'!P:P,"Rejected")</f>
        <v>71</v>
      </c>
      <c r="F5" s="23">
        <f>COUNTIF('SA Initial'!P:P,"Accepted")</f>
        <v>109</v>
      </c>
      <c r="G5" s="23">
        <f>COUNTIF('SA Initial'!P:P,"Revised")</f>
        <v>83</v>
      </c>
      <c r="H5" s="18"/>
      <c r="I5" s="25">
        <f>COUNTIF('SA Initial'!V:V,I4)</f>
        <v>44</v>
      </c>
      <c r="J5" s="25">
        <f>COUNTIF('SA Initial'!V:V,J4)</f>
        <v>71</v>
      </c>
      <c r="K5" s="26"/>
      <c r="L5" s="25">
        <f>COUNTIF('SA Initial'!V:V,L4)</f>
        <v>0</v>
      </c>
      <c r="M5" s="25">
        <f>COUNTIF('SA Initial'!V:V,M4)</f>
        <v>148</v>
      </c>
      <c r="N5" s="25">
        <f>COUNTIF('SA Initial'!V:V,N4)</f>
        <v>0</v>
      </c>
      <c r="O5" s="25">
        <f>COUNTIF('SA Initial'!V:V,O4)</f>
        <v>2</v>
      </c>
      <c r="Q5" s="25">
        <f>B5-(COUNTA('SA Initial'!V:V)-1)</f>
        <v>0</v>
      </c>
    </row>
    <row r="6" spans="1:18" ht="13.5" customHeight="1" thickBot="1" x14ac:dyDescent="0.25"/>
    <row r="7" spans="1:18" ht="21.75" customHeight="1" thickBot="1" x14ac:dyDescent="0.25">
      <c r="B7" s="18"/>
      <c r="C7" s="18"/>
      <c r="D7" s="27" t="str">
        <f>IF(D5=E7,"Okay","MIS-MATCHED")</f>
        <v>Okay</v>
      </c>
      <c r="E7" s="74">
        <f>E5+F5+G5</f>
        <v>263</v>
      </c>
      <c r="F7" s="75"/>
      <c r="G7" s="76"/>
      <c r="H7" s="18"/>
      <c r="I7" s="28">
        <f>SUM(I5:J5)</f>
        <v>115</v>
      </c>
      <c r="J7" s="29" t="s">
        <v>62</v>
      </c>
      <c r="K7" s="26"/>
    </row>
    <row r="8" spans="1:18" ht="13.5" thickBot="1" x14ac:dyDescent="0.25">
      <c r="B8" s="18"/>
      <c r="C8" s="18"/>
      <c r="D8" s="27"/>
      <c r="H8" s="18"/>
      <c r="K8" s="30"/>
    </row>
    <row r="9" spans="1:18" ht="34.5" customHeight="1" thickBot="1" x14ac:dyDescent="0.25">
      <c r="B9" s="27"/>
      <c r="C9" s="27"/>
      <c r="D9" s="31">
        <f>D5/B5</f>
        <v>0.99245283018867925</v>
      </c>
      <c r="E9" s="27"/>
      <c r="F9" s="27"/>
      <c r="G9" s="27"/>
      <c r="H9" s="27"/>
      <c r="I9" s="32">
        <f>I7/$B$5</f>
        <v>0.43396226415094341</v>
      </c>
      <c r="J9" s="33" t="s">
        <v>63</v>
      </c>
      <c r="K9" s="34"/>
      <c r="L9" s="35">
        <f>L5/$B$5</f>
        <v>0</v>
      </c>
      <c r="M9" s="35">
        <f>M5/$B$5</f>
        <v>0.55849056603773584</v>
      </c>
      <c r="N9" s="35">
        <f>N5/$B$5</f>
        <v>0</v>
      </c>
      <c r="O9" s="35">
        <f>O5/$B$5</f>
        <v>7.5471698113207548E-3</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77">
        <f>I9+SUM(L9:O9)</f>
        <v>1</v>
      </c>
      <c r="J11" s="78"/>
      <c r="K11" s="78"/>
      <c r="L11" s="78"/>
      <c r="M11" s="78"/>
      <c r="N11" s="78"/>
      <c r="O11" s="79"/>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71" t="s">
        <v>64</v>
      </c>
      <c r="C16" s="72"/>
      <c r="D16" s="72"/>
      <c r="E16" s="72"/>
      <c r="F16" s="72"/>
      <c r="G16" s="73"/>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IF(B19=0,1,D19/$B$19)</f>
        <v>1</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2020-01-15T18:14:35Z</dcterms:modified>
</cp:coreProperties>
</file>