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8800" windowHeight="11235" activeTab="1"/>
  </bookViews>
  <sheets>
    <sheet name="IEEE_Cover" sheetId="1" r:id="rId1"/>
    <sheet name="LB162" sheetId="2" r:id="rId2"/>
    <sheet name="Rogue" sheetId="3" r:id="rId3"/>
    <sheet name="Reference-docs" sheetId="7" r:id="rId4"/>
    <sheet name="Progress-Status" sheetId="6" r:id="rId5"/>
  </sheets>
  <definedNames>
    <definedName name="_xlnm._FilterDatabase" localSheetId="1" hidden="1">'LB162'!$A$1:$Q$373</definedName>
    <definedName name="_xlnm._FilterDatabase" localSheetId="2" hidden="1">Rogue!$A$1:$O$8</definedName>
    <definedName name="numbers" localSheetId="1">'LB162'!#REF!</definedName>
    <definedName name="numbers_1" localSheetId="1">'LB162'!$A$3:$A$371</definedName>
  </definedNames>
  <calcPr calcId="162913"/>
</workbook>
</file>

<file path=xl/calcChain.xml><?xml version="1.0" encoding="utf-8"?>
<calcChain xmlns="http://schemas.openxmlformats.org/spreadsheetml/2006/main">
  <c r="A7" i="3" l="1"/>
  <c r="A8" i="3" s="1"/>
  <c r="D1" i="1" l="1"/>
  <c r="F19" i="6" l="1"/>
  <c r="G19" i="6" l="1"/>
  <c r="E19" i="6"/>
  <c r="D19" i="6" s="1"/>
  <c r="O5" i="6"/>
  <c r="N5" i="6"/>
  <c r="M5" i="6"/>
  <c r="L5" i="6"/>
  <c r="J5" i="6"/>
  <c r="I5" i="6"/>
  <c r="G5" i="6"/>
  <c r="F5" i="6"/>
  <c r="E5" i="6"/>
  <c r="D5" i="6"/>
  <c r="B5" i="6"/>
  <c r="Q5" i="6" s="1"/>
  <c r="Q9" i="6" l="1"/>
  <c r="I7" i="6"/>
  <c r="I9" i="6" s="1"/>
  <c r="E7" i="6"/>
  <c r="D7" i="6" s="1"/>
  <c r="M9" i="6"/>
  <c r="D9" i="6"/>
  <c r="N9" i="6"/>
  <c r="O9" i="6"/>
  <c r="L9" i="6"/>
  <c r="C5" i="6"/>
  <c r="I11" i="6" l="1"/>
  <c r="B19" i="6"/>
  <c r="D21"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<sst xmlns="http://schemas.openxmlformats.org/spreadsheetml/2006/main" count="3745" uniqueCount="1278">
  <si>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</si>
  <si>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</si>
  <si>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</si>
  <si>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</si>
  <si>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</si>
  <si>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</si>
  <si>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</si>
  <si>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</si>
  <si>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</si>
  <si>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</si>
  <si>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</si>
  <si>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</si>
  <si>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</si>
  <si>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</si>
  <si>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</si>
  <si>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</si>
  <si>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</si>
  <si>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</si>
  <si>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</si>
  <si>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</si>
  <si>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</si>
  <si>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</si>
  <si>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</si>
  <si>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</si>
  <si>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</si>
  <si>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</si>
  <si>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</si>
  <si>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</si>
  <si>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</si>
  <si>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</si>
  <si>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6.9.1.2.5</t>
  </si>
  <si>
    <t>E</t>
  </si>
  <si>
    <t>Yes</t>
  </si>
  <si>
    <t>6.9.1.4</t>
  </si>
  <si>
    <t>6.9.1.6.3</t>
  </si>
  <si>
    <t>6.9.1.7</t>
  </si>
  <si>
    <t>6.9.4.2</t>
  </si>
  <si>
    <t>6.9.6.6</t>
  </si>
  <si>
    <t>6.9.7.2</t>
  </si>
  <si>
    <t>T</t>
  </si>
  <si>
    <t>6.9.7.3.2</t>
  </si>
  <si>
    <t>6.9.7.4</t>
  </si>
  <si>
    <t>7.4.4.42</t>
  </si>
  <si>
    <t>7.4.4.43</t>
  </si>
  <si>
    <t>7.4.4.45</t>
  </si>
  <si>
    <t>7.4.4.51</t>
  </si>
  <si>
    <t>8.3.1</t>
  </si>
  <si>
    <t>8.3.6</t>
  </si>
  <si>
    <t>8.2.10.1</t>
  </si>
  <si>
    <t>6.9.1.1</t>
  </si>
  <si>
    <t>6.9.6.7</t>
  </si>
  <si>
    <t>NXP Semiconductors</t>
  </si>
  <si>
    <t>Frank Leong</t>
  </si>
  <si>
    <t>6.9.5</t>
  </si>
  <si>
    <t>6.9.7.1</t>
  </si>
  <si>
    <t>6.9.7.5</t>
  </si>
  <si>
    <t>7.4.4.35</t>
  </si>
  <si>
    <t>7.4.4.39</t>
  </si>
  <si>
    <t>Broken sentence</t>
  </si>
  <si>
    <t>16.4.5</t>
  </si>
  <si>
    <t>8.3.7</t>
  </si>
  <si>
    <t>8.3.10</t>
  </si>
  <si>
    <t>5.7.3</t>
  </si>
  <si>
    <t>6.7.4.2</t>
  </si>
  <si>
    <t>Annex A</t>
  </si>
  <si>
    <t>6.9.1.2.7</t>
  </si>
  <si>
    <t>8.2.10.2</t>
  </si>
  <si>
    <t>8.2.10.3</t>
  </si>
  <si>
    <t>8.2.15.1</t>
  </si>
  <si>
    <t>8.3.3</t>
  </si>
  <si>
    <t>No</t>
  </si>
  <si>
    <t>Tero Kivinen</t>
  </si>
  <si>
    <t>Self</t>
  </si>
  <si>
    <t>6.9.1.2.6</t>
  </si>
  <si>
    <t>6.9.1.2.8</t>
  </si>
  <si>
    <t>6.9.4.1</t>
  </si>
  <si>
    <t>7.4.4.46</t>
  </si>
  <si>
    <t>Table 8-26</t>
  </si>
  <si>
    <t>Table 32</t>
  </si>
  <si>
    <t>Table 33</t>
  </si>
  <si>
    <t>10.1.2.7</t>
  </si>
  <si>
    <t>Table 11-2</t>
  </si>
  <si>
    <t>16.2.8.3</t>
  </si>
  <si>
    <t>7.4.4</t>
  </si>
  <si>
    <t>Notes</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</si>
  <si>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</si>
  <si>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</si>
  <si>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</si>
  <si>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</si>
  <si>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</si>
  <si>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</si>
  <si>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</si>
  <si>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</si>
  <si>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</si>
  <si>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</si>
  <si>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</si>
  <si>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</si>
  <si>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</si>
  <si>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</si>
  <si>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</si>
  <si>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</si>
  <si>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</si>
  <si>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</si>
  <si>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</si>
  <si>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</si>
  <si>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</si>
  <si>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</si>
  <si>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</si>
  <si>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</si>
  <si>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</si>
  <si>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r2-0000</t>
  </si>
  <si>
    <t>802.15.4z Letter Ballot Comments LB162</t>
  </si>
  <si>
    <t>802.15.4z D3 Letter Ballot Comments  (LB162)</t>
  </si>
  <si>
    <t>October 2019</t>
  </si>
  <si>
    <t>email: clint ddoott chaplin aatt gmail</t>
  </si>
  <si>
    <t>Title Page</t>
  </si>
  <si>
    <t>PDF page numbers match with document page numbers</t>
  </si>
  <si>
    <t>This is awesome; don't change it!</t>
  </si>
  <si>
    <t>PSDU is the name of the PHY field</t>
  </si>
  <si>
    <t>Change "PPDU" to "PSDU"</t>
  </si>
  <si>
    <t>6.7.2</t>
  </si>
  <si>
    <t>The term "packet" is used throughout this paragraph</t>
  </si>
  <si>
    <t>Change "frame" to "packet"</t>
  </si>
  <si>
    <t>Replace by "For a receiver expecting an SP3 packet, the MAC sublayer shall accept the received packet if and only if the STS in the received packet matches the expected STS."</t>
  </si>
  <si>
    <t>"Criteria" is plural</t>
  </si>
  <si>
    <t>Replace "is" by "are"</t>
  </si>
  <si>
    <t>"higher layer" can be made more specific</t>
  </si>
  <si>
    <t>Replace "higher layer" by "next higher layer"</t>
  </si>
  <si>
    <t>This Subclause contains at least 7 instances of outdated DPS primitive names</t>
  </si>
  <si>
    <t>Replace "DPS" by "DCPS" in all MLME names</t>
  </si>
  <si>
    <t>Comma missing after "For ERDEVs"</t>
  </si>
  <si>
    <t>Add comma after "For ERDEVs"</t>
  </si>
  <si>
    <t>Unneeded comma after "For non ERDEVs"</t>
  </si>
  <si>
    <t>Remove comma after "For non ERDEVs"</t>
  </si>
  <si>
    <t>Unneeded "e" after "For ERDEVs on"</t>
  </si>
  <si>
    <t>Replace "For ERDEVs one" by "For ERDEVs on"</t>
  </si>
  <si>
    <t>Definition of symbol unclear</t>
  </si>
  <si>
    <t>Replace "symbols" by "preamble symbols"</t>
  </si>
  <si>
    <t>Outdated DPS primitive name</t>
  </si>
  <si>
    <t>Replace "MLME-DPS.request" by "MLME-DCPS.request"</t>
  </si>
  <si>
    <t>Row on "DcpsDuration": Definition of symbol unclear</t>
  </si>
  <si>
    <t>Row on "DcpsDuration": Applies to both DPS and DCS</t>
  </si>
  <si>
    <t>Replace "DPS indices" by "DPS and/or DCS indices"</t>
  </si>
  <si>
    <t>Row on "DcpsDuration": Outdated DPS primitive name</t>
  </si>
  <si>
    <t>Replace "MLME-DPS.indication" by "MLME-DCPS.indication"</t>
  </si>
  <si>
    <t>Replace "MLME-DPS.indication" by "MLME-DCPS.indication primitive"</t>
  </si>
  <si>
    <t>8.2.15.2</t>
  </si>
  <si>
    <t>Replace "MLME-DPS.comfirm" by "MLME-DCPS.confirm"</t>
  </si>
  <si>
    <t>8.2.15.3</t>
  </si>
  <si>
    <t>"STS packet configuration" numbers are not spelled out (see also Figure 83 on Page 155)</t>
  </si>
  <si>
    <t>Replace "STS packet configuration 0" by "STS packet configuration zero", replace "STS packet configuration 1" by "STS packet configuration one", replace "STS packet configuration 2" by "STS packet configuration two", replace "STS packet configuration 3" by "STS packet configuration three"</t>
  </si>
  <si>
    <t>Text is implementation- and application-specific</t>
  </si>
  <si>
    <t>Remove text, Table, and Figure on baseband impulse response</t>
  </si>
  <si>
    <t>Gaps in set definitions for SYNC PSR 64, STS packet configuration 1 (lower data rate)</t>
  </si>
  <si>
    <t>Add two rows as follows. SYNC PSR 64, SFD # 3, STS number of Segments 1, STS Segment Length 64. SYNC PSR 64, SFD # 3, STS number of Segments 2, STS Segment Length 32.</t>
  </si>
  <si>
    <t>Gaps in set definitions for SYNC PSR 64, STS packet configuration 3</t>
  </si>
  <si>
    <t>Add three rows as follows. SYNC PSR 64, SFD # 2, STS number of Segments 1, STS Segment Length 64. SYNC PSR 64, SFD # 3, STS number of Segments 1, STS Segment Length 64. SYNC PSR 64, SFD # 3, STS number of Segments 2, STS Segment Length 32.</t>
  </si>
  <si>
    <t>Reference includes document revision number</t>
  </si>
  <si>
    <t>Remove document revision number from reference</t>
  </si>
  <si>
    <t>Samsung Electronics</t>
  </si>
  <si>
    <t>"PPDU"</t>
  </si>
  <si>
    <t>"PSDU"</t>
  </si>
  <si>
    <t>"the received the frame"</t>
  </si>
  <si>
    <t>"the received frame"</t>
  </si>
  <si>
    <t>"time period that shall be"</t>
  </si>
  <si>
    <t>"time period shall be"</t>
  </si>
  <si>
    <t>"not shown in the in Figure 6"</t>
  </si>
  <si>
    <t>"not shown in Figure 6"</t>
  </si>
  <si>
    <t>"Timestamp reports"</t>
  </si>
  <si>
    <t>"Ranging reports"</t>
  </si>
  <si>
    <t>"MCPS-DATA,indication" comma should be period</t>
  </si>
  <si>
    <t>"MCPS-DATA.indication"</t>
  </si>
  <si>
    <t>"to discard to filter out"</t>
  </si>
  <si>
    <t>"to filter out"</t>
  </si>
  <si>
    <t>"Mode fieldin the"</t>
  </si>
  <si>
    <t>"Mode field in the"</t>
  </si>
  <si>
    <t>"fixed reply rime FRT"</t>
  </si>
  <si>
    <t>"fixed reply time FRT"</t>
  </si>
  <si>
    <t>", interval specified by RCM of ranging round N and the interval specified by RCM of ranging round N+1 are same"</t>
  </si>
  <si>
    <t>", the interval specified by RCM of ranging round N and the interval specified by RCM of ranging round N+1 are the same"</t>
  </si>
  <si>
    <t>6.9.7.3.3</t>
  </si>
  <si>
    <t>"update signaled"</t>
  </si>
  <si>
    <t>"update is signaled"</t>
  </si>
  <si>
    <t>"Transmission Offsets"</t>
  </si>
  <si>
    <t>"transmission offsets"</t>
  </si>
  <si>
    <t>"that it is"</t>
  </si>
  <si>
    <t>"that is"</t>
  </si>
  <si>
    <t>"Controller"</t>
  </si>
  <si>
    <t>"controller"</t>
  </si>
  <si>
    <t>"first one"</t>
  </si>
  <si>
    <t>"first instance"</t>
  </si>
  <si>
    <t>"ERDEV.At"</t>
  </si>
  <si>
    <t>"ERDEV. At"</t>
  </si>
  <si>
    <t>"containsan"</t>
  </si>
  <si>
    <t>"contains an"</t>
  </si>
  <si>
    <t>6.9.10</t>
  </si>
  <si>
    <t>Sentence does not seem to contain a verb; this is a sentence fragment, not a complete sentence</t>
  </si>
  <si>
    <t>make into a complete sentence.</t>
  </si>
  <si>
    <t>6.9.11</t>
  </si>
  <si>
    <t>"MMRCMto"</t>
  </si>
  <si>
    <t>"MMRCM to"</t>
  </si>
  <si>
    <t>"one to N"  I think this is one of the very few counterexamples where the use of "1" is justified, since it is referring to a formula with "devices A1 to AN"</t>
  </si>
  <si>
    <t>Change the "one" to "1"</t>
  </si>
  <si>
    <t>7.4.2.1</t>
  </si>
  <si>
    <t>"row"</t>
  </si>
  <si>
    <t>"rows"</t>
  </si>
  <si>
    <t>Table 22 seems to be in error.  There are two rows where both RTWMP and RTWISP are zero.</t>
  </si>
  <si>
    <t>Fix the table</t>
  </si>
  <si>
    <t>"field the"</t>
  </si>
  <si>
    <t>"field of the"</t>
  </si>
  <si>
    <t>"hoping"</t>
  </si>
  <si>
    <t>"hopping"</t>
  </si>
  <si>
    <t>"MHR, and the"</t>
  </si>
  <si>
    <t>"MHR, the"</t>
  </si>
  <si>
    <t>"ERDEVs one a non-beacon-enabled"</t>
  </si>
  <si>
    <t>"ERDEVs on a non-beacon-enabled"</t>
  </si>
  <si>
    <t>"MLME-DPS.indication ()"</t>
  </si>
  <si>
    <t>"MLME-DCPS.indication ()"</t>
  </si>
  <si>
    <t>6.2.25.1</t>
  </si>
  <si>
    <t>"The in RSTU"</t>
  </si>
  <si>
    <t>"The RSTU"</t>
  </si>
  <si>
    <t>6.2.25.2</t>
  </si>
  <si>
    <t>RxS4RangingCounter description is missing the first line of "A count of the time units corresponding to an"</t>
  </si>
  <si>
    <t>Add the first line</t>
  </si>
  <si>
    <t>"no FOM figure is provided" in two places</t>
  </si>
  <si>
    <t>"no FOM value is provided"</t>
  </si>
  <si>
    <t>"(CSPRNG).The"</t>
  </si>
  <si>
    <t>"(CSPRNG). The"</t>
  </si>
  <si>
    <t>"eight" I believe this is one of the few places where using the digit rather than spelling it out is warranted</t>
  </si>
  <si>
    <t>"8"</t>
  </si>
  <si>
    <t>phyHrpUwbStsVCounter description, shouldn't that be the least significant 32 bits?</t>
  </si>
  <si>
    <t>Change to "least significant 32 bits"</t>
  </si>
  <si>
    <t>6.2.11</t>
  </si>
  <si>
    <t xml:space="preserve">There is no editing instructions for section 6.2.11. </t>
  </si>
  <si>
    <t>Add editing instructions saying insert section 6.2.11.</t>
  </si>
  <si>
    <t xml:space="preserve">RBS is not defined in the section 3.2. </t>
  </si>
  <si>
    <t>Add RBS definition to section 3.2.</t>
  </si>
  <si>
    <t xml:space="preserve">The first paragraph is very hard to parse. If I understood correctly there is repeating beacon repeating every Beacon Interval, and time between the beacons is divided into RBS which are all have same length and which should be long enough to contain one beacon (i.e., I assume the Ranging Beacon is sent on the slot 0?). Then those RBS are divided in three parts, in the beginning there is Ranging Beacon part (1 RBS), then zero or more RBS for Ranging Management Period and then zero or more RBS for Ranging Periods. </t>
  </si>
  <si>
    <t>This text would need bit of rewrite. For example what is the difference of ranging slots in the end compared to the RBS? Is the RBS already a plural or not (in the definition it is, but some uses of it uses RBSs which would indicate it is not).</t>
  </si>
  <si>
    <t xml:space="preserve">The "structure comprises" is bit vague. My understanding is that each RBS is exactly same length so it would be better to say that Beacon Interval is divided to ranging beacon slots, each with exactly same length. </t>
  </si>
  <si>
    <t>Change "The Beacon Interval of the ranging time structure comprises of ranging beacon slots (RBS). RBS is defined as the multiple of the Ranging Scheduling Time Unit (RSTU) specified in the Ranging Beacon, and spans sufficient duration for the transmission of at least one Enhanced Beacon frame." to "The Beacon Interval of the ranging time structure is divided in to Ranging Beacon Slots (RBS). Each RBS has length specified in the Ranging Beacon (in multiple of Ranging Scheduling Time Units (RSTU)). The RBS length needs to be long enough to allow transmission of one Enhanced Beacon frame."</t>
  </si>
  <si>
    <t xml:space="preserve">What is the relation between the Ranging Slot structure defined in the 6.9.7 vs the RBS defined here? </t>
  </si>
  <si>
    <t>Explain how the Ranging Slots and RBS are related. Do each Ranging Slot defined in the 6.9.7 need to be multiple of RBS, or it just so that Ranging Slots need to fit in Ranging Period and the RBS structure does not matter anymore inside the Ranging Period?</t>
  </si>
  <si>
    <t xml:space="preserve">The text "Ranging Beacon shall be transmitted using the Enhanced Beacon Frame" is not really correct. </t>
  </si>
  <si>
    <t xml:space="preserve">Change the text to say "Ranging Beacon as a Enhanced Beacon Frame containing Ranging Description IE (RD IE)." or something like that. </t>
  </si>
  <si>
    <t xml:space="preserve">Normal spelling of "beacon-enabled" is with hyphen. </t>
  </si>
  <si>
    <t xml:space="preserve">Change "beacon enabled" to "beacon-enabled". </t>
  </si>
  <si>
    <t>Figure 1</t>
  </si>
  <si>
    <t xml:space="preserve">EBF is not defined anywhere. </t>
  </si>
  <si>
    <t>Either remove it, or add EBF definition to 3.2 and perhaps also describe the meaning of it in the text. Or is this trying to say Enhanced Beacon Frame? If so, just change "Beacon (EBF)" to "Enhanced Beacon". Or actually I think it should be called "Ranging Beacon" as that text is used in the text. Also what information is the arrow pointing to left to this text trying to convey?</t>
  </si>
  <si>
    <t>This text here would indicate that the SP3 packets do get normal Reception and rejection processing, and would require first check FCS and other fields. Techincal</t>
  </si>
  <si>
    <t>I think this text should say similar thing than the MCPS-RANGING-VERIFIER.request said, i.e., while waiting for SP3 frame and receiving one the filtering is not applied, and frame is processed without conduction any of the filtering describied in this subclause.</t>
  </si>
  <si>
    <t>6.4.1</t>
  </si>
  <si>
    <t xml:space="preserve">The 802.15.4-2015 section 6.4.1 has Figure 6-22 which refers to the MLME-DPS.request. As this MLME call was renamed to MLME-DCPS.request this Figure needs to be changed too. </t>
  </si>
  <si>
    <t>The Figure 6-22 reference to the MLME-DPS.request is actually an error, and the whole reference to the MLME-DPS.request in the figure should be removed. Add editing instructions as follows: "In section 6.4.1 inside Figure 6-22 remove the MLME-DPS.request text and the arrow below it.". There is no need to redraw the figure and include it here, I think it is enough to just add editing instructions for it.</t>
  </si>
  <si>
    <t xml:space="preserve">Typo "Acknowledgement". </t>
  </si>
  <si>
    <t>Change "Acknowledgement" with "Acknowledgment".</t>
  </si>
  <si>
    <t xml:space="preserve">Typo "acknowledgement". </t>
  </si>
  <si>
    <t>Change "acknowledgement" with "acknowledgment".</t>
  </si>
  <si>
    <t xml:space="preserve">Typo "RFAMES". </t>
  </si>
  <si>
    <t xml:space="preserve">Change "RFAMES" with "RFRAMEs". </t>
  </si>
  <si>
    <t xml:space="preserve">There is no references to 6.9.1.2.5 in anywhere in normative sections. Even if there would be the references could easily point to the application note too. </t>
  </si>
  <si>
    <t xml:space="preserve">Move this section to Ranging application note document, and remove it from here. </t>
  </si>
  <si>
    <t xml:space="preserve">There is no references to 6.9.1.2.6 in anywhere in normative sections. Even if there would be the references could easily point to the application note too. </t>
  </si>
  <si>
    <t xml:space="preserve">There is no references to 6.9.1.2.7 in anywhere in normative sections. Even if there would be the references could easily point to the application note too. </t>
  </si>
  <si>
    <t xml:space="preserve">There is no references to 6.9.1.2.8 in anywhere in normative sections. Even if there would be the references could easily point to the application note too. </t>
  </si>
  <si>
    <t xml:space="preserve">Field names are written in capital letters and have "field" text after them. </t>
  </si>
  <si>
    <t xml:space="preserve">Replace "extension bit" with "Extension field". </t>
  </si>
  <si>
    <t>Table 2</t>
  </si>
  <si>
    <t xml:space="preserve">The bit numbers are in confusing order. Bit 0 of the Confidence level field is the bit 0 of the whole octet, i.e., LSB of the whole octet. Now, when showing them in the Bit 2, 1, 0 order is bit confusing as this is not the order they are in the octet. </t>
  </si>
  <si>
    <t>Change the table to integers. I.e. No FoM = 0 , 20% = 1 etc and 99% = 7. This will generate exactly same bit representation than the table, but is easier to understand. Section 4.3 already specifies that such numbers are encoded as LSB first unsigned integers, so need to define anything else in text.</t>
  </si>
  <si>
    <t>Table 3</t>
  </si>
  <si>
    <t xml:space="preserve">The bit numbers are in confusing order. There is no Bit 4 or 3 in Confidence Interval field, as it is 2 bit field. </t>
  </si>
  <si>
    <t>Change the table to integers. I.e. No 100 ps = 0, 300 ps = 1, 1 ns = 2, 3 ns = 3. This will generate exactly same bit representation than the table, but is easier to understand. Section 4.3 already specifies that such numbers are encoded as LSB first unsigned integers, so need to define anything else in text.</t>
  </si>
  <si>
    <t>Table 4</t>
  </si>
  <si>
    <t xml:space="preserve">The bit numbers are in confusing order. There is no Bit 5 or 6 in Confidence Interval Scaling Factor field, as it is 2 bit field. </t>
  </si>
  <si>
    <t>Change the table to integers. I.e. 0.5 = 0, 1.0 = 1, 2.0 = 2, 4.0 = 3. This will generate exactly same bit representation than the table, but is easier to understand. Section 4.3 already specifies that such numbers are encoded as LSB first unsigned integers, so need to define anything else in text.</t>
  </si>
  <si>
    <t>Table 5</t>
  </si>
  <si>
    <t xml:space="preserve">The bit numbers are in wrong order. It should show Bit 0 first, and then 1 and so on. Also as Figure 5 was changed to show different fields we actually need new figure here </t>
  </si>
  <si>
    <t xml:space="preserve">Change text on page 23 line 32 from "the FoM has the meaning given in Table 5." to "the FoM has format as specified in Figure 5a and Extension Values field has values specified in Table 5.". Add new Figure 5a with title "Ranging FoM when Extension Field is one" and with fields "Bits 7" / "Extension Value field", "1" / "Extension = 1". Then replace table 5 with following table where title is "FoM Extension Value field values". and two columns, "Meaning" and "Value". There will be two rows one "The RxRangingCounter is uncorrected" and value is "0", and another is "Reserved" and value is "1-127". </t>
  </si>
  <si>
    <t xml:space="preserve">The value of 0x80 is not really acceptable now when we have defined format for FoM. </t>
  </si>
  <si>
    <t>Change the "The FoM value of 0x80" with "The FoM Value having Extension field set to one, and Extension Value field set to zero".</t>
  </si>
  <si>
    <t xml:space="preserve">The text about "FoM value of 0x00" and "0x79" is not really suitable anymore as we specify the FoM format as different fields, not as number. </t>
  </si>
  <si>
    <t>Better remove this whole paragraph, as it does not specify anything, it just clarifies things already specified in normative way above. If the text is kept, then replace the hex values with individual field values instead.</t>
  </si>
  <si>
    <t xml:space="preserve">This text still refers to MLME-DPS. </t>
  </si>
  <si>
    <t>Change MLME-DPS to MLME-DCPS.</t>
  </si>
  <si>
    <t xml:space="preserve">We do not say that vendors need to follow regional regulations or laws, or even laws of physics. All this is assumed to be know by the vendor implementing this. </t>
  </si>
  <si>
    <t>Remove the sentence "The channel selection shall reflect the regional regulations, ..."</t>
  </si>
  <si>
    <t>Figure 48</t>
  </si>
  <si>
    <t xml:space="preserve">Typo "acknowledgement" in the Figure title. </t>
  </si>
  <si>
    <t>7.4.2.19</t>
  </si>
  <si>
    <t xml:space="preserve">Sending any kind of Key in clear is just stupid. Do not do it. </t>
  </si>
  <si>
    <t xml:space="preserve">If it is really a key then never ever send it in clear. If it just some synchronization data then change the name of the IE as such, and make sure you do not use term key anywhere. Key is defined in the base 802.15.4-2015 as: "Privileged information that may be used, for example, to protect information from disclosure to, and/or\nundetectable modification by, parties that do not have access to this privileged information.". Sending any privileged information in clear is clear violation of this definition. </t>
  </si>
  <si>
    <t xml:space="preserve">Having exactly same IE in both payload IE and Header IE is just plain stupid. As none of this information is needed to actually receive the actual frame (it cannot be needed, as regardless whether this is Header IE, or Payload IE, to able to see this part the device needs first to receive the whole frame). </t>
  </si>
  <si>
    <t>Remove whole 7.4.2.19, and the entries from the Table 7-7.</t>
  </si>
  <si>
    <t>7.4.2.20</t>
  </si>
  <si>
    <t>We already have Vendor Specific Header IEs which can be used to indicate whatever custom messages vendors want to carry in IEs. We have separate Vendor specific IE for header IE, and Payload IEs, and Nested MLME IEs. Techincal</t>
  </si>
  <si>
    <t>Remove section 7.4.2.20 as it is not needed.</t>
  </si>
  <si>
    <t>Table 7-16</t>
  </si>
  <si>
    <t xml:space="preserve">Table is missing entry Ranging Descriptor IE (RD IE). </t>
  </si>
  <si>
    <t>Add Ranging Description IE (RD IE) to be used in Enhanced Beacons, Format subclause of 7.4.4.51, Use description of 6.2.11, Used by UL, and Created By UL.</t>
  </si>
  <si>
    <t xml:space="preserve">RMNR IE, RAICT IE, RMMRC IE and ACRRC IE are not allowed to be send in any frame, so there is no point of defining them in this standard. Remove all of them. </t>
  </si>
  <si>
    <t>Remove RMNR IE, RAICT IE, RMMRC IE and ACRRC IE from the table 7-6 and the sections defining them i.e., sections 7.4.4.47-7.4.4.50.</t>
  </si>
  <si>
    <t xml:space="preserve">Generation of FCS is always known by everybody. Same goes for Checksum. By definition Checksum fields are such fields that everybody knows how they are generated and how they are checked. Security by obscurity is not a security at all. </t>
  </si>
  <si>
    <t>Remove the whole checksum field. We already have FCS field which will detect small errors before receiving. If actual real security is needed (and it is always needed as the IE contains key), then actual clause 9 security is needed, and MIC will take care of protecting this IE too. Do not TRY to duplicate clause 9 features here.</t>
  </si>
  <si>
    <t xml:space="preserve">The Channel Number field is 4 bits long, which is just able to encode all possible channels for UWB HRP PHY, but there is no room for expansion. If there is any reason to believe that someone might add more channels to UWB HRP PHY in the future, it might be better to make this 5 or even 6 bits long (as there are two reserved bits next to it). </t>
  </si>
  <si>
    <t>I would recommend making Channel Number field 5 bits long, and only leave one Reserved bit in the first octet.</t>
  </si>
  <si>
    <t xml:space="preserve">The text "The first RCM occupies the slot zero of ranging slot.", is misleading as it does not specify which "slot" structure it is meaning. </t>
  </si>
  <si>
    <t>Does "slot zero" mean RBS slot 0, or RBS slot specified inside the First RCM Slot field or what? Change text to specify what it means.</t>
  </si>
  <si>
    <t>It would be good to say what the receiver should do if it receives Version field value it does not understand. Do we assume that if someone uses Version one, then all old implementations ignore it or what? What happens if the Beacon has both Version one and Version zero IEs in it? Techincal</t>
  </si>
  <si>
    <t>Specify the behavior of the Version field for the reception. If no meaningful behavior is specified, then there is no point of having Version field, as it does not help at all.</t>
  </si>
  <si>
    <t xml:space="preserve">The text "the ranging slot duration" is vague. Does this mean RBS duration or the Ranging slot duration inside the Ranging Period or what. </t>
  </si>
  <si>
    <t>Clarify which "ranging slot duration" is meant.</t>
  </si>
  <si>
    <t>Figure 74</t>
  </si>
  <si>
    <t xml:space="preserve">The field Beacon Interval and First RCM Slot has 2/4 as length for the fields, but there is no indication inside the IE telling what length should be used. </t>
  </si>
  <si>
    <t>Most likely change "2/4" to "2" for both Beacon Interval and First RCM Slot fields.</t>
  </si>
  <si>
    <t>If this line is trying to say that Beacon Interval field and First RCM Slot lengths can be seen from the length of the IE, then say that explicitly. Also is there really need for 32-bit First RCM Slot field, i.e., more than 65535 RBS inside the beacon interval? The Figure 75 RM Table only uses 10-bit fields for RBS numbers, so there is already possibility for huge area of empty space between the  Ranging Management period (useful max length of 1024 RBS) and the start of Ranging Period. Also wouldn't it be better to make the Beacon Interval to be multiple of RBS also, i.e. specify both Beacon Interval and First RCM Slot in RBS units (as specified in the Slot Size Multiplier). Then if using Slot Size Multiplier of 1200 would give RBS lot of about 1 microsecond, and the Beacon interval could still be more than 65 seconds. If even longer beacon intervals is needed, then most likely the RBS Slot Size Multiplier would be made larger. Also as we do not need 8-bit Version number, taking few bits there and adding the length explicitly there is much better option. Taking the length of the IE and assuming field lengths from there is not very good option and it was used earlier in few cases, as the old IE structures did not have any space to add that information anywhere else.</t>
  </si>
  <si>
    <t>As specified in comment</t>
  </si>
  <si>
    <t>8.2.1</t>
  </si>
  <si>
    <t>Table 8-1</t>
  </si>
  <si>
    <t xml:space="preserve">The Table 8-1 of the 802.15.4-2015 contains reference to the MLME-DPS, so that needs to be modified to MLME-DCPS too. </t>
  </si>
  <si>
    <t>Change MLME-DPS inside Table 8-1 to MLME-DCPS.</t>
  </si>
  <si>
    <t xml:space="preserve">The Table 8-1 needs to have entries for new MLME calls, i.e. MLME-STS. </t>
  </si>
  <si>
    <t>Add MLME-STS line to Table 8-1.</t>
  </si>
  <si>
    <t>Change "beacon enabled" to "beacon-enabled" in Description of the DeferPermit parameter.</t>
  </si>
  <si>
    <t xml:space="preserve">Typo * 2. </t>
  </si>
  <si>
    <t xml:space="preserve">Change "one a non-beacon-enabled " to "on a nonbeacon-enabled". </t>
  </si>
  <si>
    <t xml:space="preserve">I still think it would be more logical to have exactly one Status parameter even when the RxOnTime / RxOnDuration / RxAutoOff were a list. </t>
  </si>
  <si>
    <t>This call is called almost immediately after MLME-RX-ENABLE.request was issued. The MAC needs to go through the list immediately to verify that it is valid and also fill in the errors to the list as it verifies the list. Only one of the error cases is actually valid per list entry, i.e., the PAST_TIME error. ON_TIME_TOO_LONG is not per list item entry but is for the total duration of the list items, i.e., after we get too long list that is longer than macBeaconOrder, every element in the list after that will return same error. Also it is idiotic that the higher layer needs to loop through the list every time just to see that every single item there is SUCCESS. Only the PAST_TIME has any meaning for separate list items, and even that I think upper layer can do the same verification on the list it gave to MAC to find out which of his items violated the time constraints than what MAC does, so there is no point of returning a list here.</t>
  </si>
  <si>
    <t>Table 8-36</t>
  </si>
  <si>
    <t xml:space="preserve">This text still refers to MLME-DPS in the DcpsDuration Description column. </t>
  </si>
  <si>
    <t xml:space="preserve">This text still refers to MLME-DPS in the Header. </t>
  </si>
  <si>
    <t>Figure 8-37</t>
  </si>
  <si>
    <t xml:space="preserve">This text still refers to MLME-DPS in Table header. </t>
  </si>
  <si>
    <t>Table 8-74</t>
  </si>
  <si>
    <t xml:space="preserve">The Table 8-74 needs to have entries for new MCPS calls, i.e. MCPS-RANGING-VERIFIER, and MCPS-RANGING-PROVER. </t>
  </si>
  <si>
    <t>Add MCPS-RANGING-VERIFIER, and MCPS-RANGING-PROVER lines to Table 8-74.</t>
  </si>
  <si>
    <t xml:space="preserve">Incorrect spelling of FOM. </t>
  </si>
  <si>
    <t>Change "FOM" to "FoM".</t>
  </si>
  <si>
    <t xml:space="preserve">The RequestRrtiTx parameter is not needed, as this interface is conceptual interface meaning we assume length strings (like Msdu) or structures like List of RrtiNodeList is known automatically. I had same comment in last ballot and it got rejected by just saying CRG disagrees. I reject that reason. We have several lists in our standard already and none of them have any kind of length of how many items there are in the list. Why is this different than those other cases. Why is this such exception to generic rule that we do not include lengths separately. Examples AddrList of MLME-BEACON-NOTIFY.indication, HeaderIeList, PayloadIeList, HeaderIeIdList, and NestedIeSubIdList in several MLME and MCSP primitives, SoundingList of MLME-SOUNDING, DaAddrList of MLME-DA etc. </t>
  </si>
  <si>
    <t>Remove RequestRrtiTx, and change the description of RrtiNodeList to say "Provides the list of nodes for which RRTI IEs are requested,..." and add text "If list is empty then no RRTI IEs are transmitted." to the end.</t>
  </si>
  <si>
    <t xml:space="preserve">As the RequestRrtiTx was removed change this text accordingly. </t>
  </si>
  <si>
    <t xml:space="preserve">Change "If RequestRrtiTx is non-zero" to "If the RrtiNodeList is not empty". </t>
  </si>
  <si>
    <t xml:space="preserve">Remove text in parenthesis. </t>
  </si>
  <si>
    <t>Remove "(where the RequestRrtiTx parameter value is one)". I do not think we need to add text like "when RrtiNodeList has length of one", as I think it is obvious already when we are talking about unicast ranging.</t>
  </si>
  <si>
    <t xml:space="preserve">Does this feature require that upper layer includes RRTI IE in the NestedIeSubIdList, or is it just enough that upper layer provides non empty RrtiNodeList parameter? </t>
  </si>
  <si>
    <t>There should be text specifying whether the RRTI IE should be included in the NestedIeSubIdList or not. Pick one option and specify it here.</t>
  </si>
  <si>
    <t>Change "FOM" to "FoM" in Description field of the RangingStsFom.</t>
  </si>
  <si>
    <t>Change "FOM" to "FoM" in Description field of the RangingStsAoAAzimuthFom.</t>
  </si>
  <si>
    <t>Change "FOM" to "FoM" in Description field of the RangingStsAoaElevationFom.</t>
  </si>
  <si>
    <t xml:space="preserve">I think this paragraph does not belong under the MCPS-DATA.indication, more likely somewhere in the 6.9.7.8 or somewhere else in 6.9 and this should just have reference pointing to there. Having this kind of text under the primitive description is out of place. </t>
  </si>
  <si>
    <t>Move this paragraph somewhere else.</t>
  </si>
  <si>
    <t xml:space="preserve">The normal order of the primitives are .request, .confirm, .indication, .reply. Here the order is not following that order. </t>
  </si>
  <si>
    <t>Change order of section 8.3.8 and 8.3.7.</t>
  </si>
  <si>
    <t>Change order of section 8.3.11 and 8.3.10.</t>
  </si>
  <si>
    <t xml:space="preserve">My previous comment was rejected, but this text is still wrong. </t>
  </si>
  <si>
    <t>See r1-0778 for more instructions how to fix this.</t>
  </si>
  <si>
    <t xml:space="preserve">My previous comments r1-0787, r1-0788, r1-0789, r1-0790, r1-0791 got rejected. They should have been revised as the number 2 should be changed to "two". </t>
  </si>
  <si>
    <t xml:space="preserve">And I still think those extra PIB values should be removed, especially as I did provide resolutions for all changes needed to remove them, but if they are not removed at least fix the spelling of "2" to "two" for those rejected comments. </t>
  </si>
  <si>
    <t xml:space="preserve">This is not first use of FoM. </t>
  </si>
  <si>
    <t xml:space="preserve">Replace "figure of merit (FOM)" with "FoM". </t>
  </si>
  <si>
    <t>r2rg-0000</t>
  </si>
  <si>
    <t>Brima Ibrahim</t>
  </si>
  <si>
    <t xml:space="preserve"> 11-20</t>
  </si>
  <si>
    <t>The description in this section does not constrain the time of the positive rising section of the pulse from 0 to 10%.</t>
  </si>
  <si>
    <t>Remove section 16.4.5</t>
  </si>
  <si>
    <t>In this section, the pulse may have a maxima in the 0-10% point that could cause ranging errors.</t>
  </si>
  <si>
    <t>In this section, the pulse is not further constrained after the 90% point. Therefor the energy of the pulse could be dispersed after the peak, limiting ammount of energy concentrated close to the peak.</t>
  </si>
  <si>
    <t>The two sentences describing the "first peak" are are not clear regarding any local maxima before the fïrst peak.</t>
  </si>
  <si>
    <t>r2-0001</t>
  </si>
  <si>
    <t>r2-0002</t>
  </si>
  <si>
    <t>r2-0003</t>
  </si>
  <si>
    <t>r2-0004</t>
  </si>
  <si>
    <t>r2-0005</t>
  </si>
  <si>
    <t>r2-0006</t>
  </si>
  <si>
    <t>r2-0007</t>
  </si>
  <si>
    <t>r2-0008</t>
  </si>
  <si>
    <t>r2-0009</t>
  </si>
  <si>
    <t>r2-0010</t>
  </si>
  <si>
    <t>r2-0011</t>
  </si>
  <si>
    <t>r2-0012</t>
  </si>
  <si>
    <t>r2-0013</t>
  </si>
  <si>
    <t>r2-0014</t>
  </si>
  <si>
    <t>r2-0015</t>
  </si>
  <si>
    <t>r2-0016</t>
  </si>
  <si>
    <t>r2-0017</t>
  </si>
  <si>
    <t>r2-0018</t>
  </si>
  <si>
    <t>r2-0019</t>
  </si>
  <si>
    <t>r2-0020</t>
  </si>
  <si>
    <t>r2-0021</t>
  </si>
  <si>
    <t>r2-0022</t>
  </si>
  <si>
    <t>r2-0023</t>
  </si>
  <si>
    <t>r2-0024</t>
  </si>
  <si>
    <t>r2-0025</t>
  </si>
  <si>
    <t>r2-0026</t>
  </si>
  <si>
    <t>r2-0027</t>
  </si>
  <si>
    <t>r2-0028</t>
  </si>
  <si>
    <t>r2-0029</t>
  </si>
  <si>
    <t>r2-0030</t>
  </si>
  <si>
    <t>r2-0031</t>
  </si>
  <si>
    <t>r2-0032</t>
  </si>
  <si>
    <t>r2-0033</t>
  </si>
  <si>
    <t>r2-0034</t>
  </si>
  <si>
    <t>r2-0035</t>
  </si>
  <si>
    <t>r2-0036</t>
  </si>
  <si>
    <t>r2-0037</t>
  </si>
  <si>
    <t>r2-0038</t>
  </si>
  <si>
    <t>r2-0039</t>
  </si>
  <si>
    <t>r2-0040</t>
  </si>
  <si>
    <t>r2-0041</t>
  </si>
  <si>
    <t>r2-0042</t>
  </si>
  <si>
    <t>r2-0043</t>
  </si>
  <si>
    <t>r2-0044</t>
  </si>
  <si>
    <t>r2-0045</t>
  </si>
  <si>
    <t>r2-0046</t>
  </si>
  <si>
    <t>r2-0047</t>
  </si>
  <si>
    <t>r2-0048</t>
  </si>
  <si>
    <t>r2-0049</t>
  </si>
  <si>
    <t>r2-0050</t>
  </si>
  <si>
    <t>r2-0051</t>
  </si>
  <si>
    <t>r2-0052</t>
  </si>
  <si>
    <t>r2-0053</t>
  </si>
  <si>
    <t>r2-0054</t>
  </si>
  <si>
    <t>r2-0055</t>
  </si>
  <si>
    <t>r2-0056</t>
  </si>
  <si>
    <t>r2-0057</t>
  </si>
  <si>
    <t>r2-0058</t>
  </si>
  <si>
    <t>r2-0059</t>
  </si>
  <si>
    <t>r2-0060</t>
  </si>
  <si>
    <t>r2-0061</t>
  </si>
  <si>
    <t>r2-0062</t>
  </si>
  <si>
    <t>r2-0063</t>
  </si>
  <si>
    <t>r2-0064</t>
  </si>
  <si>
    <t>r2-0065</t>
  </si>
  <si>
    <t>r2-0066</t>
  </si>
  <si>
    <t>r2-0067</t>
  </si>
  <si>
    <t>r2-0068</t>
  </si>
  <si>
    <t>r2-0069</t>
  </si>
  <si>
    <t>r2-0070</t>
  </si>
  <si>
    <t>r2-0071</t>
  </si>
  <si>
    <t>r2-0072</t>
  </si>
  <si>
    <t>r2-0073</t>
  </si>
  <si>
    <t>r2-0074</t>
  </si>
  <si>
    <t>r2-0075</t>
  </si>
  <si>
    <t>r2-0076</t>
  </si>
  <si>
    <t>r2-0077</t>
  </si>
  <si>
    <t>r2-0078</t>
  </si>
  <si>
    <t>r2-0079</t>
  </si>
  <si>
    <t>r2-0080</t>
  </si>
  <si>
    <t>r2-0081</t>
  </si>
  <si>
    <t>r2-0082</t>
  </si>
  <si>
    <t>r2-0083</t>
  </si>
  <si>
    <t>r2-0084</t>
  </si>
  <si>
    <t>r2-0085</t>
  </si>
  <si>
    <t>r2-0086</t>
  </si>
  <si>
    <t>r2-0087</t>
  </si>
  <si>
    <t>r2-0088</t>
  </si>
  <si>
    <t>r2-0089</t>
  </si>
  <si>
    <t>r2-0090</t>
  </si>
  <si>
    <t>r2-0091</t>
  </si>
  <si>
    <t>r2-0092</t>
  </si>
  <si>
    <t>r2-0093</t>
  </si>
  <si>
    <t>r2-0094</t>
  </si>
  <si>
    <t>r2-0095</t>
  </si>
  <si>
    <t>r2-0096</t>
  </si>
  <si>
    <t>r2-0097</t>
  </si>
  <si>
    <t>r2-0098</t>
  </si>
  <si>
    <t>r2-0099</t>
  </si>
  <si>
    <t>r2-0100</t>
  </si>
  <si>
    <t>r2-0101</t>
  </si>
  <si>
    <t>r2-0102</t>
  </si>
  <si>
    <t>r2-0103</t>
  </si>
  <si>
    <t>r2-0104</t>
  </si>
  <si>
    <t>r2-0105</t>
  </si>
  <si>
    <t>r2-0106</t>
  </si>
  <si>
    <t>r2-0107</t>
  </si>
  <si>
    <t>r2-0108</t>
  </si>
  <si>
    <t>r2-0109</t>
  </si>
  <si>
    <t>r2-0110</t>
  </si>
  <si>
    <t>r2-0111</t>
  </si>
  <si>
    <t>r2-0112</t>
  </si>
  <si>
    <t>r2-0113</t>
  </si>
  <si>
    <t>r2-0114</t>
  </si>
  <si>
    <t>r2-0115</t>
  </si>
  <si>
    <t>r2-0116</t>
  </si>
  <si>
    <t>r2-0117</t>
  </si>
  <si>
    <t>r2-0118</t>
  </si>
  <si>
    <t>r2-0119</t>
  </si>
  <si>
    <t>r2-0120</t>
  </si>
  <si>
    <t>r2-0121</t>
  </si>
  <si>
    <t>r2-0122</t>
  </si>
  <si>
    <t>r2-0123</t>
  </si>
  <si>
    <t>r2-0124</t>
  </si>
  <si>
    <t>r2-0125</t>
  </si>
  <si>
    <t>r2-0126</t>
  </si>
  <si>
    <t>r2-0127</t>
  </si>
  <si>
    <t>r2-0128</t>
  </si>
  <si>
    <t>r2-0129</t>
  </si>
  <si>
    <t>r2-0130</t>
  </si>
  <si>
    <t>r2-0131</t>
  </si>
  <si>
    <t>r2-0132</t>
  </si>
  <si>
    <t>r2-0133</t>
  </si>
  <si>
    <t>r2-0134</t>
  </si>
  <si>
    <t>r2-0135</t>
  </si>
  <si>
    <t>r2-0136</t>
  </si>
  <si>
    <t>r2-0137</t>
  </si>
  <si>
    <t>r2-0138</t>
  </si>
  <si>
    <t>r2-0139</t>
  </si>
  <si>
    <t>r2-0140</t>
  </si>
  <si>
    <t>r2-0141</t>
  </si>
  <si>
    <t>Benjamin A. Rolfe</t>
  </si>
  <si>
    <t>BCA</t>
  </si>
  <si>
    <t xml:space="preserve">Missed a DPS that should be DCPS in several places: (page:line) (25:26),  (25:27 ), (25:29 ), (25:31 ), (25:36 ), (25:39 ), (25:41 ), (27:17 ), (98:18 ), (109:21), (110: 1), (110: 1), (110:10 ), (111: 3), (111:16).  (110:1) is in Table 8-36 DcpsDuration description. Also in Figure 6-22, Figure 6-48, and Table 8-1 of the base standard 802.15.4-2015. </t>
  </si>
  <si>
    <t>Finish substitution as indicated.</t>
  </si>
  <si>
    <t>NIST SP 800-90A is listed as "NIST Special Publication" in clause 2.  Should be the same in both places.</t>
  </si>
  <si>
    <t xml:space="preserve">replace "SP" with "Special Report" </t>
  </si>
  <si>
    <t xml:space="preserve">"comprises of" is gramatically incorrect.  Either "comprises" or "is comprised of" would be correct. </t>
  </si>
  <si>
    <t>"Beacon interval" should be "The beacon interval"</t>
  </si>
  <si>
    <t xml:space="preserve">"RBSs" since RBS == Ranging Beacon Slots (plural) then the "s" isn't needed, it's just one or more RBS. </t>
  </si>
  <si>
    <t>"Ranging beacon" s/b "The ranging beacon".</t>
  </si>
  <si>
    <t>"interleaved with each other" s/b "interleaved in the Ranging Management Period" as shown in the figure.</t>
  </si>
  <si>
    <t xml:space="preserve">"the levels of filtering do not apply, i.e.," is uneccessary text. </t>
  </si>
  <si>
    <t>Delete "the levels of filtering do not apply, i.e.," so that it reads : "When a device is configured to use raw mode using the RawMode parameter of the MCPS-RANGING7 VERIFIER.request or MCPS-RANGING-PROVER.request primitives, the frame is processed without conducting any of the filtering described in this subclause.  "</t>
  </si>
  <si>
    <t xml:space="preserve">"shall accept the received the packet" extra "the" </t>
  </si>
  <si>
    <t>change to "shall accept the received packet"</t>
  </si>
  <si>
    <t>Extraneous "thus" not needed here. Can be removed and saved for someplase a "thus" is needed in the future.</t>
  </si>
  <si>
    <t>Replace  "thus" with "are referred to"</t>
  </si>
  <si>
    <t>missing "the" in "use selected channel"</t>
  </si>
  <si>
    <t>change to "use the selected channel"</t>
  </si>
  <si>
    <t>grammar: "shall report Status parameter value of DCPS_NOT_SUPPORTED" due to too many words.</t>
  </si>
  <si>
    <t>shall report Status  of DCPS_NOT_SUPPORTED</t>
  </si>
  <si>
    <t>"Not shown in the in Figure 6" extra "in" in the "in the in"</t>
  </si>
  <si>
    <t>Change to "Not shown in Figure 6"</t>
  </si>
  <si>
    <t xml:space="preserve">"to discard to filter out" is too many words. Either "to discard" or "to filter out" </t>
  </si>
  <si>
    <t>Replace sentence with:  "Note that in the case of contention-based ranging, collision between responding devices is possible; the upper layer of the initiating node is responsible for filtering out inaccurate/wrong ranging results."</t>
  </si>
  <si>
    <t xml:space="preserve">Inappropriate "shall" - specifying behavior (upper layer) out of scope of the standard "it is assumed that the upper layer of the initiating node shall implement a filtering mechanism" </t>
  </si>
  <si>
    <t xml:space="preserve">The Ranging Initiation Phase (RIP) sounds like it should be both the first and last phases. </t>
  </si>
  <si>
    <t>"using RIU IE"  s/b "using a RIU IE"</t>
  </si>
  <si>
    <t>See comment</t>
  </si>
  <si>
    <t>"The Remaining Number of RIUMs field in the RIU IE is decreased in each RIUM sent until it reached zero" "reched" is wrong tense.</t>
  </si>
  <si>
    <t>change "reached" to "reaches"</t>
  </si>
  <si>
    <t>"includes ARC IE" s/b "includes an ARC IE"</t>
  </si>
  <si>
    <t>"including RIU IE" s/b "including a RIU IE"</t>
  </si>
  <si>
    <t>"it can send ranging initiation message or ranging response message" s/b "it can send a ranging initiation message or a ranging response message"</t>
  </si>
  <si>
    <t>"in ARC IE" s/b "in the ARC IE" and "in RIU IE" s/b "in the RIU IE"</t>
  </si>
  <si>
    <t>First "ranging round m" needs m to be italic</t>
  </si>
  <si>
    <t>6.9.7.3.4</t>
  </si>
  <si>
    <t xml:space="preserve">"can use MLME-RX-ENABLE.request" needs "the" </t>
  </si>
  <si>
    <t xml:space="preserve">"to keep track which" is either "to track" or "to keep track of which" </t>
  </si>
  <si>
    <t xml:space="preserve">"in ARC IE" s/b "in the ARC IE" </t>
  </si>
  <si>
    <t>6.9.8.1</t>
  </si>
  <si>
    <t xml:space="preserve">"Informative information" is redundant. </t>
  </si>
  <si>
    <t>Delete "Informative".</t>
  </si>
  <si>
    <t>6.9.8.2</t>
  </si>
  <si>
    <t xml:space="preserve">"the formula shall be used to compute the number of maximum allowed bit errors for the desired security level." the followoing sentence suggests this is determined by the higher layer, so "shall" is inappropraite.  </t>
  </si>
  <si>
    <t>"shall" s/b "can"</t>
  </si>
  <si>
    <t xml:space="preserve">Specify how the the MAC determines that the maximum number of allowed bit errors has or has not been exceeded. </t>
  </si>
  <si>
    <t>6.9.8.3</t>
  </si>
  <si>
    <t>6.9.8.4.1</t>
  </si>
  <si>
    <t>"If the security level is zero, the prover shall not respond and go into Timeout." Does the prover wait until the Timeout expires or does it immediately declare time out (aka abort the transaction) when it decodes the security level as zero?  Can the command be retried?  If not we should probably say it aborts the operation more clearly.</t>
  </si>
  <si>
    <t>Restate:  "If the received security level is zero, the prover shall not respond and abort the operation, issuing the MCPS-RANGING-PROVE.comfirm with a status of IMPROPER_SECURITY_LEVEL"</t>
  </si>
  <si>
    <t xml:space="preserve">"the verifier MAC generates a fresh Vchallenge" is stated several times.  I can't find the MAC procedure for generating the Vchallenge and Pchallenge values.  </t>
  </si>
  <si>
    <t>Specify the generation of Vchallenge and Pchallenge values.</t>
  </si>
  <si>
    <t>6.9.8.4.4</t>
  </si>
  <si>
    <t>"with desired security" s/b "with the desired security"</t>
  </si>
  <si>
    <t>6.9.8.4.5</t>
  </si>
  <si>
    <t>"with security level."  sems like the end of the sentence is missing. Something like "with security level set to 1,2 or 3" maybe?</t>
  </si>
  <si>
    <t>Complete the sentence</t>
  </si>
  <si>
    <t>Seems like an incomplete sentence: "In the current ranging round and any subsequent number ranging round(s) following the RCM as specified 5 in the Ranging Validity Rounds field of the ARC IE (described in 7.4.4.33)."  Something is happening here but I don't know what it is.</t>
  </si>
  <si>
    <t>Finish the sentence?</t>
  </si>
  <si>
    <t>MMRCMto  missing a space</t>
  </si>
  <si>
    <t xml:space="preserve">insert space where the edititor feels it is appropriate. </t>
  </si>
  <si>
    <t>7.4.4.33</t>
  </si>
  <si>
    <t xml:space="preserve">"which should typically be used to report certain information" begs the question of what information is "certain"? </t>
  </si>
  <si>
    <t xml:space="preserve">Delete </t>
  </si>
  <si>
    <t xml:space="preserve">"Note that this value cannot be larger than the number of remaining ranging 3 rounds in the current block"  is there a defined behavior in the event this field is invalid, i.e. the receiving device discards the IE as invalid?  Is the just the invalid field value ignored?  </t>
  </si>
  <si>
    <t>Clarify</t>
  </si>
  <si>
    <t xml:space="preserve">"contains sub-fields" is not correct terminology (we don't use sub-fields in 15.4).  </t>
  </si>
  <si>
    <t>Change to "The Content Control field is formatted as per Figure 53</t>
  </si>
  <si>
    <t xml:space="preserve">"The presence of last three fields in the ARC IE can be determined by its content length.".   But the content control field (new) includes flags to signal the presence of each of these fields.  So it seems this last part isn't needed.   </t>
  </si>
  <si>
    <t xml:space="preserve">Delete text from the indicated sentence to the end of the paragraph. </t>
  </si>
  <si>
    <t>7.4.4.34</t>
  </si>
  <si>
    <t>Change to "The Content Control field is formatted as per Figure 55"</t>
  </si>
  <si>
    <t>"of the most recent relevant RFRAME" what is "relevant" and how does the receiver decide relevance? What is the scale and metrics for measuring relevance?  I think the correct words are "most recently received RFRAME" but I could be wrong.</t>
  </si>
  <si>
    <t xml:space="preserve">Change "most recent relevant" to "most recently received" </t>
  </si>
  <si>
    <t>"the time duration or the time interval"  suggests a multi-purpose field which is not really what is meant.   I think you mean beacon interval, which is the time between periodic beacons/</t>
  </si>
  <si>
    <t>Change to "The Beacon Interval field conveys the time  to the next beacon in RSTU."</t>
  </si>
  <si>
    <t>19.9.1</t>
  </si>
  <si>
    <t xml:space="preserve">"Assuming perfectly synchronized transmitter and receiver" seems like a very bad assumption.  Perfect sychnronization is less common than unicorns. </t>
  </si>
  <si>
    <t xml:space="preserve">Replace with "Nominally," </t>
  </si>
  <si>
    <t>Peter Sauer</t>
  </si>
  <si>
    <t>Microchip Automotive GmbH &amp; CoKG</t>
  </si>
  <si>
    <t>Change description for RXRangingCounter to:
A count of the time units corresponding to an RMARKER at the antenna with respect to the reception of the frame delivered by this primitive. For the LRP-ERDEV this value is the 32 most significant bits of a 36-bit ranging counter operating with the time unit defined in clause 6.9.1.4. For other PHY’s listed in this clause the value is the ranging counter operating at the time unit as specified.</t>
  </si>
  <si>
    <t>Rename parameter in primitive and in Table 38</t>
  </si>
  <si>
    <t xml:space="preserve">rename parameter Challenge into RangingChallenge and Response into RangingResponse and in table 34.
</t>
  </si>
  <si>
    <t>Is the support of multi-node ranging an optional or mandatory feature?
For the UWB PHY layers we have defined what is optional and what is mandatory. This is somehow missing in this clause and following clauses.</t>
  </si>
  <si>
    <t>Define it.</t>
  </si>
  <si>
    <t>6.9.7.3.1</t>
  </si>
  <si>
    <t>Are these ranging modes optional or mandatory?
This sentence says only they are defined.</t>
  </si>
  <si>
    <t>Is this ranging mode optional or mandatory?</t>
  </si>
  <si>
    <t>r2-0142</t>
  </si>
  <si>
    <t>r2-0143</t>
  </si>
  <si>
    <t>r2-0144</t>
  </si>
  <si>
    <t>r2-0145</t>
  </si>
  <si>
    <t>r2-0146</t>
  </si>
  <si>
    <t>r2-0147</t>
  </si>
  <si>
    <t>r2-0148</t>
  </si>
  <si>
    <t>r2-0149</t>
  </si>
  <si>
    <t>r2-0150</t>
  </si>
  <si>
    <t>r2-0151</t>
  </si>
  <si>
    <t>r2-0152</t>
  </si>
  <si>
    <t>r2-0153</t>
  </si>
  <si>
    <t>r2-0154</t>
  </si>
  <si>
    <t>r2-0155</t>
  </si>
  <si>
    <t>r2-0156</t>
  </si>
  <si>
    <t>r2-0157</t>
  </si>
  <si>
    <t>r2-0158</t>
  </si>
  <si>
    <t>r2-0159</t>
  </si>
  <si>
    <t>r2-0160</t>
  </si>
  <si>
    <t>r2-0161</t>
  </si>
  <si>
    <t>r2-0162</t>
  </si>
  <si>
    <t>r2-0163</t>
  </si>
  <si>
    <t>r2-0164</t>
  </si>
  <si>
    <t>r2-0165</t>
  </si>
  <si>
    <t>r2-0166</t>
  </si>
  <si>
    <t>r2-0167</t>
  </si>
  <si>
    <t>r2-0168</t>
  </si>
  <si>
    <t>r2-0169</t>
  </si>
  <si>
    <t>r2-0170</t>
  </si>
  <si>
    <t>r2-0171</t>
  </si>
  <si>
    <t>r2-0172</t>
  </si>
  <si>
    <t>r2-0173</t>
  </si>
  <si>
    <t>r2-0174</t>
  </si>
  <si>
    <t>r2-0175</t>
  </si>
  <si>
    <t>r2-0176</t>
  </si>
  <si>
    <t>r2-0177</t>
  </si>
  <si>
    <t>r2-0178</t>
  </si>
  <si>
    <t>r2-0179</t>
  </si>
  <si>
    <t>r2-0180</t>
  </si>
  <si>
    <t>r2-0181</t>
  </si>
  <si>
    <t>r2-0182</t>
  </si>
  <si>
    <t>r2-0183</t>
  </si>
  <si>
    <t>r2-0184</t>
  </si>
  <si>
    <t>r2-0185</t>
  </si>
  <si>
    <t>r2-0186</t>
  </si>
  <si>
    <t>r2-0187</t>
  </si>
  <si>
    <t>r2-0188</t>
  </si>
  <si>
    <t>r2-0189</t>
  </si>
  <si>
    <t>r2-0190</t>
  </si>
  <si>
    <t>r2-0191</t>
  </si>
  <si>
    <t>Billy Verso</t>
  </si>
  <si>
    <t>Decawave</t>
  </si>
  <si>
    <t>Clause header should not be capitalised</t>
  </si>
  <si>
    <t>change to "Beacon enabled ranging with ERDEV"</t>
  </si>
  <si>
    <t>In this clause all four paragraphs, a number of terms are capitalised here and they should not be, and "the" is missing in places, the word "period" should be used to describe a period.</t>
  </si>
  <si>
    <t>Review and correct capitalisation and use of "the", "a" etc., articles.</t>
  </si>
  <si>
    <t>"Beacon Interval" is capitalised should be lower case unless in a field.</t>
  </si>
  <si>
    <t>Search everywhere and change "Beacon Interval" to lower case "beacon interval" (unless part of a field name), and add "the" before it where appropriate.</t>
  </si>
  <si>
    <t>"comprises of ranging beacon slots (RBS)."</t>
  </si>
  <si>
    <t>"is comprised of ranging beacon slots (RBS)."</t>
  </si>
  <si>
    <t xml:space="preserve">Sentence is not clear: "RBS is defined as the multiple of the Ranging Scheduling Time Unit (RSTU) specified in the Ranging Beacon"  should it be saying the RSTU is specified in 6.9.1.5 or is it saying that the RBS is specified in the Ranging Beacon frame.
</t>
  </si>
  <si>
    <t>add "6.9.1.5" after "in"</t>
  </si>
  <si>
    <t xml:space="preserve">There is no ranging beacon frame definition… Should it be defined?  e.g. An Enhanced Beacon with …. </t>
  </si>
  <si>
    <t>consider need for definition of what this is</t>
  </si>
  <si>
    <t>"RBS is defined as the multiple of the Ranging Scheduling Time Unit (RSTU) specified in the Ranging Beacon, and spans sufficient duration for the transmission of at least one Enhanced Beacon frame." very unclear language</t>
  </si>
  <si>
    <t xml:space="preserve">Not sure what is appropriate.
</t>
  </si>
  <si>
    <t xml:space="preserve">"RBS" not a clear definition, is it just the slot containing the beacon or the slot size used for all beacon mode ranging slots.  I am not sure RBS is used same way everywhere, could do with adding "the" </t>
  </si>
  <si>
    <t xml:space="preserve">Review used of RBS acronym in the text…. </t>
  </si>
  <si>
    <t>"Ranging Beacon" is not clearly a period and should not be capitalised unless it is a field name or a frame type.</t>
  </si>
  <si>
    <t>Review all use of "Ranging Beacon" and decide which should be lower case "ranging beacon period" or "ranging Beacon frame" or capitalised as part of a field name.  Also add "the" before it where appropriate.</t>
  </si>
  <si>
    <t>"the levels of filtering do not apply, " is not clear and unnecessary</t>
  </si>
  <si>
    <t>Change sentence to "When a device is configured to use raw mode using the RawMode parameter of the MCPS-RANGING-VERIFIER.request or MCPS-RANGING-PROVER.request primitives, the frame is processed without conducting any of the filtering described in this subclause"</t>
  </si>
  <si>
    <t>Rather than this functionality "For a receiver expecting an SP3 packet, the MAC sublayer shall accept the received the packet if and only if the STS sequence in the received frame matches the expected STS sequence. The criteria for declaring a match is left up to the implementer." the SP3 packet arrival should be notified to the higher along with the estimated arrival time, (RxRangingCounter, RxS1RangingCounter, etc.) and the RangingStsFom value(s).  This is actually the purpose of the RangingStsFom. We already have language in the ranging description (p. 31 ln 19&amp;23) essentially saying that the higher layer uses this FOM to decide whether the STS match is acceptable.</t>
  </si>
  <si>
    <t>Delete these two sentences and replace with: "For a receiver expecting an SP3 packet, the MAC sublayer shall accept the received the packet and notify the higher layer of its arrival with RangingStsFom set accordingly."</t>
  </si>
  <si>
    <t>missing "the" before "duration"</t>
  </si>
  <si>
    <t>add "the" before "duration"</t>
  </si>
  <si>
    <t>Change to: "The size of the ranging tracking interval should be chosen to allow reporting (in conjunction with the ranging tracking offset value defined in 6.9.1.6.2) of crystal offset values down to 100 parts per billion, or better."</t>
  </si>
  <si>
    <t>Since there is as single primitive to effect channel and preramble codes (DPS/DCS) and a single IE to convey both choices over the air if needed.  It would be simplier to have a single mechanism and flow chart (i.e. the original DPS one) to set the preamble and/or RF channel choices for the DPS/DCS and not have separate treatment for each since when both are changed at once the resultant operatrion is unclear.</t>
  </si>
  <si>
    <t>Remove all separate DCS mechanisms and just have DPS (and DCS) handled by same text, message flow, timeouts, etc. i.e. the exeting DPS text.  Just change mention of DPS to be DPS/DCS (meaning DPS and/or DCS selections)</t>
  </si>
  <si>
    <t>Figure 6 seems to show a timer running in higher layer,  should redraw with timer in the MAC layer if that is what has to expire to give the final MLME-DCPS.indication</t>
  </si>
  <si>
    <t>Draw the figure properly</t>
  </si>
  <si>
    <t>I am not sure the MAC knows it is a controller, so maybe it cannot enforce the shall in the phrase "only the controller shall send an RCPCS IE"</t>
  </si>
  <si>
    <t>change "shall" to "should"</t>
  </si>
  <si>
    <t>The CCI does not really make sense.  The timer seems to be in the next higher layer and specified in RSTU but the upper layer has no RSTU counter and the time to apply the change is not part of the MLME-DCPS.request.  Really it is necessary to specify such a time. No other message sequence charts go into such detail for the coordination of their local primitive invocations.  The only requirement is for the preamble/channel set-up to be done before the subsequent planned interactions and last long enough to encompass those interactions.</t>
  </si>
  <si>
    <t>Remove CCI everywhere, and update the figure accordingly.</t>
  </si>
  <si>
    <t>I think the MAC cannot know the regional regulation so cannot enforce this requirement: "The channel selection shall reflect the regional regulation", otherwise the DCS will fail, and the MLME-DCPS.confirm primitive shall report Status parameter value of DCPS_NOT_SUPPORTED"</t>
  </si>
  <si>
    <t>Change sentence to: "It is the responsibility of the next higher layer to ensure that the channel selection reflect the regional regulation.  If the selected channel is not supported by the device the DCS will fail, and the MLME-DCPS.confirm primitive shall report Status parameter value of DCPS_NOT_SUPPORTED"</t>
  </si>
  <si>
    <t>This says "MCPS-DATA.request primitive with Ranging and RangingPhr parameters both TRUE"  but now these are not direct parameters buu values within the DataRequestRangingDescriptor parameter.</t>
  </si>
  <si>
    <t>change to say "MCPS-DATA.request primitive with Ranging and RangingPhr values (in the DataRequestRangingDescriptor parameter) both set to TRUE".</t>
  </si>
  <si>
    <t>6.9.6.5</t>
  </si>
  <si>
    <t>The referenced fromula gives the time of flight not the range. At five other places in the text where similar statements are made "TOF" is used instead of "range"</t>
  </si>
  <si>
    <t>change "range" to "TOF"</t>
  </si>
  <si>
    <t>Typo "MCPS-DATA,indication primitive" using comma instead of period.</t>
  </si>
  <si>
    <t>Change to "MCPS-DATA.indication primitive".</t>
  </si>
  <si>
    <t>6.9.6.8</t>
  </si>
  <si>
    <t>should mention channel as well as preamble codes</t>
  </si>
  <si>
    <r>
      <t xml:space="preserve">change "the preamble codes they are going to employ" to "the preamble codes </t>
    </r>
    <r>
      <rPr>
        <b/>
        <sz val="10"/>
        <rFont val="Arial"/>
        <family val="2"/>
      </rPr>
      <t>and chanel selection</t>
    </r>
    <r>
      <rPr>
        <sz val="10"/>
        <rFont val="Arial"/>
        <family val="2"/>
      </rPr>
      <t xml:space="preserve"> they are going to employ"</t>
    </r>
  </si>
  <si>
    <t>6.9.6.9</t>
  </si>
  <si>
    <t>This reads strangly "with two fields, the first octet being Transaction Control and Upper-Layer Frame Fragment with variable number of octets"</t>
  </si>
  <si>
    <t>change to "with two fields, the first being the single octer Transaction Control field and the second being the Upper-Layer Frame Fragment field consisting of a variable number of octets"</t>
  </si>
  <si>
    <t>This reads strangly "of Transaction Control"</t>
  </si>
  <si>
    <t>change to "of the Transaction Control field"</t>
  </si>
  <si>
    <t xml:space="preserve">change "5 least significant bits" to "five least significant bits" </t>
  </si>
  <si>
    <t>change "5" to "five"</t>
  </si>
  <si>
    <t>This reads strangly "specify that this is IE/frame contains info"</t>
  </si>
  <si>
    <t>change to "specify that this IE or frame contains info"</t>
  </si>
  <si>
    <t>The phrase ""to route the payload to different device components as shown in Figure 12" is misleading since Figure 12 does not show any routing.</t>
  </si>
  <si>
    <t>change sentence to "The Upper-Layer Frame Fragment field of the MPX IE, (as shown in Figure 12), contains fields to identify and distinguish transactions, and fields to carry information about the MAC payload that can be used by the next higher layer to route the payload to different device components.</t>
  </si>
  <si>
    <t>"shall have one of the values defined in Table 6."</t>
  </si>
  <si>
    <t>change to "shall have one of the non-reserved values defined in Table 6."</t>
  </si>
  <si>
    <t>"into" seems odd in the phrase "characters into the Additional Info"</t>
  </si>
  <si>
    <t>change to "in"</t>
  </si>
  <si>
    <t>"shall be according to UTF-8." ... what is this and where is it defined? Do we need a normative reference for "UTF-8",  or maybe the "shall" is not right? Or maybe we don't even need to say how "Additional Info field" is encoded, since it is provided by higher layer in any case</t>
  </si>
  <si>
    <t>"Line breaks in the string is represented"</t>
  </si>
  <si>
    <r>
      <t xml:space="preserve">change to "Line breaks in the string </t>
    </r>
    <r>
      <rPr>
        <b/>
        <sz val="10"/>
        <rFont val="Arial"/>
        <family val="2"/>
      </rPr>
      <t>are</t>
    </r>
    <r>
      <rPr>
        <sz val="10"/>
        <rFont val="Arial"/>
        <family val="2"/>
      </rPr>
      <t xml:space="preserve"> represented</t>
    </r>
  </si>
  <si>
    <t>"Figure 15—Ranging Controller, Controlee, Initiator and Responder" should be using lower case for controller etc.</t>
  </si>
  <si>
    <t>Change Figure 15 caption to "Roles of controller, controlee, initiator and responder illustrated".</t>
  </si>
  <si>
    <t>"shall implement a filtering mechanism"</t>
  </si>
  <si>
    <t>Change to "will implement a filtering mechanism"</t>
  </si>
  <si>
    <t>"For contention-based ranging, the ERDEV, i.e., initiator or responder, contend to transmit at the appropriate time slots."</t>
  </si>
  <si>
    <r>
      <t>Change to "For contention-based ranging, the ERDEV</t>
    </r>
    <r>
      <rPr>
        <b/>
        <sz val="10"/>
        <rFont val="Arial"/>
        <family val="2"/>
      </rPr>
      <t>s</t>
    </r>
    <r>
      <rPr>
        <sz val="10"/>
        <rFont val="Arial"/>
        <family val="2"/>
      </rPr>
      <t xml:space="preserve">, i.e., </t>
    </r>
    <r>
      <rPr>
        <b/>
        <sz val="10"/>
        <rFont val="Arial"/>
        <family val="2"/>
      </rPr>
      <t xml:space="preserve">the </t>
    </r>
    <r>
      <rPr>
        <sz val="10"/>
        <rFont val="Arial"/>
        <family val="2"/>
      </rPr>
      <t xml:space="preserve">initiator or responder </t>
    </r>
    <r>
      <rPr>
        <b/>
        <sz val="10"/>
        <rFont val="Arial"/>
        <family val="2"/>
      </rPr>
      <t>devices</t>
    </r>
    <r>
      <rPr>
        <sz val="10"/>
        <rFont val="Arial"/>
        <family val="2"/>
      </rPr>
      <t xml:space="preserve">, contend to transmit </t>
    </r>
    <r>
      <rPr>
        <b/>
        <sz val="10"/>
        <rFont val="Arial"/>
        <family val="2"/>
      </rPr>
      <t xml:space="preserve">in </t>
    </r>
    <r>
      <rPr>
        <sz val="10"/>
        <rFont val="Arial"/>
        <family val="2"/>
      </rPr>
      <t>the appropriate time slots."</t>
    </r>
  </si>
  <si>
    <t>"rounds/slots" is imprecise as a term. Is the "/" signifing an "or" operation or a "divide" operation?</t>
  </si>
  <si>
    <t>clarify with more precise language to say what can change… I think maybe it shoud say "The slot duration and the number of slots making up a ranging round can be changed between ranging rounds" but maybe there is more.</t>
  </si>
  <si>
    <t>fieldin</t>
  </si>
  <si>
    <t>change to "field in"</t>
  </si>
  <si>
    <t>typo "rime"</t>
  </si>
  <si>
    <t>change to "time"</t>
  </si>
  <si>
    <t>the j on FRTj should be a subscript.</t>
  </si>
  <si>
    <t xml:space="preserve">In FRT rules the value of "16" seems somewhat arbitrary and also probable depends on the specified slot size.  In practice the receiver may need more time to process the received message before the next one arrives. (Actually this may be the case even when not fixed response time.) </t>
  </si>
  <si>
    <t>If the 16 is related to some specific device parameter, maybe that should be explained, or if the 16 is an arbitrary choice, maybe text should explain that this parameter may be chosen to suit the processing time in the receiver for each message</t>
  </si>
  <si>
    <t>In figure 20 it says "Round Interval specified by RCM for Ranging Round 1 = 0", which could be a better constructed sentence</t>
  </si>
  <si>
    <t>change to "For Ranging Round 1, the RCM specified a Round Interval of zero".  Also, make similar changes to Figures 21 and 22 to keep them consistent.</t>
  </si>
  <si>
    <t xml:space="preserve">In figure 20 it says "Round Interval specified by RCM for Ranging Round 1 = 0", but it is not clear what period is being referred to by this "round interval" value.  </t>
  </si>
  <si>
    <t>Can this be shown in the figure? Maybe just say, "so ranging round 1 starts immediately in ranging block 2." Consider also designating the ranging blocks as "ranging block 1" and "ranging block 2" in the figure.  Also, make similar changes to Figures 21 and 22 to keep them consistent.</t>
  </si>
  <si>
    <t>In figure 20 it says "Round Interval specified by RCM for Ranging Round 1 = 0", but in figure 21 it is calling this a ranging round set. Should it be a ranging round set here also (albeit a set of one ranging round).</t>
  </si>
  <si>
    <t>Consider making figure 20 similar to figure 21 on this point of use of the  term "ranging round set".  Also, make similar changes to Figure 22 to keep them consistent on this point</t>
  </si>
  <si>
    <t>In figure 20 caption "Interval-based mode" is capitalised and should be lower case "i"</t>
  </si>
  <si>
    <t>Change to "interval-based mode" with lower case i.</t>
  </si>
  <si>
    <t>The caption for figure 22 just says "Time diagram for an example of interval-based mode" while previous two figures 21 and 20, have same caption with a tail phrase, e.g. "with two ranging rounds per ranging block".  Figure 22 then needs a more descriptive caption of what figure 22 is trying to convey.</t>
  </si>
  <si>
    <t>"indicating that RIUMs should be expected in this ranging block." is missing "no more"</t>
  </si>
  <si>
    <t>Change to "indicating that no more RIUMs should be expected in this ranging block."</t>
  </si>
  <si>
    <t>This description just says the figure (22) is "an example of interval-based mode", but since there have already been two examples figures already, this description this needs to be needs a more explicit of what the figure is trying to convey.</t>
  </si>
  <si>
    <t>Change the sentence accordingly.</t>
  </si>
  <si>
    <t>"with updated value of intervals" is not clear in meaning.</t>
  </si>
  <si>
    <t xml:space="preserve">Should it be "with an updated value of the interval time" or "with updated values of the interval times" or "with updated values of the intervals" or maybe just "with updated intervals" </t>
  </si>
  <si>
    <t>The sentence beginning "When the controller changes the interval," could be clearer.</t>
  </si>
  <si>
    <t>Change to "When the controller changes the interval, it may use the previous interval values to transmit RIUMs including the RIU IE with the updated intervals to the controlee."</t>
  </si>
  <si>
    <t>"to the controller" is not right here, these messages are sent to "responder" and "initiator" respectively, but it is not necessary to say who they are sent to.</t>
  </si>
  <si>
    <t>delete "to the controller"</t>
  </si>
  <si>
    <t>"successfully received"… not just received (I think) but sent in the correct slot.</t>
  </si>
  <si>
    <t>change to "sent in the correct slot"</t>
  </si>
  <si>
    <t xml:space="preserve">"for activating" not just to activate but continuing thereafter when using right? </t>
  </si>
  <si>
    <t>change to "when using"</t>
  </si>
  <si>
    <t>"The size of RTW in the unit of RSTU can remain constant or vary for subsequent ranging round sets." why add confusing statement  about RSTU.</t>
  </si>
  <si>
    <t xml:space="preserve">"The RTW size can be varied for subsequent ranging round sets." </t>
  </si>
  <si>
    <t>"configured" is not strictly correct.</t>
  </si>
  <si>
    <t>change to "conveyed"</t>
  </si>
  <si>
    <t xml:space="preserve">"for activating" again.  </t>
  </si>
  <si>
    <t>change to "during"</t>
  </si>
  <si>
    <t>", interval specified"</t>
  </si>
  <si>
    <t>change to ", the interval specified"</t>
  </si>
  <si>
    <t>"the RR IE the RCM"</t>
  </si>
  <si>
    <r>
      <t xml:space="preserve">change to "the RR IE </t>
    </r>
    <r>
      <rPr>
        <b/>
        <sz val="10"/>
        <color rgb="FFFF0000"/>
        <rFont val="Arial"/>
        <family val="2"/>
      </rPr>
      <t>in</t>
    </r>
    <r>
      <rPr>
        <sz val="10"/>
        <rFont val="Arial"/>
        <family val="2"/>
      </rPr>
      <t xml:space="preserve"> the RCM"</t>
    </r>
  </si>
  <si>
    <r>
      <t xml:space="preserve">I think "information in ranging block i+2." should be "information </t>
    </r>
    <r>
      <rPr>
        <b/>
        <sz val="10"/>
        <rFont val="Arial"/>
        <family val="2"/>
      </rPr>
      <t>FOR</t>
    </r>
    <r>
      <rPr>
        <sz val="10"/>
        <rFont val="Arial"/>
        <family val="2"/>
      </rPr>
      <t xml:space="preserve"> ranging block i+2."</t>
    </r>
  </si>
  <si>
    <r>
      <t xml:space="preserve">change to "information </t>
    </r>
    <r>
      <rPr>
        <b/>
        <sz val="10"/>
        <color rgb="FFFF0000"/>
        <rFont val="Arial"/>
        <family val="2"/>
      </rPr>
      <t>for</t>
    </r>
    <r>
      <rPr>
        <sz val="10"/>
        <rFont val="Arial"/>
        <family val="2"/>
      </rPr>
      <t xml:space="preserve"> ranging block i+2."</t>
    </r>
  </si>
  <si>
    <r>
      <t xml:space="preserve">seems strange to say "can" in the sentence "This offset </t>
    </r>
    <r>
      <rPr>
        <u/>
        <sz val="10"/>
        <rFont val="Arial"/>
        <family val="2"/>
      </rPr>
      <t>can</t>
    </r>
    <r>
      <rPr>
        <sz val="10"/>
        <rFont val="Arial"/>
        <family val="2"/>
      </rPr>
      <t xml:space="preserve"> be less than the ranging slot duration minus the UWB packet duration." since it sort of implies that it does not have to be, but then what is the point complex statement with a subtraction?</t>
    </r>
  </si>
  <si>
    <t xml:space="preserve">No doubt some important point is intended to be conveyed by this sentence but I am not what that is, so I do not know what change is appropriate.  Please make this point clear.
</t>
  </si>
  <si>
    <t>unnecessary comma in this line</t>
  </si>
  <si>
    <t>delete the ","</t>
  </si>
  <si>
    <t>"also" not correct if this is an alternative</t>
  </si>
  <si>
    <t>delete the "also "</t>
  </si>
  <si>
    <t>"an illustration for the concept"</t>
  </si>
  <si>
    <r>
      <t xml:space="preserve">change to ""an illustration </t>
    </r>
    <r>
      <rPr>
        <b/>
        <sz val="10"/>
        <color rgb="FFFF0000"/>
        <rFont val="Arial"/>
        <family val="2"/>
      </rPr>
      <t>of</t>
    </r>
    <r>
      <rPr>
        <sz val="10"/>
        <rFont val="Arial"/>
        <family val="2"/>
      </rPr>
      <t xml:space="preserve"> the concept</t>
    </r>
    <r>
      <rPr>
        <b/>
        <sz val="10"/>
        <color rgb="FFFF0000"/>
        <rFont val="Arial"/>
        <family val="2"/>
      </rPr>
      <t>s</t>
    </r>
    <r>
      <rPr>
        <sz val="10"/>
        <rFont val="Arial"/>
        <family val="2"/>
      </rPr>
      <t>"</t>
    </r>
  </si>
  <si>
    <t>"in subsequent ranging block" should either be singular "in the subsequent ranging block" or plural "in subsequent ranging blocks"</t>
  </si>
  <si>
    <t xml:space="preserve">change to ""in the subsequent ranging block" </t>
  </si>
  <si>
    <t>Mixing singular and plural "the participating ERDEVs" at the start does not agree with "with its receiver"  on the following line.</t>
  </si>
  <si>
    <t>change "the participating ERDEVs" to "each participating ERDEV"</t>
  </si>
  <si>
    <t>"between transmit and receive slots" clearer to say "during unused slots"</t>
  </si>
  <si>
    <t>change to "during unused slots"</t>
  </si>
  <si>
    <t>Remove blank line</t>
  </si>
  <si>
    <t>"to keep track which of the slots it received packets in and which it did not."</t>
  </si>
  <si>
    <t>change to "to keep track of which slots it receives packets in and which it does not."</t>
  </si>
  <si>
    <t>Figure 27 style, should not have "next higher layer" and "MAC" in the initial boxes, this text should be above the initial boxes as is done for other MSC figures.</t>
  </si>
  <si>
    <t>Change to align with style of other figures</t>
  </si>
  <si>
    <t xml:space="preserve">Figure 27 references "RxDuration" but the MLME-RXENABLE.
request parameter name is actually "RxOnDuration" </t>
  </si>
  <si>
    <t>Change to "RxOnDuration"</t>
  </si>
  <si>
    <t>Figure 27 caption "illustrating an example" is a bit repetitive and makes the caption longer than necessary.</t>
  </si>
  <si>
    <t>Change caption to "Message sequence chart illustrating MLME-RX-ENABLE.indication use."</t>
  </si>
  <si>
    <t>"from the responding ERDEV.At the"  ERDEV should plural and missing space after the full-stop.</t>
  </si>
  <si>
    <t>change to "from the responding ERDEVs.  At the".</t>
  </si>
  <si>
    <t>"is issued by the responder" does not reflect the fact that there are multiple responders</t>
  </si>
  <si>
    <r>
      <t xml:space="preserve">change to "is issued by </t>
    </r>
    <r>
      <rPr>
        <b/>
        <sz val="10"/>
        <rFont val="Arial"/>
        <family val="2"/>
      </rPr>
      <t>each</t>
    </r>
    <r>
      <rPr>
        <sz val="10"/>
        <rFont val="Arial"/>
        <family val="2"/>
      </rPr>
      <t xml:space="preserve"> responder", and similarly on line 4 change "The response RFRAME is unicast to the initiator." to "The response RFRAMEs are unicast to the initiator." </t>
    </r>
  </si>
  <si>
    <t>6.9.7.6</t>
  </si>
  <si>
    <t>For ease of reading, can Figure 33 not be redrawn so that, it does not need to be rotated?</t>
  </si>
  <si>
    <t>Examine whether this figure can redrawn so that text can be of reasonable size when the figure is rotated right 90° so that it can be presented horizontal.</t>
  </si>
  <si>
    <t>6.9.8</t>
  </si>
  <si>
    <t>For clarity throughout this section the work "command" or "commands" should not be used on its own, there are either "MAC commands" or "MAC command frames" or be preceded by the full name of the command as in "Ranging Verifier command" or "Ranging Prover command"</t>
  </si>
  <si>
    <t>Review all use of "command" in the ACCR clause 6.9.8 and its subclauses and change accordingly.</t>
  </si>
  <si>
    <t>Brackets not needed around the reference, place the section detail at the end, in brackets.</t>
  </si>
  <si>
    <r>
      <t xml:space="preserve">Change sentence to "Informative information with
implementation details and analysis is provided in </t>
    </r>
    <r>
      <rPr>
        <i/>
        <sz val="10"/>
        <rFont val="Arial"/>
        <family val="2"/>
      </rPr>
      <t>Authenticated Ranging of 802.15.4</t>
    </r>
    <r>
      <rPr>
        <sz val="10"/>
        <rFont val="Arial"/>
        <family val="2"/>
      </rPr>
      <t xml:space="preserve"> [B19] (sections 1 and 2)."</t>
    </r>
  </si>
  <si>
    <t>"DistanceCommitmentLevel for"</t>
  </si>
  <si>
    <t>change to "a DistanceCommitmentLevel parameter for"</t>
  </si>
  <si>
    <t>AuthenticatedChallengeResponseRangingMode for"</t>
  </si>
  <si>
    <t>change to "an AuthenticatedChallengeResponseRangingMode parameter for"</t>
  </si>
  <si>
    <t>I notice "nodes" is used, and we do use node in the more general networking and ranging discussions but where we are talking about verifier and prover like this we should say verifier or prover devices?</t>
  </si>
  <si>
    <t>Should we review and change verifier node to verifier device and similarly prover?</t>
  </si>
  <si>
    <t>"requires enabling the PHY fixed reply time capability."  Not clear who does this and how…. Does MAC do it automatically based on parameters in the primitive, or does the higher layer have to do it explicitly first, if so this activity should be shown in figure 37.</t>
  </si>
  <si>
    <t>Assuming it is done automatically by the MAC, change the sentence to "For single-sided ACRR, the MLME in the responder enables the PHY fixed reply time capability."</t>
  </si>
  <si>
    <t>Figure 37 style, should not have "Verifier next higher layer" etc. in the initial boxes, this text should be above the initial boxes as is done for other MSC figures.</t>
  </si>
  <si>
    <t>Figure 38 style, should not have "Verifier next higher layer" etc. in the initial boxes, this text should be above the initial boxes as is done for other MSC figures.</t>
  </si>
  <si>
    <t>Figure 39 style, should not have "Verifier next higher layer" etc. in the initial boxes, this text should be above the initial boxes as is done for other MSC figures.</t>
  </si>
  <si>
    <t xml:space="preserve">In formula the L in the divisor (2^L) should be italicised </t>
  </si>
  <si>
    <t>change to Italics, (could also balance up the font size in the Equation with that in the body text)</t>
  </si>
  <si>
    <t>Questionable shall in "the formula shall be used to"  I this this is upper layer activity so it cannot be mandated here.</t>
  </si>
  <si>
    <t>change to "For larger challenges and responses, the formula can be used to compute the appropriate number of bit errors to allow for the desired security level."</t>
  </si>
  <si>
    <t>6.9.8.4</t>
  </si>
  <si>
    <t>I think "require" is the  wrong word, in the sentence "The DS-TWR modes do not require a fixed reply time and include the secure exchange of ranging counter information after the ranging exchange." since it is not clear whether it is used even if not required to be used.</t>
  </si>
  <si>
    <t>change to "The DS-TWR modes do not use a fixed reply time and instead perform a secure exchange of ranging counter information after the ranging exchange."</t>
  </si>
  <si>
    <t>Figure 40 style, should not have "Verifier next higher layer" etc. in the initial boxes, this text should be above the initial boxes as is done for other MSC figures.</t>
  </si>
  <si>
    <t>Add "the" before MCPS-RANGING-PROVER.request</t>
  </si>
  <si>
    <t>"mode" seems out of place, is it needed?</t>
  </si>
  <si>
    <t>Delete "mode"</t>
  </si>
  <si>
    <t>Says "Optionally ACRRC IE can be used to specify the security level the prover shall use for its response command message." but how is this done (i.e. selected where and executed where)  There is currently no mention of it in any MCPS-RANGING PROVER or VERIFIER primitives.</t>
  </si>
  <si>
    <t>Specify the mechanism that allows optional use of ACRRC IE</t>
  </si>
  <si>
    <t xml:space="preserve">In Table 10, "Message Type" in not the correct header and "Command 1" is not a message type, maybe it should be "message sequence" in the header and 1, 2, 3, etc. in the column body, </t>
  </si>
  <si>
    <t>Choose a more appropriate heading and content for this column of each of these tables (if the tables are even necessary, i.e. maybe it is already fully specified by the text and all these tables can be deleted).</t>
  </si>
  <si>
    <t>6.9.8.4.2</t>
  </si>
  <si>
    <t>Figure 41 style, should not have "Verifier next higher layer" etc. in the initial boxes, this text should be above the initial boxes as is done for other MSC figures.</t>
  </si>
  <si>
    <t>6.9.8.4.3</t>
  </si>
  <si>
    <t>Figure 42 style, should not have "Verifier next higher layer" etc. in the initial boxes, this text should be above the initial boxes as is done for other MSC figures.</t>
  </si>
  <si>
    <t xml:space="preserve">"Optionally ACRRC IE can also be used to instruct the prover." What does this mean "instruct" ?  </t>
  </si>
  <si>
    <t>Clarify what this is talking about, specify the information that can be sent and what it means / is used for.</t>
  </si>
  <si>
    <t>"Optionally ACRRC IE can also be used to instruct the prover." How is this achieved / used?  There is currently no mention of it in any MCPS-RANGING PROVER or VERIFIER primitives.</t>
  </si>
  <si>
    <t>Figure 43 style, should not have "Verifier next higher layer" etc. in the initial boxes, this text should be above the initial boxes as is done for other MSC figures.</t>
  </si>
  <si>
    <t>"The ACRRC IE can optionally be used to request the ranging mode and security level to be used by the prover."  Is the request optional or sending it optional, figure suggests that the MAC acts on this autonomously, is that behaviour optional or mandatory?  Nothing is describing the procedure / rules for this interaction.</t>
  </si>
  <si>
    <t>Remove this or fully describe the required functional behaviour of the MAC</t>
  </si>
  <si>
    <t>"The ACRRC IE can optionally be used to request the ranging mode and security level to be used by the prover." How is this achieved?  There is currently no mention of it in any MCPS-RANGING PROVER or VERIFIER primitives.</t>
  </si>
  <si>
    <t xml:space="preserve">Specify the mechanism that allows optional use of ACRRC IE. </t>
  </si>
  <si>
    <t>The content of table 13 seems wrong, vs the figure.  The second command is Ranging Prover command and third command in figure 43 is a Ranging Verifier command, but the table is indicating content for both types of command for both messages.</t>
  </si>
  <si>
    <t>I suspect for the 2nd command the Pchallenge should be moved from 2nd column into 3rd column to be with the Vchallenge, and for the 3rd command the Pchallenge should be moved from 3rd column into 2nd column to be with the Vchallenge</t>
  </si>
  <si>
    <t>Figure 44 style, should not have "Verifier next higher layer" etc. in the initial boxes, this text should be above the initial boxes as is done for other MSC figures.</t>
  </si>
  <si>
    <t>"Data frame 4" is not a thing defined in this standard, nor is Command 3</t>
  </si>
  <si>
    <t>Review all such usages and change the language to say something like "the fourth message in the sequence is a Data frame" or "the third message is the Ranging Prover Command" or whatever is appropriate</t>
  </si>
  <si>
    <t>6.9.8.4.6</t>
  </si>
  <si>
    <t>Figure 45 style, should not have "Verifier next higher layer" etc. in the initial boxes, this text should be above the initial boxes as is done for other MSC figures.</t>
  </si>
  <si>
    <t>6.9.8.4.7</t>
  </si>
  <si>
    <t>Figure 46 style, should not have "Verifier next higher layer" etc. in the initial boxes, this text should be above the initial boxes as is done for other MSC figures. Also some of the primitive names are not overlapping with vertical lines.</t>
  </si>
  <si>
    <t>Change to align with style of other figures, and tidy up so primitive names are not overlapping with vertical lines.</t>
  </si>
  <si>
    <t>Is "The prover nodes are configured with different" is talking about something not in the figure (consider adding it), or maybe this achieved by a parameter to the MCPS-RANGING-PROVER.request (which incidentally is NOT mentioned in the text description) ?  [Should say "prover devices" also]</t>
  </si>
  <si>
    <t>Make it clear where this is done, i.e. (if it is so) say something like the next higher layer in each prover device sets up the different fixed reply times (in the xxxx attribute) according to some pre-agreeed sequence of replying before initiating the MCPS-RANGING-PROVER.request.</t>
  </si>
  <si>
    <t>"shall be set accordingly to the N Prover phyLrpUWB FixedReplyDelayTime (1…N) at the verifier and prover higher layer"  is mandating a higher layer activity</t>
  </si>
  <si>
    <t>6.9.9</t>
  </si>
  <si>
    <t>This should be a single sentence and should use "the" and no need to say "from the ranging initiator/controller"</t>
  </si>
  <si>
    <t>change to "As depicted in Figure 47, the RCM is received successfully by both responders, however Responder-2 does not receive the expected ranging initiation message."</t>
  </si>
  <si>
    <t>Sentence tidy: Use "the", don’t call something a response when it is did not receive the message it is supposed to be responding to, etc.</t>
  </si>
  <si>
    <t>change to "Rather than remaining idle in its assigned
time slot, Responder-2 can send a message with the Ranging Message Non-Receipt IE (RMNR IE) defined in 7.4.4.47 to indicate its failure to receiver of the ranging initiation message, and implicitly confirm its receipt of the RCM."</t>
  </si>
  <si>
    <t>Sentence "Once the controller receives the ranging response message from Responder-1, the controller also knows that the RCM has been received by Responder-1."  is not really needed since this is implied/covered by the previous sentence, but if you really want it then don't call it a response.</t>
  </si>
  <si>
    <t>delete this sentence, or, change it to "If the controller receives the RMNR IE message from Responder-1, it knows that Responder-1 received the RCM."</t>
  </si>
  <si>
    <t>Why is this definition talking about initiating a ranging exchange when this is supposed to be defining terminology relating to the ancillary info exchange?</t>
  </si>
  <si>
    <t>change the definition to just "Initiator: the device that sends the ranging ancillary information."</t>
  </si>
  <si>
    <t>Sentence "In the current ranging round and any subsequent number ranging round(s) following the RCM as specified in the Ranging Validity Rounds field of the ARC IE (described in 7.4.4.34)." seems to be missing something happening, i.e. I detect no verb, or activity.</t>
  </si>
  <si>
    <t>I am not sure what is missing, but it is not right currently.</t>
  </si>
  <si>
    <t>"This information may also be exchanged via higher layers."  Does not really make sense, highere layers don't talk to each other.</t>
  </si>
  <si>
    <t>change to ""This information can also be exchanged via an out-of-band mechanism"</t>
  </si>
  <si>
    <t>"This information" is not clear what is meant, does it mean all the ancilliary information, or the scheduled/contention choice, or just the slot allocation.</t>
  </si>
  <si>
    <t>change to "The slot alloction can be agreed via an out-of-band mechanism"</t>
  </si>
  <si>
    <t>"MMRCMto" is missing a space</t>
  </si>
  <si>
    <t>change to "MMRCM to"</t>
  </si>
  <si>
    <t>"shall be used to indicate MMRCR" is questiobable as higher layer requirement.</t>
  </si>
  <si>
    <t>change to "is used to request the receipt confirmation from the recipient devices."</t>
  </si>
  <si>
    <t>Sentence "The Address field and the MMRC bitmap field in the MMRC List element of the RMMRC IE is used to indicate the source address from which the message was received in the corresponding slots." reads strangely.</t>
  </si>
  <si>
    <t>I think it should be "are used", and maybe "to indicate the source of the received message in the corresponding slots"</t>
  </si>
  <si>
    <t xml:space="preserve">If I read this correctly this is only useful when there is one sender sending in multiple slots to the responding node that uses a bitmap to indicate each slot in which it got a message from the particular sender. If there are lots of separate senders sending single messages to the same node then this bitmap format is an inefficient way sending the Confirmation, an address / slot number encoding would be better. </t>
  </si>
  <si>
    <t xml:space="preserve">Could cater for this in the RMMRC IE, e.g. by sacrificing a bit of the bitmap length field to make it hold a single slot number 1-127, or indicate a bitmap length in octets.  </t>
  </si>
  <si>
    <t>Seems to be a repeat of previous sentence</t>
  </si>
  <si>
    <t xml:space="preserve">Delete repeated sentence </t>
  </si>
  <si>
    <t xml:space="preserve">Figure 48 style, should not have text in the initial boxes, this text should be above the initial boxes as is done for other MSC figures. </t>
  </si>
  <si>
    <t>The sigma terms in Figure 48 seem miss formed (over-lapping) and not explained in the text… Are they needed.</t>
  </si>
  <si>
    <t>Explain in the text or delete from the figure</t>
  </si>
  <si>
    <t>The sigma terms in Figure 48 are miss-formed (over-lapping).</t>
  </si>
  <si>
    <t>If retaining (and explaining in the text as per my other comment for this) then tidy up the figure.</t>
  </si>
  <si>
    <t xml:space="preserve">Figure title seems long and does not read well, </t>
  </si>
  <si>
    <t>Change "Illustrative message sequence chart" to "Message sequence chart showing example use of MMRCM"</t>
  </si>
  <si>
    <t>Table 7-7 caption is on different page to the table</t>
  </si>
  <si>
    <t>Set "keep with next"</t>
  </si>
  <si>
    <t>"Custom Message IE" has no use defined described in any functional part of the text, so by that measure it must not be needed.</t>
  </si>
  <si>
    <t>Delete clause 7.4.2.20 and reference to this IE it in Table 7-8</t>
  </si>
  <si>
    <t>Table 7-16 is indicating that RRTI IE is used in Enhanced ACK frame but the that functionality was removed earlier.</t>
  </si>
  <si>
    <t>Remove the "X" from Enhanced ACK column for RRTI IE</t>
  </si>
  <si>
    <t>Last four rows of table 7-16 do not nominate any frames to carry the IE, nominate the frames or remove the IE if they are not used in any frames.</t>
  </si>
  <si>
    <t>For RMNR IE, RAICT IE and RMMRC IE, put an X in the "Data" frame column.  For ACRRC IE put an X in the "MAC command" column.</t>
  </si>
  <si>
    <t>in Table 7-16, the 6.9.7.2 is the wrong reference for the RAICT IE functional description</t>
  </si>
  <si>
    <t>change to 6.9.10</t>
  </si>
  <si>
    <t>Make reference to use of ACRRC IE more clear in Table 7-16,</t>
  </si>
  <si>
    <t>Remove reference to 6.9.8 and add reference to 6.9.8.3 and 6.9.8.4 in Table 7-8 for the ACRRC IE</t>
  </si>
  <si>
    <t>Used by and Created by columns are not filled in for Authenticated Challenge-Response Ranging Control IE (ACRRC IE)</t>
  </si>
  <si>
    <t>If MAC is nominated then, the MAC functionality in generation and reception also needs to be specified in the text.,  If UL is nominated then the interface for passing the IE to / from the UL needs to be provided, (e.g. in the appropriate  MCPS-RANGING PROVER or VERIFIER primitives)</t>
  </si>
  <si>
    <t>Ranging Descriptor IE (RD IE) missing from table 7-16</t>
  </si>
  <si>
    <t>Add a row in Table 7-16 for "7.4.4.51 Ranging Descriptor IE (RD IE)" reference description of use in 6.2.11, and indicate that it is only used in Enhanced Beacon frames</t>
  </si>
  <si>
    <t>7.4.4.32</t>
  </si>
  <si>
    <t>"RrtiNodeList parameter of the MCPS DATA.request primitive."</t>
  </si>
  <si>
    <t>"RrtiNodeList value in the DataRequestRangingDescriptor parameter of the MCPS DATA.request primitive."</t>
  </si>
  <si>
    <t>"and any subsequent number ranging round(s)"</t>
  </si>
  <si>
    <t>"and a subsequent number of ranging round(s)"</t>
  </si>
  <si>
    <t>A session is defined as "a session encompasses all messages sent within one running block or interval time structure configuration" but the term "running block" is new and the terms   "interval time structure" or "block time structure" are different language to the rest of the standard.  Should either define these new terms or change the language to match that used elsewhere.</t>
  </si>
  <si>
    <t>Clarify new terms or change to use previous terms</t>
  </si>
  <si>
    <t xml:space="preserve">There is no mention of this Session ID elsewhere in the text, e.g. who chooses it how is it set.  In what context is it unique.  I assume that the choice of session ID is made by the controller upper layer, and is only unique per controller which should also be stated for clarity.. </t>
  </si>
  <si>
    <t>Add text, to describe the use of Session ID</t>
  </si>
  <si>
    <t>Each line of this table says ": a controller will send.." shloud this not say "the controller?"</t>
  </si>
  <si>
    <t>Removing the ":", replace ": a controller will send.." by " and the controller sends" (in all four table rows)</t>
  </si>
  <si>
    <t>"is the global counter", I think should be "is a global counter"</t>
  </si>
  <si>
    <t>change to "is a global counter"</t>
  </si>
  <si>
    <t>7.4.4.36</t>
  </si>
  <si>
    <t>"to signal an update the ranging block structure" missing "to"</t>
  </si>
  <si>
    <t>insert "to" after "update"</t>
  </si>
  <si>
    <t>7.4.4.37</t>
  </si>
  <si>
    <t xml:space="preserve">This says "remaining slots are used for contention based ranging, according to a slot phase assignment that is coordinated using out-of-band signaling and/or custom messages."… is not clear in meaning, "what is slot phase assignment?" </t>
  </si>
  <si>
    <t>Clarify what is meant by "slot phase assignment"</t>
  </si>
  <si>
    <t>This says ", then all the remaining slots are used for contention based ranging, according to a slot phase assignment that is coordinated using out-of-band signaling and/or custom messages." This means that contention is not properly specified in the standard, so might as well leave those slots empty and have all the contention defined and implemented by out of band means.</t>
  </si>
  <si>
    <t>Remove contention</t>
  </si>
  <si>
    <t xml:space="preserve">Saying that "slot phase assignment is coordinated using out-of-band signaling and/or custom messages" seems weak when the standard is already including messages for coordinating most other elements necessary for the protocol.  The standard should include a mechanism to set the purpose/phase assignment for contention slots.  </t>
  </si>
  <si>
    <t>Add a mechanism.</t>
  </si>
  <si>
    <t>"for example when the means to generate FCS are known" to a large number of nodes" does not make sense, FCS is a MAC level item, MAC footer, and the generator polynomial is fully specified in the standard, so all nodes always know this.  Maybe this intended to mean the  encryption and MIC?  (Also it's the wrong tense "means" is really singular, e.g. its like "mechanism" which is singular").</t>
  </si>
  <si>
    <t>change to "for example when the mechanism and keys to encrypt the data and generate the MIC is known to a large number of nodes."</t>
  </si>
  <si>
    <t>7.4.4.41</t>
  </si>
  <si>
    <t>This first paragraph line is sort of repeating the start of the second paragraph.  However maybe it should not be just "a ranging round"</t>
  </si>
  <si>
    <t>Delete the first paragraph and change the first sentence of the second paragraph to read "The RDM IE is used by the controller to control the devices participating in a set of ranging rounds when the controller knows the device identities."</t>
  </si>
  <si>
    <t>"is typically inserted in the received RFRAME" is not a good description since it sounds like the receiver is inserting something which I do not believe is the intent.  Maybe we don't really need this informative sentence.</t>
  </si>
  <si>
    <t>Delete the sentence</t>
  </si>
  <si>
    <t>It would align better with the definition of the AngleOfArrivalAzimuth parameter of the RangingReportDescriptor if this to was -180 to +180 degrees.</t>
  </si>
  <si>
    <t>Change definition accordingly.</t>
  </si>
  <si>
    <t>If 0° is horizontal then the elevation should naturally run from -90° to +90°.  This would align with the definition of the AngleOfArrivalElivation parameter of the RangingReportDescriptor.</t>
  </si>
  <si>
    <t>Maybe instead of using negative number for an error, we could carry an octet to give the AOA FOM with a definition like that of the RangingStsAoaAzimuthFom parameter in the RangingReportDescriptor.  Or if you want to save bits, and since I reckon negative angles make sense (e.g.,, for elevations below the horizontal ) use 15 bits for the angle and have either high or low order bit indicate an error.</t>
  </si>
  <si>
    <t>Add AOA FOM parameters for AOA Azimuth and Elevation.</t>
  </si>
  <si>
    <t>"and reconfiguration to specified channel"</t>
  </si>
  <si>
    <r>
      <t xml:space="preserve">change to "and reconfiguration to </t>
    </r>
    <r>
      <rPr>
        <b/>
        <u/>
        <sz val="10"/>
        <rFont val="Arial"/>
        <family val="2"/>
      </rPr>
      <t>the</t>
    </r>
    <r>
      <rPr>
        <sz val="10"/>
        <rFont val="Arial"/>
        <family val="2"/>
      </rPr>
      <t xml:space="preserve"> specified channel"</t>
    </r>
  </si>
  <si>
    <t>7.4.4.48</t>
  </si>
  <si>
    <t>6.9.7.2 is the wrong reference for the RAICT IE functional description</t>
  </si>
  <si>
    <t>"when zero that the Sequence Number field is not included." There is no "Sequence Number" field in the IE. Either spell it out in full of just say the field.</t>
  </si>
  <si>
    <t>change to "when zero that the field is not included."</t>
  </si>
  <si>
    <t>What is this "Ranging/Ancillary Message sequence number." there is no mention of it anywhere else in the text other than in this clause</t>
  </si>
  <si>
    <t>Add text to define what it is and explain how it should be set. I think this new text should perhaps be placed in clause 6.9.10</t>
  </si>
  <si>
    <t>7.4.4.50</t>
  </si>
  <si>
    <t>"to Security Level defined in Clause 9."  this Security Level should be lower case, and "the" is missing</t>
  </si>
  <si>
    <t>"to the security level defined in Clause 9."</t>
  </si>
  <si>
    <t xml:space="preserve">7.4.4.51 </t>
  </si>
  <si>
    <t>"It is included in the beacon of the ranging time structure." is not very clear.</t>
  </si>
  <si>
    <t>change to "It is employed in Enhanced Beacon frames when these are being used to define the time structure for ranging, as described in 6.2.11."</t>
  </si>
  <si>
    <t>"The Beacon Interval field conveys the time duration or the time interval to the next beacon in RSTU", if this is the time interval between beacons specify it clearly.</t>
  </si>
  <si>
    <t>change to "The Beacon Interval field conveys the time interval (start to start) between the Beacon frame containing this RD IE and the next such Beacon frame.</t>
  </si>
  <si>
    <t xml:space="preserve">"one" should be "on"  in the phrase "For ERDEVs one a non-beacon-enabled PAN" … </t>
  </si>
  <si>
    <t>change to "on"</t>
  </si>
  <si>
    <t xml:space="preserve">The phrase "and return PAST_TIME in the MLME-RX-ENABLE.confirm for the corresponding RxOnTimes."  should be changed since only the first element in the RxOnTime list should be tested for such lateness, all the rest can be assumed to be future times that are wanted.
</t>
  </si>
  <si>
    <t>change the sentence starting on 25 to "For ERDEVs on a non-beacon-enabled PAN, when an MLME-RX-ENABLE.request primitive is issued specifying an initial RxOnTime with an RSTU value that is more than half a period in the future, the MAC shall consider this to be a late invocation and return a status value of PAST_TIME in the MLME-RX-ENABLE.confirm, unless the DeferPermit parameter is TRUE, in which case the MLME will wait until the RSTU counter reaches the specified RxOnTime value to enable the receiver."</t>
  </si>
  <si>
    <t>There is no need for the status parameter to be a list, only the first element in the RxOnTime list parameter of the MLME RX ENABLE request can be considered to be late, all the rest can be assumed to be future times that are wanted.</t>
  </si>
  <si>
    <t>Revert to a single status value and not a list.</t>
  </si>
  <si>
    <t>8.2.15</t>
  </si>
  <si>
    <t xml:space="preserve">DO NOT change the primitive name(s) from MLME-DPS to MLME-DCPS. It is fine to add the channel parameter, which may or may not be used, but renaming the primitive means breaking all unchanged references to it in the base standard and in the “Applications of IEEE Std 802.15.4,” IEEE 802.15 document 15-14-0226-00-0000, 2014." [B3], and in any other external texts / papers / books etc., that refer to the feature.   DPS can just as easily mean the Dynamic [Channel] and Preamble Selection without having to put a "C" in the primitive name,  </t>
  </si>
  <si>
    <t>Keep the extra channel parameter but change name back to MLME-DPS.request (etc.). After that reviews use of DPS, DCS and DCPS in the text to make sure it is consistent everywhere.</t>
  </si>
  <si>
    <t>8.2.18.3</t>
  </si>
  <si>
    <t>The reference to in 6.9.1.5 should not be underlined.</t>
  </si>
  <si>
    <t>remove this underlining</t>
  </si>
  <si>
    <t>"primitive, the elements" should begin a new sentence here not a sub phrase.</t>
  </si>
  <si>
    <t>change to "primitive. The elements"</t>
  </si>
  <si>
    <t>8.3.3.</t>
  </si>
  <si>
    <t xml:space="preserve">For the MCPS-DATA.indication primitive, some items are only valid if an ACK has been sent, but how does the next higher layer know this?  There is nothing in the indication to say that the frame requested ACK or that an ACK was sent?  </t>
  </si>
  <si>
    <t>For clarity add a parameter "AckSent" to indicate that an ACK was sent, so that the higher layer knows TX related parameters are valid. This could be in the RangingReportDescriptor but maybe it should be a general parameter?</t>
  </si>
  <si>
    <t>"This is a parameter in both" … add "used"</t>
  </si>
  <si>
    <t>change to "This is a parameter used in both"</t>
  </si>
  <si>
    <t>use of authenticated challenge-response ranging</t>
  </si>
  <si>
    <t>Replace with ACRR here and look for other cases in the rest of the text and replace also.</t>
  </si>
  <si>
    <t>AuthenticatedChallengeResponseRangingMode parameter name is ungainly in its length.  It would be better to use the established acronym to form the name</t>
  </si>
  <si>
    <t>change to "AcrrMode" (in four places)</t>
  </si>
  <si>
    <t>AuthenticatedChallengeResponseRangingMode seems an inordinately long parameter name.  Given that acronym ACRR has already been defined it can be used to give a shorter parameter name</t>
  </si>
  <si>
    <t>change parameter name to "AcrrMode", also use ACRR in the description instead of "authenticated challenge response ranging"</t>
  </si>
  <si>
    <t>There is no need for enumeration identifiers to be so long. ACRRM_SS_TWR_OWA, ACRRM_SS_TWR_MA, ACRRM_DS_TWR_OWA, ACRRM_DS_TWR_MA</t>
  </si>
  <si>
    <t>Change to SS_OWA, SS_MA, DS_OWA, DS_MA…. In both Table 35 and Table 37</t>
  </si>
  <si>
    <t>"Specifies the types of supported authenticated challenge response ranging methods." is insufficient, there is no specification unless the meaning of each acronym is explained.  CRRM_SS_TWR_OWA, ACRRM_SS_TWR_MA, ACRRM_DS_TWR_OWA, ACRRM_DS_TWR_MA  You cannot assume this is obvious.</t>
  </si>
  <si>
    <t>Add txt to define each of them.  In both Table 35 and Table 37, (one table could refer to the other, or better still a separate table could be provided that both Table 35 and Table 37 definitions refer to.</t>
  </si>
  <si>
    <t>10.3.2</t>
  </si>
  <si>
    <t>Figure 78 shows a polarity inversion as the data modulation technique, however the only implementation, i.e. in the LRP PHY, uses a carrier frequency shift, or OOK (or maybe this doesn't work well for OOK?).  Should note that this is not reflective of the modulation.</t>
  </si>
  <si>
    <t>Redraw the figure to be more accurate with respect to the actual LRP implementation, or add a note to say something like "although the figure shows a phase inversion, practical implementations can apply this technique with other modulation schemes, (e.g., the PBFSK modulation of the LRP UWB PHY)."</t>
  </si>
  <si>
    <t>16.3.4.2</t>
  </si>
  <si>
    <t>In Table 54 caption "256 MHz PRF " should be "249.6 MHz PRF"</t>
  </si>
  <si>
    <t>change "256" to "249.6"</t>
  </si>
  <si>
    <t>Being aware of comments on clause 16.4.5 advocating its removal, and since the I am not at the F2F CRG meeting but only participating remotely via dial in access, when I can given the time-zone change and the potential for communications problems, I have prepared and included a series of comments here below, which put forward arguments in favour of retaining clause 16.4.5.</t>
  </si>
  <si>
    <t>I trust you will consider these on their merits and support me in retaining clause 16.4.5. for the potential benefit it brings and since its inclusion has no negative impact on the standard or on implementers who choose not to follow its recommendations.</t>
  </si>
  <si>
    <t xml:space="preserve">16.4.5 </t>
  </si>
  <si>
    <t xml:space="preserve">While some might say this clause is "application specific", that is actually an argument for its retention. This pulse shape is recommended to improve the performance of ranging/location applications, which is totally within the scope of the PAR to improve the accuracy of ranging measurements.  This intent is clear since the clause begins "For accurate ranging performance..."
</t>
  </si>
  <si>
    <t>Retain this clause and associated figure and table.</t>
  </si>
  <si>
    <t>The pulse shape presented here is a recommendation not a mandatory requirement. It complies with the base standard requirements for the pulse.  Other pulse shapes complying with the base standard are still allowed. There is precedent in the base standard to present example compliant pulse shapes, (as well as optional pulse shapes), the fact that this pulse shape is good for ranging should be seen as a positive thing.</t>
  </si>
  <si>
    <t>Keep this clause along with its associated table and figure.</t>
  </si>
  <si>
    <t>This clause recommends a pulse shape without precursors. A pulse with precursors is problematical since the precursors may hide attenuated first paths. It is difficult to remove or de-convolve precursors in low-complexity receiver implementations in which the channel impulse response (CIR) estimate is not always a linear representation of the CIR itself convolved with the TX pulse, especially in amplitude.  Thus, the first-path sensitivity of such receivers is unnecessarily impeded when the pulse has precursors.  This applies to a large class of implementations.   If someone has an implementation that works well when using a (complaint) pulse with precursors then they are still totally free to choose to do make such a choice specific to their implementation needs. [It would be good for proponents of such pulse shapes to explain the need for the precursors].</t>
  </si>
  <si>
    <t>Do not delete this pulse shape recommendation clause.</t>
  </si>
  <si>
    <t xml:space="preserve">To address the comment that says: "The two sentences describing the first peak are  not clear regarding any local maxima before the first peak.”,…. The sentence “The first peak amplitude is defined as the maximum amplitude of the pulse before it first drops more than 1.25% below any previous amplitude” makes it clear that there should not be any measurable local maxima before the first peak.  
</t>
  </si>
  <si>
    <t>I don't have a comment reference but I copied the page and line number so it should be nearby this comment  if sorted that way.  I propose no change to the text and the retention of this clause along with its associated figure and table.</t>
  </si>
  <si>
    <t>To address the comment that says "The description in this section does not constrain the time of the positive rising section of the pulse from 0 to 10%.”,…. The 10% to 90% rise time specification is the typical way to constrain the rise time of a pulse.  The text makes it clear that the 0% to 10% part should be rising otherwise it would have a local maximum. There is no need of additional constraints.</t>
  </si>
  <si>
    <t>I don't have a comment reference but I copied the page and line number so it should be nearby this comment if sorted that way.  I propose no change to the text and the retention of this clause.</t>
  </si>
  <si>
    <t>To address the comment that wrongly says "“The pulse may have a maxima in the 0-10% point that could cause ranging errors.”,…. This is not the case by the definition in the text this would be the first maximum.</t>
  </si>
  <si>
    <t>I don't have a comment reference but I copied the (incorrect) page and line numbers so it should be nearby this comment  if sorted that way.  I propose no change to the text and the retention of this clause.</t>
  </si>
  <si>
    <t>To address the comment that says " In this section, the pulse is not further constrained after the 90% point. Therefore the energy of the pulse could be dispersed after the peak, limiting the amount of energy concentrated close to the peak..”,…. While that may be true, it is not necessarily a limiting factor on the performance, and the designer should be free to do this.</t>
  </si>
  <si>
    <t>19.7.3</t>
  </si>
  <si>
    <r>
      <t xml:space="preserve">In Figure 19-7, "Low rate PRF" should be shown in </t>
    </r>
    <r>
      <rPr>
        <strike/>
        <sz val="10"/>
        <rFont val="Arial"/>
        <family val="2"/>
      </rPr>
      <t>strikethrough</t>
    </r>
    <r>
      <rPr>
        <sz val="10"/>
        <rFont val="Arial"/>
        <family val="2"/>
      </rPr>
      <t xml:space="preserve"> font "</t>
    </r>
    <r>
      <rPr>
        <strike/>
        <sz val="10"/>
        <rFont val="Arial"/>
        <family val="2"/>
      </rPr>
      <t>Low rate PRF</t>
    </r>
    <r>
      <rPr>
        <sz val="10"/>
        <rFont val="Arial"/>
        <family val="2"/>
      </rPr>
      <t>"</t>
    </r>
  </si>
  <si>
    <r>
      <t xml:space="preserve">Change "Low rate PRF" to </t>
    </r>
    <r>
      <rPr>
        <strike/>
        <sz val="10"/>
        <rFont val="Arial"/>
        <family val="2"/>
      </rPr>
      <t>strikethrough</t>
    </r>
    <r>
      <rPr>
        <sz val="10"/>
        <rFont val="Arial"/>
        <family val="2"/>
      </rPr>
      <t xml:space="preserve"> font "</t>
    </r>
    <r>
      <rPr>
        <strike/>
        <sz val="10"/>
        <rFont val="Arial"/>
        <family val="2"/>
      </rPr>
      <t>Low rate PRF</t>
    </r>
    <r>
      <rPr>
        <sz val="10"/>
        <rFont val="Arial"/>
        <family val="2"/>
      </rPr>
      <t>"</t>
    </r>
  </si>
  <si>
    <t>Annex H</t>
  </si>
  <si>
    <t>Annex H in D2 was marked as normative but has been removed from D3, however I am unware of any other part to the resolution that captured the normative info in the body od the text.  That Annex also served to link the seed information sent over the air in the RSKI IE (now renamed to RSKD IE) with the resultant generation of the STS.  This does need to be specified somewhere and it is not currently.</t>
  </si>
  <si>
    <t>Replace Annex H resolving whatever was indicated as wrong previously in D2. Or, somewhere in the text make it clear how the fields (octets) of the RSKD IE map to the elements of Figure 82—DRBG for STS, and, make sure whatever other normative info was in annex H is properly captured in the main body text of this amendment</t>
  </si>
  <si>
    <t>r2-0192</t>
  </si>
  <si>
    <t>r2-0193</t>
  </si>
  <si>
    <t>r2-0194</t>
  </si>
  <si>
    <t>r2-0195</t>
  </si>
  <si>
    <t>r2-0196</t>
  </si>
  <si>
    <t>r2-0197</t>
  </si>
  <si>
    <t>r2-0198</t>
  </si>
  <si>
    <t>r2-0199</t>
  </si>
  <si>
    <t>r2-0200</t>
  </si>
  <si>
    <t>r2-0201</t>
  </si>
  <si>
    <t>r2-0202</t>
  </si>
  <si>
    <t>r2-0203</t>
  </si>
  <si>
    <t>r2-0204</t>
  </si>
  <si>
    <t>r2-0205</t>
  </si>
  <si>
    <t>r2-0206</t>
  </si>
  <si>
    <t>r2-0207</t>
  </si>
  <si>
    <t>r2-0208</t>
  </si>
  <si>
    <t>r2-0209</t>
  </si>
  <si>
    <t>r2-0210</t>
  </si>
  <si>
    <t>r2-0211</t>
  </si>
  <si>
    <t>r2-0212</t>
  </si>
  <si>
    <t>r2-0213</t>
  </si>
  <si>
    <t>r2-0214</t>
  </si>
  <si>
    <t>r2-0215</t>
  </si>
  <si>
    <t>r2-0216</t>
  </si>
  <si>
    <t>r2-0217</t>
  </si>
  <si>
    <t>r2-0218</t>
  </si>
  <si>
    <t>r2-0219</t>
  </si>
  <si>
    <t>r2-0220</t>
  </si>
  <si>
    <t>r2-0221</t>
  </si>
  <si>
    <t>r2-0222</t>
  </si>
  <si>
    <t>r2-0223</t>
  </si>
  <si>
    <t>r2-0224</t>
  </si>
  <si>
    <t>r2-0225</t>
  </si>
  <si>
    <t>r2-0226</t>
  </si>
  <si>
    <t>r2-0227</t>
  </si>
  <si>
    <t>r2-0228</t>
  </si>
  <si>
    <t>r2-0229</t>
  </si>
  <si>
    <t>r2-0230</t>
  </si>
  <si>
    <t>r2-0231</t>
  </si>
  <si>
    <t>r2-0232</t>
  </si>
  <si>
    <t>r2-0233</t>
  </si>
  <si>
    <t>r2-0234</t>
  </si>
  <si>
    <t>r2-0235</t>
  </si>
  <si>
    <t>r2-0236</t>
  </si>
  <si>
    <t>r2-0237</t>
  </si>
  <si>
    <t>r2-0238</t>
  </si>
  <si>
    <t>r2-0239</t>
  </si>
  <si>
    <t>r2-0240</t>
  </si>
  <si>
    <t>r2-0241</t>
  </si>
  <si>
    <t>r2-0242</t>
  </si>
  <si>
    <t>r2-0243</t>
  </si>
  <si>
    <t>r2-0244</t>
  </si>
  <si>
    <t>r2-0245</t>
  </si>
  <si>
    <t>r2-0246</t>
  </si>
  <si>
    <t>r2-0247</t>
  </si>
  <si>
    <t>r2-0248</t>
  </si>
  <si>
    <t>r2-0249</t>
  </si>
  <si>
    <t>r2-0250</t>
  </si>
  <si>
    <t>r2-0251</t>
  </si>
  <si>
    <t>r2-0252</t>
  </si>
  <si>
    <t>r2-0253</t>
  </si>
  <si>
    <t>r2-0254</t>
  </si>
  <si>
    <t>r2-0255</t>
  </si>
  <si>
    <t>r2-0256</t>
  </si>
  <si>
    <t>r2-0257</t>
  </si>
  <si>
    <t>r2-0258</t>
  </si>
  <si>
    <t>r2-0259</t>
  </si>
  <si>
    <t>r2-0260</t>
  </si>
  <si>
    <t>r2-0261</t>
  </si>
  <si>
    <t>r2-0262</t>
  </si>
  <si>
    <t>r2-0263</t>
  </si>
  <si>
    <t>r2-0264</t>
  </si>
  <si>
    <t>r2-0265</t>
  </si>
  <si>
    <t>r2-0266</t>
  </si>
  <si>
    <t>r2-0267</t>
  </si>
  <si>
    <t>r2-0268</t>
  </si>
  <si>
    <t>r2-0269</t>
  </si>
  <si>
    <t>r2-0270</t>
  </si>
  <si>
    <t>r2-0271</t>
  </si>
  <si>
    <t>r2-0272</t>
  </si>
  <si>
    <t>r2-0273</t>
  </si>
  <si>
    <t>r2-0274</t>
  </si>
  <si>
    <t>r2-0275</t>
  </si>
  <si>
    <t>r2-0276</t>
  </si>
  <si>
    <t>r2-0277</t>
  </si>
  <si>
    <t>r2-0278</t>
  </si>
  <si>
    <t>r2-0279</t>
  </si>
  <si>
    <t>r2-0280</t>
  </si>
  <si>
    <t>r2-0281</t>
  </si>
  <si>
    <t>r2-0282</t>
  </si>
  <si>
    <t>r2-0283</t>
  </si>
  <si>
    <t>r2-0284</t>
  </si>
  <si>
    <t>r2-0285</t>
  </si>
  <si>
    <t>r2-0286</t>
  </si>
  <si>
    <t>r2-0287</t>
  </si>
  <si>
    <t>r2-0288</t>
  </si>
  <si>
    <t>r2-0289</t>
  </si>
  <si>
    <t>r2-0290</t>
  </si>
  <si>
    <t>r2-0291</t>
  </si>
  <si>
    <t>r2-0292</t>
  </si>
  <si>
    <t>r2-0293</t>
  </si>
  <si>
    <t>r2-0294</t>
  </si>
  <si>
    <t>r2-0295</t>
  </si>
  <si>
    <t>r2-0296</t>
  </si>
  <si>
    <t>r2-0297</t>
  </si>
  <si>
    <t>r2-0298</t>
  </si>
  <si>
    <t>r2-0299</t>
  </si>
  <si>
    <t>r2-0300</t>
  </si>
  <si>
    <t>r2-0301</t>
  </si>
  <si>
    <t>r2-0302</t>
  </si>
  <si>
    <t>r2-0303</t>
  </si>
  <si>
    <t>r2-0304</t>
  </si>
  <si>
    <t>r2-0305</t>
  </si>
  <si>
    <t>r2-0306</t>
  </si>
  <si>
    <t>r2-0307</t>
  </si>
  <si>
    <t>r2-0308</t>
  </si>
  <si>
    <t>r2-0309</t>
  </si>
  <si>
    <t>r2-0310</t>
  </si>
  <si>
    <t>r2-0311</t>
  </si>
  <si>
    <t>r2-0312</t>
  </si>
  <si>
    <t>r2-0313</t>
  </si>
  <si>
    <t>r2-0314</t>
  </si>
  <si>
    <t>r2-0315</t>
  </si>
  <si>
    <t>r2-0316</t>
  </si>
  <si>
    <t>r2-0317</t>
  </si>
  <si>
    <t>r2-0318</t>
  </si>
  <si>
    <t>r2-0319</t>
  </si>
  <si>
    <t>r2-0320</t>
  </si>
  <si>
    <t>r2-0321</t>
  </si>
  <si>
    <t>r2-0322</t>
  </si>
  <si>
    <t>r2-0323</t>
  </si>
  <si>
    <t>r2-0324</t>
  </si>
  <si>
    <t>r2-0325</t>
  </si>
  <si>
    <t>r2-0326</t>
  </si>
  <si>
    <t>r2-0327</t>
  </si>
  <si>
    <t>r2-0328</t>
  </si>
  <si>
    <t>r2-0329</t>
  </si>
  <si>
    <t>r2-0330</t>
  </si>
  <si>
    <t>r2-0331</t>
  </si>
  <si>
    <t>r2-0332</t>
  </si>
  <si>
    <t>r2-0333</t>
  </si>
  <si>
    <t>r2-0334</t>
  </si>
  <si>
    <t>r2-0335</t>
  </si>
  <si>
    <t>r2-0336</t>
  </si>
  <si>
    <t>r2-0337</t>
  </si>
  <si>
    <t>r2-0338</t>
  </si>
  <si>
    <t>r2-0339</t>
  </si>
  <si>
    <t>r2-0340</t>
  </si>
  <si>
    <t>r2-0341</t>
  </si>
  <si>
    <t>r2-0342</t>
  </si>
  <si>
    <t>r2-0343</t>
  </si>
  <si>
    <t>r2-0344</t>
  </si>
  <si>
    <t>r2-0345</t>
  </si>
  <si>
    <t>r2-0346</t>
  </si>
  <si>
    <t>r2-0347</t>
  </si>
  <si>
    <t>r2-0348</t>
  </si>
  <si>
    <t>r2-0349</t>
  </si>
  <si>
    <t>r2-0350</t>
  </si>
  <si>
    <t>r2-0351</t>
  </si>
  <si>
    <t>r2-0352</t>
  </si>
  <si>
    <t>r2-0353</t>
  </si>
  <si>
    <t>r2-0354</t>
  </si>
  <si>
    <t>r2-0355</t>
  </si>
  <si>
    <t>r2-0356</t>
  </si>
  <si>
    <t>r2-0357</t>
  </si>
  <si>
    <t>r2-0358</t>
  </si>
  <si>
    <t>r2-0359</t>
  </si>
  <si>
    <t>r2-0360</t>
  </si>
  <si>
    <t>r2-0361</t>
  </si>
  <si>
    <t>r2-0362</t>
  </si>
  <si>
    <t>r2-0363</t>
  </si>
  <si>
    <t>r2-0364</t>
  </si>
  <si>
    <t>r2-0365</t>
  </si>
  <si>
    <t>r2-0366</t>
  </si>
  <si>
    <t>r2-0367</t>
  </si>
  <si>
    <t>r2-0368</t>
  </si>
  <si>
    <t>r2-0369</t>
  </si>
  <si>
    <t>Zheda Li</t>
  </si>
  <si>
    <t>Samsung</t>
  </si>
  <si>
    <t>Remove "Present" in the "TX-to-RX Round-trip Time Present field is".</t>
  </si>
  <si>
    <t>Adjust text accordingly</t>
  </si>
  <si>
    <t>7.4.4.44</t>
  </si>
  <si>
    <t>Change "SRRA" to "SRRR" in caption of Figure 62.</t>
  </si>
  <si>
    <t>A value shall be provided to stop ranging operation</t>
  </si>
  <si>
    <t>Add "If the value of Block Interval field is 0xFFFFFFFF, SRDEVs stop ranging.</t>
  </si>
  <si>
    <t>r2-0370</t>
  </si>
  <si>
    <t>r2-0371</t>
  </si>
  <si>
    <t>Billy</t>
  </si>
  <si>
    <t>Assigned</t>
  </si>
  <si>
    <t>Ben</t>
  </si>
  <si>
    <t>Accepted</t>
  </si>
  <si>
    <t>Frank</t>
  </si>
  <si>
    <t>Zheda, Billy, Ben</t>
  </si>
  <si>
    <t>Revised</t>
  </si>
  <si>
    <t>change to "with two fields, the first being the single octet Transaction Control field and the second being the Upper-Layer Frame Fragment field consisting of a variable number of octets"</t>
  </si>
  <si>
    <t>change to "specify that this frame contains info"</t>
  </si>
  <si>
    <t>Aditya</t>
  </si>
  <si>
    <t>Replace sentence with:  "Note that in the case of contention-based ranging, collision between responding devices is possible; the upper layer of the initiating node is responsible for filtering out inaccurate or wrong ranging results."</t>
  </si>
  <si>
    <t>Ayman</t>
  </si>
  <si>
    <t>Mingyu</t>
  </si>
  <si>
    <t xml:space="preserve">"with updated intervals" </t>
  </si>
  <si>
    <t>Zheda</t>
  </si>
  <si>
    <t>Boris</t>
  </si>
  <si>
    <t>change to "Rather than remaining idle in its assigned
time slot, Responder-2 can send a message with the Ranging Message Non-Receipt IE (RMNR IE) defined in 7.4.4.47 to indicate its failure to receive the ranging initiation message, and implicitly confirm its receipt of the RCM."</t>
  </si>
  <si>
    <t>Rejected</t>
  </si>
  <si>
    <t>Aditya, Ben</t>
  </si>
  <si>
    <t>delete from the figure</t>
  </si>
  <si>
    <t>Ayman, Zheda</t>
  </si>
  <si>
    <t>delete entire sentence</t>
  </si>
  <si>
    <t xml:space="preserve">Change the text to say "Ranging Beacon is a Enhanced Beacon Frame containing Ranging Description IE (RD IE)." or something like that. </t>
  </si>
  <si>
    <t>Change DCPS back to DPS everywhere.  Change to "Dynamic Preamble and Channel Selection" in 3.2</t>
  </si>
  <si>
    <t>On page 15 line 15, insert after "The criteria for declaring a match is left up to the implementor." Add "The frame is processed without conducting any of the filtering described in this subclause."</t>
  </si>
  <si>
    <t>Delete the paragraph</t>
  </si>
  <si>
    <t>see r2-0209</t>
  </si>
  <si>
    <t>Ccommentor did not provide any proposed change</t>
  </si>
  <si>
    <t>Insert as first sentence in 6.9.7:
"The use and support of the procedures and associated IEs in this sub-clause are optional."</t>
  </si>
  <si>
    <t>Insert as first sentence in 6.9.8:
"The use and support of the procedures and associated IEs in this sub-clause are optional."</t>
  </si>
  <si>
    <t xml:space="preserve">It is not clear how tolerance of bit errors works.  The parameter NumMaxAllowedBitErrors is used to specify how many bit errors are tolerable, referenenced here in a formula, and RawMode specifies that FCS is disabled upon reception. This also raises the question how does the MAC determine if the  number of  bit errors upon reception to determine if the maximum has been exceeded as bit error detection is disabled. </t>
  </si>
  <si>
    <t>Specify the scope of effect of the comand</t>
  </si>
  <si>
    <t>"then this new configuration shall be used by the prover MAC instead of any previously set one by the MCPS-RANGING-PROVER.request primitive."  for ever more or for some bounded period e.g. for the next exchange, for some number of exchanges, until another Ranging Verifier command is received?</t>
  </si>
  <si>
    <t>see r2-0317</t>
  </si>
  <si>
    <t>Comment withdrawn by commentor</t>
  </si>
  <si>
    <t>Add "If the version field upon reception is not equal to zero the IE is ignored." at the end of the paragraph.</t>
  </si>
  <si>
    <t>replace "ranging slot duration" with "RBS duration"</t>
  </si>
  <si>
    <t>change "The first RCM occupies the slot zero of ranging slot." to "The first RCM occupies the slot zero of the first ranging round of the ranging period."</t>
  </si>
  <si>
    <t>Billy, Aditya</t>
  </si>
  <si>
    <t>As described, the MAC generates the RRT IE from the parameter values.</t>
  </si>
  <si>
    <t>Move to end of 6.9.1.1</t>
  </si>
  <si>
    <t>They are enumerations, not acronyms.</t>
  </si>
  <si>
    <t>Table 35 RxRangingCounter: "For the LRP-ERDEV" it is defined,  but not for any other PHY.  Is this primitive invalid when any other PHY is in use?  If so we should so state. Otherwise we need to specify what the parameter means for other PHYs</t>
  </si>
  <si>
    <t>Ben, Boris, Peter</t>
  </si>
  <si>
    <t>see r2-0061</t>
  </si>
  <si>
    <t>Searched and channged all that were not field names.</t>
  </si>
  <si>
    <t>changed "RBSs" to "RBS"</t>
  </si>
  <si>
    <t>"the received packet"</t>
  </si>
  <si>
    <t>Searched and found/changed five occurances. (Actually it was not a typo, but a correct alternative spelling as used on the other side of the Atlantic.)</t>
  </si>
  <si>
    <t>Replace "thus" with "referred to as"</t>
  </si>
  <si>
    <t>I will try not to change this for any of our ballots, but situation in the final published doc will be up to the IEEE editors.</t>
  </si>
  <si>
    <t>I am not sure this sentence makes sense "The size precision of the time period that shall be smaller than 128 times the ranging counter time unit specified in 6.9.1.4."</t>
  </si>
  <si>
    <t>Replace with "When the Extension field is set to one, the Ranging FoM shall be formatted as shown in Figure X." Add Figure X with title "Ranging FoM format when the Extension field is one" and with fields "Bits 7" / "Extension Value", "1" / "Extension = 1". (apply change r2-0083), and say at the end of the paragraph "All other Extension Value field values are reserved. "</t>
  </si>
  <si>
    <t>"shall report a Status of NOT_SUPPORTED"</t>
  </si>
  <si>
    <t>I put this text as the first line in 6.9.7.1 otherwise it would have created a hanging paragraph</t>
  </si>
  <si>
    <t>change to a subscript</t>
  </si>
  <si>
    <t xml:space="preserve">using an RIU IE </t>
  </si>
  <si>
    <t>"including an RIU IE"</t>
  </si>
  <si>
    <t>and aslo in 3 other palces</t>
  </si>
  <si>
    <t>change to "The slot allocation can be agreed via an out-of-band mechanism"</t>
  </si>
  <si>
    <t xml:space="preserve">The RRTI IE is created by MAC, and used by UL. MAC will use the parameters from the higher layer to form this IE. </t>
  </si>
  <si>
    <t>Remove UL in the last column of the RRTI IE in Table 7-16</t>
  </si>
  <si>
    <t>AOA FOM is not well defined. The descriptions here are conceptual, and a bit vague: what are the meanings of different values for RangingStsAoaAzimuthFom and RangingStsAoaElevationFom? Are these values implementation/vendor specific?</t>
  </si>
  <si>
    <t xml:space="preserve">Clarify on it, and provide a clearer definition of AOA FOM if needed. </t>
  </si>
  <si>
    <t>The arrow pointing left out of the black region at the lefthandside of Figure 1 is odd and the black region is not explained well by the text arrowed below that, and perhaps that arrow is going the wrong direction</t>
  </si>
  <si>
    <t xml:space="preserve">remove left-going arrow and associated text, change direction of virtical arrow below the black region, and change the text to "rangiing beacon period (a single RBS) in which the ranging beacon is sent" and in the body of the text define this by including the following: "A ranging beacon is an Enahced Beacon frame containing the Ranging Descriptor IE (RD IE), specified in 7.4.4.51." </t>
  </si>
  <si>
    <t>The text talks about RCFP and RCAP while this Figure 1 contains designations CAP and CFP… which is the corredt / desired name?</t>
  </si>
  <si>
    <t>Change figure to agree with the text.</t>
  </si>
  <si>
    <t>Delete entire subclause</t>
  </si>
  <si>
    <t>6.9.1.2.5
Second sentence: "OWR is used for TDOA."
Where OWR is discussed in normative text add xref to 6.9.1.2.5</t>
  </si>
  <si>
    <t>David</t>
  </si>
  <si>
    <t xml:space="preserve">Remove ", numbered 0 to 9,". </t>
  </si>
  <si>
    <t>Change "2" to "two" in the descriptions</t>
  </si>
  <si>
    <t>r2rg-0001</t>
  </si>
  <si>
    <t>r2rg-0002</t>
  </si>
  <si>
    <t>r2rg-0003</t>
  </si>
  <si>
    <t>r2rg-0004</t>
  </si>
  <si>
    <t xml:space="preserve">Add MAC PIB phyHrpUwbStsValidityCode to table 11-2, with description:  The Value to be used for the Validity field when generating an RSKD IE.
in 7.4.4.39, change name of Checksum field to Validity Code field in Figure 61 and text.
Replace description of CSP field with:
The CSP field indicates the presence and length of the Validity Code field as per Table 24.
Replace description of Checksum  field with:
The Validity Code field, if present, is set to the value of the phyHrpUwbStsValidityCode attribute. The Validity Code provides a mechanism for the next higher layer to validate and/or authenticate the STS Key and Data separately.  The format is defined by higher layers. Typically, a Validity Code value will be shared among a subset of participating devices capable of receiving the frame containing the RSKD IE; devices using a different Validity Code can ignore the content of an RSKD IE that does not contain the Validity Code being expected. </t>
  </si>
  <si>
    <t>Replace
"For a receiver expecting an SP3 packet, the MAC
sublayer shall accept the received the packet if and only if the STS sequence in
the received frame matches the expected STS sequence. The criteria for declaring
a match is left up to the implementer."
by
"For a receiver expecting an SP3 packet, depending on the implementer's choice,
the MAC or PHY sublayer shall either accept the received packet if and only if
the STS in the received packet matches the expected STS, or accept the received
packet and notify the next higher layer of its arrival with RangingStsFom set
accordingly, in which case the higher layers can reject the packet if the STS in
the received packet does not match the expected STS."</t>
  </si>
  <si>
    <t>Insert at the begining of 16.1
For the HRP UWB PHY, where MAC timing is specified in symbols, the duration of a preamble symbol is used.</t>
  </si>
  <si>
    <t>Add to 3.2 in order: RBS - Ranging Beacon Slot</t>
  </si>
  <si>
    <t>Add to start of 2nd paragraph of 6.2.11: A Ranging Beacon is an Enhanced Beacon Frame with a Ranging Descriptor IE (RD IE).  Then replace "The Ranging Descriptor IE (RD IE)" with "RD IE" in the last sentence.</t>
  </si>
  <si>
    <t>Add to start of 2nd paragraph of 6.2.11: "A Ranging Beacon is an Enhanced Beacon Frame with a Ranging Descriptor IE (RD IE), specified in 7.4.4.51."  Then replace "The Ranging Descriptor IE (RD IE)" with "RD IE" in the last sentence.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</si>
</sst>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2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b/>
      <u/>
      <sz val="10"/>
      <name val="Arial"/>
      <family val="2"/>
    </font>
    <font>
      <strike/>
      <sz val="10"/>
      <name val="Arial"/>
      <family val="2"/>
    </font>
    <font>
      <b/>
      <sz val="10"/>
      <color rgb="FFFF0000"/>
      <name val="Arial"/>
      <family val="2"/>
    </font>
    <font>
      <u/>
      <sz val="10"/>
      <name val="Arial"/>
      <family val="2"/>
    </font>
    <font>
      <i/>
      <sz val="10"/>
      <name val="Arial"/>
      <family val="2"/>
    </font>
    <font>
      <sz val="10"/>
      <name val="Malgun Gothic"/>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0">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7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center"/>
    </xf>
    <xf numFmtId="0" fontId="1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vertical="center"/>
    </xf>
    <xf numFmtId="0" fontId="0" fillId="0" borderId="0" xfId="0" applyBorder="1" applyAlignment="1">
      <alignment horizontal="center" vertical="center"/>
    </xf>
    <xf numFmtId="10" fontId="11" fillId="7" borderId="8" xfId="7" applyNumberFormat="1" applyFont="1" applyFill="1" applyBorder="1" applyAlignment="1">
      <alignment horizontal="center" vertical="center"/>
    </xf>
    <xf numFmtId="10" fontId="11" fillId="7" borderId="5" xfId="7" applyNumberFormat="1" applyFont="1" applyFill="1" applyBorder="1" applyAlignment="1">
      <alignment horizontal="center" vertical="center"/>
    </xf>
    <xf numFmtId="10" fontId="1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16" fillId="0" borderId="0" xfId="8"/>
    <xf numFmtId="0" fontId="0" fillId="0" borderId="0" xfId="0" applyAlignment="1">
      <alignment wrapText="1"/>
    </xf>
    <xf numFmtId="0" fontId="0" fillId="0" borderId="8" xfId="0" applyBorder="1" applyAlignment="1">
      <alignment wrapText="1"/>
    </xf>
    <xf numFmtId="0" fontId="0" fillId="0" borderId="0" xfId="0" applyNumberFormat="1" applyAlignment="1">
      <alignment horizontal="left" vertical="top" wrapText="1"/>
    </xf>
    <xf numFmtId="14" fontId="0" fillId="0" borderId="0" xfId="0" quotePrefix="1" applyNumberForma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2" fontId="0" fillId="0" borderId="0" xfId="0" applyNumberFormat="1" applyAlignment="1">
      <alignment horizontal="left" vertical="top" wrapText="1"/>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5" fillId="0" borderId="0" xfId="0" applyFont="1" applyAlignment="1">
      <alignment horizontal="left" vertical="top"/>
    </xf>
    <xf numFmtId="0" fontId="8" fillId="0" borderId="0" xfId="5" applyAlignment="1">
      <alignment horizontal="left" vertical="top" wrapText="1"/>
    </xf>
    <xf numFmtId="0" fontId="8" fillId="0" borderId="0" xfId="5" applyAlignment="1">
      <alignment horizontal="left" vertical="top"/>
    </xf>
    <xf numFmtId="0" fontId="0" fillId="0" borderId="0" xfId="0" applyAlignment="1">
      <alignment horizontal="left" vertical="top"/>
    </xf>
    <xf numFmtId="0" fontId="8" fillId="0" borderId="0" xfId="5" applyFont="1" applyAlignment="1">
      <alignment horizontal="left" vertical="top" wrapText="1"/>
    </xf>
    <xf numFmtId="0" fontId="8" fillId="0" borderId="0" xfId="5" quotePrefix="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2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quotePrefix="1" applyAlignment="1">
      <alignment horizontal="left" vertical="top" wrapText="1"/>
    </xf>
    <xf numFmtId="0" fontId="8" fillId="0" borderId="0" xfId="5" applyFont="1" applyAlignment="1">
      <alignment vertical="top" wrapText="1"/>
    </xf>
  </cellXfs>
  <cellStyles count="10">
    <cellStyle name="Comma 2" xfId="3"/>
    <cellStyle name="Hyperlink" xfId="8" builtinId="8"/>
    <cellStyle name="Hyperlink 2" xfId="6"/>
    <cellStyle name="Hyperlink 3" xfId="9"/>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113</v>
      </c>
      <c r="C1" s="3"/>
      <c r="D1" s="4" t="str">
        <f ca="1">MID(CELL("filename"),SEARCH("[",CELL("filename"))+1, SEARCH("]",CELL("filename"))-SEARCH("[",CELL("filename"))-1)</f>
        <v>15-19-0476-08-004z-lb162-comments.xlsx</v>
      </c>
    </row>
    <row r="3" spans="2:4" ht="18.75" x14ac:dyDescent="0.3">
      <c r="C3" s="5" t="s">
        <v>0</v>
      </c>
    </row>
    <row r="4" spans="2:4" ht="18.75" x14ac:dyDescent="0.3">
      <c r="C4" s="5" t="s">
        <v>20</v>
      </c>
    </row>
    <row r="5" spans="2:4" ht="18.75" x14ac:dyDescent="0.3">
      <c r="B5" s="5"/>
    </row>
    <row r="6" spans="2:4" ht="14.65" customHeight="1" x14ac:dyDescent="0.2">
      <c r="B6" s="6" t="s">
        <v>1</v>
      </c>
      <c r="C6" s="56" t="s">
        <v>21</v>
      </c>
      <c r="D6" s="56"/>
    </row>
    <row r="7" spans="2:4" ht="17.25" customHeight="1" x14ac:dyDescent="0.2">
      <c r="B7" s="6" t="s">
        <v>2</v>
      </c>
      <c r="C7" s="57" t="s">
        <v>111</v>
      </c>
      <c r="D7" s="57"/>
    </row>
    <row r="8" spans="2:4" ht="15.75" x14ac:dyDescent="0.2">
      <c r="B8" s="6" t="s">
        <v>3</v>
      </c>
      <c r="C8" s="58">
        <v>43751</v>
      </c>
      <c r="D8" s="58"/>
    </row>
    <row r="9" spans="2:4" ht="14.65" customHeight="1" x14ac:dyDescent="0.2">
      <c r="B9" s="56" t="s">
        <v>4</v>
      </c>
      <c r="C9" s="6" t="s">
        <v>29</v>
      </c>
      <c r="D9" s="6" t="s">
        <v>114</v>
      </c>
    </row>
    <row r="10" spans="2:4" ht="15.75" x14ac:dyDescent="0.2">
      <c r="B10" s="56"/>
      <c r="C10" s="8"/>
      <c r="D10" s="8"/>
    </row>
    <row r="11" spans="2:4" ht="15.75" x14ac:dyDescent="0.2">
      <c r="B11" s="56"/>
      <c r="C11" s="8"/>
      <c r="D11" s="8"/>
    </row>
    <row r="12" spans="2:4" ht="15.75" x14ac:dyDescent="0.2">
      <c r="B12" s="56"/>
      <c r="C12" s="9"/>
      <c r="D12" s="10"/>
    </row>
    <row r="13" spans="2:4" ht="14.65" customHeight="1" x14ac:dyDescent="0.25">
      <c r="B13" s="56" t="s">
        <v>5</v>
      </c>
      <c r="C13" s="11"/>
      <c r="D13" s="6"/>
    </row>
    <row r="14" spans="2:4" ht="15.75" x14ac:dyDescent="0.25">
      <c r="B14" s="56"/>
      <c r="C14" s="12"/>
    </row>
    <row r="15" spans="2:4" ht="14.65" customHeight="1" x14ac:dyDescent="0.2">
      <c r="B15" s="6" t="s">
        <v>6</v>
      </c>
      <c r="C15" s="56" t="s">
        <v>112</v>
      </c>
      <c r="D15" s="56"/>
    </row>
    <row r="16" spans="2:4" s="13" customFormat="1" ht="20.25" customHeight="1" x14ac:dyDescent="0.2">
      <c r="B16" s="6" t="s">
        <v>7</v>
      </c>
      <c r="C16" s="56" t="s">
        <v>22</v>
      </c>
      <c r="D16" s="56"/>
    </row>
    <row r="17" spans="2:4" s="13" customFormat="1" ht="84" customHeight="1" x14ac:dyDescent="0.2">
      <c r="B17" s="7" t="s">
        <v>8</v>
      </c>
      <c r="C17" s="56" t="s">
        <v>9</v>
      </c>
      <c r="D17" s="56"/>
    </row>
    <row r="18" spans="2:4" s="13" customFormat="1" ht="36.75" customHeight="1" x14ac:dyDescent="0.2">
      <c r="B18" s="9" t="s">
        <v>10</v>
      </c>
      <c r="C18" s="56" t="s">
        <v>11</v>
      </c>
      <c r="D18" s="56"/>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3"/>
  <sheetViews>
    <sheetView tabSelected="1" zoomScale="130" zoomScaleNormal="130" workbookViewId="0">
      <pane xSplit="1" ySplit="1" topLeftCell="C2" activePane="bottomRight" state="frozen"/>
      <selection pane="topRight" activeCell="B1" sqref="B1"/>
      <selection pane="bottomLeft" activeCell="A2" sqref="A2"/>
      <selection pane="bottomRight" activeCell="H10" sqref="H10"/>
    </sheetView>
  </sheetViews>
  <sheetFormatPr defaultColWidth="8.7109375" defaultRowHeight="12.75" x14ac:dyDescent="0.2"/>
  <cols>
    <col min="1" max="1" width="8.5703125" style="46" bestFit="1" customWidth="1"/>
    <col min="2" max="2" width="23.140625" style="46" customWidth="1"/>
    <col min="3" max="3" width="15.5703125" style="46" bestFit="1" customWidth="1"/>
    <col min="4" max="4" width="6.7109375" style="46" customWidth="1"/>
    <col min="5" max="5" width="10.7109375" style="45" customWidth="1"/>
    <col min="6" max="6" width="9.5703125" style="46" customWidth="1"/>
    <col min="7" max="7" width="47.7109375" style="46" customWidth="1"/>
    <col min="8" max="8" width="54.42578125" style="46" customWidth="1"/>
    <col min="9" max="9" width="4.140625" style="53" customWidth="1"/>
    <col min="10" max="10" width="11" style="46" customWidth="1"/>
    <col min="11" max="11" width="10.7109375" style="46" customWidth="1"/>
    <col min="12" max="12" width="31.42578125" style="46" customWidth="1"/>
    <col min="13" max="13" width="23.140625" style="46" bestFit="1" customWidth="1"/>
    <col min="14" max="14" width="17.85546875" style="46" customWidth="1"/>
    <col min="15" max="15" width="10.7109375" style="46" customWidth="1"/>
    <col min="16" max="16" width="29.28515625" style="46" customWidth="1"/>
    <col min="17" max="17" width="16.42578125" style="46" customWidth="1"/>
    <col min="18" max="16384" width="8.7109375" style="46"/>
  </cols>
  <sheetData>
    <row r="1" spans="1:17" ht="25.5" x14ac:dyDescent="0.2">
      <c r="A1" s="48" t="s">
        <v>28</v>
      </c>
      <c r="B1" s="48" t="s">
        <v>12</v>
      </c>
      <c r="C1" s="48" t="s">
        <v>13</v>
      </c>
      <c r="D1" s="48" t="s">
        <v>14</v>
      </c>
      <c r="E1" s="49" t="s">
        <v>15</v>
      </c>
      <c r="F1" s="48" t="s">
        <v>16</v>
      </c>
      <c r="G1" s="48" t="s">
        <v>17</v>
      </c>
      <c r="H1" s="48" t="s">
        <v>18</v>
      </c>
      <c r="I1" s="50" t="s">
        <v>19</v>
      </c>
      <c r="J1" s="48" t="s">
        <v>23</v>
      </c>
      <c r="K1" s="48" t="s">
        <v>24</v>
      </c>
      <c r="L1" s="48" t="s">
        <v>25</v>
      </c>
      <c r="M1" s="48" t="s">
        <v>86</v>
      </c>
      <c r="N1" s="48" t="s">
        <v>84</v>
      </c>
      <c r="O1" s="48" t="s">
        <v>26</v>
      </c>
      <c r="P1" s="48" t="s">
        <v>27</v>
      </c>
      <c r="Q1" s="48" t="s">
        <v>85</v>
      </c>
    </row>
    <row r="2" spans="1:17" ht="51" x14ac:dyDescent="0.2">
      <c r="A2" s="46" t="s">
        <v>110</v>
      </c>
      <c r="B2" s="46" t="s">
        <v>52</v>
      </c>
      <c r="C2" s="46" t="s">
        <v>51</v>
      </c>
      <c r="D2" s="46">
        <v>1</v>
      </c>
      <c r="E2" s="46" t="s">
        <v>115</v>
      </c>
      <c r="F2" s="46">
        <v>32</v>
      </c>
      <c r="G2" s="46" t="s">
        <v>116</v>
      </c>
      <c r="H2" s="46" t="s">
        <v>117</v>
      </c>
      <c r="I2" s="46" t="s">
        <v>31</v>
      </c>
      <c r="J2" s="46" t="s">
        <v>32</v>
      </c>
      <c r="K2" s="51" t="s">
        <v>1198</v>
      </c>
      <c r="L2" s="51"/>
      <c r="M2" s="51"/>
      <c r="N2" s="51"/>
      <c r="O2" s="51" t="s">
        <v>89</v>
      </c>
      <c r="P2" s="51" t="s">
        <v>1245</v>
      </c>
      <c r="Q2" s="51"/>
    </row>
    <row r="3" spans="1:17" ht="38.25" x14ac:dyDescent="0.2">
      <c r="A3" s="46" t="s">
        <v>600</v>
      </c>
      <c r="B3" s="46" t="s">
        <v>510</v>
      </c>
      <c r="C3" s="46" t="s">
        <v>511</v>
      </c>
      <c r="D3" s="46">
        <v>12</v>
      </c>
      <c r="E3" s="46">
        <v>2</v>
      </c>
      <c r="F3" s="46">
        <v>12</v>
      </c>
      <c r="G3" s="46" t="s">
        <v>514</v>
      </c>
      <c r="H3" s="46" t="s">
        <v>515</v>
      </c>
      <c r="I3" s="46" t="s">
        <v>31</v>
      </c>
      <c r="J3" s="52"/>
      <c r="K3" s="51" t="s">
        <v>1198</v>
      </c>
      <c r="L3" s="51"/>
      <c r="M3" s="51"/>
      <c r="N3" s="51"/>
      <c r="O3" s="51" t="s">
        <v>89</v>
      </c>
      <c r="P3" s="51"/>
      <c r="Q3" s="51"/>
    </row>
    <row r="4" spans="1:17" ht="25.5" x14ac:dyDescent="0.2">
      <c r="A4" s="46" t="s">
        <v>391</v>
      </c>
      <c r="B4" s="46" t="s">
        <v>29</v>
      </c>
      <c r="C4" s="46" t="s">
        <v>159</v>
      </c>
      <c r="D4" s="46">
        <v>14</v>
      </c>
      <c r="E4" s="46" t="s">
        <v>62</v>
      </c>
      <c r="F4" s="46">
        <v>7</v>
      </c>
      <c r="G4" s="46" t="s">
        <v>160</v>
      </c>
      <c r="H4" s="46" t="s">
        <v>161</v>
      </c>
      <c r="I4" s="46" t="s">
        <v>39</v>
      </c>
      <c r="J4" s="53"/>
      <c r="K4" s="51" t="s">
        <v>1212</v>
      </c>
      <c r="L4" s="51"/>
      <c r="M4" s="51"/>
      <c r="N4" s="51"/>
      <c r="O4" s="51" t="s">
        <v>88</v>
      </c>
      <c r="P4" s="51"/>
      <c r="Q4" s="51"/>
    </row>
    <row r="5" spans="1:17" ht="25.5" x14ac:dyDescent="0.2">
      <c r="A5" s="46" t="s">
        <v>369</v>
      </c>
      <c r="B5" s="46" t="s">
        <v>52</v>
      </c>
      <c r="C5" s="46" t="s">
        <v>51</v>
      </c>
      <c r="D5" s="46">
        <v>14</v>
      </c>
      <c r="E5" s="46" t="s">
        <v>62</v>
      </c>
      <c r="F5" s="46">
        <v>8</v>
      </c>
      <c r="G5" s="46" t="s">
        <v>118</v>
      </c>
      <c r="H5" s="46" t="s">
        <v>119</v>
      </c>
      <c r="I5" s="46" t="s">
        <v>39</v>
      </c>
      <c r="J5" s="46" t="s">
        <v>32</v>
      </c>
      <c r="K5" s="51" t="s">
        <v>1198</v>
      </c>
      <c r="L5" s="51"/>
      <c r="M5" s="51"/>
      <c r="N5" s="51"/>
      <c r="O5" s="51" t="s">
        <v>89</v>
      </c>
      <c r="P5" s="51"/>
      <c r="Q5" s="51"/>
    </row>
    <row r="6" spans="1:17" ht="25.5" x14ac:dyDescent="0.2">
      <c r="A6" s="46" t="s">
        <v>392</v>
      </c>
      <c r="B6" s="46" t="s">
        <v>29</v>
      </c>
      <c r="C6" s="46" t="s">
        <v>159</v>
      </c>
      <c r="D6" s="46">
        <v>14</v>
      </c>
      <c r="E6" s="46" t="s">
        <v>62</v>
      </c>
      <c r="F6" s="46">
        <v>8</v>
      </c>
      <c r="G6" s="46" t="s">
        <v>160</v>
      </c>
      <c r="H6" s="46" t="s">
        <v>161</v>
      </c>
      <c r="I6" s="46" t="s">
        <v>39</v>
      </c>
      <c r="J6" s="53"/>
      <c r="K6" s="51" t="s">
        <v>1198</v>
      </c>
      <c r="L6" s="51"/>
      <c r="M6" s="51"/>
      <c r="N6" s="51"/>
      <c r="O6" s="51" t="s">
        <v>89</v>
      </c>
      <c r="P6" s="51"/>
      <c r="Q6" s="51"/>
    </row>
    <row r="7" spans="1:17" x14ac:dyDescent="0.2">
      <c r="A7" s="46" t="s">
        <v>426</v>
      </c>
      <c r="B7" s="52" t="s">
        <v>71</v>
      </c>
      <c r="C7" s="52" t="s">
        <v>72</v>
      </c>
      <c r="D7" s="52">
        <v>14</v>
      </c>
      <c r="E7" s="52" t="s">
        <v>232</v>
      </c>
      <c r="F7" s="52">
        <v>12</v>
      </c>
      <c r="G7" s="54" t="s">
        <v>233</v>
      </c>
      <c r="H7" s="54" t="s">
        <v>234</v>
      </c>
      <c r="I7" s="52" t="s">
        <v>31</v>
      </c>
      <c r="J7" s="52" t="s">
        <v>70</v>
      </c>
      <c r="K7" s="51" t="s">
        <v>1198</v>
      </c>
      <c r="L7" s="51"/>
      <c r="M7" s="51"/>
      <c r="N7" s="51"/>
      <c r="O7" s="51" t="s">
        <v>89</v>
      </c>
      <c r="P7" s="51"/>
      <c r="Q7" s="51"/>
    </row>
    <row r="8" spans="1:17" x14ac:dyDescent="0.2">
      <c r="A8" s="46" t="s">
        <v>432</v>
      </c>
      <c r="B8" s="52" t="s">
        <v>71</v>
      </c>
      <c r="C8" s="52" t="s">
        <v>72</v>
      </c>
      <c r="D8" s="52">
        <v>14</v>
      </c>
      <c r="E8" s="52" t="s">
        <v>232</v>
      </c>
      <c r="F8" s="52">
        <v>12</v>
      </c>
      <c r="G8" s="54" t="s">
        <v>245</v>
      </c>
      <c r="H8" s="54" t="s">
        <v>246</v>
      </c>
      <c r="I8" s="52" t="s">
        <v>31</v>
      </c>
      <c r="J8" s="52" t="s">
        <v>70</v>
      </c>
      <c r="K8" s="51" t="s">
        <v>1198</v>
      </c>
      <c r="L8" s="51"/>
      <c r="M8" s="51"/>
      <c r="N8" s="51"/>
      <c r="O8" s="51" t="s">
        <v>89</v>
      </c>
      <c r="P8" s="51"/>
      <c r="Q8" s="51"/>
    </row>
    <row r="9" spans="1:17" x14ac:dyDescent="0.2">
      <c r="A9" s="46" t="s">
        <v>1007</v>
      </c>
      <c r="B9" s="46" t="s">
        <v>650</v>
      </c>
      <c r="C9" s="46" t="s">
        <v>651</v>
      </c>
      <c r="D9" s="46">
        <v>14</v>
      </c>
      <c r="E9" s="46" t="s">
        <v>232</v>
      </c>
      <c r="F9" s="46">
        <v>12</v>
      </c>
      <c r="G9" s="46" t="s">
        <v>652</v>
      </c>
      <c r="H9" s="46" t="s">
        <v>653</v>
      </c>
      <c r="I9" s="46" t="s">
        <v>31</v>
      </c>
      <c r="J9" s="46" t="s">
        <v>32</v>
      </c>
      <c r="K9" s="51" t="s">
        <v>1198</v>
      </c>
      <c r="M9" s="51"/>
      <c r="N9" s="51"/>
      <c r="O9" s="51" t="s">
        <v>89</v>
      </c>
      <c r="P9" s="51"/>
      <c r="Q9" s="51"/>
    </row>
    <row r="10" spans="1:17" ht="127.5" x14ac:dyDescent="0.2">
      <c r="A10" s="46" t="s">
        <v>428</v>
      </c>
      <c r="B10" s="52" t="s">
        <v>71</v>
      </c>
      <c r="C10" s="52" t="s">
        <v>72</v>
      </c>
      <c r="D10" s="52">
        <v>14</v>
      </c>
      <c r="E10" s="52" t="s">
        <v>232</v>
      </c>
      <c r="F10" s="52">
        <v>13</v>
      </c>
      <c r="G10" s="54" t="s">
        <v>237</v>
      </c>
      <c r="H10" s="54" t="s">
        <v>238</v>
      </c>
      <c r="I10" s="52" t="s">
        <v>39</v>
      </c>
      <c r="J10" s="52" t="s">
        <v>70</v>
      </c>
      <c r="K10" s="51"/>
      <c r="L10" s="51"/>
      <c r="M10" s="51"/>
      <c r="N10" s="51"/>
      <c r="O10" s="51" t="s">
        <v>1196</v>
      </c>
      <c r="P10" s="51"/>
      <c r="Q10" s="51" t="s">
        <v>1204</v>
      </c>
    </row>
    <row r="11" spans="1:17" x14ac:dyDescent="0.2">
      <c r="A11" s="46" t="s">
        <v>433</v>
      </c>
      <c r="B11" s="52" t="s">
        <v>71</v>
      </c>
      <c r="C11" s="52" t="s">
        <v>72</v>
      </c>
      <c r="D11" s="52">
        <v>14</v>
      </c>
      <c r="E11" s="52" t="s">
        <v>232</v>
      </c>
      <c r="F11" s="52">
        <v>13</v>
      </c>
      <c r="G11" s="54" t="s">
        <v>245</v>
      </c>
      <c r="H11" s="54" t="s">
        <v>246</v>
      </c>
      <c r="I11" s="52" t="s">
        <v>31</v>
      </c>
      <c r="J11" s="52" t="s">
        <v>70</v>
      </c>
      <c r="K11" s="51" t="s">
        <v>1198</v>
      </c>
      <c r="L11" s="51"/>
      <c r="M11" s="51"/>
      <c r="N11" s="51"/>
      <c r="O11" s="51" t="s">
        <v>89</v>
      </c>
      <c r="P11" s="51"/>
      <c r="Q11" s="51"/>
    </row>
    <row r="12" spans="1:17" x14ac:dyDescent="0.2">
      <c r="A12" s="46" t="s">
        <v>434</v>
      </c>
      <c r="B12" s="52" t="s">
        <v>71</v>
      </c>
      <c r="C12" s="52" t="s">
        <v>72</v>
      </c>
      <c r="D12" s="52">
        <v>14</v>
      </c>
      <c r="E12" s="52" t="s">
        <v>232</v>
      </c>
      <c r="F12" s="52">
        <v>14</v>
      </c>
      <c r="G12" s="54" t="s">
        <v>245</v>
      </c>
      <c r="H12" s="54" t="s">
        <v>246</v>
      </c>
      <c r="I12" s="52" t="s">
        <v>31</v>
      </c>
      <c r="J12" s="52" t="s">
        <v>70</v>
      </c>
      <c r="K12" s="51" t="s">
        <v>1198</v>
      </c>
      <c r="L12" s="51"/>
      <c r="M12" s="51"/>
      <c r="N12" s="51"/>
      <c r="O12" s="51" t="s">
        <v>89</v>
      </c>
      <c r="P12" s="51"/>
      <c r="Q12" s="51"/>
    </row>
    <row r="13" spans="1:17" ht="51" x14ac:dyDescent="0.2">
      <c r="A13" s="46" t="s">
        <v>1008</v>
      </c>
      <c r="B13" s="46" t="s">
        <v>650</v>
      </c>
      <c r="C13" s="46" t="s">
        <v>651</v>
      </c>
      <c r="D13" s="46">
        <v>14</v>
      </c>
      <c r="E13" s="46" t="s">
        <v>232</v>
      </c>
      <c r="F13" s="46">
        <v>14</v>
      </c>
      <c r="G13" s="46" t="s">
        <v>654</v>
      </c>
      <c r="H13" s="46" t="s">
        <v>655</v>
      </c>
      <c r="I13" s="46" t="s">
        <v>39</v>
      </c>
      <c r="J13" s="46" t="s">
        <v>32</v>
      </c>
      <c r="K13" s="51"/>
      <c r="L13" s="51"/>
      <c r="M13" s="51"/>
      <c r="N13" s="51"/>
      <c r="O13" s="51" t="s">
        <v>1196</v>
      </c>
      <c r="P13" s="51"/>
      <c r="Q13" s="51" t="s">
        <v>1195</v>
      </c>
    </row>
    <row r="14" spans="1:17" ht="38.25" x14ac:dyDescent="0.2">
      <c r="A14" s="46" t="s">
        <v>1009</v>
      </c>
      <c r="B14" s="46" t="s">
        <v>650</v>
      </c>
      <c r="C14" s="46" t="s">
        <v>651</v>
      </c>
      <c r="D14" s="46">
        <v>14</v>
      </c>
      <c r="E14" s="46" t="s">
        <v>232</v>
      </c>
      <c r="F14" s="46">
        <v>15</v>
      </c>
      <c r="G14" s="46" t="s">
        <v>656</v>
      </c>
      <c r="H14" s="46" t="s">
        <v>657</v>
      </c>
      <c r="I14" s="46" t="s">
        <v>31</v>
      </c>
      <c r="J14" s="46" t="s">
        <v>32</v>
      </c>
      <c r="K14" s="51"/>
      <c r="L14" s="51"/>
      <c r="M14" s="51"/>
      <c r="N14" s="51"/>
      <c r="O14" s="51"/>
      <c r="P14" s="51"/>
      <c r="Q14" s="51"/>
    </row>
    <row r="15" spans="1:17" ht="25.5" x14ac:dyDescent="0.2">
      <c r="A15" s="46" t="s">
        <v>427</v>
      </c>
      <c r="B15" s="52" t="s">
        <v>71</v>
      </c>
      <c r="C15" s="52" t="s">
        <v>72</v>
      </c>
      <c r="D15" s="52">
        <v>14</v>
      </c>
      <c r="E15" s="52" t="s">
        <v>232</v>
      </c>
      <c r="F15" s="52">
        <v>16</v>
      </c>
      <c r="G15" s="54" t="s">
        <v>235</v>
      </c>
      <c r="H15" s="54" t="s">
        <v>236</v>
      </c>
      <c r="I15" s="52" t="s">
        <v>39</v>
      </c>
      <c r="J15" s="52" t="s">
        <v>70</v>
      </c>
      <c r="K15" s="51" t="s">
        <v>1201</v>
      </c>
      <c r="L15" s="51" t="s">
        <v>1275</v>
      </c>
      <c r="M15" s="51"/>
      <c r="N15" s="51"/>
      <c r="O15" s="51" t="s">
        <v>87</v>
      </c>
      <c r="P15" s="51"/>
      <c r="Q15" s="51"/>
    </row>
    <row r="16" spans="1:17" ht="140.25" x14ac:dyDescent="0.2">
      <c r="A16" s="46" t="s">
        <v>429</v>
      </c>
      <c r="B16" s="52" t="s">
        <v>71</v>
      </c>
      <c r="C16" s="52" t="s">
        <v>72</v>
      </c>
      <c r="D16" s="52">
        <v>14</v>
      </c>
      <c r="E16" s="52" t="s">
        <v>232</v>
      </c>
      <c r="F16" s="52">
        <v>16</v>
      </c>
      <c r="G16" s="54" t="s">
        <v>239</v>
      </c>
      <c r="H16" s="54" t="s">
        <v>240</v>
      </c>
      <c r="I16" s="52" t="s">
        <v>39</v>
      </c>
      <c r="J16" s="52" t="s">
        <v>70</v>
      </c>
      <c r="K16" s="51" t="s">
        <v>1198</v>
      </c>
      <c r="L16" s="51"/>
      <c r="M16" s="51"/>
      <c r="N16" s="51"/>
      <c r="O16" s="51" t="s">
        <v>89</v>
      </c>
      <c r="P16" s="51"/>
      <c r="Q16" s="51"/>
    </row>
    <row r="17" spans="1:17" ht="25.5" x14ac:dyDescent="0.2">
      <c r="A17" s="46" t="s">
        <v>601</v>
      </c>
      <c r="B17" s="46" t="s">
        <v>510</v>
      </c>
      <c r="C17" s="46" t="s">
        <v>511</v>
      </c>
      <c r="D17" s="46">
        <v>14</v>
      </c>
      <c r="E17" s="46" t="s">
        <v>232</v>
      </c>
      <c r="F17" s="46">
        <v>16</v>
      </c>
      <c r="G17" s="46" t="s">
        <v>516</v>
      </c>
      <c r="I17" s="46" t="s">
        <v>31</v>
      </c>
      <c r="J17" s="52"/>
      <c r="K17" s="51" t="s">
        <v>1201</v>
      </c>
      <c r="L17" s="51" t="s">
        <v>1239</v>
      </c>
      <c r="M17" s="51"/>
      <c r="N17" s="51"/>
      <c r="O17" s="51" t="s">
        <v>89</v>
      </c>
      <c r="P17" s="51"/>
      <c r="Q17" s="51"/>
    </row>
    <row r="18" spans="1:17" x14ac:dyDescent="0.2">
      <c r="A18" s="46" t="s">
        <v>1010</v>
      </c>
      <c r="B18" s="46" t="s">
        <v>650</v>
      </c>
      <c r="C18" s="46" t="s">
        <v>651</v>
      </c>
      <c r="D18" s="46">
        <v>14</v>
      </c>
      <c r="E18" s="46" t="s">
        <v>232</v>
      </c>
      <c r="F18" s="46">
        <v>16</v>
      </c>
      <c r="G18" s="46" t="s">
        <v>658</v>
      </c>
      <c r="H18" s="46" t="s">
        <v>659</v>
      </c>
      <c r="I18" s="46" t="s">
        <v>31</v>
      </c>
      <c r="J18" s="46" t="s">
        <v>32</v>
      </c>
      <c r="K18" s="51" t="s">
        <v>1201</v>
      </c>
      <c r="L18" s="51" t="s">
        <v>1239</v>
      </c>
      <c r="M18" s="51"/>
      <c r="N18" s="51"/>
      <c r="O18" s="51" t="s">
        <v>89</v>
      </c>
      <c r="P18" s="51"/>
      <c r="Q18" s="51"/>
    </row>
    <row r="19" spans="1:17" ht="76.5" x14ac:dyDescent="0.2">
      <c r="A19" s="46" t="s">
        <v>1011</v>
      </c>
      <c r="B19" s="46" t="s">
        <v>650</v>
      </c>
      <c r="C19" s="46" t="s">
        <v>651</v>
      </c>
      <c r="D19" s="46">
        <v>14</v>
      </c>
      <c r="E19" s="46" t="s">
        <v>232</v>
      </c>
      <c r="F19" s="46">
        <v>17</v>
      </c>
      <c r="G19" s="46" t="s">
        <v>660</v>
      </c>
      <c r="H19" s="46" t="s">
        <v>661</v>
      </c>
      <c r="I19" s="46" t="s">
        <v>31</v>
      </c>
      <c r="J19" s="46" t="s">
        <v>32</v>
      </c>
      <c r="K19" s="51" t="s">
        <v>1198</v>
      </c>
      <c r="L19" s="51"/>
      <c r="M19" s="51"/>
      <c r="N19" s="51"/>
      <c r="O19" s="51" t="s">
        <v>89</v>
      </c>
      <c r="P19" s="51"/>
      <c r="Q19" s="51"/>
    </row>
    <row r="20" spans="1:17" ht="89.25" x14ac:dyDescent="0.2">
      <c r="A20" s="46" t="s">
        <v>1012</v>
      </c>
      <c r="B20" s="46" t="s">
        <v>650</v>
      </c>
      <c r="C20" s="46" t="s">
        <v>651</v>
      </c>
      <c r="D20" s="46">
        <v>14</v>
      </c>
      <c r="E20" s="46" t="s">
        <v>232</v>
      </c>
      <c r="F20" s="46">
        <v>17</v>
      </c>
      <c r="G20" s="46" t="s">
        <v>662</v>
      </c>
      <c r="H20" s="46" t="s">
        <v>663</v>
      </c>
      <c r="I20" s="46" t="s">
        <v>39</v>
      </c>
      <c r="J20" s="46" t="s">
        <v>32</v>
      </c>
      <c r="K20" s="51" t="s">
        <v>1201</v>
      </c>
      <c r="L20" s="51" t="s">
        <v>1276</v>
      </c>
      <c r="M20" s="51"/>
      <c r="N20" s="51"/>
      <c r="O20" s="51" t="s">
        <v>87</v>
      </c>
      <c r="P20" s="51"/>
      <c r="Q20" s="51"/>
    </row>
    <row r="21" spans="1:17" ht="63.75" x14ac:dyDescent="0.2">
      <c r="A21" s="46" t="s">
        <v>1013</v>
      </c>
      <c r="B21" s="46" t="s">
        <v>650</v>
      </c>
      <c r="C21" s="46" t="s">
        <v>651</v>
      </c>
      <c r="D21" s="46">
        <v>14</v>
      </c>
      <c r="E21" s="46" t="s">
        <v>232</v>
      </c>
      <c r="F21" s="46">
        <v>17</v>
      </c>
      <c r="G21" s="46" t="s">
        <v>664</v>
      </c>
      <c r="H21" s="46" t="s">
        <v>665</v>
      </c>
      <c r="I21" s="46" t="s">
        <v>39</v>
      </c>
      <c r="J21" s="46" t="s">
        <v>32</v>
      </c>
      <c r="K21" s="51"/>
      <c r="L21" s="51"/>
      <c r="M21" s="51"/>
      <c r="N21" s="51"/>
      <c r="O21" s="51" t="s">
        <v>1196</v>
      </c>
      <c r="P21" s="51"/>
      <c r="Q21" s="51" t="s">
        <v>1197</v>
      </c>
    </row>
    <row r="22" spans="1:17" ht="89.25" x14ac:dyDescent="0.2">
      <c r="A22" s="46" t="s">
        <v>1014</v>
      </c>
      <c r="B22" s="46" t="s">
        <v>650</v>
      </c>
      <c r="C22" s="46" t="s">
        <v>651</v>
      </c>
      <c r="D22" s="46">
        <v>14</v>
      </c>
      <c r="E22" s="46" t="s">
        <v>232</v>
      </c>
      <c r="F22" s="46">
        <v>17</v>
      </c>
      <c r="G22" s="46" t="s">
        <v>666</v>
      </c>
      <c r="H22" s="46" t="s">
        <v>667</v>
      </c>
      <c r="I22" s="46" t="s">
        <v>39</v>
      </c>
      <c r="J22" s="46" t="s">
        <v>32</v>
      </c>
      <c r="K22" s="51" t="s">
        <v>1201</v>
      </c>
      <c r="L22" s="51" t="s">
        <v>1277</v>
      </c>
      <c r="M22" s="51"/>
      <c r="N22" s="51"/>
      <c r="O22" s="51" t="s">
        <v>87</v>
      </c>
      <c r="P22" s="51"/>
      <c r="Q22" s="51"/>
    </row>
    <row r="23" spans="1:17" ht="25.5" x14ac:dyDescent="0.2">
      <c r="A23" s="46" t="s">
        <v>602</v>
      </c>
      <c r="B23" s="46" t="s">
        <v>510</v>
      </c>
      <c r="C23" s="46" t="s">
        <v>511</v>
      </c>
      <c r="D23" s="46">
        <v>14</v>
      </c>
      <c r="E23" s="46" t="s">
        <v>232</v>
      </c>
      <c r="F23" s="46">
        <v>18</v>
      </c>
      <c r="G23" s="46" t="s">
        <v>517</v>
      </c>
      <c r="I23" s="46" t="s">
        <v>31</v>
      </c>
      <c r="J23" s="52"/>
      <c r="K23" s="51" t="s">
        <v>1198</v>
      </c>
      <c r="L23" s="51"/>
      <c r="M23" s="51"/>
      <c r="N23" s="51"/>
      <c r="O23" s="51" t="s">
        <v>89</v>
      </c>
      <c r="P23" s="51" t="s">
        <v>1240</v>
      </c>
      <c r="Q23" s="51"/>
    </row>
    <row r="24" spans="1:17" ht="25.5" x14ac:dyDescent="0.2">
      <c r="A24" s="46" t="s">
        <v>603</v>
      </c>
      <c r="B24" s="46" t="s">
        <v>510</v>
      </c>
      <c r="C24" s="46" t="s">
        <v>511</v>
      </c>
      <c r="D24" s="46">
        <v>14</v>
      </c>
      <c r="E24" s="46" t="s">
        <v>232</v>
      </c>
      <c r="F24" s="46">
        <v>19</v>
      </c>
      <c r="G24" s="46" t="s">
        <v>518</v>
      </c>
      <c r="I24" s="46" t="s">
        <v>31</v>
      </c>
      <c r="J24" s="52"/>
      <c r="K24" s="51" t="s">
        <v>1201</v>
      </c>
      <c r="L24" s="51" t="s">
        <v>1241</v>
      </c>
      <c r="M24" s="51"/>
      <c r="N24" s="51"/>
      <c r="O24" s="51" t="s">
        <v>89</v>
      </c>
      <c r="P24" s="51"/>
      <c r="Q24" s="51"/>
    </row>
    <row r="25" spans="1:17" ht="51" x14ac:dyDescent="0.2">
      <c r="A25" s="46" t="s">
        <v>1015</v>
      </c>
      <c r="B25" s="46" t="s">
        <v>650</v>
      </c>
      <c r="C25" s="46" t="s">
        <v>651</v>
      </c>
      <c r="D25" s="46">
        <v>14</v>
      </c>
      <c r="E25" s="46" t="s">
        <v>232</v>
      </c>
      <c r="F25" s="46">
        <v>19</v>
      </c>
      <c r="G25" s="46" t="s">
        <v>668</v>
      </c>
      <c r="H25" s="46" t="s">
        <v>669</v>
      </c>
      <c r="I25" s="46" t="s">
        <v>39</v>
      </c>
      <c r="J25" s="46" t="s">
        <v>32</v>
      </c>
      <c r="K25" s="51"/>
      <c r="L25" s="51"/>
      <c r="M25" s="51"/>
      <c r="N25" s="51"/>
      <c r="O25" s="51" t="s">
        <v>1196</v>
      </c>
      <c r="P25" s="51"/>
      <c r="Q25" s="51" t="s">
        <v>1197</v>
      </c>
    </row>
    <row r="26" spans="1:17" ht="63.75" x14ac:dyDescent="0.2">
      <c r="A26" s="46" t="s">
        <v>430</v>
      </c>
      <c r="B26" s="52" t="s">
        <v>71</v>
      </c>
      <c r="C26" s="52" t="s">
        <v>72</v>
      </c>
      <c r="D26" s="52">
        <v>14</v>
      </c>
      <c r="E26" s="52" t="s">
        <v>232</v>
      </c>
      <c r="F26" s="52">
        <v>20</v>
      </c>
      <c r="G26" s="54" t="s">
        <v>241</v>
      </c>
      <c r="H26" s="54" t="s">
        <v>242</v>
      </c>
      <c r="I26" s="52" t="s">
        <v>39</v>
      </c>
      <c r="J26" s="52" t="s">
        <v>70</v>
      </c>
      <c r="K26" s="51"/>
      <c r="L26" s="51"/>
      <c r="M26" s="51"/>
      <c r="N26" s="51"/>
      <c r="O26" s="51" t="s">
        <v>1196</v>
      </c>
      <c r="P26" s="51"/>
      <c r="Q26" s="51" t="s">
        <v>1204</v>
      </c>
    </row>
    <row r="27" spans="1:17" ht="63.75" x14ac:dyDescent="0.2">
      <c r="A27" s="46" t="s">
        <v>431</v>
      </c>
      <c r="B27" s="52" t="s">
        <v>71</v>
      </c>
      <c r="C27" s="52" t="s">
        <v>72</v>
      </c>
      <c r="D27" s="52">
        <v>14</v>
      </c>
      <c r="E27" s="52" t="s">
        <v>232</v>
      </c>
      <c r="F27" s="52">
        <v>21</v>
      </c>
      <c r="G27" s="54" t="s">
        <v>243</v>
      </c>
      <c r="H27" s="54" t="s">
        <v>244</v>
      </c>
      <c r="I27" s="52" t="s">
        <v>39</v>
      </c>
      <c r="J27" s="52" t="s">
        <v>70</v>
      </c>
      <c r="K27" s="51" t="s">
        <v>1201</v>
      </c>
      <c r="L27" s="54" t="s">
        <v>1217</v>
      </c>
      <c r="M27" s="51"/>
      <c r="N27" s="51"/>
      <c r="O27" s="51" t="s">
        <v>89</v>
      </c>
      <c r="P27" s="51"/>
      <c r="Q27" s="51"/>
    </row>
    <row r="28" spans="1:17" x14ac:dyDescent="0.2">
      <c r="A28" s="46" t="s">
        <v>604</v>
      </c>
      <c r="B28" s="46" t="s">
        <v>510</v>
      </c>
      <c r="C28" s="46" t="s">
        <v>511</v>
      </c>
      <c r="D28" s="46">
        <v>14</v>
      </c>
      <c r="E28" s="46" t="s">
        <v>232</v>
      </c>
      <c r="F28" s="46">
        <v>21</v>
      </c>
      <c r="G28" s="46" t="s">
        <v>519</v>
      </c>
      <c r="I28" s="46" t="s">
        <v>31</v>
      </c>
      <c r="J28" s="52"/>
      <c r="K28" s="51" t="s">
        <v>1198</v>
      </c>
      <c r="L28" s="51"/>
      <c r="M28" s="51"/>
      <c r="N28" s="51"/>
      <c r="O28" s="51" t="s">
        <v>89</v>
      </c>
      <c r="P28" s="51"/>
      <c r="Q28" s="51"/>
    </row>
    <row r="29" spans="1:17" ht="25.5" x14ac:dyDescent="0.2">
      <c r="A29" s="46" t="s">
        <v>605</v>
      </c>
      <c r="B29" s="46" t="s">
        <v>510</v>
      </c>
      <c r="C29" s="46" t="s">
        <v>511</v>
      </c>
      <c r="D29" s="46">
        <v>14</v>
      </c>
      <c r="E29" s="46" t="s">
        <v>232</v>
      </c>
      <c r="F29" s="46">
        <v>27</v>
      </c>
      <c r="G29" s="46" t="s">
        <v>518</v>
      </c>
      <c r="I29" s="46" t="s">
        <v>31</v>
      </c>
      <c r="J29" s="52"/>
      <c r="K29" s="51" t="s">
        <v>1201</v>
      </c>
      <c r="L29" s="51" t="s">
        <v>1241</v>
      </c>
      <c r="M29" s="51"/>
      <c r="N29" s="51"/>
      <c r="O29" s="51" t="s">
        <v>89</v>
      </c>
      <c r="P29" s="51"/>
      <c r="Q29" s="51"/>
    </row>
    <row r="30" spans="1:17" ht="25.5" x14ac:dyDescent="0.2">
      <c r="A30" s="46" t="s">
        <v>606</v>
      </c>
      <c r="B30" s="46" t="s">
        <v>510</v>
      </c>
      <c r="C30" s="46" t="s">
        <v>511</v>
      </c>
      <c r="D30" s="46">
        <v>14</v>
      </c>
      <c r="E30" s="46" t="s">
        <v>232</v>
      </c>
      <c r="F30" s="46">
        <v>27</v>
      </c>
      <c r="G30" s="46" t="s">
        <v>520</v>
      </c>
      <c r="I30" s="46" t="s">
        <v>31</v>
      </c>
      <c r="J30" s="52"/>
      <c r="K30" s="51" t="s">
        <v>1198</v>
      </c>
      <c r="L30" s="51"/>
      <c r="M30" s="51"/>
      <c r="N30" s="51"/>
      <c r="O30" s="51" t="s">
        <v>89</v>
      </c>
      <c r="P30" s="51"/>
      <c r="Q30" s="51"/>
    </row>
    <row r="31" spans="1:17" ht="89.25" x14ac:dyDescent="0.2">
      <c r="A31" s="46" t="s">
        <v>1193</v>
      </c>
      <c r="B31" s="72" t="s">
        <v>650</v>
      </c>
      <c r="C31" s="72" t="s">
        <v>651</v>
      </c>
      <c r="D31" s="72">
        <v>15</v>
      </c>
      <c r="E31" s="72" t="s">
        <v>232</v>
      </c>
      <c r="F31" s="72">
        <v>1</v>
      </c>
      <c r="G31" s="72" t="s">
        <v>1259</v>
      </c>
      <c r="H31" s="72" t="s">
        <v>1260</v>
      </c>
      <c r="I31" s="72" t="s">
        <v>39</v>
      </c>
      <c r="J31" s="72" t="s">
        <v>32</v>
      </c>
      <c r="K31" s="72"/>
      <c r="L31" s="72"/>
      <c r="M31" s="72"/>
      <c r="N31" s="72"/>
      <c r="O31" s="72" t="s">
        <v>1196</v>
      </c>
      <c r="P31" s="72"/>
      <c r="Q31" s="72" t="s">
        <v>1213</v>
      </c>
    </row>
    <row r="32" spans="1:17" ht="38.25" x14ac:dyDescent="0.2">
      <c r="A32" s="46" t="s">
        <v>1194</v>
      </c>
      <c r="B32" s="46" t="s">
        <v>650</v>
      </c>
      <c r="C32" s="46" t="s">
        <v>651</v>
      </c>
      <c r="D32" s="46">
        <v>15</v>
      </c>
      <c r="E32" s="46" t="s">
        <v>232</v>
      </c>
      <c r="F32" s="46">
        <v>1</v>
      </c>
      <c r="G32" s="46" t="s">
        <v>1261</v>
      </c>
      <c r="H32" s="46" t="s">
        <v>1262</v>
      </c>
      <c r="I32" s="46" t="s">
        <v>39</v>
      </c>
      <c r="J32" s="72" t="s">
        <v>32</v>
      </c>
      <c r="K32" s="72"/>
      <c r="M32" s="72"/>
      <c r="N32" s="72"/>
      <c r="O32" s="72" t="s">
        <v>1196</v>
      </c>
      <c r="P32" s="72"/>
      <c r="Q32" s="72" t="s">
        <v>1204</v>
      </c>
    </row>
    <row r="33" spans="1:17" ht="89.25" x14ac:dyDescent="0.2">
      <c r="A33" s="46" t="s">
        <v>437</v>
      </c>
      <c r="B33" s="52" t="s">
        <v>71</v>
      </c>
      <c r="C33" s="52" t="s">
        <v>72</v>
      </c>
      <c r="D33" s="52">
        <v>15</v>
      </c>
      <c r="E33" s="52" t="s">
        <v>252</v>
      </c>
      <c r="F33" s="52">
        <v>2</v>
      </c>
      <c r="G33" s="54" t="s">
        <v>253</v>
      </c>
      <c r="H33" s="54" t="s">
        <v>254</v>
      </c>
      <c r="I33" s="52" t="s">
        <v>39</v>
      </c>
      <c r="J33" s="52" t="s">
        <v>70</v>
      </c>
      <c r="K33" s="51" t="s">
        <v>1201</v>
      </c>
      <c r="L33" s="51" t="s">
        <v>1218</v>
      </c>
      <c r="M33" s="51"/>
      <c r="N33" s="51"/>
      <c r="O33" s="51" t="s">
        <v>89</v>
      </c>
      <c r="P33" s="51"/>
      <c r="Q33" s="51"/>
    </row>
    <row r="34" spans="1:17" ht="114.75" x14ac:dyDescent="0.2">
      <c r="A34" s="46" t="s">
        <v>607</v>
      </c>
      <c r="B34" s="72" t="s">
        <v>510</v>
      </c>
      <c r="C34" s="72" t="s">
        <v>511</v>
      </c>
      <c r="D34" s="72">
        <v>15</v>
      </c>
      <c r="E34" s="72" t="s">
        <v>120</v>
      </c>
      <c r="F34" s="72">
        <v>7</v>
      </c>
      <c r="G34" s="72" t="s">
        <v>521</v>
      </c>
      <c r="H34" s="72" t="s">
        <v>522</v>
      </c>
      <c r="I34" s="72" t="s">
        <v>31</v>
      </c>
      <c r="J34" s="52"/>
      <c r="K34" s="51" t="s">
        <v>1201</v>
      </c>
      <c r="L34" s="72" t="s">
        <v>671</v>
      </c>
      <c r="M34" s="51"/>
      <c r="N34" s="51"/>
      <c r="O34" s="51" t="s">
        <v>89</v>
      </c>
      <c r="P34" s="51"/>
      <c r="Q34" s="51"/>
    </row>
    <row r="35" spans="1:17" ht="63.75" x14ac:dyDescent="0.2">
      <c r="A35" s="46" t="s">
        <v>1016</v>
      </c>
      <c r="B35" s="46" t="s">
        <v>650</v>
      </c>
      <c r="C35" s="46" t="s">
        <v>651</v>
      </c>
      <c r="D35" s="46">
        <v>15</v>
      </c>
      <c r="E35" s="46" t="s">
        <v>120</v>
      </c>
      <c r="F35" s="46">
        <v>7</v>
      </c>
      <c r="G35" s="46" t="s">
        <v>670</v>
      </c>
      <c r="H35" s="46" t="s">
        <v>671</v>
      </c>
      <c r="I35" s="46" t="s">
        <v>39</v>
      </c>
      <c r="J35" s="46" t="s">
        <v>32</v>
      </c>
      <c r="K35" s="51" t="s">
        <v>1198</v>
      </c>
      <c r="L35" s="51"/>
      <c r="M35" s="51"/>
      <c r="N35" s="51"/>
      <c r="O35" s="51" t="s">
        <v>89</v>
      </c>
      <c r="P35" s="51"/>
      <c r="Q35" s="51"/>
    </row>
    <row r="36" spans="1:17" ht="76.5" x14ac:dyDescent="0.2">
      <c r="A36" s="46" t="s">
        <v>436</v>
      </c>
      <c r="B36" s="52" t="s">
        <v>71</v>
      </c>
      <c r="C36" s="52" t="s">
        <v>72</v>
      </c>
      <c r="D36" s="52">
        <v>15</v>
      </c>
      <c r="E36" s="52" t="s">
        <v>120</v>
      </c>
      <c r="F36" s="52">
        <v>10</v>
      </c>
      <c r="G36" s="54" t="s">
        <v>250</v>
      </c>
      <c r="H36" s="54" t="s">
        <v>251</v>
      </c>
      <c r="I36" s="52" t="s">
        <v>39</v>
      </c>
      <c r="J36" s="52" t="s">
        <v>70</v>
      </c>
      <c r="K36" s="51" t="s">
        <v>1201</v>
      </c>
      <c r="L36" s="51" t="s">
        <v>1219</v>
      </c>
      <c r="M36" s="51"/>
      <c r="N36" s="51"/>
      <c r="O36" s="51" t="s">
        <v>87</v>
      </c>
      <c r="P36" s="51"/>
      <c r="Q36" s="51"/>
    </row>
    <row r="37" spans="1:17" ht="25.5" x14ac:dyDescent="0.2">
      <c r="A37" s="46" t="s">
        <v>370</v>
      </c>
      <c r="B37" s="46" t="s">
        <v>52</v>
      </c>
      <c r="C37" s="46" t="s">
        <v>51</v>
      </c>
      <c r="D37" s="46">
        <v>15</v>
      </c>
      <c r="E37" s="46" t="s">
        <v>120</v>
      </c>
      <c r="F37" s="46">
        <v>13</v>
      </c>
      <c r="G37" s="46" t="s">
        <v>121</v>
      </c>
      <c r="H37" s="46" t="s">
        <v>122</v>
      </c>
      <c r="I37" s="46" t="s">
        <v>39</v>
      </c>
      <c r="J37" s="72" t="s">
        <v>32</v>
      </c>
      <c r="K37" s="51" t="s">
        <v>1198</v>
      </c>
      <c r="L37" s="51"/>
      <c r="M37" s="51"/>
      <c r="N37" s="51"/>
      <c r="O37" s="51" t="s">
        <v>89</v>
      </c>
      <c r="P37" s="51"/>
      <c r="Q37" s="51"/>
    </row>
    <row r="38" spans="1:17" ht="409.5" x14ac:dyDescent="0.2">
      <c r="A38" s="46" t="s">
        <v>371</v>
      </c>
      <c r="B38" s="46" t="s">
        <v>52</v>
      </c>
      <c r="C38" s="46" t="s">
        <v>51</v>
      </c>
      <c r="D38" s="46">
        <v>15</v>
      </c>
      <c r="E38" s="46" t="s">
        <v>120</v>
      </c>
      <c r="F38" s="46">
        <v>13</v>
      </c>
      <c r="G38" s="46" t="s">
        <v>58</v>
      </c>
      <c r="H38" s="46" t="s">
        <v>123</v>
      </c>
      <c r="I38" s="46" t="s">
        <v>39</v>
      </c>
      <c r="J38" s="46" t="s">
        <v>32</v>
      </c>
      <c r="K38" s="51" t="s">
        <v>1201</v>
      </c>
      <c r="L38" s="72" t="s">
        <v>1273</v>
      </c>
      <c r="M38" s="51"/>
      <c r="N38" s="51"/>
      <c r="O38" s="51" t="s">
        <v>87</v>
      </c>
      <c r="P38" s="51"/>
      <c r="Q38" s="51"/>
    </row>
    <row r="39" spans="1:17" ht="25.5" x14ac:dyDescent="0.2">
      <c r="A39" s="46" t="s">
        <v>393</v>
      </c>
      <c r="B39" s="46" t="s">
        <v>29</v>
      </c>
      <c r="C39" s="46" t="s">
        <v>159</v>
      </c>
      <c r="D39" s="46">
        <v>15</v>
      </c>
      <c r="E39" s="46" t="s">
        <v>120</v>
      </c>
      <c r="F39" s="46">
        <v>13</v>
      </c>
      <c r="G39" s="46" t="s">
        <v>162</v>
      </c>
      <c r="H39" s="46" t="s">
        <v>163</v>
      </c>
      <c r="I39" s="46" t="s">
        <v>31</v>
      </c>
      <c r="J39" s="53"/>
      <c r="K39" s="51" t="s">
        <v>1201</v>
      </c>
      <c r="L39" s="72" t="s">
        <v>1242</v>
      </c>
      <c r="M39" s="51"/>
      <c r="N39" s="51"/>
      <c r="O39" s="51" t="s">
        <v>89</v>
      </c>
      <c r="P39" s="51"/>
      <c r="Q39" s="51"/>
    </row>
    <row r="40" spans="1:17" ht="409.5" x14ac:dyDescent="0.2">
      <c r="A40" s="46" t="s">
        <v>1017</v>
      </c>
      <c r="B40" s="46" t="s">
        <v>650</v>
      </c>
      <c r="C40" s="46" t="s">
        <v>651</v>
      </c>
      <c r="D40" s="46">
        <v>15</v>
      </c>
      <c r="E40" s="46" t="s">
        <v>120</v>
      </c>
      <c r="F40" s="46">
        <v>13</v>
      </c>
      <c r="G40" s="46" t="s">
        <v>672</v>
      </c>
      <c r="H40" s="46" t="s">
        <v>673</v>
      </c>
      <c r="I40" s="46" t="s">
        <v>39</v>
      </c>
      <c r="J40" s="46" t="s">
        <v>32</v>
      </c>
      <c r="K40" s="51" t="s">
        <v>1201</v>
      </c>
      <c r="L40" s="72" t="s">
        <v>1273</v>
      </c>
      <c r="M40" s="51"/>
      <c r="N40" s="51"/>
      <c r="O40" s="51" t="s">
        <v>87</v>
      </c>
      <c r="P40" s="51"/>
      <c r="Q40" s="51"/>
    </row>
    <row r="41" spans="1:17" x14ac:dyDescent="0.2">
      <c r="A41" s="46" t="s">
        <v>608</v>
      </c>
      <c r="B41" s="72" t="s">
        <v>510</v>
      </c>
      <c r="C41" s="72" t="s">
        <v>511</v>
      </c>
      <c r="D41" s="72">
        <v>15</v>
      </c>
      <c r="E41" s="72" t="s">
        <v>120</v>
      </c>
      <c r="F41" s="72">
        <v>14</v>
      </c>
      <c r="G41" s="72" t="s">
        <v>523</v>
      </c>
      <c r="H41" s="72" t="s">
        <v>524</v>
      </c>
      <c r="I41" s="72" t="s">
        <v>31</v>
      </c>
      <c r="J41" s="52"/>
      <c r="K41" s="51" t="s">
        <v>1198</v>
      </c>
      <c r="L41" s="51"/>
      <c r="M41" s="51"/>
      <c r="N41" s="51"/>
      <c r="O41" s="51" t="s">
        <v>89</v>
      </c>
      <c r="P41" s="51"/>
      <c r="Q41" s="51"/>
    </row>
    <row r="42" spans="1:17" ht="25.5" x14ac:dyDescent="0.2">
      <c r="A42" s="46" t="s">
        <v>372</v>
      </c>
      <c r="B42" s="72" t="s">
        <v>52</v>
      </c>
      <c r="C42" s="72" t="s">
        <v>51</v>
      </c>
      <c r="D42" s="72">
        <v>15</v>
      </c>
      <c r="E42" s="72" t="s">
        <v>120</v>
      </c>
      <c r="F42" s="72">
        <v>15</v>
      </c>
      <c r="G42" s="72" t="s">
        <v>124</v>
      </c>
      <c r="H42" s="72" t="s">
        <v>125</v>
      </c>
      <c r="I42" s="72" t="s">
        <v>31</v>
      </c>
      <c r="J42" s="72" t="s">
        <v>32</v>
      </c>
      <c r="K42" s="51" t="s">
        <v>1198</v>
      </c>
      <c r="L42" s="51"/>
      <c r="M42" s="51"/>
      <c r="N42" s="51"/>
      <c r="O42" s="51" t="s">
        <v>89</v>
      </c>
      <c r="P42" s="51"/>
      <c r="Q42" s="51"/>
    </row>
    <row r="43" spans="1:17" ht="63.75" x14ac:dyDescent="0.2">
      <c r="A43" s="46" t="s">
        <v>438</v>
      </c>
      <c r="B43" s="52" t="s">
        <v>71</v>
      </c>
      <c r="C43" s="52" t="s">
        <v>72</v>
      </c>
      <c r="D43" s="52">
        <v>15</v>
      </c>
      <c r="E43" s="52" t="s">
        <v>63</v>
      </c>
      <c r="F43" s="52">
        <v>19</v>
      </c>
      <c r="G43" s="54" t="s">
        <v>255</v>
      </c>
      <c r="H43" s="54" t="s">
        <v>256</v>
      </c>
      <c r="I43" s="52" t="s">
        <v>31</v>
      </c>
      <c r="J43" s="52" t="s">
        <v>70</v>
      </c>
      <c r="K43" s="51" t="s">
        <v>1198</v>
      </c>
      <c r="L43" s="51"/>
      <c r="M43" s="51"/>
      <c r="N43" s="51"/>
      <c r="O43" s="51" t="s">
        <v>89</v>
      </c>
      <c r="P43" s="51" t="s">
        <v>1243</v>
      </c>
      <c r="Q43" s="51"/>
    </row>
    <row r="44" spans="1:17" ht="89.25" x14ac:dyDescent="0.2">
      <c r="A44" s="46" t="s">
        <v>435</v>
      </c>
      <c r="B44" s="52" t="s">
        <v>71</v>
      </c>
      <c r="C44" s="52" t="s">
        <v>72</v>
      </c>
      <c r="D44" s="52">
        <v>15</v>
      </c>
      <c r="E44" s="52" t="s">
        <v>232</v>
      </c>
      <c r="F44" s="52" t="s">
        <v>247</v>
      </c>
      <c r="G44" s="54" t="s">
        <v>248</v>
      </c>
      <c r="H44" s="54" t="s">
        <v>249</v>
      </c>
      <c r="I44" s="52" t="s">
        <v>39</v>
      </c>
      <c r="J44" s="52" t="s">
        <v>70</v>
      </c>
      <c r="K44" s="51"/>
      <c r="L44" s="51"/>
      <c r="M44" s="51"/>
      <c r="N44" s="51"/>
      <c r="O44" s="51" t="s">
        <v>1196</v>
      </c>
      <c r="P44" s="51"/>
      <c r="Q44" s="51" t="s">
        <v>1204</v>
      </c>
    </row>
    <row r="45" spans="1:17" ht="38.25" x14ac:dyDescent="0.2">
      <c r="A45" s="46" t="s">
        <v>609</v>
      </c>
      <c r="B45" s="72" t="s">
        <v>510</v>
      </c>
      <c r="C45" s="72" t="s">
        <v>511</v>
      </c>
      <c r="D45" s="72">
        <v>16</v>
      </c>
      <c r="E45" s="72" t="s">
        <v>49</v>
      </c>
      <c r="F45" s="72">
        <v>19</v>
      </c>
      <c r="G45" s="72" t="s">
        <v>525</v>
      </c>
      <c r="H45" s="72" t="s">
        <v>526</v>
      </c>
      <c r="I45" s="72" t="s">
        <v>31</v>
      </c>
      <c r="J45" s="52"/>
      <c r="K45" s="51" t="s">
        <v>1201</v>
      </c>
      <c r="L45" s="51" t="s">
        <v>1244</v>
      </c>
      <c r="M45" s="51"/>
      <c r="N45" s="51"/>
      <c r="O45" s="51" t="s">
        <v>89</v>
      </c>
      <c r="P45" s="51"/>
      <c r="Q45" s="51"/>
    </row>
    <row r="46" spans="1:17" x14ac:dyDescent="0.2">
      <c r="A46" s="46" t="s">
        <v>439</v>
      </c>
      <c r="B46" s="52" t="s">
        <v>71</v>
      </c>
      <c r="C46" s="52" t="s">
        <v>72</v>
      </c>
      <c r="D46" s="52">
        <v>16</v>
      </c>
      <c r="E46" s="52" t="s">
        <v>49</v>
      </c>
      <c r="F46" s="52">
        <v>30</v>
      </c>
      <c r="G46" s="54" t="s">
        <v>257</v>
      </c>
      <c r="H46" s="54" t="s">
        <v>258</v>
      </c>
      <c r="I46" s="52" t="s">
        <v>31</v>
      </c>
      <c r="J46" s="52" t="s">
        <v>70</v>
      </c>
      <c r="K46" s="51" t="s">
        <v>1198</v>
      </c>
      <c r="L46" s="51"/>
      <c r="M46" s="51"/>
      <c r="N46" s="51"/>
      <c r="O46" s="51" t="s">
        <v>89</v>
      </c>
      <c r="P46" s="51"/>
      <c r="Q46" s="51"/>
    </row>
    <row r="47" spans="1:17" x14ac:dyDescent="0.2">
      <c r="A47" s="46" t="s">
        <v>440</v>
      </c>
      <c r="B47" s="52" t="s">
        <v>71</v>
      </c>
      <c r="C47" s="52" t="s">
        <v>72</v>
      </c>
      <c r="D47" s="52">
        <v>16</v>
      </c>
      <c r="E47" s="52" t="s">
        <v>49</v>
      </c>
      <c r="F47" s="52">
        <v>35</v>
      </c>
      <c r="G47" s="54" t="s">
        <v>259</v>
      </c>
      <c r="H47" s="54" t="s">
        <v>260</v>
      </c>
      <c r="I47" s="52" t="s">
        <v>31</v>
      </c>
      <c r="J47" s="52" t="s">
        <v>70</v>
      </c>
      <c r="K47" s="51" t="s">
        <v>1198</v>
      </c>
      <c r="L47" s="51"/>
      <c r="M47" s="51"/>
      <c r="N47" s="51"/>
      <c r="O47" s="51" t="s">
        <v>89</v>
      </c>
      <c r="P47" s="51"/>
      <c r="Q47" s="51"/>
    </row>
    <row r="48" spans="1:17" ht="63.75" x14ac:dyDescent="0.2">
      <c r="A48" s="46" t="s">
        <v>441</v>
      </c>
      <c r="B48" s="52" t="s">
        <v>71</v>
      </c>
      <c r="C48" s="52" t="s">
        <v>72</v>
      </c>
      <c r="D48" s="52">
        <v>19</v>
      </c>
      <c r="E48" s="52" t="s">
        <v>30</v>
      </c>
      <c r="F48" s="52">
        <v>16</v>
      </c>
      <c r="G48" s="54" t="s">
        <v>261</v>
      </c>
      <c r="H48" s="54" t="s">
        <v>262</v>
      </c>
      <c r="I48" s="52" t="s">
        <v>39</v>
      </c>
      <c r="J48" s="52" t="s">
        <v>70</v>
      </c>
      <c r="K48" s="51" t="s">
        <v>1201</v>
      </c>
      <c r="L48" s="51" t="s">
        <v>1264</v>
      </c>
      <c r="M48" s="51"/>
      <c r="N48" s="51"/>
      <c r="O48" s="51" t="s">
        <v>87</v>
      </c>
      <c r="P48" s="51"/>
      <c r="Q48" s="51"/>
    </row>
    <row r="49" spans="1:17" ht="51" x14ac:dyDescent="0.2">
      <c r="A49" s="46" t="s">
        <v>442</v>
      </c>
      <c r="B49" s="52" t="s">
        <v>71</v>
      </c>
      <c r="C49" s="52" t="s">
        <v>72</v>
      </c>
      <c r="D49" s="52">
        <v>20</v>
      </c>
      <c r="E49" s="52" t="s">
        <v>73</v>
      </c>
      <c r="F49" s="52">
        <v>15</v>
      </c>
      <c r="G49" s="54" t="s">
        <v>263</v>
      </c>
      <c r="H49" s="54" t="s">
        <v>262</v>
      </c>
      <c r="I49" s="52" t="s">
        <v>39</v>
      </c>
      <c r="J49" s="52" t="s">
        <v>70</v>
      </c>
      <c r="K49" s="51" t="s">
        <v>1201</v>
      </c>
      <c r="L49" s="51" t="s">
        <v>1263</v>
      </c>
      <c r="M49" s="51"/>
      <c r="N49" s="51"/>
      <c r="O49" s="51" t="s">
        <v>87</v>
      </c>
      <c r="P49" s="51"/>
      <c r="Q49" s="51"/>
    </row>
    <row r="50" spans="1:17" ht="51" x14ac:dyDescent="0.2">
      <c r="A50" s="46" t="s">
        <v>443</v>
      </c>
      <c r="B50" s="52" t="s">
        <v>71</v>
      </c>
      <c r="C50" s="52" t="s">
        <v>72</v>
      </c>
      <c r="D50" s="52">
        <v>20</v>
      </c>
      <c r="E50" s="52" t="s">
        <v>65</v>
      </c>
      <c r="F50" s="52">
        <v>29</v>
      </c>
      <c r="G50" s="54" t="s">
        <v>264</v>
      </c>
      <c r="H50" s="54" t="s">
        <v>262</v>
      </c>
      <c r="I50" s="52" t="s">
        <v>39</v>
      </c>
      <c r="J50" s="52" t="s">
        <v>70</v>
      </c>
      <c r="K50" s="51" t="s">
        <v>1201</v>
      </c>
      <c r="L50" s="51" t="s">
        <v>1263</v>
      </c>
      <c r="M50" s="51"/>
      <c r="N50" s="51"/>
      <c r="O50" s="51" t="s">
        <v>87</v>
      </c>
      <c r="P50" s="51"/>
      <c r="Q50" s="51"/>
    </row>
    <row r="51" spans="1:17" ht="51" x14ac:dyDescent="0.2">
      <c r="A51" s="46" t="s">
        <v>444</v>
      </c>
      <c r="B51" s="52" t="s">
        <v>71</v>
      </c>
      <c r="C51" s="52" t="s">
        <v>72</v>
      </c>
      <c r="D51" s="52">
        <v>21</v>
      </c>
      <c r="E51" s="52" t="s">
        <v>74</v>
      </c>
      <c r="F51" s="52">
        <v>1</v>
      </c>
      <c r="G51" s="54" t="s">
        <v>265</v>
      </c>
      <c r="H51" s="54" t="s">
        <v>262</v>
      </c>
      <c r="I51" s="52" t="s">
        <v>39</v>
      </c>
      <c r="J51" s="52" t="s">
        <v>70</v>
      </c>
      <c r="K51" s="51" t="s">
        <v>1201</v>
      </c>
      <c r="L51" s="51" t="s">
        <v>1263</v>
      </c>
      <c r="M51" s="51"/>
      <c r="N51" s="51"/>
      <c r="O51" s="51" t="s">
        <v>87</v>
      </c>
      <c r="P51" s="51"/>
      <c r="Q51" s="51"/>
    </row>
    <row r="52" spans="1:17" ht="25.5" x14ac:dyDescent="0.2">
      <c r="A52" s="46" t="s">
        <v>373</v>
      </c>
      <c r="B52" s="46" t="s">
        <v>52</v>
      </c>
      <c r="C52" s="46" t="s">
        <v>51</v>
      </c>
      <c r="D52" s="46">
        <v>21</v>
      </c>
      <c r="E52" s="46" t="s">
        <v>33</v>
      </c>
      <c r="F52" s="46">
        <v>20</v>
      </c>
      <c r="G52" s="46" t="s">
        <v>126</v>
      </c>
      <c r="H52" s="46" t="s">
        <v>127</v>
      </c>
      <c r="I52" s="46" t="s">
        <v>39</v>
      </c>
      <c r="J52" s="72" t="s">
        <v>32</v>
      </c>
      <c r="K52" s="51" t="s">
        <v>1198</v>
      </c>
      <c r="L52" s="51"/>
      <c r="M52" s="51"/>
      <c r="N52" s="51"/>
      <c r="O52" s="51" t="s">
        <v>89</v>
      </c>
      <c r="P52" s="51"/>
      <c r="Q52" s="51"/>
    </row>
    <row r="53" spans="1:17" x14ac:dyDescent="0.2">
      <c r="A53" s="46" t="s">
        <v>1018</v>
      </c>
      <c r="B53" s="46" t="s">
        <v>650</v>
      </c>
      <c r="C53" s="46" t="s">
        <v>651</v>
      </c>
      <c r="D53" s="46">
        <v>22</v>
      </c>
      <c r="E53" s="46" t="s">
        <v>34</v>
      </c>
      <c r="F53" s="46">
        <v>17</v>
      </c>
      <c r="G53" s="46" t="s">
        <v>674</v>
      </c>
      <c r="H53" s="46" t="s">
        <v>675</v>
      </c>
      <c r="I53" s="46" t="s">
        <v>31</v>
      </c>
      <c r="J53" s="46" t="s">
        <v>32</v>
      </c>
      <c r="K53" s="51" t="s">
        <v>1198</v>
      </c>
      <c r="L53" s="51"/>
      <c r="M53" s="51"/>
      <c r="N53" s="51"/>
      <c r="O53" s="51" t="s">
        <v>89</v>
      </c>
      <c r="P53" s="51"/>
      <c r="Q53" s="51"/>
    </row>
    <row r="54" spans="1:17" ht="25.5" x14ac:dyDescent="0.2">
      <c r="A54" s="46" t="s">
        <v>394</v>
      </c>
      <c r="B54" s="72" t="s">
        <v>29</v>
      </c>
      <c r="C54" s="72" t="s">
        <v>159</v>
      </c>
      <c r="D54" s="72">
        <v>22</v>
      </c>
      <c r="E54" s="72" t="s">
        <v>34</v>
      </c>
      <c r="F54" s="72">
        <v>18</v>
      </c>
      <c r="G54" s="72" t="s">
        <v>164</v>
      </c>
      <c r="H54" s="72" t="s">
        <v>165</v>
      </c>
      <c r="I54" s="72" t="s">
        <v>31</v>
      </c>
      <c r="J54" s="53"/>
      <c r="K54" s="51"/>
      <c r="L54" s="51"/>
      <c r="M54" s="51"/>
      <c r="N54" s="51"/>
      <c r="O54" s="51" t="s">
        <v>87</v>
      </c>
      <c r="P54" s="51"/>
      <c r="Q54" s="51"/>
    </row>
    <row r="55" spans="1:17" ht="51" x14ac:dyDescent="0.2">
      <c r="A55" s="46" t="s">
        <v>1019</v>
      </c>
      <c r="B55" s="72" t="s">
        <v>650</v>
      </c>
      <c r="C55" s="72" t="s">
        <v>651</v>
      </c>
      <c r="D55" s="72">
        <v>22</v>
      </c>
      <c r="E55" s="72" t="s">
        <v>34</v>
      </c>
      <c r="F55" s="72">
        <v>18</v>
      </c>
      <c r="G55" s="72" t="s">
        <v>1246</v>
      </c>
      <c r="H55" s="72" t="s">
        <v>676</v>
      </c>
      <c r="I55" s="72" t="s">
        <v>39</v>
      </c>
      <c r="J55" s="72" t="s">
        <v>32</v>
      </c>
      <c r="K55" s="51" t="s">
        <v>1198</v>
      </c>
      <c r="L55" s="51"/>
      <c r="M55" s="51"/>
      <c r="N55" s="51"/>
      <c r="O55" s="51" t="s">
        <v>87</v>
      </c>
      <c r="P55" s="51"/>
      <c r="Q55" s="51"/>
    </row>
    <row r="56" spans="1:17" ht="25.5" x14ac:dyDescent="0.2">
      <c r="A56" s="46" t="s">
        <v>445</v>
      </c>
      <c r="B56" s="52" t="s">
        <v>71</v>
      </c>
      <c r="C56" s="52" t="s">
        <v>72</v>
      </c>
      <c r="D56" s="52">
        <v>22</v>
      </c>
      <c r="E56" s="52" t="s">
        <v>35</v>
      </c>
      <c r="F56" s="52">
        <v>31</v>
      </c>
      <c r="G56" s="54" t="s">
        <v>266</v>
      </c>
      <c r="H56" s="54" t="s">
        <v>267</v>
      </c>
      <c r="I56" s="52" t="s">
        <v>31</v>
      </c>
      <c r="J56" s="52" t="s">
        <v>70</v>
      </c>
      <c r="K56" s="51"/>
      <c r="L56" s="51"/>
      <c r="M56" s="51"/>
      <c r="N56" s="51"/>
      <c r="O56" s="51" t="s">
        <v>87</v>
      </c>
      <c r="P56" s="51"/>
      <c r="Q56" s="51"/>
    </row>
    <row r="57" spans="1:17" ht="25.5" x14ac:dyDescent="0.2">
      <c r="A57" s="46" t="s">
        <v>446</v>
      </c>
      <c r="B57" s="52" t="s">
        <v>71</v>
      </c>
      <c r="C57" s="52" t="s">
        <v>72</v>
      </c>
      <c r="D57" s="52">
        <v>22</v>
      </c>
      <c r="E57" s="52" t="s">
        <v>35</v>
      </c>
      <c r="F57" s="52">
        <v>32</v>
      </c>
      <c r="G57" s="54" t="s">
        <v>266</v>
      </c>
      <c r="H57" s="54" t="s">
        <v>267</v>
      </c>
      <c r="I57" s="52" t="s">
        <v>31</v>
      </c>
      <c r="J57" s="52" t="s">
        <v>70</v>
      </c>
      <c r="K57" s="51"/>
      <c r="L57" s="51"/>
      <c r="M57" s="51"/>
      <c r="N57" s="51"/>
      <c r="O57" s="51" t="s">
        <v>87</v>
      </c>
      <c r="P57" s="51"/>
      <c r="Q57" s="51"/>
    </row>
    <row r="58" spans="1:17" ht="76.5" x14ac:dyDescent="0.2">
      <c r="A58" s="46" t="s">
        <v>447</v>
      </c>
      <c r="B58" s="52" t="s">
        <v>71</v>
      </c>
      <c r="C58" s="52" t="s">
        <v>72</v>
      </c>
      <c r="D58" s="52">
        <v>23</v>
      </c>
      <c r="E58" s="52" t="s">
        <v>35</v>
      </c>
      <c r="F58" s="52" t="s">
        <v>268</v>
      </c>
      <c r="G58" s="54" t="s">
        <v>269</v>
      </c>
      <c r="H58" s="54" t="s">
        <v>270</v>
      </c>
      <c r="I58" s="52" t="s">
        <v>39</v>
      </c>
      <c r="J58" s="52" t="s">
        <v>70</v>
      </c>
      <c r="K58" s="51" t="s">
        <v>1198</v>
      </c>
      <c r="L58" s="51"/>
      <c r="M58" s="51"/>
      <c r="N58" s="51"/>
      <c r="O58" s="51" t="s">
        <v>89</v>
      </c>
      <c r="P58" s="51"/>
      <c r="Q58" s="51"/>
    </row>
    <row r="59" spans="1:17" ht="76.5" x14ac:dyDescent="0.2">
      <c r="A59" s="46" t="s">
        <v>448</v>
      </c>
      <c r="B59" s="52" t="s">
        <v>71</v>
      </c>
      <c r="C59" s="52" t="s">
        <v>72</v>
      </c>
      <c r="D59" s="52">
        <v>23</v>
      </c>
      <c r="E59" s="52" t="s">
        <v>35</v>
      </c>
      <c r="F59" s="52" t="s">
        <v>271</v>
      </c>
      <c r="G59" s="54" t="s">
        <v>272</v>
      </c>
      <c r="H59" s="54" t="s">
        <v>273</v>
      </c>
      <c r="I59" s="52" t="s">
        <v>39</v>
      </c>
      <c r="J59" s="52" t="s">
        <v>70</v>
      </c>
      <c r="K59" s="51" t="s">
        <v>1198</v>
      </c>
      <c r="L59" s="51"/>
      <c r="M59" s="51"/>
      <c r="N59" s="51"/>
      <c r="O59" s="51" t="s">
        <v>89</v>
      </c>
      <c r="P59" s="51"/>
      <c r="Q59" s="51"/>
    </row>
    <row r="60" spans="1:17" ht="63.75" x14ac:dyDescent="0.2">
      <c r="A60" s="46" t="s">
        <v>449</v>
      </c>
      <c r="B60" s="52" t="s">
        <v>71</v>
      </c>
      <c r="C60" s="52" t="s">
        <v>72</v>
      </c>
      <c r="D60" s="52">
        <v>23</v>
      </c>
      <c r="E60" s="52" t="s">
        <v>35</v>
      </c>
      <c r="F60" s="52" t="s">
        <v>274</v>
      </c>
      <c r="G60" s="54" t="s">
        <v>275</v>
      </c>
      <c r="H60" s="54" t="s">
        <v>276</v>
      </c>
      <c r="I60" s="52" t="s">
        <v>39</v>
      </c>
      <c r="J60" s="52" t="s">
        <v>70</v>
      </c>
      <c r="K60" s="51" t="s">
        <v>1198</v>
      </c>
      <c r="L60" s="51"/>
      <c r="M60" s="51"/>
      <c r="N60" s="51"/>
      <c r="O60" s="51" t="s">
        <v>89</v>
      </c>
      <c r="P60" s="51"/>
      <c r="Q60" s="51"/>
    </row>
    <row r="61" spans="1:17" ht="38.25" x14ac:dyDescent="0.2">
      <c r="A61" s="46" t="s">
        <v>451</v>
      </c>
      <c r="B61" s="52" t="s">
        <v>71</v>
      </c>
      <c r="C61" s="52" t="s">
        <v>72</v>
      </c>
      <c r="D61" s="52">
        <v>24</v>
      </c>
      <c r="E61" s="52" t="s">
        <v>35</v>
      </c>
      <c r="F61" s="52">
        <v>5</v>
      </c>
      <c r="G61" s="54" t="s">
        <v>280</v>
      </c>
      <c r="H61" s="54" t="s">
        <v>281</v>
      </c>
      <c r="I61" s="52" t="s">
        <v>39</v>
      </c>
      <c r="J61" s="52" t="s">
        <v>70</v>
      </c>
      <c r="K61" s="51" t="s">
        <v>1198</v>
      </c>
      <c r="L61" s="51"/>
      <c r="M61" s="51"/>
      <c r="N61" s="51"/>
      <c r="O61" s="51" t="s">
        <v>89</v>
      </c>
      <c r="P61" s="51"/>
      <c r="Q61" s="51"/>
    </row>
    <row r="62" spans="1:17" ht="51" x14ac:dyDescent="0.2">
      <c r="A62" s="46" t="s">
        <v>452</v>
      </c>
      <c r="B62" s="52" t="s">
        <v>71</v>
      </c>
      <c r="C62" s="52" t="s">
        <v>72</v>
      </c>
      <c r="D62" s="52">
        <v>24</v>
      </c>
      <c r="E62" s="52" t="s">
        <v>35</v>
      </c>
      <c r="F62" s="52">
        <v>9</v>
      </c>
      <c r="G62" s="54" t="s">
        <v>282</v>
      </c>
      <c r="H62" s="54" t="s">
        <v>283</v>
      </c>
      <c r="I62" s="52" t="s">
        <v>39</v>
      </c>
      <c r="J62" s="52" t="s">
        <v>70</v>
      </c>
      <c r="K62" s="51" t="s">
        <v>1201</v>
      </c>
      <c r="L62" s="51" t="s">
        <v>1220</v>
      </c>
      <c r="M62" s="51"/>
      <c r="N62" s="51"/>
      <c r="O62" s="51" t="s">
        <v>89</v>
      </c>
      <c r="P62" s="51"/>
      <c r="Q62" s="51"/>
    </row>
    <row r="63" spans="1:17" ht="153" x14ac:dyDescent="0.2">
      <c r="A63" s="46" t="s">
        <v>450</v>
      </c>
      <c r="B63" s="52" t="s">
        <v>71</v>
      </c>
      <c r="C63" s="52" t="s">
        <v>72</v>
      </c>
      <c r="D63" s="52">
        <v>24</v>
      </c>
      <c r="E63" s="52" t="s">
        <v>35</v>
      </c>
      <c r="F63" s="52" t="s">
        <v>277</v>
      </c>
      <c r="G63" s="54" t="s">
        <v>278</v>
      </c>
      <c r="H63" s="54" t="s">
        <v>279</v>
      </c>
      <c r="I63" s="52" t="s">
        <v>39</v>
      </c>
      <c r="J63" s="52" t="s">
        <v>70</v>
      </c>
      <c r="K63" s="51" t="s">
        <v>1201</v>
      </c>
      <c r="L63" s="51" t="s">
        <v>1247</v>
      </c>
      <c r="M63" s="51"/>
      <c r="N63" s="51"/>
      <c r="O63" s="51" t="s">
        <v>89</v>
      </c>
      <c r="P63" s="51"/>
      <c r="Q63" s="51"/>
    </row>
    <row r="64" spans="1:17" ht="51" x14ac:dyDescent="0.2">
      <c r="A64" s="46" t="s">
        <v>374</v>
      </c>
      <c r="B64" s="46" t="s">
        <v>52</v>
      </c>
      <c r="C64" s="46" t="s">
        <v>51</v>
      </c>
      <c r="D64" s="46">
        <v>25</v>
      </c>
      <c r="E64" s="46" t="s">
        <v>75</v>
      </c>
      <c r="F64" s="46">
        <v>13</v>
      </c>
      <c r="G64" s="46" t="s">
        <v>128</v>
      </c>
      <c r="H64" s="46" t="s">
        <v>129</v>
      </c>
      <c r="I64" s="46" t="s">
        <v>31</v>
      </c>
      <c r="J64" s="72" t="s">
        <v>32</v>
      </c>
      <c r="K64" s="51" t="s">
        <v>1212</v>
      </c>
      <c r="L64" s="51" t="s">
        <v>1218</v>
      </c>
      <c r="M64" s="51"/>
      <c r="N64" s="51"/>
      <c r="O64" s="51" t="s">
        <v>88</v>
      </c>
      <c r="P64" s="51"/>
      <c r="Q64" s="51"/>
    </row>
    <row r="65" spans="1:17" ht="51" x14ac:dyDescent="0.2">
      <c r="A65" s="46" t="s">
        <v>459</v>
      </c>
      <c r="B65" s="52" t="s">
        <v>71</v>
      </c>
      <c r="C65" s="52" t="s">
        <v>72</v>
      </c>
      <c r="D65" s="52">
        <v>25</v>
      </c>
      <c r="E65" s="52" t="s">
        <v>75</v>
      </c>
      <c r="F65" s="52">
        <v>26</v>
      </c>
      <c r="G65" s="54" t="s">
        <v>284</v>
      </c>
      <c r="H65" s="54" t="s">
        <v>285</v>
      </c>
      <c r="I65" s="52" t="s">
        <v>31</v>
      </c>
      <c r="J65" s="52" t="s">
        <v>70</v>
      </c>
      <c r="K65" s="51" t="s">
        <v>1212</v>
      </c>
      <c r="L65" s="51" t="s">
        <v>1218</v>
      </c>
      <c r="M65" s="51"/>
      <c r="N65" s="51"/>
      <c r="O65" s="51" t="s">
        <v>88</v>
      </c>
      <c r="P65" s="51"/>
      <c r="Q65" s="51"/>
    </row>
    <row r="66" spans="1:17" ht="89.25" x14ac:dyDescent="0.2">
      <c r="A66" s="46" t="s">
        <v>509</v>
      </c>
      <c r="B66" s="72" t="s">
        <v>510</v>
      </c>
      <c r="C66" s="72" t="s">
        <v>511</v>
      </c>
      <c r="D66" s="72">
        <v>25</v>
      </c>
      <c r="E66" s="72" t="s">
        <v>75</v>
      </c>
      <c r="F66" s="72">
        <v>26</v>
      </c>
      <c r="G66" s="72" t="s">
        <v>512</v>
      </c>
      <c r="H66" s="72" t="s">
        <v>513</v>
      </c>
      <c r="I66" s="72" t="s">
        <v>31</v>
      </c>
      <c r="J66" s="52"/>
      <c r="K66" s="51" t="s">
        <v>1212</v>
      </c>
      <c r="L66" s="51" t="s">
        <v>1218</v>
      </c>
      <c r="M66" s="51"/>
      <c r="N66" s="51"/>
      <c r="O66" s="51" t="s">
        <v>88</v>
      </c>
      <c r="P66" s="51"/>
      <c r="Q66" s="51"/>
    </row>
    <row r="67" spans="1:17" ht="51" x14ac:dyDescent="0.2">
      <c r="A67" s="46" t="s">
        <v>458</v>
      </c>
      <c r="B67" s="52" t="s">
        <v>71</v>
      </c>
      <c r="C67" s="52" t="s">
        <v>72</v>
      </c>
      <c r="D67" s="52">
        <v>25</v>
      </c>
      <c r="E67" s="52" t="s">
        <v>75</v>
      </c>
      <c r="F67" s="52">
        <v>27</v>
      </c>
      <c r="G67" s="54" t="s">
        <v>284</v>
      </c>
      <c r="H67" s="54" t="s">
        <v>285</v>
      </c>
      <c r="I67" s="52" t="s">
        <v>31</v>
      </c>
      <c r="J67" s="52" t="s">
        <v>70</v>
      </c>
      <c r="K67" s="51" t="s">
        <v>1212</v>
      </c>
      <c r="L67" s="51" t="s">
        <v>1218</v>
      </c>
      <c r="M67" s="51"/>
      <c r="N67" s="51"/>
      <c r="O67" s="51" t="s">
        <v>88</v>
      </c>
      <c r="P67" s="51"/>
      <c r="Q67" s="51"/>
    </row>
    <row r="68" spans="1:17" ht="51" x14ac:dyDescent="0.2">
      <c r="A68" s="46" t="s">
        <v>457</v>
      </c>
      <c r="B68" s="52" t="s">
        <v>71</v>
      </c>
      <c r="C68" s="52" t="s">
        <v>72</v>
      </c>
      <c r="D68" s="52">
        <v>25</v>
      </c>
      <c r="E68" s="52" t="s">
        <v>75</v>
      </c>
      <c r="F68" s="52">
        <v>29</v>
      </c>
      <c r="G68" s="54" t="s">
        <v>284</v>
      </c>
      <c r="H68" s="54" t="s">
        <v>285</v>
      </c>
      <c r="I68" s="52" t="s">
        <v>31</v>
      </c>
      <c r="J68" s="52" t="s">
        <v>70</v>
      </c>
      <c r="K68" s="51" t="s">
        <v>1212</v>
      </c>
      <c r="L68" s="51" t="s">
        <v>1218</v>
      </c>
      <c r="M68" s="51"/>
      <c r="N68" s="51"/>
      <c r="O68" s="51" t="s">
        <v>88</v>
      </c>
      <c r="P68" s="51"/>
      <c r="Q68" s="51"/>
    </row>
    <row r="69" spans="1:17" ht="51" x14ac:dyDescent="0.2">
      <c r="A69" s="46" t="s">
        <v>456</v>
      </c>
      <c r="B69" s="52" t="s">
        <v>71</v>
      </c>
      <c r="C69" s="52" t="s">
        <v>72</v>
      </c>
      <c r="D69" s="52">
        <v>25</v>
      </c>
      <c r="E69" s="52" t="s">
        <v>75</v>
      </c>
      <c r="F69" s="52">
        <v>31</v>
      </c>
      <c r="G69" s="54" t="s">
        <v>284</v>
      </c>
      <c r="H69" s="54" t="s">
        <v>285</v>
      </c>
      <c r="I69" s="52" t="s">
        <v>31</v>
      </c>
      <c r="J69" s="52" t="s">
        <v>70</v>
      </c>
      <c r="K69" s="51" t="s">
        <v>1212</v>
      </c>
      <c r="L69" s="51" t="s">
        <v>1218</v>
      </c>
      <c r="M69" s="51"/>
      <c r="N69" s="51"/>
      <c r="O69" s="51" t="s">
        <v>88</v>
      </c>
      <c r="P69" s="51"/>
      <c r="Q69" s="51"/>
    </row>
    <row r="70" spans="1:17" ht="51" x14ac:dyDescent="0.2">
      <c r="A70" s="46" t="s">
        <v>455</v>
      </c>
      <c r="B70" s="52" t="s">
        <v>71</v>
      </c>
      <c r="C70" s="52" t="s">
        <v>72</v>
      </c>
      <c r="D70" s="52">
        <v>25</v>
      </c>
      <c r="E70" s="52" t="s">
        <v>75</v>
      </c>
      <c r="F70" s="52">
        <v>36</v>
      </c>
      <c r="G70" s="54" t="s">
        <v>284</v>
      </c>
      <c r="H70" s="54" t="s">
        <v>285</v>
      </c>
      <c r="I70" s="52" t="s">
        <v>31</v>
      </c>
      <c r="J70" s="52" t="s">
        <v>70</v>
      </c>
      <c r="K70" s="51" t="s">
        <v>1212</v>
      </c>
      <c r="L70" s="51" t="s">
        <v>1218</v>
      </c>
      <c r="M70" s="51"/>
      <c r="N70" s="51"/>
      <c r="O70" s="51" t="s">
        <v>88</v>
      </c>
      <c r="P70" s="51"/>
      <c r="Q70" s="51"/>
    </row>
    <row r="71" spans="1:17" ht="51" x14ac:dyDescent="0.2">
      <c r="A71" s="46" t="s">
        <v>454</v>
      </c>
      <c r="B71" s="52" t="s">
        <v>71</v>
      </c>
      <c r="C71" s="52" t="s">
        <v>72</v>
      </c>
      <c r="D71" s="52">
        <v>25</v>
      </c>
      <c r="E71" s="52" t="s">
        <v>75</v>
      </c>
      <c r="F71" s="52">
        <v>39</v>
      </c>
      <c r="G71" s="54" t="s">
        <v>284</v>
      </c>
      <c r="H71" s="54" t="s">
        <v>285</v>
      </c>
      <c r="I71" s="52" t="s">
        <v>31</v>
      </c>
      <c r="J71" s="52" t="s">
        <v>70</v>
      </c>
      <c r="K71" s="51" t="s">
        <v>1212</v>
      </c>
      <c r="L71" s="51" t="s">
        <v>1218</v>
      </c>
      <c r="M71" s="51"/>
      <c r="N71" s="51"/>
      <c r="O71" s="51" t="s">
        <v>88</v>
      </c>
      <c r="P71" s="51"/>
      <c r="Q71" s="51"/>
    </row>
    <row r="72" spans="1:17" ht="51" x14ac:dyDescent="0.2">
      <c r="A72" s="46" t="s">
        <v>453</v>
      </c>
      <c r="B72" s="52" t="s">
        <v>71</v>
      </c>
      <c r="C72" s="52" t="s">
        <v>72</v>
      </c>
      <c r="D72" s="52">
        <v>25</v>
      </c>
      <c r="E72" s="52" t="s">
        <v>75</v>
      </c>
      <c r="F72" s="52">
        <v>41</v>
      </c>
      <c r="G72" s="54" t="s">
        <v>284</v>
      </c>
      <c r="H72" s="54" t="s">
        <v>285</v>
      </c>
      <c r="I72" s="52" t="s">
        <v>31</v>
      </c>
      <c r="J72" s="52" t="s">
        <v>70</v>
      </c>
      <c r="K72" s="51" t="s">
        <v>1212</v>
      </c>
      <c r="L72" s="51" t="s">
        <v>1218</v>
      </c>
      <c r="M72" s="51"/>
      <c r="N72" s="51"/>
      <c r="O72" s="51" t="s">
        <v>88</v>
      </c>
      <c r="P72" s="51"/>
      <c r="Q72" s="51"/>
    </row>
    <row r="73" spans="1:17" ht="102" x14ac:dyDescent="0.2">
      <c r="A73" s="46" t="s">
        <v>1020</v>
      </c>
      <c r="B73" s="46" t="s">
        <v>650</v>
      </c>
      <c r="C73" s="46" t="s">
        <v>651</v>
      </c>
      <c r="D73" s="46">
        <v>26</v>
      </c>
      <c r="E73" s="46" t="s">
        <v>36</v>
      </c>
      <c r="F73" s="46">
        <v>4</v>
      </c>
      <c r="G73" s="46" t="s">
        <v>677</v>
      </c>
      <c r="H73" s="46" t="s">
        <v>678</v>
      </c>
      <c r="I73" s="46" t="s">
        <v>39</v>
      </c>
      <c r="J73" s="46" t="s">
        <v>32</v>
      </c>
      <c r="K73" s="51"/>
      <c r="L73" s="51"/>
      <c r="M73" s="51"/>
      <c r="N73" s="51"/>
      <c r="O73" s="51" t="s">
        <v>1196</v>
      </c>
      <c r="P73" s="51"/>
      <c r="Q73" s="51" t="s">
        <v>1200</v>
      </c>
    </row>
    <row r="74" spans="1:17" ht="51" x14ac:dyDescent="0.2">
      <c r="A74" s="46" t="s">
        <v>1021</v>
      </c>
      <c r="B74" s="46" t="s">
        <v>650</v>
      </c>
      <c r="C74" s="46" t="s">
        <v>651</v>
      </c>
      <c r="D74" s="46">
        <v>26</v>
      </c>
      <c r="E74" s="46" t="s">
        <v>36</v>
      </c>
      <c r="F74" s="46">
        <v>7</v>
      </c>
      <c r="G74" s="46" t="s">
        <v>679</v>
      </c>
      <c r="H74" s="46" t="s">
        <v>680</v>
      </c>
      <c r="I74" s="46" t="s">
        <v>39</v>
      </c>
      <c r="J74" s="46" t="s">
        <v>32</v>
      </c>
      <c r="K74" s="51"/>
      <c r="L74" s="51"/>
      <c r="M74" s="51"/>
      <c r="N74" s="51"/>
      <c r="O74" s="51" t="s">
        <v>1196</v>
      </c>
      <c r="P74" s="51"/>
      <c r="Q74" s="51" t="s">
        <v>1200</v>
      </c>
    </row>
    <row r="75" spans="1:17" ht="38.25" x14ac:dyDescent="0.2">
      <c r="A75" s="46" t="s">
        <v>1022</v>
      </c>
      <c r="B75" s="46" t="s">
        <v>650</v>
      </c>
      <c r="C75" s="46" t="s">
        <v>651</v>
      </c>
      <c r="D75" s="46">
        <v>26</v>
      </c>
      <c r="E75" s="46" t="s">
        <v>36</v>
      </c>
      <c r="F75" s="46">
        <v>11</v>
      </c>
      <c r="G75" s="46" t="s">
        <v>681</v>
      </c>
      <c r="H75" s="46" t="s">
        <v>682</v>
      </c>
      <c r="I75" s="46" t="s">
        <v>39</v>
      </c>
      <c r="J75" s="72" t="s">
        <v>32</v>
      </c>
      <c r="K75" s="51" t="s">
        <v>1198</v>
      </c>
      <c r="L75" s="51"/>
      <c r="M75" s="51"/>
      <c r="N75" s="51"/>
      <c r="O75" s="51" t="s">
        <v>89</v>
      </c>
      <c r="P75" s="51"/>
      <c r="Q75" s="51"/>
    </row>
    <row r="76" spans="1:17" ht="140.25" x14ac:dyDescent="0.2">
      <c r="A76" s="46" t="s">
        <v>1023</v>
      </c>
      <c r="B76" s="72" t="s">
        <v>650</v>
      </c>
      <c r="C76" s="72" t="s">
        <v>651</v>
      </c>
      <c r="D76" s="72">
        <v>26</v>
      </c>
      <c r="E76" s="72" t="s">
        <v>36</v>
      </c>
      <c r="F76" s="72">
        <v>12</v>
      </c>
      <c r="G76" s="72" t="s">
        <v>683</v>
      </c>
      <c r="H76" s="72" t="s">
        <v>684</v>
      </c>
      <c r="I76" s="72" t="s">
        <v>39</v>
      </c>
      <c r="J76" s="72" t="s">
        <v>32</v>
      </c>
      <c r="K76" s="51"/>
      <c r="L76" s="51"/>
      <c r="M76" s="51"/>
      <c r="N76" s="51"/>
      <c r="O76" s="51" t="s">
        <v>1196</v>
      </c>
      <c r="P76" s="51"/>
      <c r="Q76" s="51" t="s">
        <v>1200</v>
      </c>
    </row>
    <row r="77" spans="1:17" x14ac:dyDescent="0.2">
      <c r="A77" s="46" t="s">
        <v>610</v>
      </c>
      <c r="B77" s="46" t="s">
        <v>510</v>
      </c>
      <c r="C77" s="46" t="s">
        <v>511</v>
      </c>
      <c r="D77" s="46">
        <v>27</v>
      </c>
      <c r="E77" s="46" t="s">
        <v>36</v>
      </c>
      <c r="F77" s="46">
        <v>2</v>
      </c>
      <c r="G77" s="46" t="s">
        <v>527</v>
      </c>
      <c r="H77" s="46" t="s">
        <v>528</v>
      </c>
      <c r="I77" s="46" t="s">
        <v>31</v>
      </c>
      <c r="J77" s="52"/>
      <c r="K77" s="51" t="s">
        <v>1198</v>
      </c>
      <c r="L77" s="51"/>
      <c r="M77" s="51"/>
      <c r="N77" s="51"/>
      <c r="O77" s="51" t="s">
        <v>89</v>
      </c>
      <c r="P77" s="51"/>
      <c r="Q77" s="51"/>
    </row>
    <row r="78" spans="1:17" ht="38.25" x14ac:dyDescent="0.2">
      <c r="A78" s="46" t="s">
        <v>460</v>
      </c>
      <c r="B78" s="52" t="s">
        <v>71</v>
      </c>
      <c r="C78" s="52" t="s">
        <v>72</v>
      </c>
      <c r="D78" s="52">
        <v>27</v>
      </c>
      <c r="E78" s="52" t="s">
        <v>36</v>
      </c>
      <c r="F78" s="52">
        <v>3</v>
      </c>
      <c r="G78" s="54" t="s">
        <v>286</v>
      </c>
      <c r="H78" s="54" t="s">
        <v>287</v>
      </c>
      <c r="I78" s="52" t="s">
        <v>39</v>
      </c>
      <c r="J78" s="52" t="s">
        <v>70</v>
      </c>
      <c r="K78" s="51" t="s">
        <v>1201</v>
      </c>
      <c r="L78" s="51" t="s">
        <v>1221</v>
      </c>
      <c r="M78" s="51"/>
      <c r="N78" s="51"/>
      <c r="O78" s="51" t="s">
        <v>89</v>
      </c>
      <c r="P78" s="51"/>
      <c r="Q78" s="51"/>
    </row>
    <row r="79" spans="1:17" ht="76.5" x14ac:dyDescent="0.2">
      <c r="A79" s="46" t="s">
        <v>1024</v>
      </c>
      <c r="B79" s="46" t="s">
        <v>650</v>
      </c>
      <c r="C79" s="46" t="s">
        <v>651</v>
      </c>
      <c r="D79" s="46">
        <v>27</v>
      </c>
      <c r="E79" s="46" t="s">
        <v>36</v>
      </c>
      <c r="F79" s="46">
        <v>3</v>
      </c>
      <c r="G79" s="46" t="s">
        <v>685</v>
      </c>
      <c r="H79" s="46" t="s">
        <v>686</v>
      </c>
      <c r="I79" s="46" t="s">
        <v>39</v>
      </c>
      <c r="J79" s="72" t="s">
        <v>32</v>
      </c>
      <c r="K79" s="51" t="s">
        <v>1198</v>
      </c>
      <c r="L79" s="51"/>
      <c r="M79" s="51"/>
      <c r="N79" s="51"/>
      <c r="O79" s="51" t="s">
        <v>89</v>
      </c>
      <c r="P79" s="51"/>
      <c r="Q79" s="51"/>
    </row>
    <row r="80" spans="1:17" ht="25.5" x14ac:dyDescent="0.2">
      <c r="A80" s="46" t="s">
        <v>611</v>
      </c>
      <c r="B80" s="46" t="s">
        <v>510</v>
      </c>
      <c r="C80" s="46" t="s">
        <v>511</v>
      </c>
      <c r="D80" s="46">
        <v>27</v>
      </c>
      <c r="E80" s="46" t="s">
        <v>36</v>
      </c>
      <c r="F80" s="46">
        <v>4</v>
      </c>
      <c r="G80" s="46" t="s">
        <v>529</v>
      </c>
      <c r="H80" s="46" t="s">
        <v>530</v>
      </c>
      <c r="I80" s="46" t="s">
        <v>31</v>
      </c>
      <c r="J80" s="52"/>
      <c r="K80" s="51" t="s">
        <v>1201</v>
      </c>
      <c r="L80" s="51" t="s">
        <v>1248</v>
      </c>
      <c r="M80" s="51"/>
      <c r="N80" s="51"/>
      <c r="O80" s="51" t="s">
        <v>89</v>
      </c>
      <c r="P80" s="51"/>
      <c r="Q80" s="51"/>
    </row>
    <row r="81" spans="1:17" ht="25.5" x14ac:dyDescent="0.2">
      <c r="A81" s="46" t="s">
        <v>395</v>
      </c>
      <c r="B81" s="72" t="s">
        <v>29</v>
      </c>
      <c r="C81" s="72" t="s">
        <v>159</v>
      </c>
      <c r="D81" s="72">
        <v>27</v>
      </c>
      <c r="E81" s="72" t="s">
        <v>36</v>
      </c>
      <c r="F81" s="72">
        <v>6</v>
      </c>
      <c r="G81" s="72" t="s">
        <v>166</v>
      </c>
      <c r="H81" s="72" t="s">
        <v>167</v>
      </c>
      <c r="I81" s="72" t="s">
        <v>31</v>
      </c>
      <c r="J81" s="53"/>
      <c r="K81" s="51" t="s">
        <v>1198</v>
      </c>
      <c r="L81" s="51"/>
      <c r="M81" s="51"/>
      <c r="N81" s="51"/>
      <c r="O81" s="51" t="s">
        <v>89</v>
      </c>
      <c r="P81" s="51"/>
      <c r="Q81" s="51"/>
    </row>
    <row r="82" spans="1:17" ht="25.5" x14ac:dyDescent="0.2">
      <c r="A82" s="46" t="s">
        <v>612</v>
      </c>
      <c r="B82" s="46" t="s">
        <v>510</v>
      </c>
      <c r="C82" s="46" t="s">
        <v>511</v>
      </c>
      <c r="D82" s="46">
        <v>27</v>
      </c>
      <c r="E82" s="46" t="s">
        <v>36</v>
      </c>
      <c r="F82" s="46">
        <v>6</v>
      </c>
      <c r="G82" s="46" t="s">
        <v>531</v>
      </c>
      <c r="H82" s="46" t="s">
        <v>532</v>
      </c>
      <c r="I82" s="46" t="s">
        <v>31</v>
      </c>
      <c r="J82" s="52"/>
      <c r="K82" s="51" t="s">
        <v>1198</v>
      </c>
      <c r="L82" s="51"/>
      <c r="M82" s="51"/>
      <c r="N82" s="51"/>
      <c r="O82" s="51" t="s">
        <v>89</v>
      </c>
      <c r="P82" s="51"/>
      <c r="Q82" s="51"/>
    </row>
    <row r="83" spans="1:17" ht="51" x14ac:dyDescent="0.2">
      <c r="A83" s="46" t="s">
        <v>461</v>
      </c>
      <c r="B83" s="52" t="s">
        <v>71</v>
      </c>
      <c r="C83" s="52" t="s">
        <v>72</v>
      </c>
      <c r="D83" s="52">
        <v>27</v>
      </c>
      <c r="E83" s="52" t="s">
        <v>53</v>
      </c>
      <c r="F83" s="52">
        <v>17</v>
      </c>
      <c r="G83" s="54" t="s">
        <v>284</v>
      </c>
      <c r="H83" s="54" t="s">
        <v>285</v>
      </c>
      <c r="I83" s="52" t="s">
        <v>31</v>
      </c>
      <c r="J83" s="52" t="s">
        <v>70</v>
      </c>
      <c r="K83" s="51" t="s">
        <v>1212</v>
      </c>
      <c r="L83" s="51" t="s">
        <v>1218</v>
      </c>
      <c r="M83" s="51"/>
      <c r="N83" s="51"/>
      <c r="O83" s="51" t="s">
        <v>88</v>
      </c>
      <c r="P83" s="51"/>
      <c r="Q83" s="51"/>
    </row>
    <row r="84" spans="1:17" ht="51" x14ac:dyDescent="0.2">
      <c r="A84" s="46" t="s">
        <v>1025</v>
      </c>
      <c r="B84" s="46" t="s">
        <v>650</v>
      </c>
      <c r="C84" s="46" t="s">
        <v>651</v>
      </c>
      <c r="D84" s="46">
        <v>27</v>
      </c>
      <c r="E84" s="46" t="s">
        <v>53</v>
      </c>
      <c r="F84" s="46">
        <v>23</v>
      </c>
      <c r="G84" s="46" t="s">
        <v>687</v>
      </c>
      <c r="H84" s="46" t="s">
        <v>688</v>
      </c>
      <c r="I84" s="46" t="s">
        <v>39</v>
      </c>
      <c r="J84" s="46" t="s">
        <v>70</v>
      </c>
      <c r="K84" s="51" t="s">
        <v>1198</v>
      </c>
      <c r="L84" s="51"/>
      <c r="M84" s="51"/>
      <c r="N84" s="51"/>
      <c r="O84" s="51" t="s">
        <v>89</v>
      </c>
      <c r="P84" s="51"/>
      <c r="Q84" s="51"/>
    </row>
    <row r="85" spans="1:17" ht="25.5" x14ac:dyDescent="0.2">
      <c r="A85" s="46" t="s">
        <v>396</v>
      </c>
      <c r="B85" s="72" t="s">
        <v>29</v>
      </c>
      <c r="C85" s="72" t="s">
        <v>159</v>
      </c>
      <c r="D85" s="72">
        <v>27</v>
      </c>
      <c r="E85" s="72" t="s">
        <v>53</v>
      </c>
      <c r="F85" s="72">
        <v>29</v>
      </c>
      <c r="G85" s="72" t="s">
        <v>168</v>
      </c>
      <c r="H85" s="72" t="s">
        <v>169</v>
      </c>
      <c r="I85" s="72" t="s">
        <v>31</v>
      </c>
      <c r="J85" s="53"/>
      <c r="K85" s="51" t="s">
        <v>1198</v>
      </c>
      <c r="L85" s="51"/>
      <c r="M85" s="51"/>
      <c r="N85" s="51"/>
      <c r="O85" s="51" t="s">
        <v>89</v>
      </c>
      <c r="P85" s="51"/>
      <c r="Q85" s="51"/>
    </row>
    <row r="86" spans="1:17" ht="38.25" x14ac:dyDescent="0.2">
      <c r="A86" s="46" t="s">
        <v>1026</v>
      </c>
      <c r="B86" s="72" t="s">
        <v>650</v>
      </c>
      <c r="C86" s="72" t="s">
        <v>651</v>
      </c>
      <c r="D86" s="72">
        <v>31</v>
      </c>
      <c r="E86" s="72" t="s">
        <v>689</v>
      </c>
      <c r="F86" s="72">
        <v>25</v>
      </c>
      <c r="G86" s="72" t="s">
        <v>690</v>
      </c>
      <c r="H86" s="72" t="s">
        <v>691</v>
      </c>
      <c r="I86" s="72" t="s">
        <v>39</v>
      </c>
      <c r="J86" s="72" t="s">
        <v>32</v>
      </c>
      <c r="K86" s="51" t="s">
        <v>1198</v>
      </c>
      <c r="L86" s="51"/>
      <c r="M86" s="51"/>
      <c r="N86" s="51"/>
      <c r="O86" s="51" t="s">
        <v>89</v>
      </c>
      <c r="P86" s="51"/>
      <c r="Q86" s="51"/>
    </row>
    <row r="87" spans="1:17" x14ac:dyDescent="0.2">
      <c r="A87" s="46" t="s">
        <v>462</v>
      </c>
      <c r="B87" s="52" t="s">
        <v>71</v>
      </c>
      <c r="C87" s="52" t="s">
        <v>72</v>
      </c>
      <c r="D87" s="52">
        <v>32</v>
      </c>
      <c r="E87" s="52" t="s">
        <v>37</v>
      </c>
      <c r="F87" s="52">
        <v>7</v>
      </c>
      <c r="G87" s="54" t="s">
        <v>257</v>
      </c>
      <c r="H87" s="54" t="s">
        <v>258</v>
      </c>
      <c r="I87" s="52" t="s">
        <v>31</v>
      </c>
      <c r="J87" s="52" t="s">
        <v>70</v>
      </c>
      <c r="K87" s="51" t="s">
        <v>1198</v>
      </c>
      <c r="L87" s="51"/>
      <c r="M87" s="51"/>
      <c r="N87" s="51"/>
      <c r="O87" s="51" t="s">
        <v>89</v>
      </c>
      <c r="P87" s="51"/>
      <c r="Q87" s="51"/>
    </row>
    <row r="88" spans="1:17" x14ac:dyDescent="0.2">
      <c r="A88" s="46" t="s">
        <v>463</v>
      </c>
      <c r="B88" s="52" t="s">
        <v>71</v>
      </c>
      <c r="C88" s="52" t="s">
        <v>72</v>
      </c>
      <c r="D88" s="52">
        <v>32</v>
      </c>
      <c r="E88" s="52" t="s">
        <v>37</v>
      </c>
      <c r="F88" s="52">
        <v>13</v>
      </c>
      <c r="G88" s="54" t="s">
        <v>257</v>
      </c>
      <c r="H88" s="54" t="s">
        <v>258</v>
      </c>
      <c r="I88" s="52" t="s">
        <v>31</v>
      </c>
      <c r="J88" s="52" t="s">
        <v>70</v>
      </c>
      <c r="K88" s="51" t="s">
        <v>1198</v>
      </c>
      <c r="L88" s="51"/>
      <c r="M88" s="51"/>
      <c r="N88" s="51"/>
      <c r="O88" s="51" t="s">
        <v>89</v>
      </c>
      <c r="P88" s="51"/>
      <c r="Q88" s="51"/>
    </row>
    <row r="89" spans="1:17" ht="38.25" x14ac:dyDescent="0.2">
      <c r="A89" s="46" t="s">
        <v>1027</v>
      </c>
      <c r="B89" s="46" t="s">
        <v>650</v>
      </c>
      <c r="C89" s="46" t="s">
        <v>651</v>
      </c>
      <c r="D89" s="46">
        <v>32</v>
      </c>
      <c r="E89" s="46" t="s">
        <v>37</v>
      </c>
      <c r="F89" s="46">
        <v>19</v>
      </c>
      <c r="G89" s="46" t="s">
        <v>690</v>
      </c>
      <c r="H89" s="46" t="s">
        <v>691</v>
      </c>
      <c r="I89" s="46" t="s">
        <v>39</v>
      </c>
      <c r="J89" s="46" t="s">
        <v>32</v>
      </c>
      <c r="K89" s="51" t="s">
        <v>1198</v>
      </c>
      <c r="L89" s="51"/>
      <c r="M89" s="51"/>
      <c r="N89" s="51"/>
      <c r="O89" s="51" t="s">
        <v>89</v>
      </c>
      <c r="P89" s="51"/>
      <c r="Q89" s="51"/>
    </row>
    <row r="90" spans="1:17" ht="25.5" x14ac:dyDescent="0.2">
      <c r="A90" s="46" t="s">
        <v>397</v>
      </c>
      <c r="B90" s="46" t="s">
        <v>29</v>
      </c>
      <c r="C90" s="46" t="s">
        <v>159</v>
      </c>
      <c r="D90" s="46">
        <v>33</v>
      </c>
      <c r="E90" s="46" t="s">
        <v>50</v>
      </c>
      <c r="F90" s="46">
        <v>19</v>
      </c>
      <c r="G90" s="46" t="s">
        <v>170</v>
      </c>
      <c r="H90" s="46" t="s">
        <v>171</v>
      </c>
      <c r="I90" s="46" t="s">
        <v>31</v>
      </c>
      <c r="J90" s="53"/>
      <c r="K90" s="51" t="s">
        <v>1198</v>
      </c>
      <c r="L90" s="51"/>
      <c r="M90" s="51"/>
      <c r="N90" s="51"/>
      <c r="O90" s="51" t="s">
        <v>89</v>
      </c>
      <c r="P90" s="51"/>
      <c r="Q90" s="51"/>
    </row>
    <row r="91" spans="1:17" ht="25.5" x14ac:dyDescent="0.2">
      <c r="A91" s="46" t="s">
        <v>1028</v>
      </c>
      <c r="B91" s="46" t="s">
        <v>650</v>
      </c>
      <c r="C91" s="46" t="s">
        <v>651</v>
      </c>
      <c r="D91" s="46">
        <v>33</v>
      </c>
      <c r="E91" s="46" t="s">
        <v>50</v>
      </c>
      <c r="F91" s="46">
        <v>19</v>
      </c>
      <c r="G91" s="46" t="s">
        <v>692</v>
      </c>
      <c r="H91" s="46" t="s">
        <v>693</v>
      </c>
      <c r="I91" s="46" t="s">
        <v>31</v>
      </c>
      <c r="J91" s="46" t="s">
        <v>32</v>
      </c>
      <c r="K91" s="51" t="s">
        <v>1198</v>
      </c>
      <c r="L91" s="51"/>
      <c r="M91" s="51"/>
      <c r="N91" s="51"/>
      <c r="O91" s="51" t="s">
        <v>89</v>
      </c>
      <c r="P91" s="51"/>
      <c r="Q91" s="51"/>
    </row>
    <row r="92" spans="1:17" ht="38.25" x14ac:dyDescent="0.2">
      <c r="A92" s="46" t="s">
        <v>1029</v>
      </c>
      <c r="B92" s="46" t="s">
        <v>650</v>
      </c>
      <c r="C92" s="46" t="s">
        <v>651</v>
      </c>
      <c r="D92" s="46">
        <v>34</v>
      </c>
      <c r="E92" s="46" t="s">
        <v>694</v>
      </c>
      <c r="F92" s="46">
        <v>10</v>
      </c>
      <c r="G92" s="46" t="s">
        <v>695</v>
      </c>
      <c r="H92" s="46" t="s">
        <v>696</v>
      </c>
      <c r="I92" s="46" t="s">
        <v>39</v>
      </c>
      <c r="J92" s="46" t="s">
        <v>32</v>
      </c>
      <c r="K92" s="51" t="s">
        <v>1198</v>
      </c>
      <c r="L92" s="51"/>
      <c r="M92" s="51"/>
      <c r="N92" s="51"/>
      <c r="O92" s="51" t="s">
        <v>89</v>
      </c>
      <c r="P92" s="51"/>
      <c r="Q92" s="51"/>
    </row>
    <row r="93" spans="1:17" ht="76.5" x14ac:dyDescent="0.2">
      <c r="A93" s="46" t="s">
        <v>1030</v>
      </c>
      <c r="B93" s="46" t="s">
        <v>650</v>
      </c>
      <c r="C93" s="46" t="s">
        <v>651</v>
      </c>
      <c r="D93" s="46">
        <v>34</v>
      </c>
      <c r="E93" s="46" t="s">
        <v>697</v>
      </c>
      <c r="F93" s="46">
        <v>20</v>
      </c>
      <c r="G93" s="46" t="s">
        <v>698</v>
      </c>
      <c r="H93" s="46" t="s">
        <v>699</v>
      </c>
      <c r="I93" s="46" t="s">
        <v>39</v>
      </c>
      <c r="J93" s="46" t="s">
        <v>32</v>
      </c>
      <c r="K93" s="51" t="s">
        <v>1201</v>
      </c>
      <c r="L93" s="72" t="s">
        <v>1202</v>
      </c>
      <c r="M93" s="51"/>
      <c r="N93" s="51"/>
      <c r="O93" s="51" t="s">
        <v>89</v>
      </c>
      <c r="P93" s="51"/>
      <c r="Q93" s="51"/>
    </row>
    <row r="94" spans="1:17" x14ac:dyDescent="0.2">
      <c r="A94" s="46" t="s">
        <v>1031</v>
      </c>
      <c r="B94" s="46" t="s">
        <v>650</v>
      </c>
      <c r="C94" s="46" t="s">
        <v>651</v>
      </c>
      <c r="D94" s="46">
        <v>34</v>
      </c>
      <c r="E94" s="46" t="s">
        <v>697</v>
      </c>
      <c r="F94" s="46">
        <v>24</v>
      </c>
      <c r="G94" s="46" t="s">
        <v>700</v>
      </c>
      <c r="H94" s="46" t="s">
        <v>701</v>
      </c>
      <c r="I94" s="46" t="s">
        <v>39</v>
      </c>
      <c r="J94" s="46" t="s">
        <v>32</v>
      </c>
      <c r="K94" s="51" t="s">
        <v>1198</v>
      </c>
      <c r="L94" s="51"/>
      <c r="M94" s="51"/>
      <c r="N94" s="51"/>
      <c r="O94" s="51" t="s">
        <v>89</v>
      </c>
      <c r="P94" s="51"/>
      <c r="Q94" s="51"/>
    </row>
    <row r="95" spans="1:17" ht="25.5" x14ac:dyDescent="0.2">
      <c r="A95" s="46" t="s">
        <v>1032</v>
      </c>
      <c r="B95" s="46" t="s">
        <v>650</v>
      </c>
      <c r="C95" s="46" t="s">
        <v>651</v>
      </c>
      <c r="D95" s="46">
        <v>34</v>
      </c>
      <c r="E95" s="46" t="s">
        <v>697</v>
      </c>
      <c r="F95" s="46">
        <v>25</v>
      </c>
      <c r="G95" s="46" t="s">
        <v>702</v>
      </c>
      <c r="H95" s="46" t="s">
        <v>703</v>
      </c>
      <c r="I95" s="46" t="s">
        <v>31</v>
      </c>
      <c r="J95" s="46" t="s">
        <v>32</v>
      </c>
      <c r="K95" s="51" t="s">
        <v>1198</v>
      </c>
      <c r="L95" s="51"/>
      <c r="M95" s="51"/>
      <c r="N95" s="51"/>
      <c r="O95" s="51" t="s">
        <v>89</v>
      </c>
      <c r="P95" s="51"/>
      <c r="Q95" s="51"/>
    </row>
    <row r="96" spans="1:17" ht="25.5" x14ac:dyDescent="0.2">
      <c r="A96" s="46" t="s">
        <v>1033</v>
      </c>
      <c r="B96" s="46" t="s">
        <v>650</v>
      </c>
      <c r="C96" s="46" t="s">
        <v>651</v>
      </c>
      <c r="D96" s="46">
        <v>34</v>
      </c>
      <c r="E96" s="46" t="s">
        <v>697</v>
      </c>
      <c r="F96" s="46">
        <v>26</v>
      </c>
      <c r="G96" s="46" t="s">
        <v>704</v>
      </c>
      <c r="H96" s="46" t="s">
        <v>705</v>
      </c>
      <c r="I96" s="46" t="s">
        <v>39</v>
      </c>
      <c r="J96" s="46" t="s">
        <v>32</v>
      </c>
      <c r="K96" s="51" t="s">
        <v>1201</v>
      </c>
      <c r="L96" s="72" t="s">
        <v>1203</v>
      </c>
      <c r="M96" s="51"/>
      <c r="N96" s="51"/>
      <c r="O96" s="51" t="s">
        <v>89</v>
      </c>
      <c r="P96" s="51"/>
      <c r="Q96" s="51"/>
    </row>
    <row r="97" spans="1:17" ht="63.75" x14ac:dyDescent="0.2">
      <c r="A97" s="46" t="s">
        <v>1034</v>
      </c>
      <c r="B97" s="46" t="s">
        <v>650</v>
      </c>
      <c r="C97" s="46" t="s">
        <v>651</v>
      </c>
      <c r="D97" s="46">
        <v>34</v>
      </c>
      <c r="E97" s="46" t="s">
        <v>697</v>
      </c>
      <c r="F97" s="46">
        <v>34</v>
      </c>
      <c r="G97" s="46" t="s">
        <v>706</v>
      </c>
      <c r="H97" s="46" t="s">
        <v>707</v>
      </c>
      <c r="I97" s="46" t="s">
        <v>39</v>
      </c>
      <c r="J97" s="46" t="s">
        <v>32</v>
      </c>
      <c r="K97" s="51" t="s">
        <v>1198</v>
      </c>
      <c r="L97" s="51"/>
      <c r="M97" s="51"/>
      <c r="N97" s="51"/>
      <c r="O97" s="51" t="s">
        <v>89</v>
      </c>
      <c r="P97" s="51"/>
      <c r="Q97" s="51"/>
    </row>
    <row r="98" spans="1:17" ht="25.5" x14ac:dyDescent="0.2">
      <c r="A98" s="46" t="s">
        <v>1035</v>
      </c>
      <c r="B98" s="46" t="s">
        <v>650</v>
      </c>
      <c r="C98" s="46" t="s">
        <v>651</v>
      </c>
      <c r="D98" s="46">
        <v>34</v>
      </c>
      <c r="E98" s="46" t="s">
        <v>697</v>
      </c>
      <c r="F98" s="46">
        <v>42</v>
      </c>
      <c r="G98" s="46" t="s">
        <v>708</v>
      </c>
      <c r="H98" s="46" t="s">
        <v>709</v>
      </c>
      <c r="I98" s="46" t="s">
        <v>39</v>
      </c>
      <c r="J98" s="46" t="s">
        <v>32</v>
      </c>
      <c r="K98" s="51" t="s">
        <v>1198</v>
      </c>
      <c r="L98" s="51"/>
      <c r="M98" s="51"/>
      <c r="N98" s="51"/>
      <c r="O98" s="51" t="s">
        <v>89</v>
      </c>
      <c r="P98" s="51"/>
      <c r="Q98" s="51"/>
    </row>
    <row r="99" spans="1:17" ht="25.5" x14ac:dyDescent="0.2">
      <c r="A99" s="46" t="s">
        <v>1036</v>
      </c>
      <c r="B99" s="46" t="s">
        <v>650</v>
      </c>
      <c r="C99" s="46" t="s">
        <v>651</v>
      </c>
      <c r="D99" s="46">
        <v>36</v>
      </c>
      <c r="E99" s="46" t="s">
        <v>697</v>
      </c>
      <c r="F99" s="46">
        <v>8</v>
      </c>
      <c r="G99" s="46" t="s">
        <v>710</v>
      </c>
      <c r="H99" s="46" t="s">
        <v>711</v>
      </c>
      <c r="I99" s="46" t="s">
        <v>31</v>
      </c>
      <c r="J99" s="46" t="s">
        <v>32</v>
      </c>
      <c r="K99" s="51" t="s">
        <v>1198</v>
      </c>
      <c r="L99" s="51"/>
      <c r="M99" s="51"/>
      <c r="N99" s="51"/>
      <c r="O99" s="51" t="s">
        <v>89</v>
      </c>
      <c r="P99" s="51"/>
      <c r="Q99" s="51"/>
    </row>
    <row r="100" spans="1:17" ht="76.5" x14ac:dyDescent="0.2">
      <c r="A100" s="46" t="s">
        <v>1037</v>
      </c>
      <c r="B100" s="46" t="s">
        <v>650</v>
      </c>
      <c r="C100" s="46" t="s">
        <v>651</v>
      </c>
      <c r="D100" s="46">
        <v>36</v>
      </c>
      <c r="E100" s="72" t="s">
        <v>697</v>
      </c>
      <c r="F100" s="46">
        <v>8</v>
      </c>
      <c r="G100" s="46" t="s">
        <v>712</v>
      </c>
      <c r="H100" s="46" t="s">
        <v>665</v>
      </c>
      <c r="I100" s="46" t="s">
        <v>39</v>
      </c>
      <c r="J100" s="46" t="s">
        <v>32</v>
      </c>
      <c r="K100" s="51"/>
      <c r="L100" s="51"/>
      <c r="M100" s="51"/>
      <c r="N100" s="51"/>
      <c r="O100" s="51" t="s">
        <v>1196</v>
      </c>
      <c r="P100" s="51"/>
      <c r="Q100" s="51" t="s">
        <v>1204</v>
      </c>
    </row>
    <row r="101" spans="1:17" x14ac:dyDescent="0.2">
      <c r="A101" s="46" t="s">
        <v>1038</v>
      </c>
      <c r="B101" s="46" t="s">
        <v>650</v>
      </c>
      <c r="C101" s="46" t="s">
        <v>651</v>
      </c>
      <c r="D101" s="46">
        <v>36</v>
      </c>
      <c r="E101" s="46" t="s">
        <v>697</v>
      </c>
      <c r="F101" s="46">
        <v>8</v>
      </c>
      <c r="G101" s="46" t="s">
        <v>713</v>
      </c>
      <c r="H101" s="46" t="s">
        <v>714</v>
      </c>
      <c r="I101" s="46" t="s">
        <v>31</v>
      </c>
      <c r="J101" s="46" t="s">
        <v>32</v>
      </c>
      <c r="K101" s="51" t="s">
        <v>1198</v>
      </c>
      <c r="L101" s="51"/>
      <c r="M101" s="51"/>
      <c r="N101" s="51"/>
      <c r="O101" s="51" t="s">
        <v>89</v>
      </c>
      <c r="P101" s="51"/>
      <c r="Q101" s="51"/>
    </row>
    <row r="102" spans="1:17" ht="63.75" x14ac:dyDescent="0.2">
      <c r="A102" s="46" t="s">
        <v>647</v>
      </c>
      <c r="B102" s="46" t="s">
        <v>590</v>
      </c>
      <c r="C102" s="46" t="s">
        <v>591</v>
      </c>
      <c r="D102" s="46">
        <v>36</v>
      </c>
      <c r="E102" s="73" t="s">
        <v>54</v>
      </c>
      <c r="F102" s="46">
        <v>12</v>
      </c>
      <c r="G102" s="46" t="s">
        <v>595</v>
      </c>
      <c r="H102" s="46" t="s">
        <v>596</v>
      </c>
      <c r="I102" s="46" t="s">
        <v>39</v>
      </c>
      <c r="J102" s="72" t="s">
        <v>32</v>
      </c>
      <c r="K102" s="51" t="s">
        <v>1201</v>
      </c>
      <c r="L102" s="51" t="s">
        <v>1223</v>
      </c>
      <c r="M102" s="51"/>
      <c r="N102" s="51"/>
      <c r="O102" s="51" t="s">
        <v>89</v>
      </c>
      <c r="P102" s="51" t="s">
        <v>1249</v>
      </c>
      <c r="Q102" s="51"/>
    </row>
    <row r="103" spans="1:17" ht="38.25" x14ac:dyDescent="0.2">
      <c r="A103" s="46" t="s">
        <v>1039</v>
      </c>
      <c r="B103" s="46" t="s">
        <v>650</v>
      </c>
      <c r="C103" s="46" t="s">
        <v>651</v>
      </c>
      <c r="D103" s="46">
        <v>37</v>
      </c>
      <c r="E103" s="46" t="s">
        <v>54</v>
      </c>
      <c r="F103" s="46">
        <v>2</v>
      </c>
      <c r="G103" s="46" t="s">
        <v>715</v>
      </c>
      <c r="H103" s="46" t="s">
        <v>716</v>
      </c>
      <c r="I103" s="46" t="s">
        <v>31</v>
      </c>
      <c r="J103" s="72" t="s">
        <v>32</v>
      </c>
      <c r="K103" s="51" t="s">
        <v>1198</v>
      </c>
      <c r="L103" s="51"/>
      <c r="M103" s="51"/>
      <c r="N103" s="51"/>
      <c r="O103" s="51" t="s">
        <v>89</v>
      </c>
      <c r="P103" s="51"/>
      <c r="Q103" s="51"/>
    </row>
    <row r="104" spans="1:17" ht="102" x14ac:dyDescent="0.2">
      <c r="A104" s="46" t="s">
        <v>398</v>
      </c>
      <c r="B104" s="46" t="s">
        <v>29</v>
      </c>
      <c r="C104" s="46" t="s">
        <v>159</v>
      </c>
      <c r="D104" s="46">
        <v>37</v>
      </c>
      <c r="E104" s="46" t="s">
        <v>54</v>
      </c>
      <c r="F104" s="46">
        <v>14</v>
      </c>
      <c r="G104" s="46" t="s">
        <v>172</v>
      </c>
      <c r="H104" s="46" t="s">
        <v>173</v>
      </c>
      <c r="I104" s="46" t="s">
        <v>31</v>
      </c>
      <c r="J104" s="53"/>
      <c r="K104" s="51" t="s">
        <v>1201</v>
      </c>
      <c r="L104" s="46" t="s">
        <v>1205</v>
      </c>
      <c r="M104" s="51"/>
      <c r="N104" s="51"/>
      <c r="O104" s="51" t="s">
        <v>89</v>
      </c>
      <c r="P104" s="51"/>
      <c r="Q104" s="51"/>
    </row>
    <row r="105" spans="1:17" ht="102" x14ac:dyDescent="0.2">
      <c r="A105" s="46" t="s">
        <v>613</v>
      </c>
      <c r="B105" s="46" t="s">
        <v>510</v>
      </c>
      <c r="C105" s="46" t="s">
        <v>511</v>
      </c>
      <c r="D105" s="46">
        <v>37</v>
      </c>
      <c r="E105" s="46" t="s">
        <v>54</v>
      </c>
      <c r="F105" s="46">
        <v>14</v>
      </c>
      <c r="G105" s="46" t="s">
        <v>533</v>
      </c>
      <c r="H105" s="46" t="s">
        <v>534</v>
      </c>
      <c r="I105" s="46" t="s">
        <v>31</v>
      </c>
      <c r="J105" s="52"/>
      <c r="K105" s="51" t="s">
        <v>1201</v>
      </c>
      <c r="L105" s="46" t="s">
        <v>1205</v>
      </c>
      <c r="M105" s="51"/>
      <c r="N105" s="51"/>
      <c r="O105" s="51" t="s">
        <v>89</v>
      </c>
      <c r="P105" s="51"/>
      <c r="Q105" s="51"/>
    </row>
    <row r="106" spans="1:17" ht="102" x14ac:dyDescent="0.2">
      <c r="A106" s="46" t="s">
        <v>614</v>
      </c>
      <c r="B106" s="46" t="s">
        <v>510</v>
      </c>
      <c r="C106" s="46" t="s">
        <v>511</v>
      </c>
      <c r="D106" s="46">
        <v>37</v>
      </c>
      <c r="E106" s="46" t="s">
        <v>54</v>
      </c>
      <c r="F106" s="46">
        <v>14</v>
      </c>
      <c r="G106" s="46" t="s">
        <v>535</v>
      </c>
      <c r="H106" s="46" t="s">
        <v>534</v>
      </c>
      <c r="I106" s="46" t="s">
        <v>39</v>
      </c>
      <c r="J106" s="52"/>
      <c r="K106" s="51" t="s">
        <v>1201</v>
      </c>
      <c r="L106" s="72" t="s">
        <v>1205</v>
      </c>
      <c r="M106" s="51"/>
      <c r="N106" s="51"/>
      <c r="O106" s="51" t="s">
        <v>89</v>
      </c>
      <c r="P106" s="51"/>
      <c r="Q106" s="51"/>
    </row>
    <row r="107" spans="1:17" ht="102" x14ac:dyDescent="0.2">
      <c r="A107" s="46" t="s">
        <v>1040</v>
      </c>
      <c r="B107" s="46" t="s">
        <v>650</v>
      </c>
      <c r="C107" s="46" t="s">
        <v>651</v>
      </c>
      <c r="D107" s="46">
        <v>37</v>
      </c>
      <c r="E107" s="46" t="s">
        <v>54</v>
      </c>
      <c r="F107" s="46">
        <v>14</v>
      </c>
      <c r="G107" s="46" t="s">
        <v>717</v>
      </c>
      <c r="H107" s="46" t="s">
        <v>718</v>
      </c>
      <c r="I107" s="46" t="s">
        <v>39</v>
      </c>
      <c r="J107" s="46" t="s">
        <v>32</v>
      </c>
      <c r="K107" s="51" t="s">
        <v>1201</v>
      </c>
      <c r="L107" s="72" t="s">
        <v>1205</v>
      </c>
      <c r="M107" s="51"/>
      <c r="N107" s="51"/>
      <c r="O107" s="51" t="s">
        <v>89</v>
      </c>
      <c r="P107" s="51"/>
      <c r="Q107" s="51"/>
    </row>
    <row r="108" spans="1:17" ht="38.25" x14ac:dyDescent="0.2">
      <c r="A108" s="46" t="s">
        <v>1041</v>
      </c>
      <c r="B108" s="46" t="s">
        <v>650</v>
      </c>
      <c r="C108" s="46" t="s">
        <v>651</v>
      </c>
      <c r="D108" s="46">
        <v>37</v>
      </c>
      <c r="E108" s="46" t="s">
        <v>54</v>
      </c>
      <c r="F108" s="46">
        <v>19</v>
      </c>
      <c r="G108" s="46" t="s">
        <v>719</v>
      </c>
      <c r="H108" s="46" t="s">
        <v>720</v>
      </c>
      <c r="I108" s="46" t="s">
        <v>31</v>
      </c>
      <c r="J108" s="72" t="s">
        <v>32</v>
      </c>
      <c r="K108" s="51" t="s">
        <v>1198</v>
      </c>
      <c r="L108" s="51"/>
      <c r="M108" s="51"/>
      <c r="N108" s="51"/>
      <c r="O108" s="51" t="s">
        <v>89</v>
      </c>
      <c r="P108" s="51"/>
      <c r="Q108" s="51"/>
    </row>
    <row r="109" spans="1:17" ht="51" x14ac:dyDescent="0.2">
      <c r="A109" s="46" t="s">
        <v>1042</v>
      </c>
      <c r="B109" s="46" t="s">
        <v>650</v>
      </c>
      <c r="C109" s="46" t="s">
        <v>651</v>
      </c>
      <c r="D109" s="46">
        <v>37</v>
      </c>
      <c r="E109" s="46" t="s">
        <v>54</v>
      </c>
      <c r="F109" s="46">
        <v>37</v>
      </c>
      <c r="G109" s="46" t="s">
        <v>721</v>
      </c>
      <c r="H109" s="46" t="s">
        <v>722</v>
      </c>
      <c r="I109" s="46" t="s">
        <v>39</v>
      </c>
      <c r="J109" s="46" t="s">
        <v>32</v>
      </c>
      <c r="K109" s="51"/>
      <c r="L109" s="51"/>
      <c r="M109" s="51"/>
      <c r="N109" s="51"/>
      <c r="O109" s="51" t="s">
        <v>1196</v>
      </c>
      <c r="P109" s="51"/>
      <c r="Q109" s="51" t="s">
        <v>1206</v>
      </c>
    </row>
    <row r="110" spans="1:17" ht="25.5" x14ac:dyDescent="0.2">
      <c r="A110" s="46" t="s">
        <v>615</v>
      </c>
      <c r="B110" s="46" t="s">
        <v>510</v>
      </c>
      <c r="C110" s="46" t="s">
        <v>511</v>
      </c>
      <c r="D110" s="46">
        <v>38</v>
      </c>
      <c r="E110" s="46" t="s">
        <v>38</v>
      </c>
      <c r="F110" s="46">
        <v>21</v>
      </c>
      <c r="G110" s="46" t="s">
        <v>536</v>
      </c>
      <c r="I110" s="46" t="s">
        <v>31</v>
      </c>
      <c r="J110" s="52"/>
      <c r="K110" s="51" t="s">
        <v>1212</v>
      </c>
      <c r="L110" s="51" t="s">
        <v>1222</v>
      </c>
      <c r="M110" s="51"/>
      <c r="N110" s="51"/>
      <c r="O110" s="51" t="s">
        <v>88</v>
      </c>
      <c r="P110" s="51"/>
      <c r="Q110" s="51"/>
    </row>
    <row r="111" spans="1:17" x14ac:dyDescent="0.2">
      <c r="A111" s="46" t="s">
        <v>1043</v>
      </c>
      <c r="B111" s="46" t="s">
        <v>650</v>
      </c>
      <c r="C111" s="46" t="s">
        <v>651</v>
      </c>
      <c r="D111" s="46">
        <v>39</v>
      </c>
      <c r="E111" s="46" t="s">
        <v>38</v>
      </c>
      <c r="F111" s="46">
        <v>4</v>
      </c>
      <c r="G111" s="46" t="s">
        <v>723</v>
      </c>
      <c r="H111" s="46" t="s">
        <v>724</v>
      </c>
      <c r="I111" s="46" t="s">
        <v>31</v>
      </c>
      <c r="J111" s="72" t="s">
        <v>32</v>
      </c>
      <c r="K111" s="51" t="s">
        <v>1198</v>
      </c>
      <c r="L111" s="51"/>
      <c r="M111" s="51"/>
      <c r="N111" s="51"/>
      <c r="O111" s="51" t="s">
        <v>89</v>
      </c>
      <c r="P111" s="51"/>
      <c r="Q111" s="51"/>
    </row>
    <row r="112" spans="1:17" ht="25.5" x14ac:dyDescent="0.2">
      <c r="A112" s="46" t="s">
        <v>399</v>
      </c>
      <c r="B112" s="46" t="s">
        <v>29</v>
      </c>
      <c r="C112" s="46" t="s">
        <v>159</v>
      </c>
      <c r="D112" s="46">
        <v>39</v>
      </c>
      <c r="E112" s="46" t="s">
        <v>38</v>
      </c>
      <c r="F112" s="46">
        <v>14</v>
      </c>
      <c r="G112" s="46" t="s">
        <v>174</v>
      </c>
      <c r="H112" s="46" t="s">
        <v>175</v>
      </c>
      <c r="I112" s="46" t="s">
        <v>31</v>
      </c>
      <c r="J112" s="53"/>
      <c r="K112" s="51" t="s">
        <v>1198</v>
      </c>
      <c r="L112" s="51"/>
      <c r="M112" s="51"/>
      <c r="N112" s="51"/>
      <c r="O112" s="51" t="s">
        <v>89</v>
      </c>
      <c r="P112" s="51"/>
      <c r="Q112" s="51"/>
    </row>
    <row r="113" spans="1:17" ht="25.5" x14ac:dyDescent="0.2">
      <c r="A113" s="46" t="s">
        <v>400</v>
      </c>
      <c r="B113" s="46" t="s">
        <v>29</v>
      </c>
      <c r="C113" s="46" t="s">
        <v>159</v>
      </c>
      <c r="D113" s="46">
        <v>40</v>
      </c>
      <c r="E113" s="46" t="s">
        <v>38</v>
      </c>
      <c r="F113" s="46">
        <v>16</v>
      </c>
      <c r="G113" s="46" t="s">
        <v>176</v>
      </c>
      <c r="H113" s="46" t="s">
        <v>177</v>
      </c>
      <c r="I113" s="46" t="s">
        <v>31</v>
      </c>
      <c r="J113" s="53"/>
      <c r="K113" s="51" t="s">
        <v>1198</v>
      </c>
      <c r="L113" s="51"/>
      <c r="M113" s="51"/>
      <c r="N113" s="51"/>
      <c r="O113" s="51" t="s">
        <v>89</v>
      </c>
      <c r="P113" s="51"/>
      <c r="Q113" s="51"/>
    </row>
    <row r="114" spans="1:17" x14ac:dyDescent="0.2">
      <c r="A114" s="46" t="s">
        <v>1044</v>
      </c>
      <c r="B114" s="46" t="s">
        <v>650</v>
      </c>
      <c r="C114" s="46" t="s">
        <v>651</v>
      </c>
      <c r="D114" s="46">
        <v>40</v>
      </c>
      <c r="E114" s="46" t="s">
        <v>38</v>
      </c>
      <c r="F114" s="46">
        <v>16</v>
      </c>
      <c r="G114" s="46" t="s">
        <v>725</v>
      </c>
      <c r="H114" s="46" t="s">
        <v>726</v>
      </c>
      <c r="I114" s="46" t="s">
        <v>31</v>
      </c>
      <c r="J114" s="46" t="s">
        <v>32</v>
      </c>
      <c r="K114" s="51" t="s">
        <v>1198</v>
      </c>
      <c r="L114" s="51"/>
      <c r="M114" s="51"/>
      <c r="N114" s="51"/>
      <c r="O114" s="51" t="s">
        <v>89</v>
      </c>
      <c r="P114" s="51"/>
      <c r="Q114" s="51"/>
    </row>
    <row r="115" spans="1:17" x14ac:dyDescent="0.2">
      <c r="A115" s="46" t="s">
        <v>1045</v>
      </c>
      <c r="B115" s="46" t="s">
        <v>650</v>
      </c>
      <c r="C115" s="46" t="s">
        <v>651</v>
      </c>
      <c r="D115" s="46">
        <v>40</v>
      </c>
      <c r="E115" s="72" t="s">
        <v>38</v>
      </c>
      <c r="F115" s="46">
        <v>17</v>
      </c>
      <c r="G115" s="46" t="s">
        <v>727</v>
      </c>
      <c r="H115" s="46" t="s">
        <v>1250</v>
      </c>
      <c r="I115" s="46" t="s">
        <v>31</v>
      </c>
      <c r="J115" s="46" t="s">
        <v>32</v>
      </c>
      <c r="K115" s="51" t="s">
        <v>1198</v>
      </c>
      <c r="L115" s="51"/>
      <c r="M115" s="51"/>
      <c r="N115" s="51"/>
      <c r="O115" s="51" t="s">
        <v>89</v>
      </c>
      <c r="P115" s="51"/>
      <c r="Q115" s="51"/>
    </row>
    <row r="116" spans="1:17" ht="76.5" x14ac:dyDescent="0.2">
      <c r="A116" s="46" t="s">
        <v>1046</v>
      </c>
      <c r="B116" s="46" t="s">
        <v>650</v>
      </c>
      <c r="C116" s="46" t="s">
        <v>651</v>
      </c>
      <c r="D116" s="46">
        <v>40</v>
      </c>
      <c r="E116" s="46" t="s">
        <v>38</v>
      </c>
      <c r="F116" s="46">
        <v>21</v>
      </c>
      <c r="G116" s="46" t="s">
        <v>728</v>
      </c>
      <c r="H116" s="46" t="s">
        <v>729</v>
      </c>
      <c r="I116" s="46" t="s">
        <v>39</v>
      </c>
      <c r="J116" s="46" t="s">
        <v>32</v>
      </c>
      <c r="K116" s="51"/>
      <c r="L116" s="51"/>
      <c r="M116" s="51"/>
      <c r="N116" s="51"/>
      <c r="O116" s="51" t="s">
        <v>1196</v>
      </c>
      <c r="P116" s="51"/>
      <c r="Q116" s="51" t="s">
        <v>1206</v>
      </c>
    </row>
    <row r="117" spans="1:17" ht="51" x14ac:dyDescent="0.2">
      <c r="A117" s="46" t="s">
        <v>648</v>
      </c>
      <c r="B117" s="46" t="s">
        <v>590</v>
      </c>
      <c r="C117" s="46" t="s">
        <v>591</v>
      </c>
      <c r="D117" s="46">
        <v>41</v>
      </c>
      <c r="E117" s="73" t="s">
        <v>597</v>
      </c>
      <c r="F117" s="46">
        <v>7</v>
      </c>
      <c r="G117" s="46" t="s">
        <v>598</v>
      </c>
      <c r="H117" s="46" t="s">
        <v>596</v>
      </c>
      <c r="I117" s="46" t="s">
        <v>39</v>
      </c>
      <c r="J117" s="46" t="s">
        <v>32</v>
      </c>
      <c r="K117" s="51" t="s">
        <v>1201</v>
      </c>
      <c r="L117" s="51" t="s">
        <v>1223</v>
      </c>
      <c r="M117" s="51"/>
      <c r="N117" s="51"/>
      <c r="O117" s="51" t="s">
        <v>89</v>
      </c>
      <c r="P117" s="51" t="s">
        <v>1249</v>
      </c>
      <c r="Q117" s="51"/>
    </row>
    <row r="118" spans="1:17" ht="38.25" x14ac:dyDescent="0.2">
      <c r="A118" s="46" t="s">
        <v>1047</v>
      </c>
      <c r="B118" s="46" t="s">
        <v>650</v>
      </c>
      <c r="C118" s="46" t="s">
        <v>651</v>
      </c>
      <c r="D118" s="46">
        <v>41</v>
      </c>
      <c r="E118" s="46" t="s">
        <v>40</v>
      </c>
      <c r="F118" s="46">
        <v>25</v>
      </c>
      <c r="G118" s="46" t="s">
        <v>730</v>
      </c>
      <c r="H118" s="46" t="s">
        <v>731</v>
      </c>
      <c r="I118" s="46" t="s">
        <v>39</v>
      </c>
      <c r="J118" s="46" t="s">
        <v>32</v>
      </c>
      <c r="K118" s="51"/>
      <c r="L118" s="51"/>
      <c r="M118" s="51"/>
      <c r="N118" s="51"/>
      <c r="O118" s="51" t="s">
        <v>1196</v>
      </c>
      <c r="P118" s="51"/>
      <c r="Q118" s="51" t="s">
        <v>1209</v>
      </c>
    </row>
    <row r="119" spans="1:17" ht="63.75" x14ac:dyDescent="0.2">
      <c r="A119" s="46" t="s">
        <v>1048</v>
      </c>
      <c r="B119" s="46" t="s">
        <v>650</v>
      </c>
      <c r="C119" s="46" t="s">
        <v>651</v>
      </c>
      <c r="D119" s="46">
        <v>41</v>
      </c>
      <c r="E119" s="46" t="s">
        <v>40</v>
      </c>
      <c r="F119" s="46">
        <v>25</v>
      </c>
      <c r="G119" s="46" t="s">
        <v>732</v>
      </c>
      <c r="H119" s="46" t="s">
        <v>733</v>
      </c>
      <c r="I119" s="46" t="s">
        <v>39</v>
      </c>
      <c r="J119" s="46" t="s">
        <v>32</v>
      </c>
      <c r="K119" s="51"/>
      <c r="L119" s="51"/>
      <c r="M119" s="51"/>
      <c r="N119" s="51"/>
      <c r="O119" s="51" t="s">
        <v>1196</v>
      </c>
      <c r="P119" s="51"/>
      <c r="Q119" s="51" t="s">
        <v>1209</v>
      </c>
    </row>
    <row r="120" spans="1:17" ht="51" x14ac:dyDescent="0.2">
      <c r="A120" s="46" t="s">
        <v>1049</v>
      </c>
      <c r="B120" s="46" t="s">
        <v>650</v>
      </c>
      <c r="C120" s="46" t="s">
        <v>651</v>
      </c>
      <c r="D120" s="46">
        <v>41</v>
      </c>
      <c r="E120" s="46" t="s">
        <v>40</v>
      </c>
      <c r="F120" s="46">
        <v>25</v>
      </c>
      <c r="G120" s="46" t="s">
        <v>734</v>
      </c>
      <c r="H120" s="46" t="s">
        <v>735</v>
      </c>
      <c r="I120" s="46" t="s">
        <v>39</v>
      </c>
      <c r="J120" s="72" t="s">
        <v>32</v>
      </c>
      <c r="K120" s="51"/>
      <c r="L120" s="51"/>
      <c r="M120" s="51"/>
      <c r="N120" s="51"/>
      <c r="O120" s="51" t="s">
        <v>1196</v>
      </c>
      <c r="P120" s="51"/>
      <c r="Q120" s="51" t="s">
        <v>1209</v>
      </c>
    </row>
    <row r="121" spans="1:17" ht="25.5" x14ac:dyDescent="0.2">
      <c r="A121" s="46" t="s">
        <v>1050</v>
      </c>
      <c r="B121" s="46" t="s">
        <v>650</v>
      </c>
      <c r="C121" s="46" t="s">
        <v>651</v>
      </c>
      <c r="D121" s="46">
        <v>41</v>
      </c>
      <c r="E121" s="46" t="s">
        <v>40</v>
      </c>
      <c r="F121" s="46">
        <v>26</v>
      </c>
      <c r="G121" s="46" t="s">
        <v>736</v>
      </c>
      <c r="H121" s="46" t="s">
        <v>737</v>
      </c>
      <c r="I121" s="46" t="s">
        <v>31</v>
      </c>
      <c r="J121" s="46" t="s">
        <v>32</v>
      </c>
      <c r="K121" s="51" t="s">
        <v>1198</v>
      </c>
      <c r="L121" s="51"/>
      <c r="M121" s="51"/>
      <c r="N121" s="51"/>
      <c r="O121" s="51" t="s">
        <v>89</v>
      </c>
      <c r="P121" s="51"/>
      <c r="Q121" s="51"/>
    </row>
    <row r="122" spans="1:17" x14ac:dyDescent="0.2">
      <c r="A122" s="46" t="s">
        <v>616</v>
      </c>
      <c r="B122" s="46" t="s">
        <v>510</v>
      </c>
      <c r="C122" s="46" t="s">
        <v>511</v>
      </c>
      <c r="D122" s="46">
        <v>42</v>
      </c>
      <c r="E122" s="46" t="s">
        <v>40</v>
      </c>
      <c r="F122" s="46">
        <v>6</v>
      </c>
      <c r="G122" s="46" t="s">
        <v>537</v>
      </c>
      <c r="H122" s="46" t="s">
        <v>538</v>
      </c>
      <c r="I122" s="46" t="s">
        <v>31</v>
      </c>
      <c r="J122" s="52"/>
      <c r="K122" s="51" t="s">
        <v>1201</v>
      </c>
      <c r="L122" s="51" t="s">
        <v>1251</v>
      </c>
      <c r="M122" s="51"/>
      <c r="N122" s="51"/>
      <c r="O122" s="51" t="s">
        <v>89</v>
      </c>
      <c r="P122" s="51"/>
      <c r="Q122" s="51"/>
    </row>
    <row r="123" spans="1:17" ht="76.5" x14ac:dyDescent="0.2">
      <c r="A123" s="46" t="s">
        <v>1051</v>
      </c>
      <c r="B123" s="46" t="s">
        <v>650</v>
      </c>
      <c r="C123" s="46" t="s">
        <v>651</v>
      </c>
      <c r="D123" s="46">
        <v>42</v>
      </c>
      <c r="E123" s="46" t="s">
        <v>40</v>
      </c>
      <c r="F123" s="46">
        <v>19</v>
      </c>
      <c r="G123" s="46" t="s">
        <v>738</v>
      </c>
      <c r="H123" s="46" t="s">
        <v>665</v>
      </c>
      <c r="I123" s="46" t="s">
        <v>39</v>
      </c>
      <c r="J123" s="46" t="s">
        <v>32</v>
      </c>
      <c r="K123" s="51"/>
      <c r="L123" s="51"/>
      <c r="M123" s="51"/>
      <c r="N123" s="51"/>
      <c r="O123" s="51" t="s">
        <v>1196</v>
      </c>
      <c r="P123" s="51"/>
      <c r="Q123" s="51" t="s">
        <v>1209</v>
      </c>
    </row>
    <row r="124" spans="1:17" ht="38.25" x14ac:dyDescent="0.2">
      <c r="A124" s="46" t="s">
        <v>617</v>
      </c>
      <c r="B124" s="46" t="s">
        <v>510</v>
      </c>
      <c r="C124" s="46" t="s">
        <v>511</v>
      </c>
      <c r="D124" s="46">
        <v>42</v>
      </c>
      <c r="E124" s="46" t="s">
        <v>40</v>
      </c>
      <c r="F124" s="46">
        <v>23</v>
      </c>
      <c r="G124" s="46" t="s">
        <v>539</v>
      </c>
      <c r="H124" s="46" t="s">
        <v>540</v>
      </c>
      <c r="I124" s="46" t="s">
        <v>31</v>
      </c>
      <c r="J124" s="52"/>
      <c r="K124" s="51" t="s">
        <v>1198</v>
      </c>
      <c r="L124" s="51"/>
      <c r="M124" s="51"/>
      <c r="N124" s="51"/>
      <c r="O124" s="51" t="s">
        <v>89</v>
      </c>
      <c r="P124" s="51"/>
      <c r="Q124" s="51"/>
    </row>
    <row r="125" spans="1:17" ht="25.5" x14ac:dyDescent="0.2">
      <c r="A125" s="46" t="s">
        <v>1052</v>
      </c>
      <c r="B125" s="46" t="s">
        <v>650</v>
      </c>
      <c r="C125" s="46" t="s">
        <v>651</v>
      </c>
      <c r="D125" s="46">
        <v>42</v>
      </c>
      <c r="E125" s="46" t="s">
        <v>40</v>
      </c>
      <c r="F125" s="46">
        <v>23</v>
      </c>
      <c r="G125" s="46" t="s">
        <v>739</v>
      </c>
      <c r="H125" s="46" t="s">
        <v>740</v>
      </c>
      <c r="I125" s="46" t="s">
        <v>39</v>
      </c>
      <c r="J125" s="46" t="s">
        <v>32</v>
      </c>
      <c r="K125" s="51" t="s">
        <v>1198</v>
      </c>
      <c r="L125" s="51"/>
      <c r="M125" s="51"/>
      <c r="N125" s="51"/>
      <c r="O125" s="51" t="s">
        <v>89</v>
      </c>
      <c r="P125" s="51"/>
      <c r="Q125" s="51"/>
    </row>
    <row r="126" spans="1:17" x14ac:dyDescent="0.2">
      <c r="A126" s="46" t="s">
        <v>618</v>
      </c>
      <c r="B126" s="46" t="s">
        <v>510</v>
      </c>
      <c r="C126" s="46" t="s">
        <v>511</v>
      </c>
      <c r="D126" s="46">
        <v>42</v>
      </c>
      <c r="E126" s="46" t="s">
        <v>40</v>
      </c>
      <c r="F126" s="46">
        <v>29</v>
      </c>
      <c r="G126" s="46" t="s">
        <v>541</v>
      </c>
      <c r="H126" s="46" t="s">
        <v>538</v>
      </c>
      <c r="I126" s="46" t="s">
        <v>31</v>
      </c>
      <c r="J126" s="52"/>
      <c r="K126" s="51" t="s">
        <v>1198</v>
      </c>
      <c r="L126" s="51"/>
      <c r="M126" s="51"/>
      <c r="N126" s="51"/>
      <c r="O126" s="51" t="s">
        <v>89</v>
      </c>
      <c r="P126" s="51"/>
      <c r="Q126" s="51"/>
    </row>
    <row r="127" spans="1:17" ht="63.75" x14ac:dyDescent="0.2">
      <c r="A127" s="46" t="s">
        <v>1053</v>
      </c>
      <c r="B127" s="46" t="s">
        <v>650</v>
      </c>
      <c r="C127" s="46" t="s">
        <v>651</v>
      </c>
      <c r="D127" s="46">
        <v>43</v>
      </c>
      <c r="E127" s="46" t="s">
        <v>40</v>
      </c>
      <c r="F127" s="46">
        <v>20</v>
      </c>
      <c r="G127" s="46" t="s">
        <v>741</v>
      </c>
      <c r="H127" s="46" t="s">
        <v>742</v>
      </c>
      <c r="I127" s="46" t="s">
        <v>39</v>
      </c>
      <c r="J127" s="72" t="s">
        <v>32</v>
      </c>
      <c r="K127" s="51"/>
      <c r="L127" s="51"/>
      <c r="M127" s="51"/>
      <c r="N127" s="51"/>
      <c r="O127" s="51" t="s">
        <v>1196</v>
      </c>
      <c r="P127" s="51"/>
      <c r="Q127" s="51" t="s">
        <v>1209</v>
      </c>
    </row>
    <row r="128" spans="1:17" ht="38.25" x14ac:dyDescent="0.2">
      <c r="A128" s="46" t="s">
        <v>1054</v>
      </c>
      <c r="B128" s="46" t="s">
        <v>650</v>
      </c>
      <c r="C128" s="46" t="s">
        <v>651</v>
      </c>
      <c r="D128" s="46">
        <v>44</v>
      </c>
      <c r="E128" s="46" t="s">
        <v>40</v>
      </c>
      <c r="F128" s="46">
        <v>18</v>
      </c>
      <c r="G128" s="46" t="s">
        <v>743</v>
      </c>
      <c r="H128" s="46" t="s">
        <v>744</v>
      </c>
      <c r="I128" s="46" t="s">
        <v>39</v>
      </c>
      <c r="J128" s="46" t="s">
        <v>32</v>
      </c>
      <c r="K128" s="51" t="s">
        <v>1201</v>
      </c>
      <c r="L128" s="51" t="s">
        <v>1208</v>
      </c>
      <c r="M128" s="51"/>
      <c r="N128" s="51"/>
      <c r="O128" s="51" t="s">
        <v>89</v>
      </c>
      <c r="P128" s="51"/>
      <c r="Q128" s="51"/>
    </row>
    <row r="129" spans="1:17" x14ac:dyDescent="0.2">
      <c r="A129" s="46" t="s">
        <v>619</v>
      </c>
      <c r="B129" s="46" t="s">
        <v>510</v>
      </c>
      <c r="C129" s="46" t="s">
        <v>511</v>
      </c>
      <c r="D129" s="46">
        <v>44</v>
      </c>
      <c r="E129" s="46" t="s">
        <v>40</v>
      </c>
      <c r="F129" s="46">
        <v>19</v>
      </c>
      <c r="G129" s="46" t="s">
        <v>542</v>
      </c>
      <c r="H129" s="46" t="s">
        <v>538</v>
      </c>
      <c r="I129" s="46" t="s">
        <v>31</v>
      </c>
      <c r="J129" s="52"/>
      <c r="K129" s="51" t="s">
        <v>1201</v>
      </c>
      <c r="L129" s="51" t="s">
        <v>1252</v>
      </c>
      <c r="M129" s="51"/>
      <c r="N129" s="51"/>
      <c r="O129" s="51" t="s">
        <v>89</v>
      </c>
      <c r="P129" s="51"/>
      <c r="Q129" s="51"/>
    </row>
    <row r="130" spans="1:17" ht="38.25" x14ac:dyDescent="0.2">
      <c r="A130" s="46" t="s">
        <v>1055</v>
      </c>
      <c r="B130" s="46" t="s">
        <v>650</v>
      </c>
      <c r="C130" s="46" t="s">
        <v>651</v>
      </c>
      <c r="D130" s="46">
        <v>44</v>
      </c>
      <c r="E130" s="46" t="s">
        <v>40</v>
      </c>
      <c r="F130" s="46">
        <v>19</v>
      </c>
      <c r="G130" s="46" t="s">
        <v>745</v>
      </c>
      <c r="H130" s="46" t="s">
        <v>746</v>
      </c>
      <c r="I130" s="46" t="s">
        <v>39</v>
      </c>
      <c r="J130" s="46" t="s">
        <v>32</v>
      </c>
      <c r="K130" s="51" t="s">
        <v>1198</v>
      </c>
      <c r="L130" s="51"/>
      <c r="M130" s="51"/>
      <c r="N130" s="51"/>
      <c r="O130" s="51" t="s">
        <v>89</v>
      </c>
      <c r="P130" s="51"/>
      <c r="Q130" s="51"/>
    </row>
    <row r="131" spans="1:17" ht="38.25" x14ac:dyDescent="0.2">
      <c r="A131" s="46" t="s">
        <v>620</v>
      </c>
      <c r="B131" s="46" t="s">
        <v>510</v>
      </c>
      <c r="C131" s="46" t="s">
        <v>511</v>
      </c>
      <c r="D131" s="46">
        <v>44</v>
      </c>
      <c r="E131" s="46" t="s">
        <v>40</v>
      </c>
      <c r="F131" s="46">
        <v>20</v>
      </c>
      <c r="G131" s="46" t="s">
        <v>543</v>
      </c>
      <c r="H131" s="46" t="s">
        <v>538</v>
      </c>
      <c r="I131" s="46" t="s">
        <v>31</v>
      </c>
      <c r="J131" s="52"/>
      <c r="K131" s="51" t="s">
        <v>1198</v>
      </c>
      <c r="L131" s="51"/>
      <c r="M131" s="51"/>
      <c r="N131" s="51"/>
      <c r="O131" s="51" t="s">
        <v>89</v>
      </c>
      <c r="P131" s="51"/>
      <c r="Q131" s="51"/>
    </row>
    <row r="132" spans="1:17" ht="38.25" x14ac:dyDescent="0.2">
      <c r="A132" s="46" t="s">
        <v>1056</v>
      </c>
      <c r="B132" s="46" t="s">
        <v>650</v>
      </c>
      <c r="C132" s="46" t="s">
        <v>651</v>
      </c>
      <c r="D132" s="46">
        <v>44</v>
      </c>
      <c r="E132" s="46" t="s">
        <v>40</v>
      </c>
      <c r="F132" s="46">
        <v>21</v>
      </c>
      <c r="G132" s="46" t="s">
        <v>747</v>
      </c>
      <c r="H132" s="46" t="s">
        <v>748</v>
      </c>
      <c r="I132" s="46" t="s">
        <v>39</v>
      </c>
      <c r="J132" s="72" t="s">
        <v>32</v>
      </c>
      <c r="K132" s="51" t="s">
        <v>1198</v>
      </c>
      <c r="L132" s="51"/>
      <c r="M132" s="51"/>
      <c r="N132" s="51"/>
      <c r="O132" s="51" t="s">
        <v>89</v>
      </c>
      <c r="P132" s="51"/>
      <c r="Q132" s="51"/>
    </row>
    <row r="133" spans="1:17" ht="25.5" x14ac:dyDescent="0.2">
      <c r="A133" s="46" t="s">
        <v>1057</v>
      </c>
      <c r="B133" s="46" t="s">
        <v>650</v>
      </c>
      <c r="C133" s="46" t="s">
        <v>651</v>
      </c>
      <c r="D133" s="46">
        <v>44</v>
      </c>
      <c r="E133" s="46" t="s">
        <v>40</v>
      </c>
      <c r="F133" s="46">
        <v>23</v>
      </c>
      <c r="G133" s="46" t="s">
        <v>749</v>
      </c>
      <c r="H133" s="46" t="s">
        <v>750</v>
      </c>
      <c r="I133" s="46" t="s">
        <v>39</v>
      </c>
      <c r="J133" s="46" t="s">
        <v>32</v>
      </c>
      <c r="K133" s="51"/>
      <c r="L133" s="51"/>
      <c r="M133" s="51"/>
      <c r="N133" s="51"/>
      <c r="O133" s="51" t="s">
        <v>1196</v>
      </c>
      <c r="P133" s="51"/>
      <c r="Q133" s="51" t="s">
        <v>1209</v>
      </c>
    </row>
    <row r="134" spans="1:17" ht="25.5" x14ac:dyDescent="0.2">
      <c r="A134" s="46" t="s">
        <v>621</v>
      </c>
      <c r="B134" s="46" t="s">
        <v>510</v>
      </c>
      <c r="C134" s="46" t="s">
        <v>511</v>
      </c>
      <c r="D134" s="46">
        <v>44</v>
      </c>
      <c r="E134" s="46" t="s">
        <v>40</v>
      </c>
      <c r="F134" s="46">
        <v>26</v>
      </c>
      <c r="G134" s="46" t="s">
        <v>544</v>
      </c>
      <c r="H134" s="46" t="s">
        <v>538</v>
      </c>
      <c r="I134" s="46" t="s">
        <v>31</v>
      </c>
      <c r="J134" s="52"/>
      <c r="K134" s="51" t="s">
        <v>1198</v>
      </c>
      <c r="L134" s="51"/>
      <c r="M134" s="51"/>
      <c r="N134" s="51"/>
      <c r="O134" s="51" t="s">
        <v>89</v>
      </c>
      <c r="P134" s="51"/>
      <c r="Q134" s="51"/>
    </row>
    <row r="135" spans="1:17" ht="25.5" x14ac:dyDescent="0.2">
      <c r="A135" s="46" t="s">
        <v>1058</v>
      </c>
      <c r="B135" s="46" t="s">
        <v>650</v>
      </c>
      <c r="C135" s="46" t="s">
        <v>651</v>
      </c>
      <c r="D135" s="46">
        <v>44</v>
      </c>
      <c r="E135" s="46" t="s">
        <v>180</v>
      </c>
      <c r="F135" s="46">
        <v>27</v>
      </c>
      <c r="G135" s="46" t="s">
        <v>751</v>
      </c>
      <c r="H135" s="46" t="s">
        <v>752</v>
      </c>
      <c r="I135" s="46" t="s">
        <v>39</v>
      </c>
      <c r="J135" s="46" t="s">
        <v>32</v>
      </c>
      <c r="K135" s="51" t="s">
        <v>1198</v>
      </c>
      <c r="L135" s="51"/>
      <c r="M135" s="51"/>
      <c r="N135" s="51"/>
      <c r="O135" s="51" t="s">
        <v>89</v>
      </c>
      <c r="P135" s="51"/>
      <c r="Q135" s="51"/>
    </row>
    <row r="136" spans="1:17" ht="38.25" x14ac:dyDescent="0.2">
      <c r="A136" s="46" t="s">
        <v>1059</v>
      </c>
      <c r="B136" s="46" t="s">
        <v>650</v>
      </c>
      <c r="C136" s="46" t="s">
        <v>651</v>
      </c>
      <c r="D136" s="46">
        <v>44</v>
      </c>
      <c r="E136" s="46" t="s">
        <v>180</v>
      </c>
      <c r="F136" s="46">
        <v>27</v>
      </c>
      <c r="G136" s="46" t="s">
        <v>753</v>
      </c>
      <c r="H136" s="46" t="s">
        <v>754</v>
      </c>
      <c r="I136" s="46" t="s">
        <v>39</v>
      </c>
      <c r="J136" s="72" t="s">
        <v>32</v>
      </c>
      <c r="K136" s="51" t="s">
        <v>1198</v>
      </c>
      <c r="L136" s="51"/>
      <c r="M136" s="51"/>
      <c r="N136" s="51"/>
      <c r="O136" s="51" t="s">
        <v>89</v>
      </c>
      <c r="P136" s="51"/>
      <c r="Q136" s="51"/>
    </row>
    <row r="137" spans="1:17" x14ac:dyDescent="0.2">
      <c r="A137" s="46" t="s">
        <v>1060</v>
      </c>
      <c r="B137" s="46" t="s">
        <v>650</v>
      </c>
      <c r="C137" s="46" t="s">
        <v>651</v>
      </c>
      <c r="D137" s="46">
        <v>44</v>
      </c>
      <c r="E137" s="46" t="s">
        <v>180</v>
      </c>
      <c r="F137" s="46">
        <v>33</v>
      </c>
      <c r="G137" s="46" t="s">
        <v>755</v>
      </c>
      <c r="H137" s="46" t="s">
        <v>756</v>
      </c>
      <c r="I137" s="46" t="s">
        <v>39</v>
      </c>
      <c r="J137" s="72" t="s">
        <v>32</v>
      </c>
      <c r="K137" s="51"/>
      <c r="L137" s="72"/>
      <c r="M137" s="51"/>
      <c r="N137" s="51"/>
      <c r="O137" s="51" t="s">
        <v>1196</v>
      </c>
      <c r="P137" s="51"/>
      <c r="Q137" s="51" t="s">
        <v>1209</v>
      </c>
    </row>
    <row r="138" spans="1:17" ht="25.5" x14ac:dyDescent="0.2">
      <c r="A138" s="46" t="s">
        <v>622</v>
      </c>
      <c r="B138" s="46" t="s">
        <v>510</v>
      </c>
      <c r="C138" s="46" t="s">
        <v>511</v>
      </c>
      <c r="D138" s="46">
        <v>45</v>
      </c>
      <c r="E138" s="46" t="s">
        <v>40</v>
      </c>
      <c r="F138" s="46">
        <v>4</v>
      </c>
      <c r="G138" s="46" t="s">
        <v>544</v>
      </c>
      <c r="H138" s="46" t="s">
        <v>538</v>
      </c>
      <c r="I138" s="46" t="s">
        <v>31</v>
      </c>
      <c r="J138" s="52"/>
      <c r="K138" s="51" t="s">
        <v>1198</v>
      </c>
      <c r="L138" s="51"/>
      <c r="M138" s="51"/>
      <c r="N138" s="51"/>
      <c r="O138" s="51" t="s">
        <v>89</v>
      </c>
      <c r="P138" s="51"/>
      <c r="Q138" s="51"/>
    </row>
    <row r="139" spans="1:17" ht="38.25" x14ac:dyDescent="0.2">
      <c r="A139" s="46" t="s">
        <v>401</v>
      </c>
      <c r="B139" s="46" t="s">
        <v>29</v>
      </c>
      <c r="C139" s="46" t="s">
        <v>159</v>
      </c>
      <c r="D139" s="46">
        <v>45</v>
      </c>
      <c r="E139" s="46" t="s">
        <v>40</v>
      </c>
      <c r="F139" s="46">
        <v>5</v>
      </c>
      <c r="G139" s="46" t="s">
        <v>178</v>
      </c>
      <c r="H139" s="46" t="s">
        <v>179</v>
      </c>
      <c r="I139" s="46" t="s">
        <v>31</v>
      </c>
      <c r="J139" s="53"/>
      <c r="K139" s="51" t="s">
        <v>1198</v>
      </c>
      <c r="L139" s="51"/>
      <c r="M139" s="51"/>
      <c r="N139" s="51"/>
      <c r="O139" s="51" t="s">
        <v>89</v>
      </c>
      <c r="P139" s="51"/>
      <c r="Q139" s="51"/>
    </row>
    <row r="140" spans="1:17" x14ac:dyDescent="0.2">
      <c r="A140" s="46" t="s">
        <v>1061</v>
      </c>
      <c r="B140" s="46" t="s">
        <v>650</v>
      </c>
      <c r="C140" s="46" t="s">
        <v>651</v>
      </c>
      <c r="D140" s="46">
        <v>45</v>
      </c>
      <c r="E140" s="46" t="s">
        <v>40</v>
      </c>
      <c r="F140" s="46">
        <v>5</v>
      </c>
      <c r="G140" s="46" t="s">
        <v>757</v>
      </c>
      <c r="H140" s="46" t="s">
        <v>758</v>
      </c>
      <c r="I140" s="46" t="s">
        <v>39</v>
      </c>
      <c r="J140" s="72" t="s">
        <v>32</v>
      </c>
      <c r="K140" s="51" t="s">
        <v>1198</v>
      </c>
      <c r="L140" s="51"/>
      <c r="M140" s="51"/>
      <c r="N140" s="51"/>
      <c r="O140" s="51" t="s">
        <v>89</v>
      </c>
      <c r="P140" s="51"/>
      <c r="Q140" s="51"/>
    </row>
    <row r="141" spans="1:17" x14ac:dyDescent="0.2">
      <c r="A141" s="46" t="s">
        <v>1062</v>
      </c>
      <c r="B141" s="46" t="s">
        <v>650</v>
      </c>
      <c r="C141" s="46" t="s">
        <v>651</v>
      </c>
      <c r="D141" s="46">
        <v>45</v>
      </c>
      <c r="E141" s="46" t="s">
        <v>40</v>
      </c>
      <c r="F141" s="46">
        <v>5</v>
      </c>
      <c r="G141" s="46" t="s">
        <v>759</v>
      </c>
      <c r="H141" s="46" t="s">
        <v>760</v>
      </c>
      <c r="I141" s="46" t="s">
        <v>31</v>
      </c>
      <c r="J141" s="46" t="s">
        <v>32</v>
      </c>
      <c r="K141" s="51" t="s">
        <v>1198</v>
      </c>
      <c r="L141" s="51"/>
      <c r="M141" s="51"/>
      <c r="N141" s="51"/>
      <c r="O141" s="51" t="s">
        <v>89</v>
      </c>
      <c r="P141" s="51"/>
      <c r="Q141" s="51"/>
    </row>
    <row r="142" spans="1:17" ht="25.5" x14ac:dyDescent="0.2">
      <c r="A142" s="46" t="s">
        <v>402</v>
      </c>
      <c r="B142" s="46" t="s">
        <v>29</v>
      </c>
      <c r="C142" s="46" t="s">
        <v>159</v>
      </c>
      <c r="D142" s="46">
        <v>46</v>
      </c>
      <c r="E142" s="46" t="s">
        <v>180</v>
      </c>
      <c r="F142" s="46">
        <v>3</v>
      </c>
      <c r="G142" s="46" t="s">
        <v>181</v>
      </c>
      <c r="H142" s="46" t="s">
        <v>182</v>
      </c>
      <c r="I142" s="46" t="s">
        <v>31</v>
      </c>
      <c r="J142" s="53"/>
      <c r="K142" s="51" t="s">
        <v>1198</v>
      </c>
      <c r="L142" s="51"/>
      <c r="M142" s="51"/>
      <c r="N142" s="51"/>
      <c r="O142" s="51" t="s">
        <v>89</v>
      </c>
      <c r="P142" s="51"/>
      <c r="Q142" s="51"/>
    </row>
    <row r="143" spans="1:17" x14ac:dyDescent="0.2">
      <c r="A143" s="46" t="s">
        <v>1063</v>
      </c>
      <c r="B143" s="46" t="s">
        <v>650</v>
      </c>
      <c r="C143" s="46" t="s">
        <v>651</v>
      </c>
      <c r="D143" s="46">
        <v>46</v>
      </c>
      <c r="E143" s="46" t="s">
        <v>180</v>
      </c>
      <c r="F143" s="46">
        <v>18</v>
      </c>
      <c r="G143" s="46" t="s">
        <v>761</v>
      </c>
      <c r="H143" s="46" t="s">
        <v>762</v>
      </c>
      <c r="I143" s="46" t="s">
        <v>31</v>
      </c>
      <c r="J143" s="46" t="s">
        <v>32</v>
      </c>
      <c r="K143" s="51" t="s">
        <v>1198</v>
      </c>
      <c r="L143" s="51"/>
      <c r="M143" s="51"/>
      <c r="N143" s="51"/>
      <c r="O143" s="51" t="s">
        <v>89</v>
      </c>
      <c r="P143" s="51"/>
      <c r="Q143" s="51"/>
    </row>
    <row r="144" spans="1:17" ht="25.5" x14ac:dyDescent="0.2">
      <c r="A144" s="46" t="s">
        <v>1064</v>
      </c>
      <c r="B144" s="46" t="s">
        <v>650</v>
      </c>
      <c r="C144" s="46" t="s">
        <v>651</v>
      </c>
      <c r="D144" s="46">
        <v>46</v>
      </c>
      <c r="E144" s="46" t="s">
        <v>180</v>
      </c>
      <c r="F144" s="46">
        <v>26</v>
      </c>
      <c r="G144" s="46" t="s">
        <v>763</v>
      </c>
      <c r="H144" s="46" t="s">
        <v>764</v>
      </c>
      <c r="I144" s="46" t="s">
        <v>39</v>
      </c>
      <c r="J144" s="72" t="s">
        <v>32</v>
      </c>
      <c r="K144" s="51"/>
      <c r="L144" s="51"/>
      <c r="M144" s="51"/>
      <c r="N144" s="51"/>
      <c r="O144" s="51" t="s">
        <v>1196</v>
      </c>
      <c r="P144" s="51"/>
      <c r="Q144" s="51" t="s">
        <v>1206</v>
      </c>
    </row>
    <row r="145" spans="1:17" ht="63.75" x14ac:dyDescent="0.2">
      <c r="A145" s="46" t="s">
        <v>1065</v>
      </c>
      <c r="B145" s="46" t="s">
        <v>650</v>
      </c>
      <c r="C145" s="46" t="s">
        <v>651</v>
      </c>
      <c r="D145" s="46">
        <v>46</v>
      </c>
      <c r="E145" s="46" t="s">
        <v>180</v>
      </c>
      <c r="F145" s="46">
        <v>33</v>
      </c>
      <c r="G145" s="46" t="s">
        <v>765</v>
      </c>
      <c r="H145" s="46" t="s">
        <v>766</v>
      </c>
      <c r="I145" s="46" t="s">
        <v>39</v>
      </c>
      <c r="J145" s="46" t="s">
        <v>32</v>
      </c>
      <c r="K145" s="51"/>
      <c r="L145" s="51"/>
      <c r="M145" s="51"/>
      <c r="N145" s="51"/>
      <c r="O145" s="51" t="s">
        <v>1196</v>
      </c>
      <c r="P145" s="51"/>
      <c r="Q145" s="51" t="s">
        <v>1206</v>
      </c>
    </row>
    <row r="146" spans="1:17" ht="25.5" x14ac:dyDescent="0.2">
      <c r="A146" s="46" t="s">
        <v>403</v>
      </c>
      <c r="B146" s="46" t="s">
        <v>29</v>
      </c>
      <c r="C146" s="46" t="s">
        <v>159</v>
      </c>
      <c r="D146" s="46">
        <v>46</v>
      </c>
      <c r="E146" s="46" t="s">
        <v>180</v>
      </c>
      <c r="F146" s="46">
        <v>35</v>
      </c>
      <c r="G146" s="46" t="s">
        <v>183</v>
      </c>
      <c r="H146" s="46" t="s">
        <v>184</v>
      </c>
      <c r="I146" s="46" t="s">
        <v>31</v>
      </c>
      <c r="J146" s="53"/>
      <c r="K146" s="51" t="s">
        <v>1198</v>
      </c>
      <c r="L146" s="51"/>
      <c r="M146" s="51"/>
      <c r="N146" s="51"/>
      <c r="O146" s="51" t="s">
        <v>89</v>
      </c>
      <c r="P146" s="51"/>
      <c r="Q146" s="51"/>
    </row>
    <row r="147" spans="1:17" x14ac:dyDescent="0.2">
      <c r="A147" s="46" t="s">
        <v>1066</v>
      </c>
      <c r="B147" s="46" t="s">
        <v>650</v>
      </c>
      <c r="C147" s="46" t="s">
        <v>651</v>
      </c>
      <c r="D147" s="46">
        <v>46</v>
      </c>
      <c r="E147" s="46" t="s">
        <v>180</v>
      </c>
      <c r="F147" s="46">
        <v>39</v>
      </c>
      <c r="G147" s="46" t="s">
        <v>767</v>
      </c>
      <c r="H147" s="46" t="s">
        <v>768</v>
      </c>
      <c r="I147" s="46" t="s">
        <v>31</v>
      </c>
      <c r="J147" s="46" t="s">
        <v>70</v>
      </c>
      <c r="K147" s="51" t="s">
        <v>1198</v>
      </c>
      <c r="L147" s="51"/>
      <c r="M147" s="51"/>
      <c r="N147" s="51"/>
      <c r="O147" s="51" t="s">
        <v>89</v>
      </c>
      <c r="P147" s="51"/>
      <c r="Q147" s="51"/>
    </row>
    <row r="148" spans="1:17" x14ac:dyDescent="0.2">
      <c r="A148" s="46" t="s">
        <v>623</v>
      </c>
      <c r="B148" s="46" t="s">
        <v>510</v>
      </c>
      <c r="C148" s="46" t="s">
        <v>511</v>
      </c>
      <c r="D148" s="46">
        <v>46</v>
      </c>
      <c r="E148" s="46" t="s">
        <v>180</v>
      </c>
      <c r="F148" s="46">
        <v>43</v>
      </c>
      <c r="G148" s="46" t="s">
        <v>545</v>
      </c>
      <c r="H148" s="46" t="s">
        <v>538</v>
      </c>
      <c r="I148" s="46" t="s">
        <v>31</v>
      </c>
      <c r="J148" s="52"/>
      <c r="K148" s="51" t="s">
        <v>1198</v>
      </c>
      <c r="L148" s="51"/>
      <c r="M148" s="51"/>
      <c r="N148" s="51"/>
      <c r="O148" s="51" t="s">
        <v>89</v>
      </c>
      <c r="P148" s="51"/>
      <c r="Q148" s="51"/>
    </row>
    <row r="149" spans="1:17" x14ac:dyDescent="0.2">
      <c r="A149" s="46" t="s">
        <v>1067</v>
      </c>
      <c r="B149" s="46" t="s">
        <v>650</v>
      </c>
      <c r="C149" s="46" t="s">
        <v>651</v>
      </c>
      <c r="D149" s="46">
        <v>46</v>
      </c>
      <c r="E149" s="46" t="s">
        <v>180</v>
      </c>
      <c r="F149" s="46">
        <v>44</v>
      </c>
      <c r="G149" s="46" t="s">
        <v>769</v>
      </c>
      <c r="H149" s="46" t="s">
        <v>770</v>
      </c>
      <c r="I149" s="46" t="s">
        <v>39</v>
      </c>
      <c r="J149" s="72" t="s">
        <v>70</v>
      </c>
      <c r="K149" s="51" t="s">
        <v>1198</v>
      </c>
      <c r="L149" s="51"/>
      <c r="M149" s="51"/>
      <c r="N149" s="51"/>
      <c r="O149" s="51" t="s">
        <v>89</v>
      </c>
      <c r="P149" s="51"/>
      <c r="Q149" s="51"/>
    </row>
    <row r="150" spans="1:17" x14ac:dyDescent="0.2">
      <c r="A150" s="46" t="s">
        <v>1068</v>
      </c>
      <c r="B150" s="46" t="s">
        <v>650</v>
      </c>
      <c r="C150" s="46" t="s">
        <v>651</v>
      </c>
      <c r="D150" s="46">
        <v>46</v>
      </c>
      <c r="E150" s="46" t="s">
        <v>180</v>
      </c>
      <c r="F150" s="46">
        <v>46</v>
      </c>
      <c r="G150" s="46" t="s">
        <v>771</v>
      </c>
      <c r="H150" s="46" t="s">
        <v>772</v>
      </c>
      <c r="I150" s="46" t="s">
        <v>31</v>
      </c>
      <c r="J150" s="72" t="s">
        <v>70</v>
      </c>
      <c r="K150" s="51" t="s">
        <v>1198</v>
      </c>
      <c r="L150" s="51"/>
      <c r="M150" s="51"/>
      <c r="N150" s="51"/>
      <c r="O150" s="51" t="s">
        <v>89</v>
      </c>
      <c r="P150" s="51"/>
      <c r="Q150" s="51"/>
    </row>
    <row r="151" spans="1:17" ht="25.5" x14ac:dyDescent="0.2">
      <c r="A151" s="46" t="s">
        <v>404</v>
      </c>
      <c r="B151" s="46" t="s">
        <v>29</v>
      </c>
      <c r="C151" s="46" t="s">
        <v>159</v>
      </c>
      <c r="D151" s="46">
        <v>47</v>
      </c>
      <c r="E151" s="46" t="s">
        <v>180</v>
      </c>
      <c r="F151" s="46">
        <v>2</v>
      </c>
      <c r="G151" s="46" t="s">
        <v>185</v>
      </c>
      <c r="H151" s="46" t="s">
        <v>186</v>
      </c>
      <c r="I151" s="46" t="s">
        <v>31</v>
      </c>
      <c r="J151" s="53"/>
      <c r="K151" s="51" t="s">
        <v>1198</v>
      </c>
      <c r="L151" s="51"/>
      <c r="M151" s="51"/>
      <c r="N151" s="51"/>
      <c r="O151" s="51" t="s">
        <v>89</v>
      </c>
      <c r="P151" s="51"/>
      <c r="Q151" s="51"/>
    </row>
    <row r="152" spans="1:17" ht="25.5" x14ac:dyDescent="0.2">
      <c r="A152" s="46" t="s">
        <v>405</v>
      </c>
      <c r="B152" s="46" t="s">
        <v>29</v>
      </c>
      <c r="C152" s="46" t="s">
        <v>159</v>
      </c>
      <c r="D152" s="46">
        <v>47</v>
      </c>
      <c r="E152" s="46" t="s">
        <v>180</v>
      </c>
      <c r="F152" s="46">
        <v>15</v>
      </c>
      <c r="G152" s="46" t="s">
        <v>187</v>
      </c>
      <c r="H152" s="46" t="s">
        <v>188</v>
      </c>
      <c r="I152" s="46" t="s">
        <v>31</v>
      </c>
      <c r="J152" s="52"/>
      <c r="K152" s="51" t="s">
        <v>1198</v>
      </c>
      <c r="L152" s="51"/>
      <c r="M152" s="51"/>
      <c r="N152" s="51"/>
      <c r="O152" s="51" t="s">
        <v>89</v>
      </c>
      <c r="P152" s="51"/>
      <c r="Q152" s="51"/>
    </row>
    <row r="153" spans="1:17" ht="25.5" x14ac:dyDescent="0.2">
      <c r="A153" s="46" t="s">
        <v>406</v>
      </c>
      <c r="B153" s="46" t="s">
        <v>29</v>
      </c>
      <c r="C153" s="46" t="s">
        <v>159</v>
      </c>
      <c r="D153" s="46">
        <v>47</v>
      </c>
      <c r="E153" s="46" t="s">
        <v>180</v>
      </c>
      <c r="F153" s="46">
        <v>19</v>
      </c>
      <c r="G153" s="46" t="s">
        <v>189</v>
      </c>
      <c r="H153" s="46" t="s">
        <v>190</v>
      </c>
      <c r="I153" s="46" t="s">
        <v>31</v>
      </c>
      <c r="J153" s="52"/>
      <c r="K153" s="51" t="s">
        <v>1198</v>
      </c>
      <c r="L153" s="51"/>
      <c r="M153" s="51"/>
      <c r="N153" s="51"/>
      <c r="O153" s="51" t="s">
        <v>89</v>
      </c>
      <c r="P153" s="51"/>
      <c r="Q153" s="51"/>
    </row>
    <row r="154" spans="1:17" ht="38.25" x14ac:dyDescent="0.2">
      <c r="A154" s="46" t="s">
        <v>1069</v>
      </c>
      <c r="B154" s="46" t="s">
        <v>650</v>
      </c>
      <c r="C154" s="46" t="s">
        <v>651</v>
      </c>
      <c r="D154" s="46">
        <v>47</v>
      </c>
      <c r="E154" s="46" t="s">
        <v>180</v>
      </c>
      <c r="F154" s="46">
        <v>24</v>
      </c>
      <c r="G154" s="46" t="s">
        <v>773</v>
      </c>
      <c r="H154" s="46" t="s">
        <v>774</v>
      </c>
      <c r="I154" s="46" t="s">
        <v>39</v>
      </c>
      <c r="J154" s="46" t="s">
        <v>70</v>
      </c>
      <c r="K154" s="51" t="s">
        <v>1198</v>
      </c>
      <c r="L154" s="51"/>
      <c r="M154" s="51"/>
      <c r="N154" s="51"/>
      <c r="O154" s="51" t="s">
        <v>89</v>
      </c>
      <c r="P154" s="51"/>
      <c r="Q154" s="51"/>
    </row>
    <row r="155" spans="1:17" ht="38.25" x14ac:dyDescent="0.2">
      <c r="A155" s="46" t="s">
        <v>1070</v>
      </c>
      <c r="B155" s="46" t="s">
        <v>650</v>
      </c>
      <c r="C155" s="46" t="s">
        <v>651</v>
      </c>
      <c r="D155" s="46">
        <v>47</v>
      </c>
      <c r="E155" s="46" t="s">
        <v>180</v>
      </c>
      <c r="F155" s="46">
        <v>32</v>
      </c>
      <c r="G155" s="46" t="s">
        <v>775</v>
      </c>
      <c r="H155" s="46" t="s">
        <v>776</v>
      </c>
      <c r="I155" s="46" t="s">
        <v>31</v>
      </c>
      <c r="J155" s="46" t="s">
        <v>70</v>
      </c>
      <c r="K155" s="51" t="s">
        <v>1198</v>
      </c>
      <c r="L155" s="51"/>
      <c r="M155" s="51"/>
      <c r="N155" s="51"/>
      <c r="O155" s="51" t="s">
        <v>89</v>
      </c>
      <c r="P155" s="51"/>
      <c r="Q155" s="51"/>
    </row>
    <row r="156" spans="1:17" ht="25.5" x14ac:dyDescent="0.2">
      <c r="A156" s="46" t="s">
        <v>1071</v>
      </c>
      <c r="B156" s="46" t="s">
        <v>650</v>
      </c>
      <c r="C156" s="46" t="s">
        <v>651</v>
      </c>
      <c r="D156" s="46">
        <v>47</v>
      </c>
      <c r="E156" s="46" t="s">
        <v>180</v>
      </c>
      <c r="F156" s="46">
        <v>34</v>
      </c>
      <c r="G156" s="46" t="s">
        <v>777</v>
      </c>
      <c r="H156" s="46" t="s">
        <v>778</v>
      </c>
      <c r="I156" s="46" t="s">
        <v>39</v>
      </c>
      <c r="J156" s="72" t="s">
        <v>70</v>
      </c>
      <c r="K156" s="51" t="s">
        <v>1198</v>
      </c>
      <c r="L156" s="51"/>
      <c r="M156" s="51"/>
      <c r="N156" s="51"/>
      <c r="O156" s="51" t="s">
        <v>89</v>
      </c>
      <c r="P156" s="51"/>
      <c r="Q156" s="51"/>
    </row>
    <row r="157" spans="1:17" x14ac:dyDescent="0.2">
      <c r="A157" s="46" t="s">
        <v>1072</v>
      </c>
      <c r="B157" s="46" t="s">
        <v>650</v>
      </c>
      <c r="C157" s="46" t="s">
        <v>651</v>
      </c>
      <c r="D157" s="46">
        <v>48</v>
      </c>
      <c r="E157" s="46" t="s">
        <v>180</v>
      </c>
      <c r="F157" s="46">
        <v>6</v>
      </c>
      <c r="G157" s="46" t="s">
        <v>779</v>
      </c>
      <c r="H157" s="46" t="s">
        <v>779</v>
      </c>
      <c r="I157" s="46" t="s">
        <v>31</v>
      </c>
      <c r="J157" s="72" t="s">
        <v>32</v>
      </c>
      <c r="K157" s="51" t="s">
        <v>1198</v>
      </c>
      <c r="L157" s="51"/>
      <c r="M157" s="51"/>
      <c r="N157" s="51"/>
      <c r="O157" s="51" t="s">
        <v>89</v>
      </c>
      <c r="P157" s="51"/>
      <c r="Q157" s="51"/>
    </row>
    <row r="158" spans="1:17" x14ac:dyDescent="0.2">
      <c r="A158" s="46" t="s">
        <v>624</v>
      </c>
      <c r="B158" s="46" t="s">
        <v>510</v>
      </c>
      <c r="C158" s="46" t="s">
        <v>511</v>
      </c>
      <c r="D158" s="46">
        <v>48</v>
      </c>
      <c r="E158" s="46" t="s">
        <v>546</v>
      </c>
      <c r="F158" s="46">
        <v>8</v>
      </c>
      <c r="G158" s="46" t="s">
        <v>547</v>
      </c>
      <c r="H158" s="46" t="s">
        <v>538</v>
      </c>
      <c r="I158" s="46" t="s">
        <v>31</v>
      </c>
      <c r="J158" s="52"/>
      <c r="K158" s="51" t="s">
        <v>1198</v>
      </c>
      <c r="L158" s="51"/>
      <c r="M158" s="51"/>
      <c r="N158" s="51"/>
      <c r="O158" s="51" t="s">
        <v>89</v>
      </c>
      <c r="P158" s="51"/>
      <c r="Q158" s="51"/>
    </row>
    <row r="159" spans="1:17" ht="38.25" x14ac:dyDescent="0.2">
      <c r="A159" s="46" t="s">
        <v>625</v>
      </c>
      <c r="B159" s="46" t="s">
        <v>510</v>
      </c>
      <c r="C159" s="46" t="s">
        <v>511</v>
      </c>
      <c r="D159" s="46">
        <v>48</v>
      </c>
      <c r="E159" s="46" t="s">
        <v>546</v>
      </c>
      <c r="F159" s="46">
        <v>11</v>
      </c>
      <c r="G159" s="46" t="s">
        <v>548</v>
      </c>
      <c r="H159" s="46" t="s">
        <v>538</v>
      </c>
      <c r="I159" s="46" t="s">
        <v>31</v>
      </c>
      <c r="J159" s="52"/>
      <c r="K159" s="51" t="s">
        <v>1201</v>
      </c>
      <c r="L159" s="72" t="s">
        <v>781</v>
      </c>
      <c r="M159" s="51"/>
      <c r="N159" s="51"/>
      <c r="O159" s="51" t="s">
        <v>89</v>
      </c>
      <c r="P159" s="51"/>
      <c r="Q159" s="51"/>
    </row>
    <row r="160" spans="1:17" ht="25.5" x14ac:dyDescent="0.2">
      <c r="A160" s="46" t="s">
        <v>1073</v>
      </c>
      <c r="B160" s="46" t="s">
        <v>650</v>
      </c>
      <c r="C160" s="46" t="s">
        <v>651</v>
      </c>
      <c r="D160" s="46">
        <v>48</v>
      </c>
      <c r="E160" s="46" t="s">
        <v>546</v>
      </c>
      <c r="F160" s="46">
        <v>11</v>
      </c>
      <c r="G160" s="46" t="s">
        <v>780</v>
      </c>
      <c r="H160" s="46" t="s">
        <v>781</v>
      </c>
      <c r="I160" s="46" t="s">
        <v>31</v>
      </c>
      <c r="J160" s="46" t="s">
        <v>32</v>
      </c>
      <c r="K160" s="51" t="s">
        <v>1198</v>
      </c>
      <c r="L160" s="51"/>
      <c r="M160" s="51"/>
      <c r="N160" s="51"/>
      <c r="O160" s="51" t="s">
        <v>89</v>
      </c>
      <c r="P160" s="51"/>
      <c r="Q160" s="51"/>
    </row>
    <row r="161" spans="1:17" ht="51" x14ac:dyDescent="0.2">
      <c r="A161" s="46" t="s">
        <v>1074</v>
      </c>
      <c r="B161" s="46" t="s">
        <v>650</v>
      </c>
      <c r="C161" s="46" t="s">
        <v>651</v>
      </c>
      <c r="D161" s="46">
        <v>49</v>
      </c>
      <c r="E161" s="46" t="s">
        <v>546</v>
      </c>
      <c r="F161" s="46">
        <v>1</v>
      </c>
      <c r="G161" s="46" t="s">
        <v>782</v>
      </c>
      <c r="H161" s="46" t="s">
        <v>783</v>
      </c>
      <c r="I161" s="46" t="s">
        <v>31</v>
      </c>
      <c r="J161" s="46" t="s">
        <v>32</v>
      </c>
      <c r="K161" s="51"/>
      <c r="L161" s="51"/>
      <c r="M161" s="51"/>
      <c r="N161" s="51"/>
      <c r="O161" s="51" t="s">
        <v>87</v>
      </c>
      <c r="P161" s="51"/>
      <c r="Q161" s="51"/>
    </row>
    <row r="162" spans="1:17" ht="38.25" x14ac:dyDescent="0.2">
      <c r="A162" s="46" t="s">
        <v>1075</v>
      </c>
      <c r="B162" s="46" t="s">
        <v>650</v>
      </c>
      <c r="C162" s="46" t="s">
        <v>651</v>
      </c>
      <c r="D162" s="46">
        <v>49</v>
      </c>
      <c r="E162" s="46" t="s">
        <v>546</v>
      </c>
      <c r="F162" s="46">
        <v>1</v>
      </c>
      <c r="G162" s="46" t="s">
        <v>784</v>
      </c>
      <c r="H162" s="46" t="s">
        <v>785</v>
      </c>
      <c r="I162" s="46" t="s">
        <v>31</v>
      </c>
      <c r="J162" s="46" t="s">
        <v>32</v>
      </c>
      <c r="K162" s="51"/>
      <c r="L162" s="51"/>
      <c r="M162" s="51"/>
      <c r="N162" s="51"/>
      <c r="O162" s="51" t="s">
        <v>87</v>
      </c>
      <c r="P162" s="51"/>
      <c r="Q162" s="51"/>
    </row>
    <row r="163" spans="1:17" ht="38.25" x14ac:dyDescent="0.2">
      <c r="A163" s="46" t="s">
        <v>1076</v>
      </c>
      <c r="B163" s="46" t="s">
        <v>650</v>
      </c>
      <c r="C163" s="46" t="s">
        <v>651</v>
      </c>
      <c r="D163" s="46">
        <v>49</v>
      </c>
      <c r="E163" s="46" t="s">
        <v>546</v>
      </c>
      <c r="F163" s="46">
        <v>2</v>
      </c>
      <c r="G163" s="46" t="s">
        <v>786</v>
      </c>
      <c r="H163" s="46" t="s">
        <v>787</v>
      </c>
      <c r="I163" s="46" t="s">
        <v>31</v>
      </c>
      <c r="J163" s="72" t="s">
        <v>32</v>
      </c>
      <c r="K163" s="51"/>
      <c r="L163" s="51"/>
      <c r="M163" s="51"/>
      <c r="N163" s="51"/>
      <c r="O163" s="51" t="s">
        <v>87</v>
      </c>
      <c r="P163" s="51"/>
      <c r="Q163" s="51"/>
    </row>
    <row r="164" spans="1:17" x14ac:dyDescent="0.2">
      <c r="A164" s="46" t="s">
        <v>1077</v>
      </c>
      <c r="B164" s="46" t="s">
        <v>650</v>
      </c>
      <c r="C164" s="46" t="s">
        <v>651</v>
      </c>
      <c r="D164" s="46">
        <v>49</v>
      </c>
      <c r="E164" s="46" t="s">
        <v>546</v>
      </c>
      <c r="F164" s="46">
        <v>4</v>
      </c>
      <c r="G164" s="46" t="s">
        <v>779</v>
      </c>
      <c r="H164" s="46" t="s">
        <v>779</v>
      </c>
      <c r="I164" s="46" t="s">
        <v>31</v>
      </c>
      <c r="J164" s="46" t="s">
        <v>32</v>
      </c>
      <c r="K164" s="51" t="s">
        <v>1198</v>
      </c>
      <c r="L164" s="51"/>
      <c r="M164" s="51"/>
      <c r="N164" s="51"/>
      <c r="O164" s="51" t="s">
        <v>89</v>
      </c>
      <c r="P164" s="51"/>
      <c r="Q164" s="51"/>
    </row>
    <row r="165" spans="1:17" ht="25.5" x14ac:dyDescent="0.2">
      <c r="A165" s="46" t="s">
        <v>407</v>
      </c>
      <c r="B165" s="46" t="s">
        <v>29</v>
      </c>
      <c r="C165" s="46" t="s">
        <v>159</v>
      </c>
      <c r="D165" s="46">
        <v>49</v>
      </c>
      <c r="E165" s="46" t="s">
        <v>41</v>
      </c>
      <c r="F165" s="46">
        <v>11</v>
      </c>
      <c r="G165" s="46" t="s">
        <v>191</v>
      </c>
      <c r="H165" s="46" t="s">
        <v>192</v>
      </c>
      <c r="I165" s="46" t="s">
        <v>31</v>
      </c>
      <c r="J165" s="52"/>
      <c r="K165" s="51" t="s">
        <v>1198</v>
      </c>
      <c r="L165" s="51"/>
      <c r="M165" s="51"/>
      <c r="N165" s="51"/>
      <c r="O165" s="51" t="s">
        <v>89</v>
      </c>
      <c r="P165" s="51"/>
      <c r="Q165" s="51"/>
    </row>
    <row r="166" spans="1:17" ht="25.5" x14ac:dyDescent="0.2">
      <c r="A166" s="46" t="s">
        <v>1078</v>
      </c>
      <c r="B166" s="46" t="s">
        <v>650</v>
      </c>
      <c r="C166" s="46" t="s">
        <v>651</v>
      </c>
      <c r="D166" s="46">
        <v>49</v>
      </c>
      <c r="E166" s="46" t="s">
        <v>41</v>
      </c>
      <c r="F166" s="46">
        <v>11</v>
      </c>
      <c r="G166" s="46" t="s">
        <v>788</v>
      </c>
      <c r="H166" s="46" t="s">
        <v>789</v>
      </c>
      <c r="I166" s="46" t="s">
        <v>31</v>
      </c>
      <c r="J166" s="72" t="s">
        <v>32</v>
      </c>
      <c r="K166" s="51" t="s">
        <v>1198</v>
      </c>
      <c r="L166" s="51"/>
      <c r="M166" s="51"/>
      <c r="N166" s="51"/>
      <c r="O166" s="51" t="s">
        <v>89</v>
      </c>
      <c r="P166" s="51"/>
      <c r="Q166" s="51"/>
    </row>
    <row r="167" spans="1:17" ht="38.25" x14ac:dyDescent="0.2">
      <c r="A167" s="46" t="s">
        <v>1079</v>
      </c>
      <c r="B167" s="46" t="s">
        <v>650</v>
      </c>
      <c r="C167" s="46" t="s">
        <v>651</v>
      </c>
      <c r="D167" s="46">
        <v>50</v>
      </c>
      <c r="E167" s="46" t="s">
        <v>41</v>
      </c>
      <c r="F167" s="46">
        <v>2</v>
      </c>
      <c r="G167" s="46" t="s">
        <v>790</v>
      </c>
      <c r="H167" s="46" t="s">
        <v>791</v>
      </c>
      <c r="I167" s="46" t="s">
        <v>31</v>
      </c>
      <c r="J167" s="72" t="s">
        <v>32</v>
      </c>
      <c r="K167" s="51" t="s">
        <v>1198</v>
      </c>
      <c r="L167" s="72"/>
      <c r="M167" s="51"/>
      <c r="N167" s="51"/>
      <c r="O167" s="51" t="s">
        <v>89</v>
      </c>
      <c r="P167" s="51"/>
      <c r="Q167" s="51"/>
    </row>
    <row r="168" spans="1:17" ht="25.5" x14ac:dyDescent="0.2">
      <c r="A168" s="46" t="s">
        <v>408</v>
      </c>
      <c r="B168" s="46" t="s">
        <v>29</v>
      </c>
      <c r="C168" s="46" t="s">
        <v>159</v>
      </c>
      <c r="D168" s="46">
        <v>51</v>
      </c>
      <c r="E168" s="46" t="s">
        <v>55</v>
      </c>
      <c r="F168" s="46">
        <v>12</v>
      </c>
      <c r="G168" s="46" t="s">
        <v>193</v>
      </c>
      <c r="H168" s="46" t="s">
        <v>194</v>
      </c>
      <c r="I168" s="46" t="s">
        <v>31</v>
      </c>
      <c r="J168" s="52"/>
      <c r="K168" s="51" t="s">
        <v>1198</v>
      </c>
      <c r="L168" s="51"/>
      <c r="M168" s="51"/>
      <c r="N168" s="51"/>
      <c r="O168" s="51" t="s">
        <v>89</v>
      </c>
      <c r="P168" s="51"/>
      <c r="Q168" s="51"/>
    </row>
    <row r="169" spans="1:17" x14ac:dyDescent="0.2">
      <c r="A169" s="46" t="s">
        <v>626</v>
      </c>
      <c r="B169" s="46" t="s">
        <v>510</v>
      </c>
      <c r="C169" s="46" t="s">
        <v>511</v>
      </c>
      <c r="D169" s="46">
        <v>52</v>
      </c>
      <c r="E169" s="46" t="s">
        <v>55</v>
      </c>
      <c r="F169" s="46">
        <v>6</v>
      </c>
      <c r="G169" s="46" t="s">
        <v>549</v>
      </c>
      <c r="H169" s="46" t="s">
        <v>538</v>
      </c>
      <c r="I169" s="46" t="s">
        <v>31</v>
      </c>
      <c r="J169" s="52"/>
      <c r="K169" s="51" t="s">
        <v>1198</v>
      </c>
      <c r="L169" s="51"/>
      <c r="M169" s="51"/>
      <c r="N169" s="51"/>
      <c r="O169" s="51" t="s">
        <v>89</v>
      </c>
      <c r="P169" s="51"/>
      <c r="Q169" s="51"/>
    </row>
    <row r="170" spans="1:17" ht="38.25" x14ac:dyDescent="0.2">
      <c r="A170" s="46" t="s">
        <v>1080</v>
      </c>
      <c r="B170" s="46" t="s">
        <v>650</v>
      </c>
      <c r="C170" s="46" t="s">
        <v>651</v>
      </c>
      <c r="D170" s="46">
        <v>57</v>
      </c>
      <c r="E170" s="72" t="s">
        <v>792</v>
      </c>
      <c r="F170" s="46">
        <v>1</v>
      </c>
      <c r="G170" s="46" t="s">
        <v>793</v>
      </c>
      <c r="H170" s="46" t="s">
        <v>794</v>
      </c>
      <c r="I170" s="46" t="s">
        <v>31</v>
      </c>
      <c r="J170" s="46" t="s">
        <v>70</v>
      </c>
      <c r="K170" s="51"/>
      <c r="L170" s="51"/>
      <c r="M170" s="51"/>
      <c r="N170" s="51"/>
      <c r="O170" s="51" t="s">
        <v>87</v>
      </c>
      <c r="P170" s="51"/>
      <c r="Q170" s="51"/>
    </row>
    <row r="171" spans="1:17" ht="76.5" x14ac:dyDescent="0.2">
      <c r="A171" s="46" t="s">
        <v>1081</v>
      </c>
      <c r="B171" s="46" t="s">
        <v>650</v>
      </c>
      <c r="C171" s="46" t="s">
        <v>651</v>
      </c>
      <c r="D171" s="46">
        <v>62</v>
      </c>
      <c r="E171" s="46" t="s">
        <v>795</v>
      </c>
      <c r="F171" s="46">
        <v>13</v>
      </c>
      <c r="G171" s="46" t="s">
        <v>796</v>
      </c>
      <c r="H171" s="46" t="s">
        <v>797</v>
      </c>
      <c r="I171" s="46" t="s">
        <v>31</v>
      </c>
      <c r="J171" s="72" t="s">
        <v>32</v>
      </c>
      <c r="K171" s="51"/>
      <c r="L171" s="51"/>
      <c r="M171" s="51"/>
      <c r="N171" s="51"/>
      <c r="O171" s="51" t="s">
        <v>87</v>
      </c>
      <c r="P171" s="51"/>
      <c r="Q171" s="51"/>
    </row>
    <row r="172" spans="1:17" ht="51" x14ac:dyDescent="0.2">
      <c r="A172" s="46" t="s">
        <v>649</v>
      </c>
      <c r="B172" s="46" t="s">
        <v>590</v>
      </c>
      <c r="C172" s="46" t="s">
        <v>591</v>
      </c>
      <c r="D172" s="46">
        <v>62</v>
      </c>
      <c r="E172" s="73" t="s">
        <v>550</v>
      </c>
      <c r="F172" s="46">
        <v>14</v>
      </c>
      <c r="G172" s="46" t="s">
        <v>599</v>
      </c>
      <c r="H172" s="46" t="s">
        <v>596</v>
      </c>
      <c r="I172" s="46" t="s">
        <v>39</v>
      </c>
      <c r="J172" s="46" t="s">
        <v>32</v>
      </c>
      <c r="K172" s="51" t="s">
        <v>1201</v>
      </c>
      <c r="L172" s="51" t="s">
        <v>1224</v>
      </c>
      <c r="M172" s="51"/>
      <c r="N172" s="51"/>
      <c r="O172" s="51" t="s">
        <v>87</v>
      </c>
      <c r="P172" s="51"/>
      <c r="Q172" s="51"/>
    </row>
    <row r="173" spans="1:17" x14ac:dyDescent="0.2">
      <c r="A173" s="46" t="s">
        <v>627</v>
      </c>
      <c r="B173" s="46" t="s">
        <v>510</v>
      </c>
      <c r="C173" s="46" t="s">
        <v>511</v>
      </c>
      <c r="D173" s="46">
        <v>63</v>
      </c>
      <c r="E173" s="46" t="s">
        <v>550</v>
      </c>
      <c r="F173" s="46">
        <v>4</v>
      </c>
      <c r="G173" s="46" t="s">
        <v>551</v>
      </c>
      <c r="H173" s="46" t="s">
        <v>552</v>
      </c>
      <c r="I173" s="46" t="s">
        <v>31</v>
      </c>
      <c r="J173" s="52"/>
      <c r="K173" s="51" t="s">
        <v>1198</v>
      </c>
      <c r="L173" s="51"/>
      <c r="M173" s="51"/>
      <c r="N173" s="51"/>
      <c r="O173" s="51" t="s">
        <v>89</v>
      </c>
      <c r="P173" s="51"/>
      <c r="Q173" s="51"/>
    </row>
    <row r="174" spans="1:17" ht="38.25" x14ac:dyDescent="0.2">
      <c r="A174" s="46" t="s">
        <v>1082</v>
      </c>
      <c r="B174" s="46" t="s">
        <v>650</v>
      </c>
      <c r="C174" s="46" t="s">
        <v>651</v>
      </c>
      <c r="D174" s="46">
        <v>63</v>
      </c>
      <c r="E174" s="46" t="s">
        <v>550</v>
      </c>
      <c r="F174" s="46">
        <v>6</v>
      </c>
      <c r="G174" s="46" t="s">
        <v>798</v>
      </c>
      <c r="H174" s="46" t="s">
        <v>799</v>
      </c>
      <c r="I174" s="46" t="s">
        <v>31</v>
      </c>
      <c r="J174" s="46" t="s">
        <v>70</v>
      </c>
      <c r="K174" s="51" t="s">
        <v>1198</v>
      </c>
      <c r="L174" s="51"/>
      <c r="M174" s="51"/>
      <c r="N174" s="51"/>
      <c r="O174" s="51" t="s">
        <v>89</v>
      </c>
      <c r="P174" s="51"/>
      <c r="Q174" s="51"/>
    </row>
    <row r="175" spans="1:17" x14ac:dyDescent="0.2">
      <c r="A175" s="46" t="s">
        <v>1083</v>
      </c>
      <c r="B175" s="46" t="s">
        <v>650</v>
      </c>
      <c r="C175" s="46" t="s">
        <v>651</v>
      </c>
      <c r="D175" s="46">
        <v>63</v>
      </c>
      <c r="E175" s="46" t="s">
        <v>550</v>
      </c>
      <c r="F175" s="46">
        <v>10</v>
      </c>
      <c r="G175" s="46" t="s">
        <v>800</v>
      </c>
      <c r="H175" s="46" t="s">
        <v>801</v>
      </c>
      <c r="I175" s="46" t="s">
        <v>31</v>
      </c>
      <c r="J175" s="46" t="s">
        <v>70</v>
      </c>
      <c r="K175" s="51" t="s">
        <v>1198</v>
      </c>
      <c r="L175" s="51"/>
      <c r="M175" s="51"/>
      <c r="N175" s="51"/>
      <c r="O175" s="51" t="s">
        <v>89</v>
      </c>
      <c r="P175" s="51"/>
      <c r="Q175" s="51"/>
    </row>
    <row r="176" spans="1:17" ht="25.5" x14ac:dyDescent="0.2">
      <c r="A176" s="46" t="s">
        <v>1084</v>
      </c>
      <c r="B176" s="46" t="s">
        <v>650</v>
      </c>
      <c r="C176" s="46" t="s">
        <v>651</v>
      </c>
      <c r="D176" s="46">
        <v>63</v>
      </c>
      <c r="E176" s="46" t="s">
        <v>550</v>
      </c>
      <c r="F176" s="46">
        <v>11</v>
      </c>
      <c r="G176" s="46" t="s">
        <v>802</v>
      </c>
      <c r="H176" s="46" t="s">
        <v>803</v>
      </c>
      <c r="I176" s="46" t="s">
        <v>31</v>
      </c>
      <c r="J176" s="46" t="s">
        <v>70</v>
      </c>
      <c r="K176" s="51" t="s">
        <v>1198</v>
      </c>
      <c r="L176" s="51"/>
      <c r="M176" s="51"/>
      <c r="N176" s="51"/>
      <c r="O176" s="51" t="s">
        <v>89</v>
      </c>
      <c r="P176" s="51"/>
      <c r="Q176" s="51"/>
    </row>
    <row r="177" spans="1:17" ht="51" x14ac:dyDescent="0.2">
      <c r="A177" s="46" t="s">
        <v>1085</v>
      </c>
      <c r="B177" s="46" t="s">
        <v>650</v>
      </c>
      <c r="C177" s="46" t="s">
        <v>651</v>
      </c>
      <c r="D177" s="46">
        <v>63</v>
      </c>
      <c r="E177" s="46" t="s">
        <v>550</v>
      </c>
      <c r="F177" s="46">
        <v>19</v>
      </c>
      <c r="G177" s="46" t="s">
        <v>804</v>
      </c>
      <c r="H177" s="46" t="s">
        <v>805</v>
      </c>
      <c r="I177" s="46" t="s">
        <v>39</v>
      </c>
      <c r="J177" s="46" t="s">
        <v>70</v>
      </c>
      <c r="K177" s="51"/>
      <c r="L177" s="51"/>
      <c r="M177" s="51"/>
      <c r="N177" s="51"/>
      <c r="O177" s="51" t="s">
        <v>1196</v>
      </c>
      <c r="P177" s="51"/>
      <c r="Q177" s="51" t="s">
        <v>1210</v>
      </c>
    </row>
    <row r="178" spans="1:17" ht="63.75" x14ac:dyDescent="0.2">
      <c r="A178" s="46" t="s">
        <v>1086</v>
      </c>
      <c r="B178" s="46" t="s">
        <v>650</v>
      </c>
      <c r="C178" s="46" t="s">
        <v>651</v>
      </c>
      <c r="D178" s="46">
        <v>63</v>
      </c>
      <c r="E178" s="46" t="s">
        <v>550</v>
      </c>
      <c r="F178" s="46">
        <v>19</v>
      </c>
      <c r="G178" s="46" t="s">
        <v>806</v>
      </c>
      <c r="H178" s="46" t="s">
        <v>807</v>
      </c>
      <c r="I178" s="46" t="s">
        <v>39</v>
      </c>
      <c r="J178" s="46" t="s">
        <v>70</v>
      </c>
      <c r="K178" s="51" t="s">
        <v>1198</v>
      </c>
      <c r="L178" s="51"/>
      <c r="M178" s="51"/>
      <c r="N178" s="51"/>
      <c r="O178" s="51" t="s">
        <v>89</v>
      </c>
      <c r="P178" s="51"/>
      <c r="Q178" s="51"/>
    </row>
    <row r="179" spans="1:17" ht="51" x14ac:dyDescent="0.2">
      <c r="A179" s="46" t="s">
        <v>1087</v>
      </c>
      <c r="B179" s="46" t="s">
        <v>650</v>
      </c>
      <c r="C179" s="46" t="s">
        <v>651</v>
      </c>
      <c r="D179" s="46">
        <v>63</v>
      </c>
      <c r="E179" s="46" t="s">
        <v>550</v>
      </c>
      <c r="F179" s="46">
        <v>24</v>
      </c>
      <c r="G179" s="46" t="s">
        <v>808</v>
      </c>
      <c r="H179" s="46" t="s">
        <v>783</v>
      </c>
      <c r="I179" s="46" t="s">
        <v>31</v>
      </c>
      <c r="J179" s="46" t="s">
        <v>32</v>
      </c>
      <c r="K179" s="51"/>
      <c r="L179" s="51"/>
      <c r="M179" s="51"/>
      <c r="N179" s="51"/>
      <c r="O179" s="51" t="s">
        <v>87</v>
      </c>
      <c r="P179" s="51"/>
      <c r="Q179" s="51"/>
    </row>
    <row r="180" spans="1:17" ht="51" x14ac:dyDescent="0.2">
      <c r="A180" s="46" t="s">
        <v>1088</v>
      </c>
      <c r="B180" s="46" t="s">
        <v>650</v>
      </c>
      <c r="C180" s="46" t="s">
        <v>651</v>
      </c>
      <c r="D180" s="46">
        <v>64</v>
      </c>
      <c r="E180" s="46" t="s">
        <v>550</v>
      </c>
      <c r="F180" s="46">
        <v>13</v>
      </c>
      <c r="G180" s="46" t="s">
        <v>809</v>
      </c>
      <c r="H180" s="46" t="s">
        <v>783</v>
      </c>
      <c r="I180" s="46" t="s">
        <v>31</v>
      </c>
      <c r="J180" s="46" t="s">
        <v>32</v>
      </c>
      <c r="K180" s="51"/>
      <c r="L180" s="51"/>
      <c r="M180" s="51"/>
      <c r="N180" s="51"/>
      <c r="O180" s="51" t="s">
        <v>87</v>
      </c>
      <c r="P180" s="51"/>
      <c r="Q180" s="51"/>
    </row>
    <row r="181" spans="1:17" ht="51" x14ac:dyDescent="0.2">
      <c r="A181" s="46" t="s">
        <v>1089</v>
      </c>
      <c r="B181" s="46" t="s">
        <v>650</v>
      </c>
      <c r="C181" s="46" t="s">
        <v>651</v>
      </c>
      <c r="D181" s="46">
        <v>65</v>
      </c>
      <c r="E181" s="46" t="s">
        <v>550</v>
      </c>
      <c r="F181" s="46">
        <v>1</v>
      </c>
      <c r="G181" s="46" t="s">
        <v>810</v>
      </c>
      <c r="H181" s="46" t="s">
        <v>783</v>
      </c>
      <c r="I181" s="46" t="s">
        <v>31</v>
      </c>
      <c r="J181" s="72" t="s">
        <v>32</v>
      </c>
      <c r="K181" s="51"/>
      <c r="L181" s="51"/>
      <c r="M181" s="51"/>
      <c r="N181" s="51"/>
      <c r="O181" s="51" t="s">
        <v>87</v>
      </c>
      <c r="P181" s="51"/>
      <c r="Q181" s="51"/>
    </row>
    <row r="182" spans="1:17" ht="25.5" x14ac:dyDescent="0.2">
      <c r="A182" s="46" t="s">
        <v>1090</v>
      </c>
      <c r="B182" s="46" t="s">
        <v>650</v>
      </c>
      <c r="C182" s="46" t="s">
        <v>651</v>
      </c>
      <c r="D182" s="46">
        <v>65</v>
      </c>
      <c r="E182" s="46" t="s">
        <v>550</v>
      </c>
      <c r="F182" s="46">
        <v>11</v>
      </c>
      <c r="G182" s="46" t="s">
        <v>811</v>
      </c>
      <c r="H182" s="46" t="s">
        <v>812</v>
      </c>
      <c r="I182" s="46" t="s">
        <v>31</v>
      </c>
      <c r="J182" s="46" t="s">
        <v>70</v>
      </c>
      <c r="K182" s="51"/>
      <c r="L182" s="51"/>
      <c r="M182" s="51"/>
      <c r="N182" s="51"/>
      <c r="O182" s="51" t="s">
        <v>87</v>
      </c>
      <c r="P182" s="51"/>
      <c r="Q182" s="51"/>
    </row>
    <row r="183" spans="1:17" ht="63.75" x14ac:dyDescent="0.2">
      <c r="A183" s="46" t="s">
        <v>628</v>
      </c>
      <c r="B183" s="46" t="s">
        <v>510</v>
      </c>
      <c r="C183" s="46" t="s">
        <v>511</v>
      </c>
      <c r="D183" s="46">
        <v>66</v>
      </c>
      <c r="E183" s="46" t="s">
        <v>553</v>
      </c>
      <c r="F183" s="46">
        <v>7</v>
      </c>
      <c r="G183" s="46" t="s">
        <v>554</v>
      </c>
      <c r="H183" s="46" t="s">
        <v>555</v>
      </c>
      <c r="I183" s="46" t="s">
        <v>39</v>
      </c>
      <c r="J183" s="52"/>
      <c r="K183" s="51" t="s">
        <v>1201</v>
      </c>
      <c r="L183" s="72" t="s">
        <v>814</v>
      </c>
      <c r="M183" s="51"/>
      <c r="N183" s="51"/>
      <c r="O183" s="51" t="s">
        <v>89</v>
      </c>
      <c r="P183" s="51"/>
      <c r="Q183" s="51"/>
    </row>
    <row r="184" spans="1:17" ht="38.25" x14ac:dyDescent="0.2">
      <c r="A184" s="46" t="s">
        <v>1091</v>
      </c>
      <c r="B184" s="46" t="s">
        <v>650</v>
      </c>
      <c r="C184" s="46" t="s">
        <v>651</v>
      </c>
      <c r="D184" s="46">
        <v>66</v>
      </c>
      <c r="E184" s="46" t="s">
        <v>553</v>
      </c>
      <c r="F184" s="46">
        <v>7</v>
      </c>
      <c r="G184" s="46" t="s">
        <v>813</v>
      </c>
      <c r="H184" s="46" t="s">
        <v>814</v>
      </c>
      <c r="I184" s="46" t="s">
        <v>39</v>
      </c>
      <c r="J184" s="72" t="s">
        <v>32</v>
      </c>
      <c r="K184" s="51" t="s">
        <v>1198</v>
      </c>
      <c r="L184" s="51"/>
      <c r="M184" s="51"/>
      <c r="N184" s="51"/>
      <c r="O184" s="51" t="s">
        <v>89</v>
      </c>
      <c r="P184" s="51"/>
      <c r="Q184" s="51"/>
    </row>
    <row r="185" spans="1:17" ht="102" x14ac:dyDescent="0.2">
      <c r="A185" s="46" t="s">
        <v>629</v>
      </c>
      <c r="B185" s="46" t="s">
        <v>510</v>
      </c>
      <c r="C185" s="46" t="s">
        <v>511</v>
      </c>
      <c r="D185" s="46">
        <v>66</v>
      </c>
      <c r="E185" s="46" t="s">
        <v>553</v>
      </c>
      <c r="F185" s="46">
        <v>9</v>
      </c>
      <c r="G185" s="46" t="s">
        <v>1225</v>
      </c>
      <c r="H185" s="46" t="s">
        <v>556</v>
      </c>
      <c r="I185" s="46" t="s">
        <v>39</v>
      </c>
      <c r="J185" s="52"/>
      <c r="K185" s="51"/>
      <c r="L185" s="51"/>
      <c r="M185" s="51"/>
      <c r="N185" s="51"/>
      <c r="O185" s="51" t="s">
        <v>1196</v>
      </c>
      <c r="P185" s="51"/>
      <c r="Q185" s="51" t="s">
        <v>1210</v>
      </c>
    </row>
    <row r="186" spans="1:17" ht="76.5" x14ac:dyDescent="0.2">
      <c r="A186" s="46" t="s">
        <v>630</v>
      </c>
      <c r="B186" s="46" t="s">
        <v>510</v>
      </c>
      <c r="C186" s="46" t="s">
        <v>511</v>
      </c>
      <c r="D186" s="46">
        <v>66</v>
      </c>
      <c r="E186" s="46" t="s">
        <v>557</v>
      </c>
      <c r="F186" s="46">
        <v>20</v>
      </c>
      <c r="G186" s="46" t="s">
        <v>1227</v>
      </c>
      <c r="H186" s="46" t="s">
        <v>1226</v>
      </c>
      <c r="I186" s="46" t="s">
        <v>39</v>
      </c>
      <c r="J186" s="52"/>
      <c r="K186" s="51"/>
      <c r="L186" s="51"/>
      <c r="M186" s="51"/>
      <c r="N186" s="51"/>
      <c r="O186" s="51" t="s">
        <v>1196</v>
      </c>
      <c r="P186" s="51"/>
      <c r="Q186" s="51" t="s">
        <v>1210</v>
      </c>
    </row>
    <row r="187" spans="1:17" ht="63.75" x14ac:dyDescent="0.2">
      <c r="A187" s="46" t="s">
        <v>1092</v>
      </c>
      <c r="B187" s="46" t="s">
        <v>650</v>
      </c>
      <c r="C187" s="46" t="s">
        <v>651</v>
      </c>
      <c r="D187" s="46">
        <v>66</v>
      </c>
      <c r="E187" s="46" t="s">
        <v>815</v>
      </c>
      <c r="F187" s="46">
        <v>25</v>
      </c>
      <c r="G187" s="46" t="s">
        <v>816</v>
      </c>
      <c r="H187" s="46" t="s">
        <v>817</v>
      </c>
      <c r="I187" s="46" t="s">
        <v>39</v>
      </c>
      <c r="J187" s="46" t="s">
        <v>70</v>
      </c>
      <c r="K187" s="51" t="s">
        <v>1198</v>
      </c>
      <c r="L187" s="51"/>
      <c r="M187" s="51"/>
      <c r="N187" s="51"/>
      <c r="O187" s="51" t="s">
        <v>89</v>
      </c>
      <c r="P187" s="51"/>
      <c r="Q187" s="51"/>
    </row>
    <row r="188" spans="1:17" ht="51" x14ac:dyDescent="0.2">
      <c r="A188" s="46" t="s">
        <v>1093</v>
      </c>
      <c r="B188" s="46" t="s">
        <v>650</v>
      </c>
      <c r="C188" s="46" t="s">
        <v>651</v>
      </c>
      <c r="D188" s="46">
        <v>67</v>
      </c>
      <c r="E188" s="46" t="s">
        <v>558</v>
      </c>
      <c r="F188" s="46">
        <v>2</v>
      </c>
      <c r="G188" s="46" t="s">
        <v>818</v>
      </c>
      <c r="H188" s="46" t="s">
        <v>783</v>
      </c>
      <c r="I188" s="46" t="s">
        <v>31</v>
      </c>
      <c r="J188" s="46" t="s">
        <v>32</v>
      </c>
      <c r="K188" s="51"/>
      <c r="L188" s="51"/>
      <c r="M188" s="51"/>
      <c r="N188" s="51"/>
      <c r="O188" s="51" t="s">
        <v>87</v>
      </c>
      <c r="P188" s="51"/>
      <c r="Q188" s="51"/>
    </row>
    <row r="189" spans="1:17" x14ac:dyDescent="0.2">
      <c r="A189" s="46" t="s">
        <v>1094</v>
      </c>
      <c r="B189" s="46" t="s">
        <v>650</v>
      </c>
      <c r="C189" s="46" t="s">
        <v>651</v>
      </c>
      <c r="D189" s="46">
        <v>67</v>
      </c>
      <c r="E189" s="46" t="s">
        <v>558</v>
      </c>
      <c r="F189" s="46">
        <v>4</v>
      </c>
      <c r="G189" s="46" t="s">
        <v>819</v>
      </c>
      <c r="H189" s="46" t="s">
        <v>819</v>
      </c>
      <c r="I189" s="46" t="s">
        <v>31</v>
      </c>
      <c r="J189" s="72" t="s">
        <v>32</v>
      </c>
      <c r="K189" s="51" t="s">
        <v>1198</v>
      </c>
      <c r="L189" s="51"/>
      <c r="M189" s="51"/>
      <c r="N189" s="51"/>
      <c r="O189" s="51" t="s">
        <v>89</v>
      </c>
      <c r="P189" s="51"/>
      <c r="Q189" s="51"/>
    </row>
    <row r="190" spans="1:17" x14ac:dyDescent="0.2">
      <c r="A190" s="46" t="s">
        <v>1095</v>
      </c>
      <c r="B190" s="46" t="s">
        <v>650</v>
      </c>
      <c r="C190" s="46" t="s">
        <v>651</v>
      </c>
      <c r="D190" s="46">
        <v>67</v>
      </c>
      <c r="E190" s="46" t="s">
        <v>558</v>
      </c>
      <c r="F190" s="46">
        <v>5</v>
      </c>
      <c r="G190" s="46" t="s">
        <v>820</v>
      </c>
      <c r="H190" s="46" t="s">
        <v>821</v>
      </c>
      <c r="I190" s="46" t="s">
        <v>39</v>
      </c>
      <c r="J190" s="46" t="s">
        <v>32</v>
      </c>
      <c r="K190" s="51"/>
      <c r="L190" s="51"/>
      <c r="M190" s="51"/>
      <c r="N190" s="51"/>
      <c r="O190" s="51" t="s">
        <v>1196</v>
      </c>
      <c r="P190" s="51"/>
      <c r="Q190" s="51" t="s">
        <v>1210</v>
      </c>
    </row>
    <row r="191" spans="1:17" ht="38.25" x14ac:dyDescent="0.2">
      <c r="A191" s="46" t="s">
        <v>632</v>
      </c>
      <c r="B191" s="46" t="s">
        <v>510</v>
      </c>
      <c r="C191" s="46" t="s">
        <v>511</v>
      </c>
      <c r="D191" s="46">
        <v>67</v>
      </c>
      <c r="E191" s="46" t="s">
        <v>558</v>
      </c>
      <c r="F191" s="46">
        <v>9</v>
      </c>
      <c r="G191" s="46" t="s">
        <v>561</v>
      </c>
      <c r="H191" s="46" t="s">
        <v>562</v>
      </c>
      <c r="I191" s="46" t="s">
        <v>39</v>
      </c>
      <c r="J191" s="52"/>
      <c r="K191" s="51"/>
      <c r="L191" s="51"/>
      <c r="M191" s="51"/>
      <c r="N191" s="51"/>
      <c r="O191" s="51" t="s">
        <v>1196</v>
      </c>
      <c r="P191" s="51"/>
      <c r="Q191" s="51" t="s">
        <v>1210</v>
      </c>
    </row>
    <row r="192" spans="1:17" ht="76.5" x14ac:dyDescent="0.2">
      <c r="A192" s="46" t="s">
        <v>1096</v>
      </c>
      <c r="B192" s="46" t="s">
        <v>650</v>
      </c>
      <c r="C192" s="46" t="s">
        <v>651</v>
      </c>
      <c r="D192" s="46">
        <v>67</v>
      </c>
      <c r="E192" s="46" t="s">
        <v>558</v>
      </c>
      <c r="F192" s="46">
        <v>9</v>
      </c>
      <c r="G192" s="46" t="s">
        <v>822</v>
      </c>
      <c r="H192" s="46" t="s">
        <v>823</v>
      </c>
      <c r="I192" s="46" t="s">
        <v>39</v>
      </c>
      <c r="J192" s="46" t="s">
        <v>32</v>
      </c>
      <c r="K192" s="51"/>
      <c r="L192" s="72"/>
      <c r="M192" s="51"/>
      <c r="N192" s="51"/>
      <c r="O192" s="51" t="s">
        <v>1196</v>
      </c>
      <c r="P192" s="51"/>
      <c r="Q192" s="51" t="s">
        <v>1210</v>
      </c>
    </row>
    <row r="193" spans="1:17" ht="89.25" x14ac:dyDescent="0.2">
      <c r="A193" s="46" t="s">
        <v>631</v>
      </c>
      <c r="B193" s="46" t="s">
        <v>510</v>
      </c>
      <c r="C193" s="46" t="s">
        <v>511</v>
      </c>
      <c r="D193" s="46">
        <v>67</v>
      </c>
      <c r="E193" s="46" t="s">
        <v>558</v>
      </c>
      <c r="F193" s="46">
        <v>17</v>
      </c>
      <c r="G193" s="46" t="s">
        <v>559</v>
      </c>
      <c r="H193" s="46" t="s">
        <v>560</v>
      </c>
      <c r="I193" s="46" t="s">
        <v>39</v>
      </c>
      <c r="J193" s="52"/>
      <c r="K193" s="51"/>
      <c r="L193" s="51"/>
      <c r="M193" s="51"/>
      <c r="N193" s="51"/>
      <c r="O193" s="51" t="s">
        <v>1196</v>
      </c>
      <c r="P193" s="51"/>
      <c r="Q193" s="51" t="s">
        <v>1210</v>
      </c>
    </row>
    <row r="194" spans="1:17" ht="51" x14ac:dyDescent="0.2">
      <c r="A194" s="46" t="s">
        <v>1097</v>
      </c>
      <c r="B194" s="46" t="s">
        <v>650</v>
      </c>
      <c r="C194" s="46" t="s">
        <v>651</v>
      </c>
      <c r="D194" s="46">
        <v>68</v>
      </c>
      <c r="E194" s="46" t="s">
        <v>558</v>
      </c>
      <c r="F194" s="46">
        <v>2</v>
      </c>
      <c r="G194" s="46" t="s">
        <v>824</v>
      </c>
      <c r="H194" s="46" t="s">
        <v>825</v>
      </c>
      <c r="I194" s="46" t="s">
        <v>39</v>
      </c>
      <c r="J194" s="46" t="s">
        <v>32</v>
      </c>
      <c r="K194" s="51"/>
      <c r="L194" s="51"/>
      <c r="M194" s="51"/>
      <c r="N194" s="51"/>
      <c r="O194" s="51" t="s">
        <v>1196</v>
      </c>
      <c r="P194" s="51"/>
      <c r="Q194" s="51" t="s">
        <v>1210</v>
      </c>
    </row>
    <row r="195" spans="1:17" ht="51" x14ac:dyDescent="0.2">
      <c r="A195" s="46" t="s">
        <v>1098</v>
      </c>
      <c r="B195" s="46" t="s">
        <v>650</v>
      </c>
      <c r="C195" s="46" t="s">
        <v>651</v>
      </c>
      <c r="D195" s="46">
        <v>68</v>
      </c>
      <c r="E195" s="46" t="s">
        <v>826</v>
      </c>
      <c r="F195" s="46">
        <v>7</v>
      </c>
      <c r="G195" s="46" t="s">
        <v>827</v>
      </c>
      <c r="H195" s="46" t="s">
        <v>783</v>
      </c>
      <c r="I195" s="46" t="s">
        <v>31</v>
      </c>
      <c r="J195" s="46" t="s">
        <v>32</v>
      </c>
      <c r="K195" s="51"/>
      <c r="L195" s="51"/>
      <c r="M195" s="51"/>
      <c r="N195" s="51"/>
      <c r="O195" s="51" t="s">
        <v>87</v>
      </c>
      <c r="P195" s="51"/>
      <c r="Q195" s="51"/>
    </row>
    <row r="196" spans="1:17" ht="51" x14ac:dyDescent="0.2">
      <c r="A196" s="46" t="s">
        <v>1099</v>
      </c>
      <c r="B196" s="46" t="s">
        <v>650</v>
      </c>
      <c r="C196" s="46" t="s">
        <v>651</v>
      </c>
      <c r="D196" s="46">
        <v>70</v>
      </c>
      <c r="E196" s="46" t="s">
        <v>828</v>
      </c>
      <c r="F196" s="46">
        <v>1</v>
      </c>
      <c r="G196" s="46" t="s">
        <v>829</v>
      </c>
      <c r="H196" s="46" t="s">
        <v>783</v>
      </c>
      <c r="I196" s="46" t="s">
        <v>31</v>
      </c>
      <c r="J196" s="46" t="s">
        <v>32</v>
      </c>
      <c r="K196" s="51"/>
      <c r="L196" s="51"/>
      <c r="M196" s="51"/>
      <c r="N196" s="51"/>
      <c r="O196" s="51" t="s">
        <v>87</v>
      </c>
      <c r="P196" s="51"/>
      <c r="Q196" s="51"/>
    </row>
    <row r="197" spans="1:17" ht="25.5" x14ac:dyDescent="0.2">
      <c r="A197" s="46" t="s">
        <v>1100</v>
      </c>
      <c r="B197" s="46" t="s">
        <v>650</v>
      </c>
      <c r="C197" s="46" t="s">
        <v>651</v>
      </c>
      <c r="D197" s="46">
        <v>70</v>
      </c>
      <c r="E197" s="46" t="s">
        <v>828</v>
      </c>
      <c r="F197" s="46">
        <v>9</v>
      </c>
      <c r="G197" s="46" t="s">
        <v>830</v>
      </c>
      <c r="H197" s="46" t="s">
        <v>831</v>
      </c>
      <c r="I197" s="46" t="s">
        <v>39</v>
      </c>
      <c r="J197" s="72" t="s">
        <v>32</v>
      </c>
      <c r="K197" s="51"/>
      <c r="L197" s="51"/>
      <c r="M197" s="51"/>
      <c r="N197" s="51"/>
      <c r="O197" s="51" t="s">
        <v>1196</v>
      </c>
      <c r="P197" s="51"/>
      <c r="Q197" s="51" t="s">
        <v>1210</v>
      </c>
    </row>
    <row r="198" spans="1:17" ht="51" x14ac:dyDescent="0.2">
      <c r="A198" s="46" t="s">
        <v>1101</v>
      </c>
      <c r="B198" s="46" t="s">
        <v>650</v>
      </c>
      <c r="C198" s="46" t="s">
        <v>651</v>
      </c>
      <c r="D198" s="46">
        <v>70</v>
      </c>
      <c r="E198" s="46" t="s">
        <v>828</v>
      </c>
      <c r="F198" s="46">
        <v>9</v>
      </c>
      <c r="G198" s="46" t="s">
        <v>832</v>
      </c>
      <c r="H198" s="46" t="s">
        <v>823</v>
      </c>
      <c r="I198" s="46" t="s">
        <v>39</v>
      </c>
      <c r="J198" s="46" t="s">
        <v>32</v>
      </c>
      <c r="K198" s="51"/>
      <c r="L198" s="51"/>
      <c r="M198" s="51"/>
      <c r="N198" s="51"/>
      <c r="O198" s="51" t="s">
        <v>1196</v>
      </c>
      <c r="P198" s="51"/>
      <c r="Q198" s="51" t="s">
        <v>1210</v>
      </c>
    </row>
    <row r="199" spans="1:17" x14ac:dyDescent="0.2">
      <c r="A199" s="46" t="s">
        <v>633</v>
      </c>
      <c r="B199" s="46" t="s">
        <v>510</v>
      </c>
      <c r="C199" s="46" t="s">
        <v>511</v>
      </c>
      <c r="D199" s="46">
        <v>71</v>
      </c>
      <c r="E199" s="46" t="s">
        <v>563</v>
      </c>
      <c r="F199" s="46">
        <v>1</v>
      </c>
      <c r="G199" s="46" t="s">
        <v>564</v>
      </c>
      <c r="H199" s="46" t="s">
        <v>538</v>
      </c>
      <c r="I199" s="46" t="s">
        <v>31</v>
      </c>
      <c r="J199" s="52"/>
      <c r="K199" s="51" t="s">
        <v>1198</v>
      </c>
      <c r="L199" s="51"/>
      <c r="M199" s="51"/>
      <c r="N199" s="51"/>
      <c r="O199" s="51" t="s">
        <v>89</v>
      </c>
      <c r="P199" s="55" t="s">
        <v>1253</v>
      </c>
      <c r="Q199" s="51"/>
    </row>
    <row r="200" spans="1:17" ht="51" x14ac:dyDescent="0.2">
      <c r="A200" s="46" t="s">
        <v>1102</v>
      </c>
      <c r="B200" s="46" t="s">
        <v>650</v>
      </c>
      <c r="C200" s="46" t="s">
        <v>651</v>
      </c>
      <c r="D200" s="46">
        <v>71</v>
      </c>
      <c r="E200" s="46" t="s">
        <v>563</v>
      </c>
      <c r="F200" s="46">
        <v>4</v>
      </c>
      <c r="G200" s="46" t="s">
        <v>833</v>
      </c>
      <c r="H200" s="46" t="s">
        <v>783</v>
      </c>
      <c r="I200" s="46" t="s">
        <v>31</v>
      </c>
      <c r="J200" s="46" t="s">
        <v>32</v>
      </c>
      <c r="K200" s="51"/>
      <c r="L200" s="51"/>
      <c r="M200" s="51"/>
      <c r="N200" s="51"/>
      <c r="O200" s="51" t="s">
        <v>87</v>
      </c>
      <c r="P200" s="51"/>
      <c r="Q200" s="51"/>
    </row>
    <row r="201" spans="1:17" ht="89.25" x14ac:dyDescent="0.2">
      <c r="A201" s="46" t="s">
        <v>1103</v>
      </c>
      <c r="B201" s="46" t="s">
        <v>650</v>
      </c>
      <c r="C201" s="46" t="s">
        <v>651</v>
      </c>
      <c r="D201" s="46">
        <v>72</v>
      </c>
      <c r="E201" s="46" t="s">
        <v>563</v>
      </c>
      <c r="F201" s="46">
        <v>3</v>
      </c>
      <c r="G201" s="46" t="s">
        <v>834</v>
      </c>
      <c r="H201" s="46" t="s">
        <v>835</v>
      </c>
      <c r="I201" s="46" t="s">
        <v>39</v>
      </c>
      <c r="J201" s="46" t="s">
        <v>32</v>
      </c>
      <c r="K201" s="51"/>
      <c r="L201" s="51"/>
      <c r="M201" s="51"/>
      <c r="N201" s="51"/>
      <c r="O201" s="51" t="s">
        <v>1196</v>
      </c>
      <c r="P201" s="51"/>
      <c r="Q201" s="51" t="s">
        <v>1210</v>
      </c>
    </row>
    <row r="202" spans="1:17" ht="63.75" x14ac:dyDescent="0.2">
      <c r="A202" s="46" t="s">
        <v>1104</v>
      </c>
      <c r="B202" s="46" t="s">
        <v>650</v>
      </c>
      <c r="C202" s="46" t="s">
        <v>651</v>
      </c>
      <c r="D202" s="46">
        <v>72</v>
      </c>
      <c r="E202" s="46" t="s">
        <v>563</v>
      </c>
      <c r="F202" s="46">
        <v>3</v>
      </c>
      <c r="G202" s="46" t="s">
        <v>836</v>
      </c>
      <c r="H202" s="46" t="s">
        <v>837</v>
      </c>
      <c r="I202" s="46" t="s">
        <v>39</v>
      </c>
      <c r="J202" s="46" t="s">
        <v>32</v>
      </c>
      <c r="K202" s="51"/>
      <c r="L202" s="51"/>
      <c r="M202" s="51"/>
      <c r="N202" s="51"/>
      <c r="O202" s="51" t="s">
        <v>1196</v>
      </c>
      <c r="P202" s="51"/>
      <c r="Q202" s="51" t="s">
        <v>1210</v>
      </c>
    </row>
    <row r="203" spans="1:17" ht="63.75" x14ac:dyDescent="0.2">
      <c r="A203" s="46" t="s">
        <v>1105</v>
      </c>
      <c r="B203" s="46" t="s">
        <v>650</v>
      </c>
      <c r="C203" s="46" t="s">
        <v>651</v>
      </c>
      <c r="D203" s="46">
        <v>72</v>
      </c>
      <c r="E203" s="46" t="s">
        <v>563</v>
      </c>
      <c r="F203" s="46">
        <v>18</v>
      </c>
      <c r="G203" s="46" t="s">
        <v>838</v>
      </c>
      <c r="H203" s="46" t="s">
        <v>839</v>
      </c>
      <c r="I203" s="46" t="s">
        <v>39</v>
      </c>
      <c r="J203" s="46" t="s">
        <v>32</v>
      </c>
      <c r="K203" s="51"/>
      <c r="L203" s="51"/>
      <c r="M203" s="51"/>
      <c r="N203" s="51"/>
      <c r="O203" s="51" t="s">
        <v>1196</v>
      </c>
      <c r="P203" s="51"/>
      <c r="Q203" s="51" t="s">
        <v>1210</v>
      </c>
    </row>
    <row r="204" spans="1:17" ht="51" x14ac:dyDescent="0.2">
      <c r="A204" s="46" t="s">
        <v>1106</v>
      </c>
      <c r="B204" s="46" t="s">
        <v>650</v>
      </c>
      <c r="C204" s="46" t="s">
        <v>651</v>
      </c>
      <c r="D204" s="46">
        <v>73</v>
      </c>
      <c r="E204" s="46" t="s">
        <v>565</v>
      </c>
      <c r="F204" s="46">
        <v>1</v>
      </c>
      <c r="G204" s="46" t="s">
        <v>840</v>
      </c>
      <c r="H204" s="46" t="s">
        <v>783</v>
      </c>
      <c r="I204" s="46" t="s">
        <v>31</v>
      </c>
      <c r="J204" s="72" t="s">
        <v>32</v>
      </c>
      <c r="K204" s="51"/>
      <c r="L204" s="51"/>
      <c r="M204" s="51"/>
      <c r="N204" s="51"/>
      <c r="O204" s="51" t="s">
        <v>87</v>
      </c>
      <c r="P204" s="51"/>
      <c r="Q204" s="51"/>
    </row>
    <row r="205" spans="1:17" ht="51" x14ac:dyDescent="0.2">
      <c r="A205" s="46" t="s">
        <v>1107</v>
      </c>
      <c r="B205" s="46" t="s">
        <v>650</v>
      </c>
      <c r="C205" s="46" t="s">
        <v>651</v>
      </c>
      <c r="D205" s="46">
        <v>74</v>
      </c>
      <c r="E205" s="46" t="s">
        <v>565</v>
      </c>
      <c r="F205" s="46">
        <v>13</v>
      </c>
      <c r="G205" s="46" t="s">
        <v>841</v>
      </c>
      <c r="H205" s="46" t="s">
        <v>842</v>
      </c>
      <c r="I205" s="46" t="s">
        <v>39</v>
      </c>
      <c r="J205" s="46" t="s">
        <v>32</v>
      </c>
      <c r="K205" s="51"/>
      <c r="L205" s="51"/>
      <c r="M205" s="51"/>
      <c r="N205" s="51"/>
      <c r="O205" s="51" t="s">
        <v>1196</v>
      </c>
      <c r="P205" s="51"/>
      <c r="Q205" s="51" t="s">
        <v>1210</v>
      </c>
    </row>
    <row r="206" spans="1:17" ht="38.25" x14ac:dyDescent="0.2">
      <c r="A206" s="46" t="s">
        <v>634</v>
      </c>
      <c r="B206" s="46" t="s">
        <v>510</v>
      </c>
      <c r="C206" s="46" t="s">
        <v>511</v>
      </c>
      <c r="D206" s="46">
        <v>74</v>
      </c>
      <c r="E206" s="46" t="s">
        <v>565</v>
      </c>
      <c r="F206" s="46">
        <v>14</v>
      </c>
      <c r="G206" s="46" t="s">
        <v>566</v>
      </c>
      <c r="H206" s="46" t="s">
        <v>567</v>
      </c>
      <c r="I206" s="46" t="s">
        <v>39</v>
      </c>
      <c r="J206" s="52"/>
      <c r="K206" s="51"/>
      <c r="L206" s="51"/>
      <c r="M206" s="51"/>
      <c r="N206" s="51"/>
      <c r="O206" s="51" t="s">
        <v>1196</v>
      </c>
      <c r="P206" s="51"/>
      <c r="Q206" s="51" t="s">
        <v>1210</v>
      </c>
    </row>
    <row r="207" spans="1:17" ht="51" x14ac:dyDescent="0.2">
      <c r="A207" s="46" t="s">
        <v>1108</v>
      </c>
      <c r="B207" s="46" t="s">
        <v>650</v>
      </c>
      <c r="C207" s="46" t="s">
        <v>651</v>
      </c>
      <c r="D207" s="46">
        <v>75</v>
      </c>
      <c r="E207" s="46" t="s">
        <v>843</v>
      </c>
      <c r="F207" s="46">
        <v>2</v>
      </c>
      <c r="G207" s="46" t="s">
        <v>844</v>
      </c>
      <c r="H207" s="46" t="s">
        <v>783</v>
      </c>
      <c r="I207" s="46" t="s">
        <v>31</v>
      </c>
      <c r="J207" s="46" t="s">
        <v>32</v>
      </c>
      <c r="K207" s="51"/>
      <c r="L207" s="51"/>
      <c r="M207" s="51"/>
      <c r="N207" s="51"/>
      <c r="O207" s="51" t="s">
        <v>87</v>
      </c>
      <c r="P207" s="51"/>
      <c r="Q207" s="51"/>
    </row>
    <row r="208" spans="1:17" ht="63.75" x14ac:dyDescent="0.2">
      <c r="A208" s="46" t="s">
        <v>1109</v>
      </c>
      <c r="B208" s="46" t="s">
        <v>650</v>
      </c>
      <c r="C208" s="46" t="s">
        <v>651</v>
      </c>
      <c r="D208" s="46">
        <v>76</v>
      </c>
      <c r="E208" s="46" t="s">
        <v>845</v>
      </c>
      <c r="F208" s="46">
        <v>6</v>
      </c>
      <c r="G208" s="46" t="s">
        <v>846</v>
      </c>
      <c r="H208" s="46" t="s">
        <v>847</v>
      </c>
      <c r="I208" s="46" t="s">
        <v>31</v>
      </c>
      <c r="J208" s="46" t="s">
        <v>32</v>
      </c>
      <c r="K208" s="51"/>
      <c r="L208" s="51"/>
      <c r="M208" s="51"/>
      <c r="N208" s="51"/>
      <c r="O208" s="51" t="s">
        <v>87</v>
      </c>
      <c r="P208" s="51"/>
      <c r="Q208" s="51"/>
    </row>
    <row r="209" spans="1:17" ht="76.5" x14ac:dyDescent="0.2">
      <c r="A209" s="46" t="s">
        <v>1110</v>
      </c>
      <c r="B209" s="46" t="s">
        <v>650</v>
      </c>
      <c r="C209" s="46" t="s">
        <v>651</v>
      </c>
      <c r="D209" s="46">
        <v>76</v>
      </c>
      <c r="E209" s="46" t="s">
        <v>845</v>
      </c>
      <c r="F209" s="46">
        <v>9</v>
      </c>
      <c r="G209" s="46" t="s">
        <v>848</v>
      </c>
      <c r="H209" s="46" t="s">
        <v>849</v>
      </c>
      <c r="I209" s="46" t="s">
        <v>39</v>
      </c>
      <c r="J209" s="46" t="s">
        <v>32</v>
      </c>
      <c r="K209" s="51"/>
      <c r="L209" s="51"/>
      <c r="M209" s="51"/>
      <c r="N209" s="51"/>
      <c r="O209" s="51" t="s">
        <v>1196</v>
      </c>
      <c r="P209" s="51"/>
      <c r="Q209" s="51" t="s">
        <v>1210</v>
      </c>
    </row>
    <row r="210" spans="1:17" ht="38.25" x14ac:dyDescent="0.2">
      <c r="A210" s="46" t="s">
        <v>1111</v>
      </c>
      <c r="B210" s="46" t="s">
        <v>650</v>
      </c>
      <c r="C210" s="46" t="s">
        <v>651</v>
      </c>
      <c r="D210" s="46">
        <v>77</v>
      </c>
      <c r="E210" s="46" t="s">
        <v>845</v>
      </c>
      <c r="F210" s="46">
        <v>6</v>
      </c>
      <c r="G210" s="46" t="s">
        <v>850</v>
      </c>
      <c r="H210" s="46" t="s">
        <v>682</v>
      </c>
      <c r="I210" s="46" t="s">
        <v>39</v>
      </c>
      <c r="J210" s="46" t="s">
        <v>32</v>
      </c>
      <c r="K210" s="51" t="s">
        <v>1198</v>
      </c>
      <c r="L210" s="51"/>
      <c r="M210" s="51"/>
      <c r="N210" s="51"/>
      <c r="O210" s="51" t="s">
        <v>89</v>
      </c>
      <c r="P210" s="51"/>
      <c r="Q210" s="51"/>
    </row>
    <row r="211" spans="1:17" ht="38.25" x14ac:dyDescent="0.2">
      <c r="A211" s="46" t="s">
        <v>1112</v>
      </c>
      <c r="B211" s="46" t="s">
        <v>650</v>
      </c>
      <c r="C211" s="46" t="s">
        <v>651</v>
      </c>
      <c r="D211" s="46">
        <v>77</v>
      </c>
      <c r="E211" s="46" t="s">
        <v>851</v>
      </c>
      <c r="F211" s="46">
        <v>11</v>
      </c>
      <c r="G211" s="46" t="s">
        <v>852</v>
      </c>
      <c r="H211" s="46" t="s">
        <v>853</v>
      </c>
      <c r="I211" s="46" t="s">
        <v>39</v>
      </c>
      <c r="J211" s="46" t="s">
        <v>32</v>
      </c>
      <c r="K211" s="51" t="s">
        <v>1198</v>
      </c>
      <c r="L211" s="51"/>
      <c r="M211" s="72"/>
      <c r="N211" s="51"/>
      <c r="O211" s="51" t="s">
        <v>89</v>
      </c>
      <c r="P211" s="51"/>
      <c r="Q211" s="51"/>
    </row>
    <row r="212" spans="1:17" ht="114.75" x14ac:dyDescent="0.2">
      <c r="A212" s="46" t="s">
        <v>1113</v>
      </c>
      <c r="B212" s="46" t="s">
        <v>650</v>
      </c>
      <c r="C212" s="46" t="s">
        <v>651</v>
      </c>
      <c r="D212" s="46">
        <v>77</v>
      </c>
      <c r="E212" s="46" t="s">
        <v>851</v>
      </c>
      <c r="F212" s="46">
        <v>12</v>
      </c>
      <c r="G212" s="46" t="s">
        <v>854</v>
      </c>
      <c r="H212" s="46" t="s">
        <v>855</v>
      </c>
      <c r="I212" s="46" t="s">
        <v>39</v>
      </c>
      <c r="J212" s="46" t="s">
        <v>32</v>
      </c>
      <c r="K212" s="51" t="s">
        <v>1201</v>
      </c>
      <c r="L212" s="46" t="s">
        <v>1211</v>
      </c>
      <c r="M212" s="51"/>
      <c r="N212" s="51"/>
      <c r="O212" s="51" t="s">
        <v>89</v>
      </c>
      <c r="P212" s="51"/>
      <c r="Q212" s="51"/>
    </row>
    <row r="213" spans="1:17" ht="114.75" x14ac:dyDescent="0.2">
      <c r="A213" s="46" t="s">
        <v>1114</v>
      </c>
      <c r="B213" s="46" t="s">
        <v>650</v>
      </c>
      <c r="C213" s="46" t="s">
        <v>651</v>
      </c>
      <c r="D213" s="46">
        <v>77</v>
      </c>
      <c r="E213" s="46" t="s">
        <v>851</v>
      </c>
      <c r="F213" s="46">
        <v>14</v>
      </c>
      <c r="G213" s="46" t="s">
        <v>854</v>
      </c>
      <c r="H213" s="46" t="s">
        <v>855</v>
      </c>
      <c r="I213" s="46" t="s">
        <v>39</v>
      </c>
      <c r="J213" s="46" t="s">
        <v>32</v>
      </c>
      <c r="K213" s="51" t="s">
        <v>1201</v>
      </c>
      <c r="L213" s="46" t="s">
        <v>1211</v>
      </c>
      <c r="M213" s="51"/>
      <c r="N213" s="51"/>
      <c r="O213" s="51" t="s">
        <v>89</v>
      </c>
      <c r="P213" s="51"/>
      <c r="Q213" s="51"/>
    </row>
    <row r="214" spans="1:17" ht="76.5" x14ac:dyDescent="0.2">
      <c r="A214" s="46" t="s">
        <v>1115</v>
      </c>
      <c r="B214" s="46" t="s">
        <v>650</v>
      </c>
      <c r="C214" s="46" t="s">
        <v>651</v>
      </c>
      <c r="D214" s="46">
        <v>77</v>
      </c>
      <c r="E214" s="46" t="s">
        <v>851</v>
      </c>
      <c r="F214" s="46">
        <v>15</v>
      </c>
      <c r="G214" s="46" t="s">
        <v>856</v>
      </c>
      <c r="H214" s="46" t="s">
        <v>857</v>
      </c>
      <c r="I214" s="46" t="s">
        <v>39</v>
      </c>
      <c r="J214" s="72" t="s">
        <v>32</v>
      </c>
      <c r="K214" s="51" t="s">
        <v>1212</v>
      </c>
      <c r="L214" s="72"/>
      <c r="M214" s="51"/>
      <c r="N214" s="51"/>
      <c r="O214" s="51" t="s">
        <v>88</v>
      </c>
      <c r="P214" s="51"/>
      <c r="Q214" s="51"/>
    </row>
    <row r="215" spans="1:17" ht="38.25" x14ac:dyDescent="0.2">
      <c r="A215" s="46" t="s">
        <v>1116</v>
      </c>
      <c r="B215" s="46" t="s">
        <v>650</v>
      </c>
      <c r="C215" s="46" t="s">
        <v>651</v>
      </c>
      <c r="D215" s="46">
        <v>78</v>
      </c>
      <c r="E215" s="46" t="s">
        <v>195</v>
      </c>
      <c r="F215" s="46">
        <v>1</v>
      </c>
      <c r="G215" s="46" t="s">
        <v>858</v>
      </c>
      <c r="H215" s="46" t="s">
        <v>859</v>
      </c>
      <c r="I215" s="46" t="s">
        <v>39</v>
      </c>
      <c r="J215" s="72" t="s">
        <v>32</v>
      </c>
      <c r="K215" s="51"/>
      <c r="L215" s="72"/>
      <c r="M215" s="51"/>
      <c r="N215" s="51"/>
      <c r="O215" s="51" t="s">
        <v>1196</v>
      </c>
      <c r="P215" s="51"/>
      <c r="Q215" s="51" t="s">
        <v>1213</v>
      </c>
    </row>
    <row r="216" spans="1:17" ht="25.5" x14ac:dyDescent="0.2">
      <c r="A216" s="46" t="s">
        <v>409</v>
      </c>
      <c r="B216" s="46" t="s">
        <v>29</v>
      </c>
      <c r="C216" s="46" t="s">
        <v>159</v>
      </c>
      <c r="D216" s="46">
        <v>78</v>
      </c>
      <c r="E216" s="46" t="s">
        <v>195</v>
      </c>
      <c r="F216" s="46">
        <v>5</v>
      </c>
      <c r="G216" s="46" t="s">
        <v>196</v>
      </c>
      <c r="H216" s="46" t="s">
        <v>197</v>
      </c>
      <c r="I216" s="46" t="s">
        <v>39</v>
      </c>
      <c r="J216" s="52"/>
      <c r="K216" s="51"/>
      <c r="L216" s="51"/>
      <c r="M216" s="51"/>
      <c r="N216" s="51"/>
      <c r="O216" s="51" t="s">
        <v>1196</v>
      </c>
      <c r="P216" s="51"/>
      <c r="Q216" s="51" t="s">
        <v>1209</v>
      </c>
    </row>
    <row r="217" spans="1:17" ht="76.5" x14ac:dyDescent="0.2">
      <c r="A217" s="46" t="s">
        <v>635</v>
      </c>
      <c r="B217" s="46" t="s">
        <v>510</v>
      </c>
      <c r="C217" s="46" t="s">
        <v>511</v>
      </c>
      <c r="D217" s="46">
        <v>78</v>
      </c>
      <c r="E217" s="46" t="s">
        <v>195</v>
      </c>
      <c r="F217" s="46">
        <v>5</v>
      </c>
      <c r="G217" s="46" t="s">
        <v>568</v>
      </c>
      <c r="H217" s="46" t="s">
        <v>569</v>
      </c>
      <c r="I217" s="46" t="s">
        <v>39</v>
      </c>
      <c r="J217" s="52"/>
      <c r="K217" s="51"/>
      <c r="L217" s="51"/>
      <c r="M217" s="51"/>
      <c r="N217" s="51"/>
      <c r="O217" s="51" t="s">
        <v>1196</v>
      </c>
      <c r="P217" s="51"/>
      <c r="Q217" s="51" t="s">
        <v>1209</v>
      </c>
    </row>
    <row r="218" spans="1:17" ht="76.5" x14ac:dyDescent="0.2">
      <c r="A218" s="46" t="s">
        <v>1117</v>
      </c>
      <c r="B218" s="46" t="s">
        <v>650</v>
      </c>
      <c r="C218" s="46" t="s">
        <v>651</v>
      </c>
      <c r="D218" s="46">
        <v>78</v>
      </c>
      <c r="E218" s="46" t="s">
        <v>195</v>
      </c>
      <c r="F218" s="46">
        <v>5</v>
      </c>
      <c r="G218" s="46" t="s">
        <v>860</v>
      </c>
      <c r="H218" s="46" t="s">
        <v>861</v>
      </c>
      <c r="I218" s="46" t="s">
        <v>39</v>
      </c>
      <c r="J218" s="46" t="s">
        <v>32</v>
      </c>
      <c r="K218" s="51"/>
      <c r="L218" s="51"/>
      <c r="M218" s="51"/>
      <c r="N218" s="51"/>
      <c r="O218" s="51" t="s">
        <v>1196</v>
      </c>
      <c r="P218" s="51"/>
      <c r="Q218" s="51" t="s">
        <v>1209</v>
      </c>
    </row>
    <row r="219" spans="1:17" ht="38.25" x14ac:dyDescent="0.2">
      <c r="A219" s="46" t="s">
        <v>1118</v>
      </c>
      <c r="B219" s="46" t="s">
        <v>650</v>
      </c>
      <c r="C219" s="46" t="s">
        <v>651</v>
      </c>
      <c r="D219" s="46">
        <v>78</v>
      </c>
      <c r="E219" s="46" t="s">
        <v>195</v>
      </c>
      <c r="F219" s="46">
        <v>12</v>
      </c>
      <c r="G219" s="46" t="s">
        <v>862</v>
      </c>
      <c r="H219" s="46" t="s">
        <v>863</v>
      </c>
      <c r="I219" s="46" t="s">
        <v>39</v>
      </c>
      <c r="J219" s="72" t="s">
        <v>32</v>
      </c>
      <c r="K219" s="51" t="s">
        <v>1198</v>
      </c>
      <c r="L219" s="72"/>
      <c r="M219" s="51"/>
      <c r="N219" s="51"/>
      <c r="O219" s="51" t="s">
        <v>89</v>
      </c>
      <c r="P219" s="51"/>
      <c r="Q219" s="51"/>
    </row>
    <row r="220" spans="1:17" ht="51" x14ac:dyDescent="0.2">
      <c r="A220" s="46" t="s">
        <v>1119</v>
      </c>
      <c r="B220" s="46" t="s">
        <v>650</v>
      </c>
      <c r="C220" s="46" t="s">
        <v>651</v>
      </c>
      <c r="D220" s="46">
        <v>78</v>
      </c>
      <c r="E220" s="46" t="s">
        <v>195</v>
      </c>
      <c r="F220" s="46">
        <v>12</v>
      </c>
      <c r="G220" s="46" t="s">
        <v>864</v>
      </c>
      <c r="H220" s="46" t="s">
        <v>865</v>
      </c>
      <c r="I220" s="46" t="s">
        <v>39</v>
      </c>
      <c r="J220" s="72" t="s">
        <v>32</v>
      </c>
      <c r="K220" s="51" t="s">
        <v>1201</v>
      </c>
      <c r="L220" s="51" t="s">
        <v>1254</v>
      </c>
      <c r="M220" s="51"/>
      <c r="N220" s="51"/>
      <c r="O220" s="51" t="s">
        <v>89</v>
      </c>
      <c r="P220" s="51"/>
      <c r="Q220" s="51"/>
    </row>
    <row r="221" spans="1:17" ht="25.5" x14ac:dyDescent="0.2">
      <c r="A221" s="46" t="s">
        <v>410</v>
      </c>
      <c r="B221" s="46" t="s">
        <v>29</v>
      </c>
      <c r="C221" s="46" t="s">
        <v>159</v>
      </c>
      <c r="D221" s="46">
        <v>78</v>
      </c>
      <c r="E221" s="46" t="s">
        <v>198</v>
      </c>
      <c r="F221" s="46">
        <v>15</v>
      </c>
      <c r="G221" s="46" t="s">
        <v>199</v>
      </c>
      <c r="H221" s="46" t="s">
        <v>200</v>
      </c>
      <c r="I221" s="46" t="s">
        <v>31</v>
      </c>
      <c r="J221" s="52"/>
      <c r="K221" s="51" t="s">
        <v>1198</v>
      </c>
      <c r="L221" s="51"/>
      <c r="M221" s="51"/>
      <c r="N221" s="51"/>
      <c r="O221" s="51" t="s">
        <v>89</v>
      </c>
      <c r="P221" s="51"/>
      <c r="Q221" s="51"/>
    </row>
    <row r="222" spans="1:17" x14ac:dyDescent="0.2">
      <c r="A222" s="46" t="s">
        <v>636</v>
      </c>
      <c r="B222" s="46" t="s">
        <v>510</v>
      </c>
      <c r="C222" s="46" t="s">
        <v>511</v>
      </c>
      <c r="D222" s="46">
        <v>78</v>
      </c>
      <c r="E222" s="46" t="s">
        <v>198</v>
      </c>
      <c r="F222" s="46">
        <v>15</v>
      </c>
      <c r="G222" s="46" t="s">
        <v>570</v>
      </c>
      <c r="H222" s="46" t="s">
        <v>571</v>
      </c>
      <c r="I222" s="46" t="s">
        <v>31</v>
      </c>
      <c r="J222" s="52"/>
      <c r="K222" s="51" t="s">
        <v>1201</v>
      </c>
      <c r="L222" s="72" t="s">
        <v>867</v>
      </c>
      <c r="M222" s="51"/>
      <c r="N222" s="51"/>
      <c r="O222" s="51" t="s">
        <v>89</v>
      </c>
      <c r="P222" s="51"/>
      <c r="Q222" s="51"/>
    </row>
    <row r="223" spans="1:17" x14ac:dyDescent="0.2">
      <c r="A223" s="46" t="s">
        <v>1120</v>
      </c>
      <c r="B223" s="46" t="s">
        <v>650</v>
      </c>
      <c r="C223" s="46" t="s">
        <v>651</v>
      </c>
      <c r="D223" s="46">
        <v>78</v>
      </c>
      <c r="E223" s="46" t="s">
        <v>198</v>
      </c>
      <c r="F223" s="46">
        <v>15</v>
      </c>
      <c r="G223" s="46" t="s">
        <v>866</v>
      </c>
      <c r="H223" s="46" t="s">
        <v>867</v>
      </c>
      <c r="I223" s="46" t="s">
        <v>31</v>
      </c>
      <c r="J223" s="72" t="s">
        <v>32</v>
      </c>
      <c r="K223" s="51" t="s">
        <v>1198</v>
      </c>
      <c r="L223" s="51"/>
      <c r="M223" s="51"/>
      <c r="N223" s="51"/>
      <c r="O223" s="51" t="s">
        <v>89</v>
      </c>
      <c r="P223" s="51"/>
      <c r="Q223" s="51"/>
    </row>
    <row r="224" spans="1:17" ht="25.5" x14ac:dyDescent="0.2">
      <c r="A224" s="46" t="s">
        <v>1121</v>
      </c>
      <c r="B224" s="46" t="s">
        <v>650</v>
      </c>
      <c r="C224" s="46" t="s">
        <v>651</v>
      </c>
      <c r="D224" s="46">
        <v>78</v>
      </c>
      <c r="E224" s="46" t="s">
        <v>198</v>
      </c>
      <c r="F224" s="46">
        <v>20</v>
      </c>
      <c r="G224" s="46" t="s">
        <v>868</v>
      </c>
      <c r="H224" s="46" t="s">
        <v>869</v>
      </c>
      <c r="I224" s="46" t="s">
        <v>39</v>
      </c>
      <c r="J224" s="46" t="s">
        <v>32</v>
      </c>
      <c r="K224" s="51"/>
      <c r="L224" s="51"/>
      <c r="M224" s="51"/>
      <c r="N224" s="51"/>
      <c r="O224" s="51" t="s">
        <v>1196</v>
      </c>
      <c r="P224" s="51"/>
      <c r="Q224" s="51" t="s">
        <v>1204</v>
      </c>
    </row>
    <row r="225" spans="1:17" ht="51" x14ac:dyDescent="0.2">
      <c r="A225" s="46" t="s">
        <v>411</v>
      </c>
      <c r="B225" s="46" t="s">
        <v>29</v>
      </c>
      <c r="C225" s="46" t="s">
        <v>159</v>
      </c>
      <c r="D225" s="46">
        <v>78</v>
      </c>
      <c r="E225" s="46" t="s">
        <v>198</v>
      </c>
      <c r="F225" s="46">
        <v>23</v>
      </c>
      <c r="G225" s="46" t="s">
        <v>201</v>
      </c>
      <c r="H225" s="46" t="s">
        <v>202</v>
      </c>
      <c r="I225" s="46" t="s">
        <v>31</v>
      </c>
      <c r="J225" s="52"/>
      <c r="K225" s="51" t="s">
        <v>1198</v>
      </c>
      <c r="L225" s="51"/>
      <c r="M225" s="51"/>
      <c r="N225" s="51"/>
      <c r="O225" s="51" t="s">
        <v>89</v>
      </c>
      <c r="P225" s="51"/>
      <c r="Q225" s="51"/>
    </row>
    <row r="226" spans="1:17" ht="63.75" x14ac:dyDescent="0.2">
      <c r="A226" s="46" t="s">
        <v>1122</v>
      </c>
      <c r="B226" s="46" t="s">
        <v>650</v>
      </c>
      <c r="C226" s="46" t="s">
        <v>651</v>
      </c>
      <c r="D226" s="46">
        <v>78</v>
      </c>
      <c r="E226" s="46" t="s">
        <v>198</v>
      </c>
      <c r="F226" s="46">
        <v>27</v>
      </c>
      <c r="G226" s="46" t="s">
        <v>870</v>
      </c>
      <c r="H226" s="46" t="s">
        <v>871</v>
      </c>
      <c r="I226" s="46" t="s">
        <v>39</v>
      </c>
      <c r="J226" s="46" t="s">
        <v>32</v>
      </c>
      <c r="K226" s="51" t="s">
        <v>1198</v>
      </c>
      <c r="L226" s="51"/>
      <c r="M226" s="51"/>
      <c r="N226" s="51"/>
      <c r="O226" s="51" t="s">
        <v>89</v>
      </c>
      <c r="P226" s="51"/>
      <c r="Q226" s="51"/>
    </row>
    <row r="227" spans="1:17" ht="102" x14ac:dyDescent="0.2">
      <c r="A227" s="46" t="s">
        <v>1123</v>
      </c>
      <c r="B227" s="46" t="s">
        <v>650</v>
      </c>
      <c r="C227" s="46" t="s">
        <v>651</v>
      </c>
      <c r="D227" s="46">
        <v>78</v>
      </c>
      <c r="E227" s="46" t="s">
        <v>198</v>
      </c>
      <c r="F227" s="46">
        <v>27</v>
      </c>
      <c r="G227" s="46" t="s">
        <v>872</v>
      </c>
      <c r="H227" s="46" t="s">
        <v>873</v>
      </c>
      <c r="I227" s="46" t="s">
        <v>39</v>
      </c>
      <c r="J227" s="46" t="s">
        <v>32</v>
      </c>
      <c r="K227" s="51"/>
      <c r="L227" s="51"/>
      <c r="M227" s="51"/>
      <c r="N227" s="51"/>
      <c r="O227" s="51" t="s">
        <v>1196</v>
      </c>
      <c r="P227" s="51"/>
      <c r="Q227" s="51" t="s">
        <v>1204</v>
      </c>
    </row>
    <row r="228" spans="1:17" x14ac:dyDescent="0.2">
      <c r="A228" s="46" t="s">
        <v>1124</v>
      </c>
      <c r="B228" s="46" t="s">
        <v>650</v>
      </c>
      <c r="C228" s="46" t="s">
        <v>651</v>
      </c>
      <c r="D228" s="46">
        <v>78</v>
      </c>
      <c r="E228" s="46" t="s">
        <v>198</v>
      </c>
      <c r="F228" s="46">
        <v>30</v>
      </c>
      <c r="G228" s="46" t="s">
        <v>874</v>
      </c>
      <c r="H228" s="46" t="s">
        <v>875</v>
      </c>
      <c r="I228" s="46" t="s">
        <v>31</v>
      </c>
      <c r="J228" s="46" t="s">
        <v>32</v>
      </c>
      <c r="K228" s="51" t="s">
        <v>1198</v>
      </c>
      <c r="L228" s="51"/>
      <c r="M228" s="51"/>
      <c r="N228" s="51"/>
      <c r="O228" s="51" t="s">
        <v>89</v>
      </c>
      <c r="P228" s="51"/>
      <c r="Q228" s="51"/>
    </row>
    <row r="229" spans="1:17" ht="38.25" x14ac:dyDescent="0.2">
      <c r="A229" s="46" t="s">
        <v>1125</v>
      </c>
      <c r="B229" s="46" t="s">
        <v>650</v>
      </c>
      <c r="C229" s="46" t="s">
        <v>651</v>
      </c>
      <c r="D229" s="46">
        <v>79</v>
      </c>
      <c r="E229" s="46" t="s">
        <v>198</v>
      </c>
      <c r="F229" s="46">
        <v>1</v>
      </c>
      <c r="G229" s="46" t="s">
        <v>876</v>
      </c>
      <c r="H229" s="46" t="s">
        <v>783</v>
      </c>
      <c r="I229" s="46" t="s">
        <v>31</v>
      </c>
      <c r="J229" s="46" t="s">
        <v>32</v>
      </c>
      <c r="K229" s="51"/>
      <c r="L229" s="51"/>
      <c r="M229" s="51"/>
      <c r="N229" s="51"/>
      <c r="O229" s="51" t="s">
        <v>87</v>
      </c>
      <c r="P229" s="51"/>
      <c r="Q229" s="51"/>
    </row>
    <row r="230" spans="1:17" ht="38.25" x14ac:dyDescent="0.2">
      <c r="A230" s="46" t="s">
        <v>1126</v>
      </c>
      <c r="B230" s="46" t="s">
        <v>650</v>
      </c>
      <c r="C230" s="46" t="s">
        <v>651</v>
      </c>
      <c r="D230" s="46">
        <v>79</v>
      </c>
      <c r="E230" s="46" t="s">
        <v>198</v>
      </c>
      <c r="F230" s="46">
        <v>1</v>
      </c>
      <c r="G230" s="46" t="s">
        <v>877</v>
      </c>
      <c r="H230" s="46" t="s">
        <v>878</v>
      </c>
      <c r="I230" s="46" t="s">
        <v>39</v>
      </c>
      <c r="J230" s="46" t="s">
        <v>32</v>
      </c>
      <c r="K230" s="51" t="s">
        <v>1201</v>
      </c>
      <c r="L230" s="72" t="s">
        <v>1214</v>
      </c>
      <c r="M230" s="51"/>
      <c r="N230" s="51"/>
      <c r="O230" s="51" t="s">
        <v>87</v>
      </c>
      <c r="P230" s="51"/>
      <c r="Q230" s="51"/>
    </row>
    <row r="231" spans="1:17" ht="25.5" x14ac:dyDescent="0.2">
      <c r="A231" s="46" t="s">
        <v>1127</v>
      </c>
      <c r="B231" s="46" t="s">
        <v>650</v>
      </c>
      <c r="C231" s="46" t="s">
        <v>651</v>
      </c>
      <c r="D231" s="46">
        <v>79</v>
      </c>
      <c r="E231" s="46" t="s">
        <v>198</v>
      </c>
      <c r="F231" s="46">
        <v>1</v>
      </c>
      <c r="G231" s="46" t="s">
        <v>879</v>
      </c>
      <c r="H231" s="46" t="s">
        <v>880</v>
      </c>
      <c r="I231" s="46" t="s">
        <v>31</v>
      </c>
      <c r="J231" s="72" t="s">
        <v>32</v>
      </c>
      <c r="K231" s="51" t="s">
        <v>1201</v>
      </c>
      <c r="L231" s="72" t="s">
        <v>1214</v>
      </c>
      <c r="M231" s="51"/>
      <c r="N231" s="51"/>
      <c r="O231" s="51" t="s">
        <v>87</v>
      </c>
      <c r="P231" s="51"/>
      <c r="Q231" s="51"/>
    </row>
    <row r="232" spans="1:17" ht="25.5" x14ac:dyDescent="0.2">
      <c r="A232" s="46" t="s">
        <v>1128</v>
      </c>
      <c r="B232" s="46" t="s">
        <v>650</v>
      </c>
      <c r="C232" s="46" t="s">
        <v>651</v>
      </c>
      <c r="D232" s="46">
        <v>79</v>
      </c>
      <c r="E232" s="46" t="s">
        <v>198</v>
      </c>
      <c r="F232" s="46">
        <v>2</v>
      </c>
      <c r="G232" s="46" t="s">
        <v>881</v>
      </c>
      <c r="H232" s="46" t="s">
        <v>882</v>
      </c>
      <c r="I232" s="46" t="s">
        <v>31</v>
      </c>
      <c r="J232" s="46" t="s">
        <v>32</v>
      </c>
      <c r="K232" s="51" t="s">
        <v>1198</v>
      </c>
      <c r="L232" s="51"/>
      <c r="M232" s="51"/>
      <c r="N232" s="51"/>
      <c r="O232" s="51" t="s">
        <v>89</v>
      </c>
      <c r="P232" s="51"/>
      <c r="Q232" s="51"/>
    </row>
    <row r="233" spans="1:17" ht="25.5" x14ac:dyDescent="0.2">
      <c r="A233" s="46" t="s">
        <v>412</v>
      </c>
      <c r="B233" s="72" t="s">
        <v>29</v>
      </c>
      <c r="C233" s="72" t="s">
        <v>159</v>
      </c>
      <c r="D233" s="72">
        <v>79</v>
      </c>
      <c r="E233" s="72" t="s">
        <v>203</v>
      </c>
      <c r="F233" s="72">
        <v>8</v>
      </c>
      <c r="G233" s="72" t="s">
        <v>204</v>
      </c>
      <c r="H233" s="72" t="s">
        <v>205</v>
      </c>
      <c r="I233" s="72" t="s">
        <v>31</v>
      </c>
      <c r="J233" s="52"/>
      <c r="K233" s="51" t="s">
        <v>1198</v>
      </c>
      <c r="L233" s="51"/>
      <c r="M233" s="51"/>
      <c r="N233" s="51"/>
      <c r="O233" s="51" t="s">
        <v>89</v>
      </c>
      <c r="P233" s="51"/>
      <c r="Q233" s="51"/>
    </row>
    <row r="234" spans="1:17" x14ac:dyDescent="0.2">
      <c r="A234" s="46" t="s">
        <v>1129</v>
      </c>
      <c r="B234" s="72" t="s">
        <v>650</v>
      </c>
      <c r="C234" s="72" t="s">
        <v>651</v>
      </c>
      <c r="D234" s="72">
        <v>79</v>
      </c>
      <c r="E234" s="72" t="s">
        <v>203</v>
      </c>
      <c r="F234" s="72">
        <v>9</v>
      </c>
      <c r="G234" s="72" t="s">
        <v>883</v>
      </c>
      <c r="H234" s="72" t="s">
        <v>884</v>
      </c>
      <c r="I234" s="72" t="s">
        <v>31</v>
      </c>
      <c r="J234" s="72" t="s">
        <v>32</v>
      </c>
      <c r="K234" s="51" t="s">
        <v>1198</v>
      </c>
      <c r="L234" s="51"/>
      <c r="M234" s="51"/>
      <c r="N234" s="51"/>
      <c r="O234" s="51" t="s">
        <v>89</v>
      </c>
      <c r="P234" s="51"/>
      <c r="Q234" s="51"/>
    </row>
    <row r="235" spans="1:17" x14ac:dyDescent="0.2">
      <c r="A235" s="46" t="s">
        <v>464</v>
      </c>
      <c r="B235" s="52" t="s">
        <v>71</v>
      </c>
      <c r="C235" s="52" t="s">
        <v>72</v>
      </c>
      <c r="D235" s="52">
        <v>79</v>
      </c>
      <c r="E235" s="52" t="s">
        <v>198</v>
      </c>
      <c r="F235" s="52" t="s">
        <v>288</v>
      </c>
      <c r="G235" s="54" t="s">
        <v>289</v>
      </c>
      <c r="H235" s="54" t="s">
        <v>258</v>
      </c>
      <c r="I235" s="52" t="s">
        <v>31</v>
      </c>
      <c r="J235" s="52" t="s">
        <v>70</v>
      </c>
      <c r="K235" s="51" t="s">
        <v>1198</v>
      </c>
      <c r="L235" s="51"/>
      <c r="M235" s="51"/>
      <c r="N235" s="51"/>
      <c r="O235" s="51" t="s">
        <v>89</v>
      </c>
      <c r="P235" s="51"/>
      <c r="Q235" s="51"/>
    </row>
    <row r="236" spans="1:17" ht="76.5" x14ac:dyDescent="0.2">
      <c r="A236" s="46" t="s">
        <v>466</v>
      </c>
      <c r="B236" s="52" t="s">
        <v>71</v>
      </c>
      <c r="C236" s="52" t="s">
        <v>72</v>
      </c>
      <c r="D236" s="52">
        <v>80</v>
      </c>
      <c r="E236" s="52" t="s">
        <v>290</v>
      </c>
      <c r="F236" s="52">
        <v>3</v>
      </c>
      <c r="G236" s="54" t="s">
        <v>293</v>
      </c>
      <c r="H236" s="54" t="s">
        <v>294</v>
      </c>
      <c r="I236" s="52" t="s">
        <v>39</v>
      </c>
      <c r="J236" s="52" t="s">
        <v>70</v>
      </c>
      <c r="K236" s="51"/>
      <c r="L236" s="51"/>
      <c r="M236" s="51"/>
      <c r="N236" s="51"/>
      <c r="O236" s="51" t="s">
        <v>1196</v>
      </c>
      <c r="P236" s="51"/>
      <c r="Q236" s="51" t="s">
        <v>1199</v>
      </c>
    </row>
    <row r="237" spans="1:17" ht="114.75" x14ac:dyDescent="0.2">
      <c r="A237" s="46" t="s">
        <v>465</v>
      </c>
      <c r="B237" s="52" t="s">
        <v>71</v>
      </c>
      <c r="C237" s="52" t="s">
        <v>72</v>
      </c>
      <c r="D237" s="52">
        <v>80</v>
      </c>
      <c r="E237" s="52" t="s">
        <v>290</v>
      </c>
      <c r="F237" s="52">
        <v>5</v>
      </c>
      <c r="G237" s="54" t="s">
        <v>291</v>
      </c>
      <c r="H237" s="54" t="s">
        <v>292</v>
      </c>
      <c r="I237" s="52" t="s">
        <v>39</v>
      </c>
      <c r="J237" s="52" t="s">
        <v>70</v>
      </c>
      <c r="K237" s="51"/>
      <c r="L237" s="51"/>
      <c r="M237" s="51"/>
      <c r="N237" s="51"/>
      <c r="O237" s="51" t="s">
        <v>1196</v>
      </c>
      <c r="P237" s="51"/>
      <c r="Q237" s="51" t="s">
        <v>1199</v>
      </c>
    </row>
    <row r="238" spans="1:17" ht="38.25" x14ac:dyDescent="0.2">
      <c r="A238" s="46" t="s">
        <v>1130</v>
      </c>
      <c r="B238" s="46" t="s">
        <v>650</v>
      </c>
      <c r="C238" s="46" t="s">
        <v>651</v>
      </c>
      <c r="D238" s="46">
        <v>80</v>
      </c>
      <c r="E238" s="46" t="s">
        <v>295</v>
      </c>
      <c r="F238" s="46">
        <v>7</v>
      </c>
      <c r="G238" s="46" t="s">
        <v>885</v>
      </c>
      <c r="H238" s="46" t="s">
        <v>886</v>
      </c>
      <c r="I238" s="46" t="s">
        <v>39</v>
      </c>
      <c r="J238" s="46" t="s">
        <v>32</v>
      </c>
      <c r="K238" s="51" t="s">
        <v>1198</v>
      </c>
      <c r="L238" s="51"/>
      <c r="M238" s="51"/>
      <c r="N238" s="51"/>
      <c r="O238" s="51" t="s">
        <v>87</v>
      </c>
      <c r="P238" s="51"/>
      <c r="Q238" s="51"/>
    </row>
    <row r="239" spans="1:17" ht="63.75" x14ac:dyDescent="0.2">
      <c r="A239" s="46" t="s">
        <v>467</v>
      </c>
      <c r="B239" s="52" t="s">
        <v>71</v>
      </c>
      <c r="C239" s="52" t="s">
        <v>72</v>
      </c>
      <c r="D239" s="52">
        <v>80</v>
      </c>
      <c r="E239" s="52" t="s">
        <v>295</v>
      </c>
      <c r="F239" s="52">
        <v>8</v>
      </c>
      <c r="G239" s="54" t="s">
        <v>296</v>
      </c>
      <c r="H239" s="54" t="s">
        <v>297</v>
      </c>
      <c r="I239" s="52" t="s">
        <v>39</v>
      </c>
      <c r="J239" s="52" t="s">
        <v>70</v>
      </c>
      <c r="K239" s="51" t="s">
        <v>1198</v>
      </c>
      <c r="L239" s="51"/>
      <c r="M239" s="51"/>
      <c r="N239" s="51"/>
      <c r="O239" s="51" t="s">
        <v>87</v>
      </c>
      <c r="P239" s="51"/>
      <c r="Q239" s="51"/>
    </row>
    <row r="240" spans="1:17" ht="38.25" x14ac:dyDescent="0.2">
      <c r="A240" s="46" t="s">
        <v>1131</v>
      </c>
      <c r="B240" s="46" t="s">
        <v>650</v>
      </c>
      <c r="C240" s="46" t="s">
        <v>651</v>
      </c>
      <c r="D240" s="46">
        <v>81</v>
      </c>
      <c r="E240" s="46" t="s">
        <v>83</v>
      </c>
      <c r="F240" s="46">
        <v>6</v>
      </c>
      <c r="G240" s="46" t="s">
        <v>887</v>
      </c>
      <c r="H240" s="46" t="s">
        <v>888</v>
      </c>
      <c r="I240" s="46" t="s">
        <v>39</v>
      </c>
      <c r="J240" s="46" t="s">
        <v>32</v>
      </c>
      <c r="K240" s="51" t="s">
        <v>1198</v>
      </c>
      <c r="L240" s="51"/>
      <c r="M240" s="51"/>
      <c r="N240" s="51"/>
      <c r="O240" s="51" t="s">
        <v>89</v>
      </c>
      <c r="P240" s="51"/>
      <c r="Q240" s="51"/>
    </row>
    <row r="241" spans="1:17" ht="38.25" x14ac:dyDescent="0.2">
      <c r="A241" s="46" t="s">
        <v>1132</v>
      </c>
      <c r="B241" s="46" t="s">
        <v>650</v>
      </c>
      <c r="C241" s="46" t="s">
        <v>651</v>
      </c>
      <c r="D241" s="46">
        <v>82</v>
      </c>
      <c r="E241" s="46" t="s">
        <v>83</v>
      </c>
      <c r="F241" s="46">
        <v>-3</v>
      </c>
      <c r="G241" s="46" t="s">
        <v>889</v>
      </c>
      <c r="H241" s="46" t="s">
        <v>890</v>
      </c>
      <c r="I241" s="46" t="s">
        <v>39</v>
      </c>
      <c r="J241" s="46" t="s">
        <v>32</v>
      </c>
      <c r="K241" s="51" t="s">
        <v>1198</v>
      </c>
      <c r="L241" s="51"/>
      <c r="M241" s="51"/>
      <c r="N241" s="51"/>
      <c r="O241" s="51" t="s">
        <v>89</v>
      </c>
      <c r="P241" s="51"/>
      <c r="Q241" s="51"/>
    </row>
    <row r="242" spans="1:17" ht="25.5" x14ac:dyDescent="0.2">
      <c r="A242" s="46" t="s">
        <v>1133</v>
      </c>
      <c r="B242" s="46" t="s">
        <v>650</v>
      </c>
      <c r="C242" s="46" t="s">
        <v>651</v>
      </c>
      <c r="D242" s="46">
        <v>82</v>
      </c>
      <c r="E242" s="46" t="s">
        <v>83</v>
      </c>
      <c r="F242" s="46">
        <v>1</v>
      </c>
      <c r="G242" s="46" t="s">
        <v>891</v>
      </c>
      <c r="H242" s="46" t="s">
        <v>892</v>
      </c>
      <c r="I242" s="46" t="s">
        <v>31</v>
      </c>
      <c r="J242" s="46" t="s">
        <v>32</v>
      </c>
      <c r="K242" s="51" t="s">
        <v>1198</v>
      </c>
      <c r="L242" s="51"/>
      <c r="M242" s="51"/>
      <c r="N242" s="51"/>
      <c r="O242" s="51" t="s">
        <v>89</v>
      </c>
      <c r="P242" s="51"/>
      <c r="Q242" s="51"/>
    </row>
    <row r="243" spans="1:17" ht="25.5" x14ac:dyDescent="0.2">
      <c r="A243" s="46" t="s">
        <v>1134</v>
      </c>
      <c r="B243" s="46" t="s">
        <v>650</v>
      </c>
      <c r="C243" s="46" t="s">
        <v>651</v>
      </c>
      <c r="D243" s="46">
        <v>82</v>
      </c>
      <c r="E243" s="46" t="s">
        <v>83</v>
      </c>
      <c r="F243" s="46">
        <v>1</v>
      </c>
      <c r="G243" s="46" t="s">
        <v>893</v>
      </c>
      <c r="H243" s="46" t="s">
        <v>894</v>
      </c>
      <c r="I243" s="46" t="s">
        <v>39</v>
      </c>
      <c r="J243" s="46" t="s">
        <v>32</v>
      </c>
      <c r="K243" s="51" t="s">
        <v>1198</v>
      </c>
      <c r="L243" s="51"/>
      <c r="M243" s="51"/>
      <c r="N243" s="51"/>
      <c r="O243" s="51" t="s">
        <v>89</v>
      </c>
      <c r="P243" s="51"/>
      <c r="Q243" s="51"/>
    </row>
    <row r="244" spans="1:17" ht="63.75" x14ac:dyDescent="0.2">
      <c r="A244" s="46" t="s">
        <v>1135</v>
      </c>
      <c r="B244" s="72" t="s">
        <v>650</v>
      </c>
      <c r="C244" s="72" t="s">
        <v>651</v>
      </c>
      <c r="D244" s="72">
        <v>82</v>
      </c>
      <c r="E244" s="72" t="s">
        <v>83</v>
      </c>
      <c r="F244" s="72">
        <v>1</v>
      </c>
      <c r="G244" s="72" t="s">
        <v>895</v>
      </c>
      <c r="H244" s="72" t="s">
        <v>896</v>
      </c>
      <c r="I244" s="72" t="s">
        <v>39</v>
      </c>
      <c r="J244" s="72" t="s">
        <v>32</v>
      </c>
      <c r="K244" s="51"/>
      <c r="L244" s="72"/>
      <c r="M244" s="51"/>
      <c r="N244" s="51"/>
      <c r="O244" s="51" t="s">
        <v>1196</v>
      </c>
      <c r="P244" s="51"/>
      <c r="Q244" s="51" t="s">
        <v>1210</v>
      </c>
    </row>
    <row r="245" spans="1:17" ht="38.25" x14ac:dyDescent="0.2">
      <c r="A245" s="46" t="s">
        <v>1136</v>
      </c>
      <c r="B245" s="72" t="s">
        <v>650</v>
      </c>
      <c r="C245" s="72" t="s">
        <v>651</v>
      </c>
      <c r="D245" s="72">
        <v>82</v>
      </c>
      <c r="E245" s="72" t="s">
        <v>83</v>
      </c>
      <c r="F245" s="72">
        <v>1</v>
      </c>
      <c r="G245" s="72" t="s">
        <v>897</v>
      </c>
      <c r="H245" s="72" t="s">
        <v>898</v>
      </c>
      <c r="I245" s="72" t="s">
        <v>39</v>
      </c>
      <c r="J245" s="72" t="s">
        <v>32</v>
      </c>
      <c r="K245" s="51" t="s">
        <v>1198</v>
      </c>
      <c r="L245" s="72"/>
      <c r="M245" s="51"/>
      <c r="N245" s="51"/>
      <c r="O245" s="51" t="s">
        <v>87</v>
      </c>
      <c r="P245" s="51"/>
      <c r="Q245" s="51"/>
    </row>
    <row r="246" spans="1:17" ht="38.25" x14ac:dyDescent="0.2">
      <c r="A246" s="46" t="s">
        <v>468</v>
      </c>
      <c r="B246" s="52" t="s">
        <v>71</v>
      </c>
      <c r="C246" s="52" t="s">
        <v>72</v>
      </c>
      <c r="D246" s="52">
        <v>82</v>
      </c>
      <c r="E246" s="52" t="s">
        <v>83</v>
      </c>
      <c r="F246" s="52" t="s">
        <v>298</v>
      </c>
      <c r="G246" s="54" t="s">
        <v>299</v>
      </c>
      <c r="H246" s="54" t="s">
        <v>300</v>
      </c>
      <c r="I246" s="52" t="s">
        <v>39</v>
      </c>
      <c r="J246" s="52" t="s">
        <v>70</v>
      </c>
      <c r="K246" s="51" t="s">
        <v>1198</v>
      </c>
      <c r="L246" s="51"/>
      <c r="M246" s="51"/>
      <c r="N246" s="51"/>
      <c r="O246" s="51" t="s">
        <v>87</v>
      </c>
      <c r="P246" s="51"/>
      <c r="Q246" s="51"/>
    </row>
    <row r="247" spans="1:17" ht="51" x14ac:dyDescent="0.2">
      <c r="A247" s="46" t="s">
        <v>469</v>
      </c>
      <c r="B247" s="52" t="s">
        <v>71</v>
      </c>
      <c r="C247" s="52" t="s">
        <v>72</v>
      </c>
      <c r="D247" s="52">
        <v>82</v>
      </c>
      <c r="E247" s="52" t="s">
        <v>83</v>
      </c>
      <c r="F247" s="52" t="s">
        <v>298</v>
      </c>
      <c r="G247" s="54" t="s">
        <v>301</v>
      </c>
      <c r="H247" s="54" t="s">
        <v>302</v>
      </c>
      <c r="I247" s="52" t="s">
        <v>39</v>
      </c>
      <c r="J247" s="52" t="s">
        <v>70</v>
      </c>
      <c r="K247" s="51" t="s">
        <v>1201</v>
      </c>
      <c r="L247" s="51" t="s">
        <v>1228</v>
      </c>
      <c r="M247" s="51"/>
      <c r="N247" s="51"/>
      <c r="O247" s="51" t="s">
        <v>87</v>
      </c>
      <c r="P247" s="51"/>
      <c r="Q247" s="51"/>
    </row>
    <row r="248" spans="1:17" ht="25.5" x14ac:dyDescent="0.2">
      <c r="A248" s="46" t="s">
        <v>1137</v>
      </c>
      <c r="B248" s="46" t="s">
        <v>650</v>
      </c>
      <c r="C248" s="46" t="s">
        <v>651</v>
      </c>
      <c r="D248" s="46">
        <v>83</v>
      </c>
      <c r="E248" s="46" t="s">
        <v>899</v>
      </c>
      <c r="F248" s="46">
        <v>3</v>
      </c>
      <c r="G248" s="46" t="s">
        <v>900</v>
      </c>
      <c r="H248" s="46" t="s">
        <v>901</v>
      </c>
      <c r="I248" s="46" t="s">
        <v>39</v>
      </c>
      <c r="J248" s="72" t="s">
        <v>32</v>
      </c>
      <c r="K248" s="51" t="s">
        <v>1198</v>
      </c>
      <c r="L248" s="51"/>
      <c r="M248" s="51"/>
      <c r="N248" s="51"/>
      <c r="O248" s="51" t="s">
        <v>87</v>
      </c>
      <c r="P248" s="51"/>
      <c r="Q248" s="51"/>
    </row>
    <row r="249" spans="1:17" x14ac:dyDescent="0.2">
      <c r="A249" s="46" t="s">
        <v>1138</v>
      </c>
      <c r="B249" s="46" t="s">
        <v>650</v>
      </c>
      <c r="C249" s="46" t="s">
        <v>651</v>
      </c>
      <c r="D249" s="46">
        <v>84</v>
      </c>
      <c r="E249" s="46" t="s">
        <v>572</v>
      </c>
      <c r="F249" s="46">
        <v>7</v>
      </c>
      <c r="G249" s="46" t="s">
        <v>902</v>
      </c>
      <c r="H249" s="46" t="s">
        <v>903</v>
      </c>
      <c r="I249" s="46" t="s">
        <v>39</v>
      </c>
      <c r="J249" s="72" t="s">
        <v>32</v>
      </c>
      <c r="K249" s="51" t="s">
        <v>1198</v>
      </c>
      <c r="L249" s="51"/>
      <c r="M249" s="51"/>
      <c r="N249" s="51"/>
      <c r="O249" s="51" t="s">
        <v>87</v>
      </c>
      <c r="P249" s="51"/>
      <c r="Q249" s="51"/>
    </row>
    <row r="250" spans="1:17" ht="38.25" x14ac:dyDescent="0.2">
      <c r="A250" s="46" t="s">
        <v>637</v>
      </c>
      <c r="B250" s="46" t="s">
        <v>510</v>
      </c>
      <c r="C250" s="46" t="s">
        <v>511</v>
      </c>
      <c r="D250" s="46">
        <v>85</v>
      </c>
      <c r="E250" s="46" t="s">
        <v>572</v>
      </c>
      <c r="F250" s="46">
        <v>9</v>
      </c>
      <c r="G250" s="46" t="s">
        <v>573</v>
      </c>
      <c r="H250" s="46" t="s">
        <v>574</v>
      </c>
      <c r="I250" s="46" t="s">
        <v>39</v>
      </c>
      <c r="J250" s="52"/>
      <c r="K250" s="51"/>
      <c r="L250" s="51"/>
      <c r="M250" s="51"/>
      <c r="N250" s="51"/>
      <c r="O250" s="51" t="s">
        <v>1196</v>
      </c>
      <c r="P250" s="51"/>
      <c r="Q250" s="51" t="s">
        <v>1209</v>
      </c>
    </row>
    <row r="251" spans="1:17" ht="63.75" x14ac:dyDescent="0.2">
      <c r="A251" s="46" t="s">
        <v>638</v>
      </c>
      <c r="B251" s="46" t="s">
        <v>510</v>
      </c>
      <c r="C251" s="46" t="s">
        <v>511</v>
      </c>
      <c r="D251" s="46">
        <v>86</v>
      </c>
      <c r="E251" s="46" t="s">
        <v>572</v>
      </c>
      <c r="F251" s="46">
        <v>3</v>
      </c>
      <c r="G251" s="46" t="s">
        <v>575</v>
      </c>
      <c r="H251" s="46" t="s">
        <v>576</v>
      </c>
      <c r="I251" s="46" t="s">
        <v>39</v>
      </c>
      <c r="J251" s="52"/>
      <c r="K251" s="51" t="s">
        <v>1212</v>
      </c>
      <c r="L251" s="51" t="s">
        <v>1229</v>
      </c>
      <c r="M251" s="51"/>
      <c r="N251" s="51"/>
      <c r="O251" s="51" t="s">
        <v>88</v>
      </c>
      <c r="P251" s="51"/>
      <c r="Q251" s="51"/>
    </row>
    <row r="252" spans="1:17" ht="25.5" x14ac:dyDescent="0.2">
      <c r="A252" s="46" t="s">
        <v>639</v>
      </c>
      <c r="B252" s="46" t="s">
        <v>510</v>
      </c>
      <c r="C252" s="46" t="s">
        <v>511</v>
      </c>
      <c r="D252" s="46">
        <v>86</v>
      </c>
      <c r="E252" s="46" t="s">
        <v>572</v>
      </c>
      <c r="F252" s="46">
        <v>8</v>
      </c>
      <c r="G252" s="46" t="s">
        <v>577</v>
      </c>
      <c r="H252" s="46" t="s">
        <v>578</v>
      </c>
      <c r="I252" s="46" t="s">
        <v>31</v>
      </c>
      <c r="J252" s="52"/>
      <c r="K252" s="51"/>
      <c r="L252" s="51"/>
      <c r="M252" s="51"/>
      <c r="N252" s="51"/>
      <c r="O252" s="51" t="s">
        <v>87</v>
      </c>
      <c r="P252" s="51"/>
      <c r="Q252" s="51"/>
    </row>
    <row r="253" spans="1:17" ht="102" x14ac:dyDescent="0.2">
      <c r="A253" s="46" t="s">
        <v>1139</v>
      </c>
      <c r="B253" s="46" t="s">
        <v>650</v>
      </c>
      <c r="C253" s="46" t="s">
        <v>651</v>
      </c>
      <c r="D253" s="46">
        <v>86</v>
      </c>
      <c r="E253" s="46" t="s">
        <v>899</v>
      </c>
      <c r="F253" s="46">
        <v>24</v>
      </c>
      <c r="G253" s="46" t="s">
        <v>904</v>
      </c>
      <c r="H253" s="46" t="s">
        <v>905</v>
      </c>
      <c r="I253" s="46" t="s">
        <v>39</v>
      </c>
      <c r="J253" s="72" t="s">
        <v>32</v>
      </c>
      <c r="K253" s="51"/>
      <c r="L253" s="51"/>
      <c r="M253" s="51"/>
      <c r="N253" s="51"/>
      <c r="O253" s="51" t="s">
        <v>1196</v>
      </c>
      <c r="P253" s="51"/>
      <c r="Q253" s="51" t="s">
        <v>1215</v>
      </c>
    </row>
    <row r="254" spans="1:17" ht="63.75" x14ac:dyDescent="0.2">
      <c r="A254" s="46" t="s">
        <v>1140</v>
      </c>
      <c r="B254" s="46" t="s">
        <v>650</v>
      </c>
      <c r="C254" s="46" t="s">
        <v>651</v>
      </c>
      <c r="D254" s="46">
        <v>86</v>
      </c>
      <c r="E254" s="46" t="s">
        <v>899</v>
      </c>
      <c r="F254" s="46">
        <v>24</v>
      </c>
      <c r="G254" s="46" t="s">
        <v>906</v>
      </c>
      <c r="H254" s="46" t="s">
        <v>907</v>
      </c>
      <c r="I254" s="46" t="s">
        <v>39</v>
      </c>
      <c r="J254" s="72" t="s">
        <v>32</v>
      </c>
      <c r="K254" s="51"/>
      <c r="L254" s="51"/>
      <c r="M254" s="51"/>
      <c r="N254" s="51"/>
      <c r="O254" s="51" t="s">
        <v>1196</v>
      </c>
      <c r="P254" s="51"/>
      <c r="Q254" s="51" t="s">
        <v>1207</v>
      </c>
    </row>
    <row r="255" spans="1:17" ht="63.75" x14ac:dyDescent="0.2">
      <c r="A255" s="46" t="s">
        <v>640</v>
      </c>
      <c r="B255" s="46" t="s">
        <v>510</v>
      </c>
      <c r="C255" s="46" t="s">
        <v>511</v>
      </c>
      <c r="D255" s="46">
        <v>86</v>
      </c>
      <c r="E255" s="46" t="s">
        <v>572</v>
      </c>
      <c r="F255" s="46">
        <v>30</v>
      </c>
      <c r="G255" s="46" t="s">
        <v>579</v>
      </c>
      <c r="H255" s="46" t="s">
        <v>580</v>
      </c>
      <c r="I255" s="46" t="s">
        <v>39</v>
      </c>
      <c r="J255" s="52"/>
      <c r="K255" s="51" t="s">
        <v>1198</v>
      </c>
      <c r="L255" s="51"/>
      <c r="M255" s="51"/>
      <c r="N255" s="51"/>
      <c r="O255" s="51" t="s">
        <v>87</v>
      </c>
      <c r="P255" s="51"/>
      <c r="Q255" s="51"/>
    </row>
    <row r="256" spans="1:17" ht="25.5" x14ac:dyDescent="0.2">
      <c r="A256" s="46" t="s">
        <v>641</v>
      </c>
      <c r="B256" s="46" t="s">
        <v>510</v>
      </c>
      <c r="C256" s="46" t="s">
        <v>511</v>
      </c>
      <c r="D256" s="46">
        <v>87</v>
      </c>
      <c r="E256" s="46" t="s">
        <v>581</v>
      </c>
      <c r="F256" s="46">
        <v>9</v>
      </c>
      <c r="G256" s="46" t="s">
        <v>577</v>
      </c>
      <c r="H256" s="46" t="s">
        <v>582</v>
      </c>
      <c r="I256" s="46" t="s">
        <v>31</v>
      </c>
      <c r="J256" s="52"/>
      <c r="K256" s="51"/>
      <c r="L256" s="51"/>
      <c r="M256" s="51"/>
      <c r="N256" s="51"/>
      <c r="O256" s="51" t="s">
        <v>87</v>
      </c>
      <c r="P256" s="51"/>
      <c r="Q256" s="51"/>
    </row>
    <row r="257" spans="1:17" ht="25.5" x14ac:dyDescent="0.2">
      <c r="A257" s="46" t="s">
        <v>413</v>
      </c>
      <c r="B257" s="46" t="s">
        <v>29</v>
      </c>
      <c r="C257" s="46" t="s">
        <v>159</v>
      </c>
      <c r="D257" s="46">
        <v>88</v>
      </c>
      <c r="E257" s="46" t="s">
        <v>43</v>
      </c>
      <c r="F257" s="46">
        <v>12</v>
      </c>
      <c r="G257" s="46" t="s">
        <v>206</v>
      </c>
      <c r="H257" s="46" t="s">
        <v>207</v>
      </c>
      <c r="I257" s="46" t="s">
        <v>39</v>
      </c>
      <c r="J257" s="52"/>
      <c r="K257" s="51"/>
      <c r="L257" s="51"/>
      <c r="M257" s="51"/>
      <c r="N257" s="51"/>
      <c r="O257" s="51" t="s">
        <v>1196</v>
      </c>
      <c r="P257" s="51"/>
      <c r="Q257" s="51" t="s">
        <v>1209</v>
      </c>
    </row>
    <row r="258" spans="1:17" ht="25.5" x14ac:dyDescent="0.2">
      <c r="A258" s="46" t="s">
        <v>1141</v>
      </c>
      <c r="B258" s="46" t="s">
        <v>650</v>
      </c>
      <c r="C258" s="46" t="s">
        <v>651</v>
      </c>
      <c r="D258" s="46">
        <v>88</v>
      </c>
      <c r="E258" s="46" t="s">
        <v>581</v>
      </c>
      <c r="F258" s="46">
        <v>13</v>
      </c>
      <c r="G258" s="46" t="s">
        <v>908</v>
      </c>
      <c r="H258" s="46" t="s">
        <v>909</v>
      </c>
      <c r="I258" s="46" t="s">
        <v>39</v>
      </c>
      <c r="J258" s="72" t="s">
        <v>32</v>
      </c>
      <c r="K258" s="51" t="s">
        <v>1198</v>
      </c>
      <c r="L258" s="51"/>
      <c r="M258" s="51"/>
      <c r="N258" s="51"/>
      <c r="O258" s="51" t="s">
        <v>87</v>
      </c>
      <c r="P258" s="51"/>
      <c r="Q258" s="51"/>
    </row>
    <row r="259" spans="1:17" ht="25.5" x14ac:dyDescent="0.2">
      <c r="A259" s="46" t="s">
        <v>1142</v>
      </c>
      <c r="B259" s="46" t="s">
        <v>650</v>
      </c>
      <c r="C259" s="46" t="s">
        <v>651</v>
      </c>
      <c r="D259" s="46">
        <v>88</v>
      </c>
      <c r="E259" s="46" t="s">
        <v>581</v>
      </c>
      <c r="F259" s="46">
        <v>15</v>
      </c>
      <c r="G259" s="46" t="s">
        <v>910</v>
      </c>
      <c r="H259" s="46" t="s">
        <v>911</v>
      </c>
      <c r="I259" s="46" t="s">
        <v>39</v>
      </c>
      <c r="J259" s="72" t="s">
        <v>32</v>
      </c>
      <c r="K259" s="51" t="s">
        <v>1198</v>
      </c>
      <c r="L259" s="51"/>
      <c r="M259" s="51"/>
      <c r="N259" s="51"/>
      <c r="O259" s="51" t="s">
        <v>87</v>
      </c>
      <c r="P259" s="51"/>
      <c r="Q259" s="51"/>
    </row>
    <row r="260" spans="1:17" ht="25.5" x14ac:dyDescent="0.2">
      <c r="A260" s="46" t="s">
        <v>414</v>
      </c>
      <c r="B260" s="46" t="s">
        <v>29</v>
      </c>
      <c r="C260" s="46" t="s">
        <v>159</v>
      </c>
      <c r="D260" s="46">
        <v>88</v>
      </c>
      <c r="E260" s="46" t="s">
        <v>56</v>
      </c>
      <c r="F260" s="46">
        <v>19</v>
      </c>
      <c r="G260" s="46" t="s">
        <v>208</v>
      </c>
      <c r="H260" s="46" t="s">
        <v>209</v>
      </c>
      <c r="I260" s="46" t="s">
        <v>31</v>
      </c>
      <c r="J260" s="52"/>
      <c r="K260" s="51"/>
      <c r="L260" s="51"/>
      <c r="M260" s="51"/>
      <c r="N260" s="51"/>
      <c r="O260" s="51" t="s">
        <v>87</v>
      </c>
      <c r="P260" s="51"/>
      <c r="Q260" s="51"/>
    </row>
    <row r="261" spans="1:17" ht="25.5" x14ac:dyDescent="0.2">
      <c r="A261" s="46" t="s">
        <v>415</v>
      </c>
      <c r="B261" s="46" t="s">
        <v>29</v>
      </c>
      <c r="C261" s="46" t="s">
        <v>159</v>
      </c>
      <c r="D261" s="46">
        <v>89</v>
      </c>
      <c r="E261" s="46" t="s">
        <v>56</v>
      </c>
      <c r="F261" s="46">
        <v>9</v>
      </c>
      <c r="G261" s="46" t="s">
        <v>210</v>
      </c>
      <c r="H261" s="46" t="s">
        <v>211</v>
      </c>
      <c r="I261" s="46" t="s">
        <v>31</v>
      </c>
      <c r="J261" s="52"/>
      <c r="K261" s="51"/>
      <c r="L261" s="51"/>
      <c r="M261" s="51"/>
      <c r="N261" s="51"/>
      <c r="O261" s="51" t="s">
        <v>87</v>
      </c>
      <c r="P261" s="51"/>
      <c r="Q261" s="51"/>
    </row>
    <row r="262" spans="1:17" ht="25.5" x14ac:dyDescent="0.2">
      <c r="A262" s="46" t="s">
        <v>1143</v>
      </c>
      <c r="B262" s="46" t="s">
        <v>650</v>
      </c>
      <c r="C262" s="46" t="s">
        <v>651</v>
      </c>
      <c r="D262" s="46">
        <v>89</v>
      </c>
      <c r="E262" s="46" t="s">
        <v>912</v>
      </c>
      <c r="F262" s="46">
        <v>12</v>
      </c>
      <c r="G262" s="46" t="s">
        <v>913</v>
      </c>
      <c r="H262" s="46" t="s">
        <v>914</v>
      </c>
      <c r="I262" s="46" t="s">
        <v>31</v>
      </c>
      <c r="J262" s="46" t="s">
        <v>32</v>
      </c>
      <c r="K262" s="51"/>
      <c r="L262" s="51"/>
      <c r="M262" s="51"/>
      <c r="N262" s="51"/>
      <c r="O262" s="51" t="s">
        <v>87</v>
      </c>
      <c r="P262" s="51"/>
      <c r="Q262" s="51"/>
    </row>
    <row r="263" spans="1:17" ht="63.75" x14ac:dyDescent="0.2">
      <c r="A263" s="46" t="s">
        <v>1144</v>
      </c>
      <c r="B263" s="46" t="s">
        <v>650</v>
      </c>
      <c r="C263" s="46" t="s">
        <v>651</v>
      </c>
      <c r="D263" s="46">
        <v>90</v>
      </c>
      <c r="E263" s="46" t="s">
        <v>915</v>
      </c>
      <c r="F263" s="46">
        <v>3</v>
      </c>
      <c r="G263" s="46" t="s">
        <v>916</v>
      </c>
      <c r="H263" s="46" t="s">
        <v>917</v>
      </c>
      <c r="I263" s="46" t="s">
        <v>39</v>
      </c>
      <c r="J263" s="46" t="s">
        <v>32</v>
      </c>
      <c r="K263" s="51" t="s">
        <v>1201</v>
      </c>
      <c r="L263" s="51" t="s">
        <v>1216</v>
      </c>
      <c r="M263" s="51"/>
      <c r="N263" s="51"/>
      <c r="O263" s="51" t="s">
        <v>87</v>
      </c>
      <c r="P263" s="51"/>
      <c r="Q263" s="51"/>
    </row>
    <row r="264" spans="1:17" ht="102" x14ac:dyDescent="0.2">
      <c r="A264" s="46" t="s">
        <v>1145</v>
      </c>
      <c r="B264" s="72" t="s">
        <v>650</v>
      </c>
      <c r="C264" s="72" t="s">
        <v>651</v>
      </c>
      <c r="D264" s="72">
        <v>90</v>
      </c>
      <c r="E264" s="72" t="s">
        <v>915</v>
      </c>
      <c r="F264" s="72">
        <v>3</v>
      </c>
      <c r="G264" s="72" t="s">
        <v>918</v>
      </c>
      <c r="H264" s="72" t="s">
        <v>919</v>
      </c>
      <c r="I264" s="72" t="s">
        <v>39</v>
      </c>
      <c r="J264" s="72" t="s">
        <v>70</v>
      </c>
      <c r="K264" s="51" t="s">
        <v>1201</v>
      </c>
      <c r="L264" s="51" t="s">
        <v>1216</v>
      </c>
      <c r="M264" s="51"/>
      <c r="N264" s="51"/>
      <c r="O264" s="51" t="s">
        <v>87</v>
      </c>
      <c r="P264" s="51"/>
      <c r="Q264" s="51"/>
    </row>
    <row r="265" spans="1:17" ht="89.25" x14ac:dyDescent="0.2">
      <c r="A265" s="46" t="s">
        <v>1146</v>
      </c>
      <c r="B265" s="46" t="s">
        <v>650</v>
      </c>
      <c r="C265" s="46" t="s">
        <v>651</v>
      </c>
      <c r="D265" s="46">
        <v>90</v>
      </c>
      <c r="E265" s="46" t="s">
        <v>915</v>
      </c>
      <c r="F265" s="46">
        <v>4</v>
      </c>
      <c r="G265" s="46" t="s">
        <v>920</v>
      </c>
      <c r="H265" s="46" t="s">
        <v>921</v>
      </c>
      <c r="I265" s="46" t="s">
        <v>39</v>
      </c>
      <c r="J265" s="46" t="s">
        <v>32</v>
      </c>
      <c r="K265" s="51" t="s">
        <v>1201</v>
      </c>
      <c r="L265" s="51" t="s">
        <v>1216</v>
      </c>
      <c r="M265" s="51"/>
      <c r="N265" s="51"/>
      <c r="O265" s="51" t="s">
        <v>87</v>
      </c>
      <c r="P265" s="51"/>
      <c r="Q265" s="51"/>
    </row>
    <row r="266" spans="1:17" ht="409.5" x14ac:dyDescent="0.2">
      <c r="A266" s="46" t="s">
        <v>470</v>
      </c>
      <c r="B266" s="52" t="s">
        <v>71</v>
      </c>
      <c r="C266" s="52" t="s">
        <v>72</v>
      </c>
      <c r="D266" s="52">
        <v>92</v>
      </c>
      <c r="E266" s="52" t="s">
        <v>57</v>
      </c>
      <c r="F266" s="52">
        <v>6</v>
      </c>
      <c r="G266" s="54" t="s">
        <v>303</v>
      </c>
      <c r="H266" s="54" t="s">
        <v>304</v>
      </c>
      <c r="I266" s="52" t="s">
        <v>39</v>
      </c>
      <c r="J266" s="52" t="s">
        <v>70</v>
      </c>
      <c r="K266" s="51" t="s">
        <v>1201</v>
      </c>
      <c r="L266" s="51" t="s">
        <v>1272</v>
      </c>
      <c r="M266" s="51"/>
      <c r="N266" s="51"/>
      <c r="O266" s="51" t="s">
        <v>87</v>
      </c>
      <c r="P266" s="51"/>
      <c r="Q266" s="51"/>
    </row>
    <row r="267" spans="1:17" ht="409.5" x14ac:dyDescent="0.2">
      <c r="A267" s="46" t="s">
        <v>1147</v>
      </c>
      <c r="B267" s="46" t="s">
        <v>650</v>
      </c>
      <c r="C267" s="46" t="s">
        <v>651</v>
      </c>
      <c r="D267" s="46">
        <v>92</v>
      </c>
      <c r="E267" s="46" t="s">
        <v>57</v>
      </c>
      <c r="F267" s="46">
        <v>6</v>
      </c>
      <c r="G267" s="46" t="s">
        <v>922</v>
      </c>
      <c r="H267" s="46" t="s">
        <v>923</v>
      </c>
      <c r="I267" s="46" t="s">
        <v>39</v>
      </c>
      <c r="J267" s="72" t="s">
        <v>32</v>
      </c>
      <c r="K267" s="51" t="s">
        <v>1201</v>
      </c>
      <c r="L267" s="51" t="s">
        <v>1272</v>
      </c>
      <c r="M267" s="51"/>
      <c r="N267" s="51"/>
      <c r="O267" s="51" t="s">
        <v>87</v>
      </c>
      <c r="P267" s="51"/>
      <c r="Q267" s="51"/>
    </row>
    <row r="268" spans="1:17" ht="51" x14ac:dyDescent="0.2">
      <c r="A268" s="46" t="s">
        <v>1148</v>
      </c>
      <c r="B268" s="46" t="s">
        <v>650</v>
      </c>
      <c r="C268" s="46" t="s">
        <v>651</v>
      </c>
      <c r="D268" s="46">
        <v>92</v>
      </c>
      <c r="E268" s="46" t="s">
        <v>924</v>
      </c>
      <c r="F268" s="46">
        <v>23</v>
      </c>
      <c r="G268" s="46" t="s">
        <v>925</v>
      </c>
      <c r="H268" s="46" t="s">
        <v>926</v>
      </c>
      <c r="I268" s="46" t="s">
        <v>39</v>
      </c>
      <c r="J268" s="72" t="s">
        <v>32</v>
      </c>
      <c r="K268" s="51" t="s">
        <v>1198</v>
      </c>
      <c r="L268" s="51"/>
      <c r="M268" s="51"/>
      <c r="N268" s="51"/>
      <c r="O268" s="51" t="s">
        <v>87</v>
      </c>
      <c r="P268" s="51"/>
      <c r="Q268" s="51"/>
    </row>
    <row r="269" spans="1:17" ht="25.5" x14ac:dyDescent="0.2">
      <c r="A269" s="46" t="s">
        <v>416</v>
      </c>
      <c r="B269" s="46" t="s">
        <v>29</v>
      </c>
      <c r="C269" s="46" t="s">
        <v>159</v>
      </c>
      <c r="D269" s="46">
        <v>94</v>
      </c>
      <c r="E269" s="46" t="s">
        <v>42</v>
      </c>
      <c r="F269" s="46">
        <v>22</v>
      </c>
      <c r="G269" s="46" t="s">
        <v>212</v>
      </c>
      <c r="H269" s="46" t="s">
        <v>213</v>
      </c>
      <c r="I269" s="46" t="s">
        <v>31</v>
      </c>
      <c r="J269" s="52"/>
      <c r="K269" s="51"/>
      <c r="L269" s="51"/>
      <c r="M269" s="51"/>
      <c r="N269" s="51"/>
      <c r="O269" s="51" t="s">
        <v>87</v>
      </c>
      <c r="P269" s="51"/>
      <c r="Q269" s="51"/>
    </row>
    <row r="270" spans="1:17" ht="63.75" x14ac:dyDescent="0.2">
      <c r="A270" s="46" t="s">
        <v>642</v>
      </c>
      <c r="B270" s="46" t="s">
        <v>510</v>
      </c>
      <c r="C270" s="46" t="s">
        <v>511</v>
      </c>
      <c r="D270" s="46">
        <v>96</v>
      </c>
      <c r="E270" s="46" t="s">
        <v>43</v>
      </c>
      <c r="F270" s="46">
        <v>2</v>
      </c>
      <c r="G270" s="46" t="s">
        <v>583</v>
      </c>
      <c r="H270" s="46" t="s">
        <v>584</v>
      </c>
      <c r="I270" s="46" t="s">
        <v>39</v>
      </c>
      <c r="J270" s="52"/>
      <c r="K270" s="51" t="s">
        <v>1198</v>
      </c>
      <c r="L270" s="51"/>
      <c r="M270" s="51"/>
      <c r="N270" s="51"/>
      <c r="O270" s="51" t="s">
        <v>87</v>
      </c>
      <c r="P270" s="51"/>
      <c r="Q270" s="51"/>
    </row>
    <row r="271" spans="1:17" ht="51" x14ac:dyDescent="0.2">
      <c r="A271" s="46" t="s">
        <v>1149</v>
      </c>
      <c r="B271" s="46" t="s">
        <v>650</v>
      </c>
      <c r="C271" s="46" t="s">
        <v>651</v>
      </c>
      <c r="D271" s="46">
        <v>96</v>
      </c>
      <c r="E271" s="46" t="s">
        <v>43</v>
      </c>
      <c r="F271" s="46">
        <v>3</v>
      </c>
      <c r="G271" s="46" t="s">
        <v>927</v>
      </c>
      <c r="H271" s="46" t="s">
        <v>928</v>
      </c>
      <c r="I271" s="46" t="s">
        <v>39</v>
      </c>
      <c r="J271" s="46" t="s">
        <v>32</v>
      </c>
      <c r="K271" s="51"/>
      <c r="L271" s="72"/>
      <c r="M271" s="51"/>
      <c r="N271" s="51"/>
      <c r="O271" s="51" t="s">
        <v>1196</v>
      </c>
      <c r="P271" s="51"/>
      <c r="Q271" s="51" t="s">
        <v>1209</v>
      </c>
    </row>
    <row r="272" spans="1:17" ht="51" x14ac:dyDescent="0.2">
      <c r="A272" s="46" t="s">
        <v>1150</v>
      </c>
      <c r="B272" s="46" t="s">
        <v>650</v>
      </c>
      <c r="C272" s="46" t="s">
        <v>651</v>
      </c>
      <c r="D272" s="46">
        <v>96</v>
      </c>
      <c r="E272" s="46" t="s">
        <v>43</v>
      </c>
      <c r="F272" s="46">
        <v>12</v>
      </c>
      <c r="G272" s="46" t="s">
        <v>929</v>
      </c>
      <c r="H272" s="46" t="s">
        <v>930</v>
      </c>
      <c r="I272" s="46" t="s">
        <v>39</v>
      </c>
      <c r="J272" s="46" t="s">
        <v>32</v>
      </c>
      <c r="K272" s="51"/>
      <c r="L272" s="51"/>
      <c r="M272" s="51"/>
      <c r="N272" s="51"/>
      <c r="O272" s="51" t="s">
        <v>1196</v>
      </c>
      <c r="P272" s="51"/>
      <c r="Q272" s="51" t="s">
        <v>1199</v>
      </c>
    </row>
    <row r="273" spans="1:17" ht="51" x14ac:dyDescent="0.2">
      <c r="A273" s="46" t="s">
        <v>1151</v>
      </c>
      <c r="B273" s="72" t="s">
        <v>650</v>
      </c>
      <c r="C273" s="72" t="s">
        <v>651</v>
      </c>
      <c r="D273" s="72">
        <v>96</v>
      </c>
      <c r="E273" s="72" t="s">
        <v>43</v>
      </c>
      <c r="F273" s="72">
        <v>15</v>
      </c>
      <c r="G273" s="72" t="s">
        <v>931</v>
      </c>
      <c r="H273" s="72" t="s">
        <v>930</v>
      </c>
      <c r="I273" s="72" t="s">
        <v>39</v>
      </c>
      <c r="J273" s="72" t="s">
        <v>32</v>
      </c>
      <c r="K273" s="51"/>
      <c r="L273" s="51"/>
      <c r="M273" s="51"/>
      <c r="N273" s="51"/>
      <c r="O273" s="51" t="s">
        <v>1196</v>
      </c>
      <c r="P273" s="51"/>
      <c r="Q273" s="51" t="s">
        <v>1199</v>
      </c>
    </row>
    <row r="274" spans="1:17" ht="102" x14ac:dyDescent="0.2">
      <c r="A274" s="46" t="s">
        <v>1152</v>
      </c>
      <c r="B274" s="46" t="s">
        <v>650</v>
      </c>
      <c r="C274" s="46" t="s">
        <v>651</v>
      </c>
      <c r="D274" s="46">
        <v>96</v>
      </c>
      <c r="E274" s="46" t="s">
        <v>43</v>
      </c>
      <c r="F274" s="46">
        <v>17</v>
      </c>
      <c r="G274" s="46" t="s">
        <v>932</v>
      </c>
      <c r="H274" s="46" t="s">
        <v>933</v>
      </c>
      <c r="I274" s="46" t="s">
        <v>39</v>
      </c>
      <c r="J274" s="46" t="s">
        <v>32</v>
      </c>
      <c r="K274" s="51"/>
      <c r="L274" s="51"/>
      <c r="M274" s="51"/>
      <c r="N274" s="51"/>
      <c r="O274" s="51" t="s">
        <v>1196</v>
      </c>
      <c r="P274" s="51"/>
      <c r="Q274" s="51" t="s">
        <v>1199</v>
      </c>
    </row>
    <row r="275" spans="1:17" ht="89.25" x14ac:dyDescent="0.2">
      <c r="A275" s="46" t="s">
        <v>471</v>
      </c>
      <c r="B275" s="52" t="s">
        <v>71</v>
      </c>
      <c r="C275" s="52" t="s">
        <v>72</v>
      </c>
      <c r="D275" s="52">
        <v>98</v>
      </c>
      <c r="E275" s="52" t="s">
        <v>44</v>
      </c>
      <c r="F275" s="52">
        <v>3</v>
      </c>
      <c r="G275" s="54" t="s">
        <v>305</v>
      </c>
      <c r="H275" s="54" t="s">
        <v>306</v>
      </c>
      <c r="I275" s="52" t="s">
        <v>39</v>
      </c>
      <c r="J275" s="52" t="s">
        <v>70</v>
      </c>
      <c r="K275" s="51" t="s">
        <v>1198</v>
      </c>
      <c r="L275" s="51"/>
      <c r="M275" s="51"/>
      <c r="N275" s="51"/>
      <c r="O275" s="51" t="s">
        <v>87</v>
      </c>
      <c r="P275" s="51"/>
      <c r="Q275" s="51"/>
    </row>
    <row r="276" spans="1:17" x14ac:dyDescent="0.2">
      <c r="A276" s="46" t="s">
        <v>1153</v>
      </c>
      <c r="B276" s="46" t="s">
        <v>650</v>
      </c>
      <c r="C276" s="46" t="s">
        <v>651</v>
      </c>
      <c r="D276" s="46">
        <v>98</v>
      </c>
      <c r="E276" s="46" t="s">
        <v>44</v>
      </c>
      <c r="F276" s="46">
        <v>6</v>
      </c>
      <c r="G276" s="46" t="s">
        <v>934</v>
      </c>
      <c r="H276" s="46" t="s">
        <v>935</v>
      </c>
      <c r="I276" s="46" t="s">
        <v>31</v>
      </c>
      <c r="J276" s="46" t="s">
        <v>32</v>
      </c>
      <c r="K276" s="51"/>
      <c r="L276" s="51"/>
      <c r="M276" s="51"/>
      <c r="N276" s="51"/>
      <c r="O276" s="51" t="s">
        <v>87</v>
      </c>
      <c r="P276" s="51"/>
      <c r="Q276" s="51"/>
    </row>
    <row r="277" spans="1:17" x14ac:dyDescent="0.2">
      <c r="A277" s="46" t="s">
        <v>472</v>
      </c>
      <c r="B277" s="52" t="s">
        <v>71</v>
      </c>
      <c r="C277" s="52" t="s">
        <v>72</v>
      </c>
      <c r="D277" s="52">
        <v>98</v>
      </c>
      <c r="E277" s="52" t="s">
        <v>76</v>
      </c>
      <c r="F277" s="52">
        <v>18</v>
      </c>
      <c r="G277" s="54" t="s">
        <v>284</v>
      </c>
      <c r="H277" s="54" t="s">
        <v>285</v>
      </c>
      <c r="I277" s="52" t="s">
        <v>31</v>
      </c>
      <c r="J277" s="52" t="s">
        <v>70</v>
      </c>
      <c r="K277" s="51"/>
      <c r="L277" s="51"/>
      <c r="M277" s="51"/>
      <c r="N277" s="51"/>
      <c r="O277" s="51" t="s">
        <v>87</v>
      </c>
      <c r="P277" s="51"/>
      <c r="Q277" s="51"/>
    </row>
    <row r="278" spans="1:17" ht="25.5" x14ac:dyDescent="0.2">
      <c r="A278" s="46" t="s">
        <v>1154</v>
      </c>
      <c r="B278" s="46" t="s">
        <v>650</v>
      </c>
      <c r="C278" s="46" t="s">
        <v>651</v>
      </c>
      <c r="D278" s="46">
        <v>99</v>
      </c>
      <c r="E278" s="46" t="s">
        <v>936</v>
      </c>
      <c r="F278" s="46">
        <v>11</v>
      </c>
      <c r="G278" s="46" t="s">
        <v>937</v>
      </c>
      <c r="H278" s="46" t="s">
        <v>892</v>
      </c>
      <c r="I278" s="46" t="s">
        <v>31</v>
      </c>
      <c r="J278" s="46" t="s">
        <v>32</v>
      </c>
      <c r="K278" s="51"/>
      <c r="L278" s="51"/>
      <c r="M278" s="51"/>
      <c r="N278" s="51"/>
      <c r="O278" s="51" t="s">
        <v>87</v>
      </c>
      <c r="P278" s="51"/>
      <c r="Q278" s="51"/>
    </row>
    <row r="279" spans="1:17" ht="38.25" x14ac:dyDescent="0.2">
      <c r="A279" s="46" t="s">
        <v>1155</v>
      </c>
      <c r="B279" s="46" t="s">
        <v>650</v>
      </c>
      <c r="C279" s="46" t="s">
        <v>651</v>
      </c>
      <c r="D279" s="46">
        <v>100</v>
      </c>
      <c r="E279" s="46" t="s">
        <v>936</v>
      </c>
      <c r="F279" s="46">
        <v>5</v>
      </c>
      <c r="G279" s="46" t="s">
        <v>938</v>
      </c>
      <c r="H279" s="46" t="s">
        <v>939</v>
      </c>
      <c r="I279" s="46" t="s">
        <v>31</v>
      </c>
      <c r="J279" s="46" t="s">
        <v>32</v>
      </c>
      <c r="K279" s="51"/>
      <c r="L279" s="51"/>
      <c r="M279" s="51"/>
      <c r="N279" s="51"/>
      <c r="O279" s="51" t="s">
        <v>87</v>
      </c>
      <c r="P279" s="51"/>
      <c r="Q279" s="51"/>
    </row>
    <row r="280" spans="1:17" ht="38.25" x14ac:dyDescent="0.2">
      <c r="A280" s="46" t="s">
        <v>1156</v>
      </c>
      <c r="B280" s="46" t="s">
        <v>650</v>
      </c>
      <c r="C280" s="46" t="s">
        <v>651</v>
      </c>
      <c r="D280" s="46">
        <v>100</v>
      </c>
      <c r="E280" s="46" t="s">
        <v>936</v>
      </c>
      <c r="F280" s="46">
        <v>7</v>
      </c>
      <c r="G280" s="46" t="s">
        <v>940</v>
      </c>
      <c r="H280" s="46" t="s">
        <v>941</v>
      </c>
      <c r="I280" s="46" t="s">
        <v>39</v>
      </c>
      <c r="J280" s="46" t="s">
        <v>32</v>
      </c>
      <c r="K280" s="51"/>
      <c r="L280" s="51"/>
      <c r="M280" s="51"/>
      <c r="N280" s="51"/>
      <c r="O280" s="51" t="s">
        <v>1196</v>
      </c>
      <c r="P280" s="51"/>
      <c r="Q280" s="51" t="s">
        <v>1204</v>
      </c>
    </row>
    <row r="281" spans="1:17" ht="25.5" x14ac:dyDescent="0.2">
      <c r="A281" s="46" t="s">
        <v>1157</v>
      </c>
      <c r="B281" s="72" t="s">
        <v>650</v>
      </c>
      <c r="C281" s="72" t="s">
        <v>651</v>
      </c>
      <c r="D281" s="72">
        <v>101</v>
      </c>
      <c r="E281" s="72" t="s">
        <v>942</v>
      </c>
      <c r="F281" s="72">
        <v>20</v>
      </c>
      <c r="G281" s="72" t="s">
        <v>943</v>
      </c>
      <c r="H281" s="72" t="s">
        <v>944</v>
      </c>
      <c r="I281" s="72" t="s">
        <v>31</v>
      </c>
      <c r="J281" s="72" t="s">
        <v>32</v>
      </c>
      <c r="K281" s="51"/>
      <c r="L281" s="51"/>
      <c r="M281" s="51"/>
      <c r="N281" s="51"/>
      <c r="O281" s="51" t="s">
        <v>87</v>
      </c>
      <c r="P281" s="51"/>
      <c r="Q281" s="51"/>
    </row>
    <row r="282" spans="1:17" ht="38.25" x14ac:dyDescent="0.2">
      <c r="A282" s="46" t="s">
        <v>1158</v>
      </c>
      <c r="B282" s="72" t="s">
        <v>650</v>
      </c>
      <c r="C282" s="72" t="s">
        <v>651</v>
      </c>
      <c r="D282" s="72">
        <v>101</v>
      </c>
      <c r="E282" s="72" t="s">
        <v>945</v>
      </c>
      <c r="F282" s="72">
        <v>22</v>
      </c>
      <c r="G282" s="72" t="s">
        <v>946</v>
      </c>
      <c r="H282" s="72" t="s">
        <v>947</v>
      </c>
      <c r="I282" s="72" t="s">
        <v>39</v>
      </c>
      <c r="J282" s="72" t="s">
        <v>32</v>
      </c>
      <c r="K282" s="51" t="s">
        <v>1198</v>
      </c>
      <c r="L282" s="51"/>
      <c r="M282" s="51"/>
      <c r="N282" s="51"/>
      <c r="O282" s="51" t="s">
        <v>87</v>
      </c>
      <c r="P282" s="51"/>
      <c r="Q282" s="51"/>
    </row>
    <row r="283" spans="1:17" ht="76.5" x14ac:dyDescent="0.2">
      <c r="A283" s="46" t="s">
        <v>474</v>
      </c>
      <c r="B283" s="52" t="s">
        <v>71</v>
      </c>
      <c r="C283" s="52" t="s">
        <v>72</v>
      </c>
      <c r="D283" s="52">
        <v>102</v>
      </c>
      <c r="E283" s="52" t="s">
        <v>45</v>
      </c>
      <c r="F283" s="52">
        <v>2</v>
      </c>
      <c r="G283" s="54" t="s">
        <v>309</v>
      </c>
      <c r="H283" s="54" t="s">
        <v>310</v>
      </c>
      <c r="I283" s="52" t="s">
        <v>39</v>
      </c>
      <c r="J283" s="52" t="s">
        <v>70</v>
      </c>
      <c r="K283" s="51" t="s">
        <v>1201</v>
      </c>
      <c r="L283" s="51" t="s">
        <v>1230</v>
      </c>
      <c r="M283" s="51"/>
      <c r="N283" s="51"/>
      <c r="O283" s="51" t="s">
        <v>87</v>
      </c>
      <c r="P283" s="51"/>
      <c r="Q283" s="51"/>
    </row>
    <row r="284" spans="1:17" ht="38.25" x14ac:dyDescent="0.2">
      <c r="A284" s="46" t="s">
        <v>475</v>
      </c>
      <c r="B284" s="52" t="s">
        <v>71</v>
      </c>
      <c r="C284" s="52" t="s">
        <v>72</v>
      </c>
      <c r="D284" s="52">
        <v>102</v>
      </c>
      <c r="E284" s="52" t="s">
        <v>45</v>
      </c>
      <c r="F284" s="52">
        <v>3</v>
      </c>
      <c r="G284" s="54" t="s">
        <v>311</v>
      </c>
      <c r="H284" s="54" t="s">
        <v>312</v>
      </c>
      <c r="I284" s="52" t="s">
        <v>39</v>
      </c>
      <c r="J284" s="52" t="s">
        <v>70</v>
      </c>
      <c r="K284" s="51" t="s">
        <v>1201</v>
      </c>
      <c r="L284" s="51" t="s">
        <v>1231</v>
      </c>
      <c r="M284" s="51"/>
      <c r="N284" s="51"/>
      <c r="O284" s="51" t="s">
        <v>87</v>
      </c>
      <c r="P284" s="51"/>
      <c r="Q284" s="51"/>
    </row>
    <row r="285" spans="1:17" ht="51" x14ac:dyDescent="0.2">
      <c r="A285" s="46" t="s">
        <v>643</v>
      </c>
      <c r="B285" s="72" t="s">
        <v>510</v>
      </c>
      <c r="C285" s="72" t="s">
        <v>511</v>
      </c>
      <c r="D285" s="72">
        <v>102</v>
      </c>
      <c r="E285" s="72" t="s">
        <v>45</v>
      </c>
      <c r="F285" s="72">
        <v>5</v>
      </c>
      <c r="G285" s="72" t="s">
        <v>585</v>
      </c>
      <c r="H285" s="72" t="s">
        <v>586</v>
      </c>
      <c r="I285" s="72" t="s">
        <v>39</v>
      </c>
      <c r="J285" s="52"/>
      <c r="K285" s="51"/>
      <c r="L285" s="51"/>
      <c r="M285" s="51"/>
      <c r="N285" s="51"/>
      <c r="O285" s="51" t="s">
        <v>1196</v>
      </c>
      <c r="P285" s="51"/>
      <c r="Q285" s="51" t="s">
        <v>1197</v>
      </c>
    </row>
    <row r="286" spans="1:17" ht="38.25" x14ac:dyDescent="0.2">
      <c r="A286" s="46" t="s">
        <v>1159</v>
      </c>
      <c r="B286" s="72" t="s">
        <v>650</v>
      </c>
      <c r="C286" s="72" t="s">
        <v>651</v>
      </c>
      <c r="D286" s="72">
        <v>102</v>
      </c>
      <c r="E286" s="72" t="s">
        <v>945</v>
      </c>
      <c r="F286" s="72">
        <v>5</v>
      </c>
      <c r="G286" s="72" t="s">
        <v>948</v>
      </c>
      <c r="H286" s="72" t="s">
        <v>949</v>
      </c>
      <c r="I286" s="72" t="s">
        <v>39</v>
      </c>
      <c r="J286" s="72" t="s">
        <v>32</v>
      </c>
      <c r="K286" s="51"/>
      <c r="L286" s="51"/>
      <c r="M286" s="51"/>
      <c r="N286" s="51"/>
      <c r="O286" s="51" t="s">
        <v>1196</v>
      </c>
      <c r="P286" s="51"/>
      <c r="Q286" s="51" t="s">
        <v>1197</v>
      </c>
    </row>
    <row r="287" spans="1:17" ht="63.75" x14ac:dyDescent="0.2">
      <c r="A287" s="46" t="s">
        <v>473</v>
      </c>
      <c r="B287" s="52" t="s">
        <v>71</v>
      </c>
      <c r="C287" s="52" t="s">
        <v>72</v>
      </c>
      <c r="D287" s="52">
        <v>102</v>
      </c>
      <c r="E287" s="52" t="s">
        <v>45</v>
      </c>
      <c r="F287" s="52">
        <v>8</v>
      </c>
      <c r="G287" s="54" t="s">
        <v>307</v>
      </c>
      <c r="H287" s="54" t="s">
        <v>308</v>
      </c>
      <c r="I287" s="52" t="s">
        <v>39</v>
      </c>
      <c r="J287" s="52" t="s">
        <v>70</v>
      </c>
      <c r="K287" s="51" t="s">
        <v>1201</v>
      </c>
      <c r="L287" s="51" t="s">
        <v>1232</v>
      </c>
      <c r="M287" s="51"/>
      <c r="N287" s="51"/>
      <c r="O287" s="51" t="s">
        <v>87</v>
      </c>
      <c r="P287" s="51"/>
      <c r="Q287" s="51"/>
    </row>
    <row r="288" spans="1:17" ht="306" x14ac:dyDescent="0.2">
      <c r="A288" s="46" t="s">
        <v>477</v>
      </c>
      <c r="B288" s="52" t="s">
        <v>71</v>
      </c>
      <c r="C288" s="52" t="s">
        <v>72</v>
      </c>
      <c r="D288" s="52">
        <v>102</v>
      </c>
      <c r="E288" s="52" t="s">
        <v>45</v>
      </c>
      <c r="F288" s="52">
        <v>16</v>
      </c>
      <c r="G288" s="54" t="s">
        <v>316</v>
      </c>
      <c r="H288" s="54" t="s">
        <v>317</v>
      </c>
      <c r="I288" s="52" t="s">
        <v>39</v>
      </c>
      <c r="J288" s="52" t="s">
        <v>70</v>
      </c>
      <c r="K288" s="51"/>
      <c r="L288" s="51"/>
      <c r="M288" s="51"/>
      <c r="N288" s="51"/>
      <c r="O288" s="51" t="s">
        <v>1196</v>
      </c>
      <c r="P288" s="51"/>
      <c r="Q288" s="51" t="s">
        <v>1204</v>
      </c>
    </row>
    <row r="289" spans="1:17" ht="38.25" x14ac:dyDescent="0.2">
      <c r="A289" s="46" t="s">
        <v>476</v>
      </c>
      <c r="B289" s="52" t="s">
        <v>71</v>
      </c>
      <c r="C289" s="52" t="s">
        <v>72</v>
      </c>
      <c r="D289" s="52">
        <v>102</v>
      </c>
      <c r="E289" s="52" t="s">
        <v>45</v>
      </c>
      <c r="F289" s="52" t="s">
        <v>313</v>
      </c>
      <c r="G289" s="54" t="s">
        <v>314</v>
      </c>
      <c r="H289" s="54" t="s">
        <v>315</v>
      </c>
      <c r="I289" s="52" t="s">
        <v>39</v>
      </c>
      <c r="J289" s="52" t="s">
        <v>70</v>
      </c>
      <c r="K289" s="51"/>
      <c r="L289" s="51"/>
      <c r="M289" s="51"/>
      <c r="N289" s="51"/>
      <c r="O289" s="51" t="s">
        <v>1196</v>
      </c>
      <c r="P289" s="51"/>
      <c r="Q289" s="51" t="s">
        <v>1204</v>
      </c>
    </row>
    <row r="290" spans="1:17" ht="38.25" x14ac:dyDescent="0.2">
      <c r="A290" s="46" t="s">
        <v>478</v>
      </c>
      <c r="B290" s="52" t="s">
        <v>71</v>
      </c>
      <c r="C290" s="52" t="s">
        <v>72</v>
      </c>
      <c r="D290" s="52">
        <v>104</v>
      </c>
      <c r="E290" s="52" t="s">
        <v>318</v>
      </c>
      <c r="F290" s="52" t="s">
        <v>319</v>
      </c>
      <c r="G290" s="54" t="s">
        <v>320</v>
      </c>
      <c r="H290" s="54" t="s">
        <v>321</v>
      </c>
      <c r="I290" s="52" t="s">
        <v>31</v>
      </c>
      <c r="J290" s="52" t="s">
        <v>70</v>
      </c>
      <c r="K290" s="51"/>
      <c r="L290" s="51"/>
      <c r="M290" s="51"/>
      <c r="N290" s="51"/>
      <c r="O290" s="51" t="s">
        <v>87</v>
      </c>
      <c r="P290" s="51"/>
      <c r="Q290" s="51"/>
    </row>
    <row r="291" spans="1:17" ht="25.5" x14ac:dyDescent="0.2">
      <c r="A291" s="46" t="s">
        <v>479</v>
      </c>
      <c r="B291" s="52" t="s">
        <v>71</v>
      </c>
      <c r="C291" s="52" t="s">
        <v>72</v>
      </c>
      <c r="D291" s="52">
        <v>104</v>
      </c>
      <c r="E291" s="52" t="s">
        <v>318</v>
      </c>
      <c r="F291" s="52" t="s">
        <v>319</v>
      </c>
      <c r="G291" s="54" t="s">
        <v>322</v>
      </c>
      <c r="H291" s="54" t="s">
        <v>323</v>
      </c>
      <c r="I291" s="52" t="s">
        <v>39</v>
      </c>
      <c r="J291" s="52" t="s">
        <v>70</v>
      </c>
      <c r="K291" s="51"/>
      <c r="L291" s="51"/>
      <c r="M291" s="51"/>
      <c r="N291" s="51"/>
      <c r="O291" s="51" t="s">
        <v>1196</v>
      </c>
      <c r="P291" s="51"/>
      <c r="Q291" s="51" t="s">
        <v>1199</v>
      </c>
    </row>
    <row r="292" spans="1:17" ht="25.5" x14ac:dyDescent="0.2">
      <c r="A292" s="46" t="s">
        <v>480</v>
      </c>
      <c r="B292" s="52" t="s">
        <v>71</v>
      </c>
      <c r="C292" s="52" t="s">
        <v>72</v>
      </c>
      <c r="D292" s="52">
        <v>105</v>
      </c>
      <c r="E292" s="52" t="s">
        <v>48</v>
      </c>
      <c r="F292" s="52" t="s">
        <v>77</v>
      </c>
      <c r="G292" s="54" t="s">
        <v>245</v>
      </c>
      <c r="H292" s="54" t="s">
        <v>324</v>
      </c>
      <c r="I292" s="52" t="s">
        <v>31</v>
      </c>
      <c r="J292" s="52" t="s">
        <v>70</v>
      </c>
      <c r="K292" s="51"/>
      <c r="L292" s="51"/>
      <c r="M292" s="51"/>
      <c r="N292" s="51"/>
      <c r="O292" s="51" t="s">
        <v>87</v>
      </c>
      <c r="P292" s="51"/>
      <c r="Q292" s="51"/>
    </row>
    <row r="293" spans="1:17" ht="25.5" x14ac:dyDescent="0.2">
      <c r="A293" s="46" t="s">
        <v>375</v>
      </c>
      <c r="B293" s="46" t="s">
        <v>52</v>
      </c>
      <c r="C293" s="46" t="s">
        <v>51</v>
      </c>
      <c r="D293" s="46">
        <v>107</v>
      </c>
      <c r="E293" s="46" t="s">
        <v>48</v>
      </c>
      <c r="F293" s="46">
        <v>13</v>
      </c>
      <c r="G293" s="46" t="s">
        <v>130</v>
      </c>
      <c r="H293" s="46" t="s">
        <v>131</v>
      </c>
      <c r="I293" s="46" t="s">
        <v>31</v>
      </c>
      <c r="J293" s="46" t="s">
        <v>32</v>
      </c>
      <c r="K293" s="51"/>
      <c r="L293" s="51"/>
      <c r="M293" s="51"/>
      <c r="N293" s="51"/>
      <c r="O293" s="51" t="s">
        <v>87</v>
      </c>
      <c r="P293" s="51"/>
      <c r="Q293" s="51"/>
    </row>
    <row r="294" spans="1:17" ht="25.5" x14ac:dyDescent="0.2">
      <c r="A294" s="46" t="s">
        <v>376</v>
      </c>
      <c r="B294" s="46" t="s">
        <v>52</v>
      </c>
      <c r="C294" s="46" t="s">
        <v>51</v>
      </c>
      <c r="D294" s="46">
        <v>107</v>
      </c>
      <c r="E294" s="46" t="s">
        <v>48</v>
      </c>
      <c r="F294" s="46">
        <v>22</v>
      </c>
      <c r="G294" s="46" t="s">
        <v>132</v>
      </c>
      <c r="H294" s="46" t="s">
        <v>133</v>
      </c>
      <c r="I294" s="46" t="s">
        <v>31</v>
      </c>
      <c r="J294" s="72" t="s">
        <v>32</v>
      </c>
      <c r="K294" s="51"/>
      <c r="L294" s="51"/>
      <c r="M294" s="51"/>
      <c r="N294" s="51"/>
      <c r="O294" s="51" t="s">
        <v>87</v>
      </c>
      <c r="P294" s="51"/>
      <c r="Q294" s="51"/>
    </row>
    <row r="295" spans="1:17" ht="25.5" x14ac:dyDescent="0.2">
      <c r="A295" s="46" t="s">
        <v>377</v>
      </c>
      <c r="B295" s="72" t="s">
        <v>52</v>
      </c>
      <c r="C295" s="72" t="s">
        <v>51</v>
      </c>
      <c r="D295" s="72">
        <v>107</v>
      </c>
      <c r="E295" s="72" t="s">
        <v>48</v>
      </c>
      <c r="F295" s="72">
        <v>25</v>
      </c>
      <c r="G295" s="72" t="s">
        <v>134</v>
      </c>
      <c r="H295" s="72" t="s">
        <v>135</v>
      </c>
      <c r="I295" s="72" t="s">
        <v>31</v>
      </c>
      <c r="J295" s="72" t="s">
        <v>32</v>
      </c>
      <c r="K295" s="51"/>
      <c r="L295" s="51"/>
      <c r="M295" s="51"/>
      <c r="N295" s="51"/>
      <c r="O295" s="51" t="s">
        <v>87</v>
      </c>
      <c r="P295" s="51"/>
      <c r="Q295" s="51"/>
    </row>
    <row r="296" spans="1:17" ht="25.5" x14ac:dyDescent="0.2">
      <c r="A296" s="46" t="s">
        <v>417</v>
      </c>
      <c r="B296" s="46" t="s">
        <v>29</v>
      </c>
      <c r="C296" s="46" t="s">
        <v>159</v>
      </c>
      <c r="D296" s="46">
        <v>107</v>
      </c>
      <c r="E296" s="46" t="s">
        <v>48</v>
      </c>
      <c r="F296" s="46">
        <v>25</v>
      </c>
      <c r="G296" s="46" t="s">
        <v>214</v>
      </c>
      <c r="H296" s="46" t="s">
        <v>215</v>
      </c>
      <c r="I296" s="46" t="s">
        <v>31</v>
      </c>
      <c r="J296" s="52"/>
      <c r="K296" s="51"/>
      <c r="L296" s="51"/>
      <c r="M296" s="51"/>
      <c r="N296" s="51"/>
      <c r="O296" s="51" t="s">
        <v>87</v>
      </c>
      <c r="P296" s="51"/>
      <c r="Q296" s="51"/>
    </row>
    <row r="297" spans="1:17" ht="25.5" x14ac:dyDescent="0.2">
      <c r="A297" s="46" t="s">
        <v>481</v>
      </c>
      <c r="B297" s="52" t="s">
        <v>71</v>
      </c>
      <c r="C297" s="52" t="s">
        <v>72</v>
      </c>
      <c r="D297" s="52">
        <v>107</v>
      </c>
      <c r="E297" s="52" t="s">
        <v>48</v>
      </c>
      <c r="F297" s="52">
        <v>25</v>
      </c>
      <c r="G297" s="54" t="s">
        <v>325</v>
      </c>
      <c r="H297" s="54" t="s">
        <v>326</v>
      </c>
      <c r="I297" s="52" t="s">
        <v>31</v>
      </c>
      <c r="J297" s="52" t="s">
        <v>70</v>
      </c>
      <c r="K297" s="51"/>
      <c r="L297" s="51"/>
      <c r="M297" s="51"/>
      <c r="N297" s="51"/>
      <c r="O297" s="51" t="s">
        <v>87</v>
      </c>
      <c r="P297" s="51"/>
      <c r="Q297" s="51"/>
    </row>
    <row r="298" spans="1:17" ht="25.5" x14ac:dyDescent="0.2">
      <c r="A298" s="46" t="s">
        <v>1160</v>
      </c>
      <c r="B298" s="46" t="s">
        <v>650</v>
      </c>
      <c r="C298" s="46" t="s">
        <v>651</v>
      </c>
      <c r="D298" s="46">
        <v>107</v>
      </c>
      <c r="E298" s="46" t="s">
        <v>48</v>
      </c>
      <c r="F298" s="46">
        <v>25</v>
      </c>
      <c r="G298" s="46" t="s">
        <v>950</v>
      </c>
      <c r="H298" s="46" t="s">
        <v>951</v>
      </c>
      <c r="I298" s="46" t="s">
        <v>31</v>
      </c>
      <c r="J298" s="46" t="s">
        <v>32</v>
      </c>
      <c r="K298" s="51"/>
      <c r="L298" s="51"/>
      <c r="M298" s="51"/>
      <c r="N298" s="51"/>
      <c r="O298" s="51" t="s">
        <v>87</v>
      </c>
      <c r="P298" s="51"/>
      <c r="Q298" s="51"/>
    </row>
    <row r="299" spans="1:17" ht="114.75" x14ac:dyDescent="0.2">
      <c r="A299" s="46" t="s">
        <v>1161</v>
      </c>
      <c r="B299" s="72" t="s">
        <v>650</v>
      </c>
      <c r="C299" s="72" t="s">
        <v>651</v>
      </c>
      <c r="D299" s="72">
        <v>107</v>
      </c>
      <c r="E299" s="72" t="s">
        <v>48</v>
      </c>
      <c r="F299" s="72">
        <v>27</v>
      </c>
      <c r="G299" s="72" t="s">
        <v>952</v>
      </c>
      <c r="H299" s="72" t="s">
        <v>953</v>
      </c>
      <c r="I299" s="72" t="s">
        <v>39</v>
      </c>
      <c r="J299" s="72" t="s">
        <v>32</v>
      </c>
      <c r="K299" s="51"/>
      <c r="L299" s="51"/>
      <c r="M299" s="51"/>
      <c r="N299" s="51"/>
      <c r="O299" s="51" t="s">
        <v>1196</v>
      </c>
      <c r="P299" s="51"/>
      <c r="Q299" s="51" t="s">
        <v>1233</v>
      </c>
    </row>
    <row r="300" spans="1:17" ht="63.75" x14ac:dyDescent="0.2">
      <c r="A300" s="46" t="s">
        <v>1162</v>
      </c>
      <c r="B300" s="46" t="s">
        <v>650</v>
      </c>
      <c r="C300" s="46" t="s">
        <v>651</v>
      </c>
      <c r="D300" s="46">
        <v>108</v>
      </c>
      <c r="E300" s="46" t="s">
        <v>66</v>
      </c>
      <c r="F300" s="46">
        <v>9</v>
      </c>
      <c r="G300" s="46" t="s">
        <v>954</v>
      </c>
      <c r="H300" s="46" t="s">
        <v>955</v>
      </c>
      <c r="I300" s="46" t="s">
        <v>31</v>
      </c>
      <c r="J300" s="46" t="s">
        <v>32</v>
      </c>
      <c r="K300" s="51"/>
      <c r="L300" s="51"/>
      <c r="M300" s="51"/>
      <c r="N300" s="51"/>
      <c r="O300" s="51" t="s">
        <v>87</v>
      </c>
      <c r="P300" s="51"/>
      <c r="Q300" s="51"/>
    </row>
    <row r="301" spans="1:17" ht="204" x14ac:dyDescent="0.2">
      <c r="A301" s="46" t="s">
        <v>482</v>
      </c>
      <c r="B301" s="52" t="s">
        <v>71</v>
      </c>
      <c r="C301" s="52" t="s">
        <v>72</v>
      </c>
      <c r="D301" s="52">
        <v>108</v>
      </c>
      <c r="E301" s="52" t="s">
        <v>66</v>
      </c>
      <c r="F301" s="52">
        <v>13</v>
      </c>
      <c r="G301" s="54" t="s">
        <v>327</v>
      </c>
      <c r="H301" s="54" t="s">
        <v>328</v>
      </c>
      <c r="I301" s="52" t="s">
        <v>39</v>
      </c>
      <c r="J301" s="52" t="s">
        <v>70</v>
      </c>
      <c r="K301" s="51"/>
      <c r="L301" s="51"/>
      <c r="M301" s="51"/>
      <c r="N301" s="51"/>
      <c r="O301" s="51" t="s">
        <v>1196</v>
      </c>
      <c r="P301" s="51"/>
      <c r="Q301" s="51" t="s">
        <v>1233</v>
      </c>
    </row>
    <row r="302" spans="1:17" ht="63.75" x14ac:dyDescent="0.2">
      <c r="A302" s="46" t="s">
        <v>378</v>
      </c>
      <c r="B302" s="46" t="s">
        <v>52</v>
      </c>
      <c r="C302" s="46" t="s">
        <v>51</v>
      </c>
      <c r="D302" s="46">
        <v>109</v>
      </c>
      <c r="E302" s="46" t="s">
        <v>67</v>
      </c>
      <c r="F302" s="46">
        <v>3</v>
      </c>
      <c r="G302" s="46" t="s">
        <v>136</v>
      </c>
      <c r="H302" s="46" t="s">
        <v>137</v>
      </c>
      <c r="I302" s="46" t="s">
        <v>39</v>
      </c>
      <c r="J302" s="46" t="s">
        <v>32</v>
      </c>
      <c r="K302" s="51" t="s">
        <v>1201</v>
      </c>
      <c r="L302" s="39" t="s">
        <v>1274</v>
      </c>
      <c r="M302" s="51"/>
      <c r="N302" s="51"/>
      <c r="O302" s="51" t="s">
        <v>87</v>
      </c>
      <c r="P302" s="51"/>
      <c r="Q302" s="51"/>
    </row>
    <row r="303" spans="1:17" ht="140.25" x14ac:dyDescent="0.2">
      <c r="A303" s="46" t="s">
        <v>1163</v>
      </c>
      <c r="B303" s="72" t="s">
        <v>650</v>
      </c>
      <c r="C303" s="72" t="s">
        <v>651</v>
      </c>
      <c r="D303" s="72">
        <v>109</v>
      </c>
      <c r="E303" s="72" t="s">
        <v>956</v>
      </c>
      <c r="F303" s="72">
        <v>16</v>
      </c>
      <c r="G303" s="72" t="s">
        <v>957</v>
      </c>
      <c r="H303" s="72" t="s">
        <v>958</v>
      </c>
      <c r="I303" s="72" t="s">
        <v>39</v>
      </c>
      <c r="J303" s="72" t="s">
        <v>32</v>
      </c>
      <c r="K303" s="51" t="s">
        <v>1198</v>
      </c>
      <c r="L303" s="51"/>
      <c r="M303" s="51"/>
      <c r="N303" s="51"/>
      <c r="O303" s="51" t="s">
        <v>87</v>
      </c>
      <c r="P303" s="51"/>
      <c r="Q303" s="51"/>
    </row>
    <row r="304" spans="1:17" ht="25.5" x14ac:dyDescent="0.2">
      <c r="A304" s="46" t="s">
        <v>379</v>
      </c>
      <c r="B304" s="46" t="s">
        <v>52</v>
      </c>
      <c r="C304" s="46" t="s">
        <v>51</v>
      </c>
      <c r="D304" s="46">
        <v>109</v>
      </c>
      <c r="E304" s="46" t="s">
        <v>68</v>
      </c>
      <c r="F304" s="46">
        <v>21</v>
      </c>
      <c r="G304" s="46" t="s">
        <v>138</v>
      </c>
      <c r="H304" s="46" t="s">
        <v>139</v>
      </c>
      <c r="I304" s="46" t="s">
        <v>31</v>
      </c>
      <c r="J304" s="46" t="s">
        <v>32</v>
      </c>
      <c r="K304" s="51"/>
      <c r="L304" s="51"/>
      <c r="M304" s="51"/>
      <c r="N304" s="51"/>
      <c r="O304" s="51" t="s">
        <v>87</v>
      </c>
      <c r="P304" s="51"/>
      <c r="Q304" s="51"/>
    </row>
    <row r="305" spans="1:17" x14ac:dyDescent="0.2">
      <c r="A305" s="46" t="s">
        <v>483</v>
      </c>
      <c r="B305" s="52" t="s">
        <v>71</v>
      </c>
      <c r="C305" s="52" t="s">
        <v>72</v>
      </c>
      <c r="D305" s="52">
        <v>109</v>
      </c>
      <c r="E305" s="52" t="s">
        <v>68</v>
      </c>
      <c r="F305" s="52">
        <v>21</v>
      </c>
      <c r="G305" s="54" t="s">
        <v>284</v>
      </c>
      <c r="H305" s="54" t="s">
        <v>285</v>
      </c>
      <c r="I305" s="52" t="s">
        <v>31</v>
      </c>
      <c r="J305" s="52" t="s">
        <v>70</v>
      </c>
      <c r="K305" s="51"/>
      <c r="L305" s="51"/>
      <c r="M305" s="51"/>
      <c r="N305" s="51"/>
      <c r="O305" s="51" t="s">
        <v>87</v>
      </c>
      <c r="P305" s="51"/>
      <c r="Q305" s="51"/>
    </row>
    <row r="306" spans="1:17" ht="63.75" x14ac:dyDescent="0.2">
      <c r="A306" s="46" t="s">
        <v>380</v>
      </c>
      <c r="B306" s="46" t="s">
        <v>52</v>
      </c>
      <c r="C306" s="46" t="s">
        <v>51</v>
      </c>
      <c r="D306" s="46">
        <v>110</v>
      </c>
      <c r="E306" s="46" t="s">
        <v>68</v>
      </c>
      <c r="F306" s="46">
        <v>2</v>
      </c>
      <c r="G306" s="46" t="s">
        <v>140</v>
      </c>
      <c r="H306" s="46" t="s">
        <v>137</v>
      </c>
      <c r="I306" s="46" t="s">
        <v>39</v>
      </c>
      <c r="J306" s="46" t="s">
        <v>32</v>
      </c>
      <c r="K306" s="51" t="s">
        <v>1201</v>
      </c>
      <c r="L306" s="39" t="s">
        <v>1274</v>
      </c>
      <c r="M306" s="51"/>
      <c r="N306" s="51"/>
      <c r="O306" s="51" t="s">
        <v>87</v>
      </c>
      <c r="P306" s="51"/>
      <c r="Q306" s="51"/>
    </row>
    <row r="307" spans="1:17" ht="25.5" x14ac:dyDescent="0.2">
      <c r="A307" s="46" t="s">
        <v>381</v>
      </c>
      <c r="B307" s="46" t="s">
        <v>52</v>
      </c>
      <c r="C307" s="46" t="s">
        <v>51</v>
      </c>
      <c r="D307" s="46">
        <v>110</v>
      </c>
      <c r="E307" s="46" t="s">
        <v>68</v>
      </c>
      <c r="F307" s="46">
        <v>2</v>
      </c>
      <c r="G307" s="46" t="s">
        <v>141</v>
      </c>
      <c r="H307" s="46" t="s">
        <v>142</v>
      </c>
      <c r="I307" s="46" t="s">
        <v>39</v>
      </c>
      <c r="J307" s="46" t="s">
        <v>32</v>
      </c>
      <c r="K307" s="51"/>
      <c r="L307" s="51"/>
      <c r="M307" s="51"/>
      <c r="N307" s="51"/>
      <c r="O307" s="51" t="s">
        <v>1196</v>
      </c>
      <c r="P307" s="51"/>
      <c r="Q307" s="51" t="s">
        <v>1209</v>
      </c>
    </row>
    <row r="308" spans="1:17" ht="25.5" x14ac:dyDescent="0.2">
      <c r="A308" s="46" t="s">
        <v>382</v>
      </c>
      <c r="B308" s="72" t="s">
        <v>52</v>
      </c>
      <c r="C308" s="72" t="s">
        <v>51</v>
      </c>
      <c r="D308" s="72">
        <v>110</v>
      </c>
      <c r="E308" s="72" t="s">
        <v>68</v>
      </c>
      <c r="F308" s="72">
        <v>2</v>
      </c>
      <c r="G308" s="72" t="s">
        <v>143</v>
      </c>
      <c r="H308" s="72" t="s">
        <v>144</v>
      </c>
      <c r="I308" s="72" t="s">
        <v>31</v>
      </c>
      <c r="J308" s="72" t="s">
        <v>32</v>
      </c>
      <c r="K308" s="51"/>
      <c r="L308" s="51"/>
      <c r="M308" s="51"/>
      <c r="N308" s="51"/>
      <c r="O308" s="51" t="s">
        <v>87</v>
      </c>
      <c r="P308" s="51"/>
      <c r="Q308" s="51"/>
    </row>
    <row r="309" spans="1:17" ht="25.5" x14ac:dyDescent="0.2">
      <c r="A309" s="46" t="s">
        <v>383</v>
      </c>
      <c r="B309" s="72" t="s">
        <v>52</v>
      </c>
      <c r="C309" s="72" t="s">
        <v>51</v>
      </c>
      <c r="D309" s="72">
        <v>110</v>
      </c>
      <c r="E309" s="72" t="s">
        <v>68</v>
      </c>
      <c r="F309" s="72">
        <v>10</v>
      </c>
      <c r="G309" s="72" t="s">
        <v>138</v>
      </c>
      <c r="H309" s="72" t="s">
        <v>145</v>
      </c>
      <c r="I309" s="72" t="s">
        <v>31</v>
      </c>
      <c r="J309" s="72" t="s">
        <v>32</v>
      </c>
      <c r="K309" s="51"/>
      <c r="L309" s="51"/>
      <c r="M309" s="51"/>
      <c r="N309" s="51"/>
      <c r="O309" s="51" t="s">
        <v>87</v>
      </c>
      <c r="P309" s="51"/>
      <c r="Q309" s="51"/>
    </row>
    <row r="310" spans="1:17" x14ac:dyDescent="0.2">
      <c r="A310" s="46" t="s">
        <v>484</v>
      </c>
      <c r="B310" s="52" t="s">
        <v>71</v>
      </c>
      <c r="C310" s="52" t="s">
        <v>72</v>
      </c>
      <c r="D310" s="52">
        <v>110</v>
      </c>
      <c r="E310" s="52" t="s">
        <v>68</v>
      </c>
      <c r="F310" s="52">
        <v>10</v>
      </c>
      <c r="G310" s="54" t="s">
        <v>284</v>
      </c>
      <c r="H310" s="54" t="s">
        <v>285</v>
      </c>
      <c r="I310" s="52" t="s">
        <v>31</v>
      </c>
      <c r="J310" s="52" t="s">
        <v>70</v>
      </c>
      <c r="K310" s="51"/>
      <c r="L310" s="51"/>
      <c r="M310" s="51"/>
      <c r="N310" s="51"/>
      <c r="O310" s="51" t="s">
        <v>87</v>
      </c>
      <c r="P310" s="51"/>
      <c r="Q310" s="51"/>
    </row>
    <row r="311" spans="1:17" ht="25.5" x14ac:dyDescent="0.2">
      <c r="A311" s="46" t="s">
        <v>485</v>
      </c>
      <c r="B311" s="52" t="s">
        <v>71</v>
      </c>
      <c r="C311" s="52" t="s">
        <v>72</v>
      </c>
      <c r="D311" s="52">
        <v>110</v>
      </c>
      <c r="E311" s="52" t="s">
        <v>68</v>
      </c>
      <c r="F311" s="52" t="s">
        <v>329</v>
      </c>
      <c r="G311" s="54" t="s">
        <v>330</v>
      </c>
      <c r="H311" s="54" t="s">
        <v>285</v>
      </c>
      <c r="I311" s="52" t="s">
        <v>31</v>
      </c>
      <c r="J311" s="52" t="s">
        <v>70</v>
      </c>
      <c r="K311" s="51"/>
      <c r="L311" s="51"/>
      <c r="M311" s="51"/>
      <c r="N311" s="51"/>
      <c r="O311" s="51" t="s">
        <v>87</v>
      </c>
      <c r="P311" s="51"/>
      <c r="Q311" s="51"/>
    </row>
    <row r="312" spans="1:17" x14ac:dyDescent="0.2">
      <c r="A312" s="46" t="s">
        <v>486</v>
      </c>
      <c r="B312" s="52" t="s">
        <v>71</v>
      </c>
      <c r="C312" s="52" t="s">
        <v>72</v>
      </c>
      <c r="D312" s="52">
        <v>110</v>
      </c>
      <c r="E312" s="52" t="s">
        <v>68</v>
      </c>
      <c r="F312" s="52" t="s">
        <v>329</v>
      </c>
      <c r="G312" s="54" t="s">
        <v>331</v>
      </c>
      <c r="H312" s="54" t="s">
        <v>285</v>
      </c>
      <c r="I312" s="52" t="s">
        <v>31</v>
      </c>
      <c r="J312" s="52" t="s">
        <v>70</v>
      </c>
      <c r="K312" s="51"/>
      <c r="L312" s="51"/>
      <c r="M312" s="51"/>
      <c r="N312" s="51"/>
      <c r="O312" s="51" t="s">
        <v>87</v>
      </c>
      <c r="P312" s="51"/>
      <c r="Q312" s="51"/>
    </row>
    <row r="313" spans="1:17" ht="25.5" x14ac:dyDescent="0.2">
      <c r="A313" s="46" t="s">
        <v>384</v>
      </c>
      <c r="B313" s="46" t="s">
        <v>52</v>
      </c>
      <c r="C313" s="46" t="s">
        <v>51</v>
      </c>
      <c r="D313" s="46">
        <v>111</v>
      </c>
      <c r="E313" s="46" t="s">
        <v>146</v>
      </c>
      <c r="F313" s="46">
        <v>3</v>
      </c>
      <c r="G313" s="46" t="s">
        <v>138</v>
      </c>
      <c r="H313" s="46" t="s">
        <v>147</v>
      </c>
      <c r="I313" s="46" t="s">
        <v>31</v>
      </c>
      <c r="J313" s="72" t="s">
        <v>32</v>
      </c>
      <c r="K313" s="51"/>
      <c r="L313" s="51"/>
      <c r="M313" s="51"/>
      <c r="N313" s="51"/>
      <c r="O313" s="51" t="s">
        <v>87</v>
      </c>
      <c r="P313" s="51"/>
      <c r="Q313" s="51"/>
    </row>
    <row r="314" spans="1:17" ht="25.5" x14ac:dyDescent="0.2">
      <c r="A314" s="46" t="s">
        <v>385</v>
      </c>
      <c r="B314" s="72" t="s">
        <v>52</v>
      </c>
      <c r="C314" s="72" t="s">
        <v>51</v>
      </c>
      <c r="D314" s="72">
        <v>111</v>
      </c>
      <c r="E314" s="72" t="s">
        <v>148</v>
      </c>
      <c r="F314" s="72">
        <v>16</v>
      </c>
      <c r="G314" s="72" t="s">
        <v>138</v>
      </c>
      <c r="H314" s="72" t="s">
        <v>144</v>
      </c>
      <c r="I314" s="72" t="s">
        <v>31</v>
      </c>
      <c r="J314" s="72" t="s">
        <v>32</v>
      </c>
      <c r="K314" s="51"/>
      <c r="L314" s="51"/>
      <c r="M314" s="51"/>
      <c r="N314" s="51"/>
      <c r="O314" s="51" t="s">
        <v>87</v>
      </c>
      <c r="P314" s="51"/>
      <c r="Q314" s="51"/>
    </row>
    <row r="315" spans="1:17" ht="25.5" x14ac:dyDescent="0.2">
      <c r="A315" s="46" t="s">
        <v>418</v>
      </c>
      <c r="B315" s="72" t="s">
        <v>29</v>
      </c>
      <c r="C315" s="72" t="s">
        <v>159</v>
      </c>
      <c r="D315" s="72">
        <v>111</v>
      </c>
      <c r="E315" s="72" t="s">
        <v>148</v>
      </c>
      <c r="F315" s="72">
        <v>16</v>
      </c>
      <c r="G315" s="72" t="s">
        <v>216</v>
      </c>
      <c r="H315" s="72" t="s">
        <v>217</v>
      </c>
      <c r="I315" s="72" t="s">
        <v>31</v>
      </c>
      <c r="J315" s="52"/>
      <c r="K315" s="51"/>
      <c r="L315" s="51"/>
      <c r="M315" s="51"/>
      <c r="N315" s="51"/>
      <c r="O315" s="51" t="s">
        <v>87</v>
      </c>
      <c r="P315" s="51"/>
      <c r="Q315" s="51"/>
    </row>
    <row r="316" spans="1:17" x14ac:dyDescent="0.2">
      <c r="A316" s="46" t="s">
        <v>487</v>
      </c>
      <c r="B316" s="52" t="s">
        <v>71</v>
      </c>
      <c r="C316" s="52" t="s">
        <v>72</v>
      </c>
      <c r="D316" s="52">
        <v>111</v>
      </c>
      <c r="E316" s="52" t="s">
        <v>148</v>
      </c>
      <c r="F316" s="52">
        <v>16</v>
      </c>
      <c r="G316" s="54" t="s">
        <v>284</v>
      </c>
      <c r="H316" s="54" t="s">
        <v>285</v>
      </c>
      <c r="I316" s="52" t="s">
        <v>31</v>
      </c>
      <c r="J316" s="52" t="s">
        <v>70</v>
      </c>
      <c r="K316" s="51"/>
      <c r="L316" s="72"/>
      <c r="M316" s="51"/>
      <c r="N316" s="51"/>
      <c r="O316" s="51" t="s">
        <v>87</v>
      </c>
      <c r="P316" s="51"/>
      <c r="Q316" s="51"/>
    </row>
    <row r="317" spans="1:17" x14ac:dyDescent="0.2">
      <c r="A317" s="46" t="s">
        <v>488</v>
      </c>
      <c r="B317" s="52" t="s">
        <v>71</v>
      </c>
      <c r="C317" s="52" t="s">
        <v>72</v>
      </c>
      <c r="D317" s="52">
        <v>111</v>
      </c>
      <c r="E317" s="52" t="s">
        <v>146</v>
      </c>
      <c r="F317" s="52" t="s">
        <v>332</v>
      </c>
      <c r="G317" s="54" t="s">
        <v>333</v>
      </c>
      <c r="H317" s="54" t="s">
        <v>285</v>
      </c>
      <c r="I317" s="52" t="s">
        <v>31</v>
      </c>
      <c r="J317" s="52" t="s">
        <v>70</v>
      </c>
      <c r="K317" s="51"/>
      <c r="L317" s="51"/>
      <c r="M317" s="51"/>
      <c r="N317" s="51"/>
      <c r="O317" s="51" t="s">
        <v>87</v>
      </c>
      <c r="P317" s="51"/>
      <c r="Q317" s="51"/>
    </row>
    <row r="318" spans="1:17" x14ac:dyDescent="0.2">
      <c r="A318" s="46" t="s">
        <v>1164</v>
      </c>
      <c r="B318" s="46" t="s">
        <v>650</v>
      </c>
      <c r="C318" s="46" t="s">
        <v>651</v>
      </c>
      <c r="D318" s="46">
        <v>112</v>
      </c>
      <c r="E318" s="46" t="s">
        <v>959</v>
      </c>
      <c r="F318" s="46">
        <v>9</v>
      </c>
      <c r="G318" s="46" t="s">
        <v>960</v>
      </c>
      <c r="H318" s="46" t="s">
        <v>961</v>
      </c>
      <c r="I318" s="46" t="s">
        <v>31</v>
      </c>
      <c r="J318" s="72" t="s">
        <v>32</v>
      </c>
      <c r="K318" s="51"/>
      <c r="L318" s="51"/>
      <c r="M318" s="51"/>
      <c r="N318" s="51"/>
      <c r="O318" s="51" t="s">
        <v>87</v>
      </c>
      <c r="P318" s="51"/>
      <c r="Q318" s="51"/>
    </row>
    <row r="319" spans="1:17" ht="25.5" x14ac:dyDescent="0.2">
      <c r="A319" s="46" t="s">
        <v>419</v>
      </c>
      <c r="B319" s="72" t="s">
        <v>29</v>
      </c>
      <c r="C319" s="72" t="s">
        <v>159</v>
      </c>
      <c r="D319" s="72">
        <v>113</v>
      </c>
      <c r="E319" s="72" t="s">
        <v>218</v>
      </c>
      <c r="F319" s="72">
        <v>1</v>
      </c>
      <c r="G319" s="72" t="s">
        <v>219</v>
      </c>
      <c r="H319" s="72" t="s">
        <v>220</v>
      </c>
      <c r="I319" s="72" t="s">
        <v>31</v>
      </c>
      <c r="J319" s="52"/>
      <c r="K319" s="51"/>
      <c r="L319" s="51"/>
      <c r="M319" s="51"/>
      <c r="N319" s="51"/>
      <c r="O319" s="51" t="s">
        <v>87</v>
      </c>
      <c r="P319" s="51"/>
      <c r="Q319" s="51"/>
    </row>
    <row r="320" spans="1:17" ht="25.5" x14ac:dyDescent="0.2">
      <c r="A320" s="46" t="s">
        <v>420</v>
      </c>
      <c r="B320" s="72" t="s">
        <v>29</v>
      </c>
      <c r="C320" s="72" t="s">
        <v>159</v>
      </c>
      <c r="D320" s="72">
        <v>113</v>
      </c>
      <c r="E320" s="72" t="s">
        <v>221</v>
      </c>
      <c r="F320" s="72">
        <v>5</v>
      </c>
      <c r="G320" s="72" t="s">
        <v>219</v>
      </c>
      <c r="H320" s="72" t="s">
        <v>220</v>
      </c>
      <c r="I320" s="72" t="s">
        <v>31</v>
      </c>
      <c r="J320" s="52"/>
      <c r="K320" s="51"/>
      <c r="L320" s="51"/>
      <c r="M320" s="51"/>
      <c r="N320" s="51"/>
      <c r="O320" s="51" t="s">
        <v>87</v>
      </c>
      <c r="P320" s="51"/>
      <c r="Q320" s="51"/>
    </row>
    <row r="321" spans="1:17" x14ac:dyDescent="0.2">
      <c r="A321" s="46" t="s">
        <v>490</v>
      </c>
      <c r="B321" s="52" t="s">
        <v>71</v>
      </c>
      <c r="C321" s="52" t="s">
        <v>72</v>
      </c>
      <c r="D321" s="52">
        <v>115</v>
      </c>
      <c r="E321" s="52">
        <v>8.3000000000000007</v>
      </c>
      <c r="F321" s="52">
        <v>33</v>
      </c>
      <c r="G321" s="54" t="s">
        <v>337</v>
      </c>
      <c r="H321" s="54" t="s">
        <v>338</v>
      </c>
      <c r="I321" s="52" t="s">
        <v>31</v>
      </c>
      <c r="J321" s="52" t="s">
        <v>70</v>
      </c>
      <c r="K321" s="51"/>
      <c r="L321" s="51"/>
      <c r="M321" s="51"/>
      <c r="N321" s="51"/>
      <c r="O321" s="51" t="s">
        <v>87</v>
      </c>
      <c r="P321" s="51"/>
      <c r="Q321" s="51"/>
    </row>
    <row r="322" spans="1:17" ht="38.25" x14ac:dyDescent="0.2">
      <c r="A322" s="46" t="s">
        <v>489</v>
      </c>
      <c r="B322" s="52" t="s">
        <v>71</v>
      </c>
      <c r="C322" s="52" t="s">
        <v>72</v>
      </c>
      <c r="D322" s="52">
        <v>115</v>
      </c>
      <c r="E322" s="52">
        <v>8.3000000000000007</v>
      </c>
      <c r="F322" s="52" t="s">
        <v>334</v>
      </c>
      <c r="G322" s="54" t="s">
        <v>335</v>
      </c>
      <c r="H322" s="54" t="s">
        <v>336</v>
      </c>
      <c r="I322" s="52" t="s">
        <v>39</v>
      </c>
      <c r="J322" s="52" t="s">
        <v>70</v>
      </c>
      <c r="K322" s="51"/>
      <c r="L322" s="51"/>
      <c r="M322" s="51"/>
      <c r="N322" s="51"/>
      <c r="O322" s="51" t="s">
        <v>1196</v>
      </c>
      <c r="P322" s="51"/>
      <c r="Q322" s="51" t="s">
        <v>1195</v>
      </c>
    </row>
    <row r="323" spans="1:17" ht="25.5" x14ac:dyDescent="0.2">
      <c r="A323" s="46" t="s">
        <v>1165</v>
      </c>
      <c r="B323" s="72" t="s">
        <v>650</v>
      </c>
      <c r="C323" s="72" t="s">
        <v>651</v>
      </c>
      <c r="D323" s="72">
        <v>117</v>
      </c>
      <c r="E323" s="72" t="s">
        <v>46</v>
      </c>
      <c r="F323" s="72">
        <v>4</v>
      </c>
      <c r="G323" s="72" t="s">
        <v>962</v>
      </c>
      <c r="H323" s="72" t="s">
        <v>963</v>
      </c>
      <c r="I323" s="72" t="s">
        <v>31</v>
      </c>
      <c r="J323" s="72" t="s">
        <v>32</v>
      </c>
      <c r="K323" s="51"/>
      <c r="L323" s="51"/>
      <c r="M323" s="51"/>
      <c r="N323" s="51"/>
      <c r="O323" s="51" t="s">
        <v>87</v>
      </c>
      <c r="P323" s="51"/>
      <c r="Q323" s="51"/>
    </row>
    <row r="324" spans="1:17" ht="25.5" x14ac:dyDescent="0.2">
      <c r="A324" s="46" t="s">
        <v>492</v>
      </c>
      <c r="B324" s="52" t="s">
        <v>71</v>
      </c>
      <c r="C324" s="52" t="s">
        <v>72</v>
      </c>
      <c r="D324" s="52">
        <v>118</v>
      </c>
      <c r="E324" s="52" t="s">
        <v>46</v>
      </c>
      <c r="F324" s="52">
        <v>2</v>
      </c>
      <c r="G324" s="54" t="s">
        <v>341</v>
      </c>
      <c r="H324" s="54" t="s">
        <v>342</v>
      </c>
      <c r="I324" s="52" t="s">
        <v>39</v>
      </c>
      <c r="J324" s="52" t="s">
        <v>70</v>
      </c>
      <c r="K324" s="51" t="s">
        <v>1198</v>
      </c>
      <c r="L324" s="51"/>
      <c r="M324" s="51"/>
      <c r="N324" s="51"/>
      <c r="O324" s="51" t="s">
        <v>87</v>
      </c>
      <c r="P324" s="51"/>
      <c r="Q324" s="51"/>
    </row>
    <row r="325" spans="1:17" ht="51" x14ac:dyDescent="0.2">
      <c r="A325" s="46" t="s">
        <v>494</v>
      </c>
      <c r="B325" s="52" t="s">
        <v>71</v>
      </c>
      <c r="C325" s="52" t="s">
        <v>72</v>
      </c>
      <c r="D325" s="52">
        <v>118</v>
      </c>
      <c r="E325" s="52" t="s">
        <v>46</v>
      </c>
      <c r="F325" s="52">
        <v>2</v>
      </c>
      <c r="G325" s="54" t="s">
        <v>345</v>
      </c>
      <c r="H325" s="54" t="s">
        <v>346</v>
      </c>
      <c r="I325" s="52" t="s">
        <v>39</v>
      </c>
      <c r="J325" s="52" t="s">
        <v>70</v>
      </c>
      <c r="K325" s="51" t="s">
        <v>1212</v>
      </c>
      <c r="L325" s="51" t="s">
        <v>1234</v>
      </c>
      <c r="M325" s="51"/>
      <c r="N325" s="51"/>
      <c r="O325" s="51" t="s">
        <v>88</v>
      </c>
      <c r="P325" s="51"/>
      <c r="Q325" s="51"/>
    </row>
    <row r="326" spans="1:17" ht="51" x14ac:dyDescent="0.2">
      <c r="A326" s="46" t="s">
        <v>493</v>
      </c>
      <c r="B326" s="52" t="s">
        <v>71</v>
      </c>
      <c r="C326" s="52" t="s">
        <v>72</v>
      </c>
      <c r="D326" s="52">
        <v>118</v>
      </c>
      <c r="E326" s="52" t="s">
        <v>46</v>
      </c>
      <c r="F326" s="52">
        <v>8</v>
      </c>
      <c r="G326" s="54" t="s">
        <v>343</v>
      </c>
      <c r="H326" s="54" t="s">
        <v>344</v>
      </c>
      <c r="I326" s="52" t="s">
        <v>39</v>
      </c>
      <c r="J326" s="52" t="s">
        <v>70</v>
      </c>
      <c r="K326" s="51" t="s">
        <v>1198</v>
      </c>
      <c r="L326" s="51"/>
      <c r="M326" s="51"/>
      <c r="N326" s="51"/>
      <c r="O326" s="51" t="s">
        <v>87</v>
      </c>
      <c r="P326" s="51"/>
      <c r="Q326" s="51"/>
    </row>
    <row r="327" spans="1:17" ht="191.25" x14ac:dyDescent="0.2">
      <c r="A327" s="46" t="s">
        <v>491</v>
      </c>
      <c r="B327" s="52" t="s">
        <v>71</v>
      </c>
      <c r="C327" s="52" t="s">
        <v>72</v>
      </c>
      <c r="D327" s="52">
        <v>118</v>
      </c>
      <c r="E327" s="52" t="s">
        <v>46</v>
      </c>
      <c r="F327" s="52" t="s">
        <v>78</v>
      </c>
      <c r="G327" s="54" t="s">
        <v>339</v>
      </c>
      <c r="H327" s="54" t="s">
        <v>340</v>
      </c>
      <c r="I327" s="52" t="s">
        <v>39</v>
      </c>
      <c r="J327" s="52" t="s">
        <v>70</v>
      </c>
      <c r="K327" s="51" t="s">
        <v>1198</v>
      </c>
      <c r="L327" s="51"/>
      <c r="M327" s="51"/>
      <c r="N327" s="51"/>
      <c r="O327" s="51" t="s">
        <v>87</v>
      </c>
      <c r="P327" s="51"/>
      <c r="Q327" s="51"/>
    </row>
    <row r="328" spans="1:17" ht="63.75" x14ac:dyDescent="0.2">
      <c r="A328" s="46" t="s">
        <v>1166</v>
      </c>
      <c r="B328" s="46" t="s">
        <v>650</v>
      </c>
      <c r="C328" s="46" t="s">
        <v>651</v>
      </c>
      <c r="D328" s="46">
        <v>122</v>
      </c>
      <c r="E328" s="46" t="s">
        <v>964</v>
      </c>
      <c r="F328" s="72">
        <v>13</v>
      </c>
      <c r="G328" s="46" t="s">
        <v>965</v>
      </c>
      <c r="H328" s="46" t="s">
        <v>966</v>
      </c>
      <c r="I328" s="46" t="s">
        <v>39</v>
      </c>
      <c r="J328" s="72" t="s">
        <v>32</v>
      </c>
      <c r="K328" s="51"/>
      <c r="L328" s="51"/>
      <c r="M328" s="51"/>
      <c r="N328" s="51"/>
      <c r="O328" s="51" t="s">
        <v>1196</v>
      </c>
      <c r="P328" s="51"/>
      <c r="Q328" s="51" t="s">
        <v>1195</v>
      </c>
    </row>
    <row r="329" spans="1:17" x14ac:dyDescent="0.2">
      <c r="A329" s="46" t="s">
        <v>1167</v>
      </c>
      <c r="B329" s="46" t="s">
        <v>650</v>
      </c>
      <c r="C329" s="46" t="s">
        <v>651</v>
      </c>
      <c r="D329" s="46">
        <v>124</v>
      </c>
      <c r="E329" s="46" t="s">
        <v>69</v>
      </c>
      <c r="F329" s="46">
        <v>3</v>
      </c>
      <c r="G329" s="46" t="s">
        <v>967</v>
      </c>
      <c r="H329" s="46" t="s">
        <v>968</v>
      </c>
      <c r="I329" s="46" t="s">
        <v>31</v>
      </c>
      <c r="J329" s="72" t="s">
        <v>32</v>
      </c>
      <c r="K329" s="51"/>
      <c r="L329" s="51"/>
      <c r="M329" s="51"/>
      <c r="N329" s="51"/>
      <c r="O329" s="51" t="s">
        <v>87</v>
      </c>
      <c r="P329" s="51"/>
      <c r="Q329" s="51"/>
    </row>
    <row r="330" spans="1:17" ht="25.5" x14ac:dyDescent="0.2">
      <c r="A330" s="46" t="s">
        <v>421</v>
      </c>
      <c r="B330" s="72" t="s">
        <v>29</v>
      </c>
      <c r="C330" s="72" t="s">
        <v>159</v>
      </c>
      <c r="D330" s="72">
        <v>126</v>
      </c>
      <c r="E330" s="72" t="s">
        <v>69</v>
      </c>
      <c r="F330" s="53"/>
      <c r="G330" s="72" t="s">
        <v>222</v>
      </c>
      <c r="H330" s="72" t="s">
        <v>223</v>
      </c>
      <c r="I330" s="72" t="s">
        <v>31</v>
      </c>
      <c r="J330" s="52"/>
      <c r="K330" s="51"/>
      <c r="L330" s="51"/>
      <c r="M330" s="51"/>
      <c r="N330" s="51"/>
      <c r="O330" s="51" t="s">
        <v>87</v>
      </c>
      <c r="P330" s="51"/>
      <c r="Q330" s="51"/>
    </row>
    <row r="331" spans="1:17" ht="25.5" x14ac:dyDescent="0.2">
      <c r="A331" s="46" t="s">
        <v>422</v>
      </c>
      <c r="B331" s="72" t="s">
        <v>29</v>
      </c>
      <c r="C331" s="72" t="s">
        <v>159</v>
      </c>
      <c r="D331" s="72">
        <v>127</v>
      </c>
      <c r="E331" s="72" t="s">
        <v>69</v>
      </c>
      <c r="F331" s="72">
        <v>1</v>
      </c>
      <c r="G331" s="72" t="s">
        <v>224</v>
      </c>
      <c r="H331" s="72" t="s">
        <v>225</v>
      </c>
      <c r="I331" s="72" t="s">
        <v>31</v>
      </c>
      <c r="J331" s="52"/>
      <c r="K331" s="51"/>
      <c r="L331" s="72"/>
      <c r="M331" s="51"/>
      <c r="N331" s="51"/>
      <c r="O331" s="51" t="s">
        <v>87</v>
      </c>
      <c r="P331" s="51"/>
      <c r="Q331" s="51"/>
    </row>
    <row r="332" spans="1:17" ht="63.75" x14ac:dyDescent="0.2">
      <c r="A332" s="46" t="s">
        <v>498</v>
      </c>
      <c r="B332" s="52" t="s">
        <v>71</v>
      </c>
      <c r="C332" s="52" t="s">
        <v>72</v>
      </c>
      <c r="D332" s="52">
        <v>127</v>
      </c>
      <c r="E332" s="52" t="s">
        <v>69</v>
      </c>
      <c r="F332" s="52">
        <v>9</v>
      </c>
      <c r="G332" s="54" t="s">
        <v>350</v>
      </c>
      <c r="H332" s="54" t="s">
        <v>351</v>
      </c>
      <c r="I332" s="52" t="s">
        <v>39</v>
      </c>
      <c r="J332" s="52" t="s">
        <v>70</v>
      </c>
      <c r="K332" s="51" t="s">
        <v>1201</v>
      </c>
      <c r="L332" s="51" t="s">
        <v>1235</v>
      </c>
      <c r="M332" s="51"/>
      <c r="N332" s="51"/>
      <c r="O332" s="51" t="s">
        <v>87</v>
      </c>
      <c r="P332" s="51"/>
      <c r="Q332" s="51"/>
    </row>
    <row r="333" spans="1:17" ht="25.5" x14ac:dyDescent="0.2">
      <c r="A333" s="46" t="s">
        <v>495</v>
      </c>
      <c r="B333" s="52" t="s">
        <v>71</v>
      </c>
      <c r="C333" s="52" t="s">
        <v>72</v>
      </c>
      <c r="D333" s="52">
        <v>127</v>
      </c>
      <c r="E333" s="52" t="s">
        <v>69</v>
      </c>
      <c r="F333" s="52" t="s">
        <v>79</v>
      </c>
      <c r="G333" s="54" t="s">
        <v>337</v>
      </c>
      <c r="H333" s="54" t="s">
        <v>347</v>
      </c>
      <c r="I333" s="52" t="s">
        <v>31</v>
      </c>
      <c r="J333" s="52" t="s">
        <v>70</v>
      </c>
      <c r="K333" s="51"/>
      <c r="L333" s="51"/>
      <c r="M333" s="51"/>
      <c r="N333" s="51"/>
      <c r="O333" s="51" t="s">
        <v>87</v>
      </c>
      <c r="P333" s="51"/>
      <c r="Q333" s="51"/>
    </row>
    <row r="334" spans="1:17" ht="25.5" x14ac:dyDescent="0.2">
      <c r="A334" s="46" t="s">
        <v>496</v>
      </c>
      <c r="B334" s="52" t="s">
        <v>71</v>
      </c>
      <c r="C334" s="52" t="s">
        <v>72</v>
      </c>
      <c r="D334" s="52">
        <v>127</v>
      </c>
      <c r="E334" s="52" t="s">
        <v>69</v>
      </c>
      <c r="F334" s="52" t="s">
        <v>79</v>
      </c>
      <c r="G334" s="54" t="s">
        <v>337</v>
      </c>
      <c r="H334" s="54" t="s">
        <v>348</v>
      </c>
      <c r="I334" s="52" t="s">
        <v>31</v>
      </c>
      <c r="J334" s="52" t="s">
        <v>70</v>
      </c>
      <c r="K334" s="51"/>
      <c r="L334" s="51"/>
      <c r="M334" s="51"/>
      <c r="N334" s="51"/>
      <c r="O334" s="51" t="s">
        <v>87</v>
      </c>
      <c r="P334" s="51"/>
      <c r="Q334" s="51"/>
    </row>
    <row r="335" spans="1:17" ht="25.5" x14ac:dyDescent="0.2">
      <c r="A335" s="46" t="s">
        <v>497</v>
      </c>
      <c r="B335" s="52" t="s">
        <v>71</v>
      </c>
      <c r="C335" s="52" t="s">
        <v>72</v>
      </c>
      <c r="D335" s="52">
        <v>127</v>
      </c>
      <c r="E335" s="52" t="s">
        <v>69</v>
      </c>
      <c r="F335" s="52" t="s">
        <v>79</v>
      </c>
      <c r="G335" s="54" t="s">
        <v>337</v>
      </c>
      <c r="H335" s="54" t="s">
        <v>349</v>
      </c>
      <c r="I335" s="52" t="s">
        <v>31</v>
      </c>
      <c r="J335" s="52" t="s">
        <v>70</v>
      </c>
      <c r="K335" s="51"/>
      <c r="L335" s="51"/>
      <c r="M335" s="51"/>
      <c r="N335" s="51"/>
      <c r="O335" s="51" t="s">
        <v>87</v>
      </c>
      <c r="P335" s="51"/>
      <c r="Q335" s="51"/>
    </row>
    <row r="336" spans="1:17" ht="25.5" x14ac:dyDescent="0.2">
      <c r="A336" s="46" t="s">
        <v>1168</v>
      </c>
      <c r="B336" s="46" t="s">
        <v>650</v>
      </c>
      <c r="C336" s="46" t="s">
        <v>651</v>
      </c>
      <c r="D336" s="46">
        <v>128</v>
      </c>
      <c r="E336" s="46" t="s">
        <v>47</v>
      </c>
      <c r="F336" s="46">
        <v>7</v>
      </c>
      <c r="G336" s="46" t="s">
        <v>969</v>
      </c>
      <c r="H336" s="46" t="s">
        <v>970</v>
      </c>
      <c r="I336" s="46" t="s">
        <v>31</v>
      </c>
      <c r="J336" s="46" t="s">
        <v>32</v>
      </c>
      <c r="K336" s="51"/>
      <c r="L336" s="51"/>
      <c r="M336" s="51"/>
      <c r="N336" s="51"/>
      <c r="O336" s="51" t="s">
        <v>87</v>
      </c>
      <c r="P336" s="51"/>
      <c r="Q336" s="51"/>
    </row>
    <row r="337" spans="1:17" ht="51" x14ac:dyDescent="0.2">
      <c r="A337" s="46" t="s">
        <v>1169</v>
      </c>
      <c r="B337" s="46" t="s">
        <v>650</v>
      </c>
      <c r="C337" s="46" t="s">
        <v>651</v>
      </c>
      <c r="D337" s="46">
        <v>128</v>
      </c>
      <c r="E337" s="46" t="s">
        <v>47</v>
      </c>
      <c r="F337" s="46">
        <v>11</v>
      </c>
      <c r="G337" s="46" t="s">
        <v>971</v>
      </c>
      <c r="H337" s="46" t="s">
        <v>972</v>
      </c>
      <c r="I337" s="46" t="s">
        <v>31</v>
      </c>
      <c r="J337" s="46" t="s">
        <v>32</v>
      </c>
      <c r="K337" s="51"/>
      <c r="L337" s="51"/>
      <c r="M337" s="51"/>
      <c r="N337" s="51"/>
      <c r="O337" s="51" t="s">
        <v>87</v>
      </c>
      <c r="P337" s="51"/>
      <c r="Q337" s="51"/>
    </row>
    <row r="338" spans="1:17" ht="51" x14ac:dyDescent="0.2">
      <c r="A338" s="46" t="s">
        <v>1170</v>
      </c>
      <c r="B338" s="46" t="s">
        <v>650</v>
      </c>
      <c r="C338" s="46" t="s">
        <v>651</v>
      </c>
      <c r="D338" s="46">
        <v>128</v>
      </c>
      <c r="E338" s="46" t="s">
        <v>47</v>
      </c>
      <c r="F338" s="46">
        <v>11</v>
      </c>
      <c r="G338" s="46" t="s">
        <v>973</v>
      </c>
      <c r="H338" s="46" t="s">
        <v>974</v>
      </c>
      <c r="I338" s="46" t="s">
        <v>31</v>
      </c>
      <c r="J338" s="46" t="s">
        <v>32</v>
      </c>
      <c r="K338" s="51"/>
      <c r="L338" s="51"/>
      <c r="M338" s="51"/>
      <c r="N338" s="51"/>
      <c r="O338" s="51" t="s">
        <v>87</v>
      </c>
      <c r="P338" s="51"/>
      <c r="Q338" s="51"/>
    </row>
    <row r="339" spans="1:17" ht="51" x14ac:dyDescent="0.2">
      <c r="A339" s="46" t="s">
        <v>1171</v>
      </c>
      <c r="B339" s="46" t="s">
        <v>650</v>
      </c>
      <c r="C339" s="46" t="s">
        <v>651</v>
      </c>
      <c r="D339" s="46">
        <v>129</v>
      </c>
      <c r="E339" s="46" t="s">
        <v>47</v>
      </c>
      <c r="F339" s="46">
        <v>12</v>
      </c>
      <c r="G339" s="46" t="s">
        <v>975</v>
      </c>
      <c r="H339" s="46" t="s">
        <v>976</v>
      </c>
      <c r="I339" s="46" t="s">
        <v>31</v>
      </c>
      <c r="J339" s="72" t="s">
        <v>32</v>
      </c>
      <c r="K339" s="51"/>
      <c r="L339" s="51"/>
      <c r="M339" s="51"/>
      <c r="N339" s="51"/>
      <c r="O339" s="51" t="s">
        <v>87</v>
      </c>
      <c r="P339" s="51"/>
      <c r="Q339" s="51"/>
    </row>
    <row r="340" spans="1:17" ht="89.25" x14ac:dyDescent="0.2">
      <c r="A340" s="46" t="s">
        <v>1172</v>
      </c>
      <c r="B340" s="72" t="s">
        <v>650</v>
      </c>
      <c r="C340" s="72" t="s">
        <v>651</v>
      </c>
      <c r="D340" s="72">
        <v>129</v>
      </c>
      <c r="E340" s="72" t="s">
        <v>47</v>
      </c>
      <c r="F340" s="72">
        <v>12</v>
      </c>
      <c r="G340" s="72" t="s">
        <v>977</v>
      </c>
      <c r="H340" s="72" t="s">
        <v>978</v>
      </c>
      <c r="I340" s="72" t="s">
        <v>39</v>
      </c>
      <c r="J340" s="72" t="s">
        <v>32</v>
      </c>
      <c r="K340" s="51"/>
      <c r="L340" s="51" t="s">
        <v>1236</v>
      </c>
      <c r="M340" s="51"/>
      <c r="N340" s="51"/>
      <c r="O340" s="51" t="s">
        <v>1196</v>
      </c>
      <c r="P340" s="51"/>
      <c r="Q340" s="51" t="s">
        <v>1210</v>
      </c>
    </row>
    <row r="341" spans="1:17" ht="25.5" x14ac:dyDescent="0.2">
      <c r="A341" s="46" t="s">
        <v>423</v>
      </c>
      <c r="B341" s="46" t="s">
        <v>29</v>
      </c>
      <c r="C341" s="46" t="s">
        <v>159</v>
      </c>
      <c r="D341" s="46">
        <v>130</v>
      </c>
      <c r="E341" s="72" t="s">
        <v>47</v>
      </c>
      <c r="F341" s="46">
        <v>9</v>
      </c>
      <c r="G341" s="46" t="s">
        <v>226</v>
      </c>
      <c r="H341" s="46" t="s">
        <v>227</v>
      </c>
      <c r="I341" s="46" t="s">
        <v>31</v>
      </c>
      <c r="J341" s="52"/>
      <c r="K341" s="51"/>
      <c r="L341" s="51"/>
      <c r="M341" s="51"/>
      <c r="N341" s="51"/>
      <c r="O341" s="51" t="s">
        <v>87</v>
      </c>
      <c r="P341" s="51"/>
      <c r="Q341" s="51"/>
    </row>
    <row r="342" spans="1:17" ht="38.25" x14ac:dyDescent="0.2">
      <c r="A342" s="46" t="s">
        <v>499</v>
      </c>
      <c r="B342" s="52" t="s">
        <v>71</v>
      </c>
      <c r="C342" s="52" t="s">
        <v>72</v>
      </c>
      <c r="D342" s="52">
        <v>131</v>
      </c>
      <c r="E342" s="52" t="s">
        <v>60</v>
      </c>
      <c r="F342" s="52">
        <v>1</v>
      </c>
      <c r="G342" s="54" t="s">
        <v>352</v>
      </c>
      <c r="H342" s="54" t="s">
        <v>353</v>
      </c>
      <c r="I342" s="52" t="s">
        <v>31</v>
      </c>
      <c r="J342" s="52" t="s">
        <v>70</v>
      </c>
      <c r="K342" s="51"/>
      <c r="L342" s="51"/>
      <c r="M342" s="51"/>
      <c r="N342" s="51"/>
      <c r="O342" s="51" t="s">
        <v>87</v>
      </c>
      <c r="P342" s="51"/>
      <c r="Q342" s="51"/>
    </row>
    <row r="343" spans="1:17" ht="102" x14ac:dyDescent="0.2">
      <c r="A343" s="46" t="s">
        <v>645</v>
      </c>
      <c r="B343" s="46" t="s">
        <v>590</v>
      </c>
      <c r="C343" s="46" t="s">
        <v>591</v>
      </c>
      <c r="D343" s="46">
        <v>132</v>
      </c>
      <c r="E343" s="44" t="s">
        <v>60</v>
      </c>
      <c r="F343" s="46">
        <v>1</v>
      </c>
      <c r="G343" s="46" t="s">
        <v>1237</v>
      </c>
      <c r="H343" s="46" t="s">
        <v>592</v>
      </c>
      <c r="I343" s="46" t="s">
        <v>39</v>
      </c>
      <c r="J343" s="46" t="s">
        <v>32</v>
      </c>
      <c r="K343" s="51"/>
      <c r="L343" s="51"/>
      <c r="M343" s="51"/>
      <c r="N343" s="51"/>
      <c r="O343" s="51" t="s">
        <v>1196</v>
      </c>
      <c r="P343" s="51"/>
      <c r="Q343" s="51" t="s">
        <v>1238</v>
      </c>
    </row>
    <row r="344" spans="1:17" ht="38.25" x14ac:dyDescent="0.2">
      <c r="A344" s="46" t="s">
        <v>500</v>
      </c>
      <c r="B344" s="52" t="s">
        <v>71</v>
      </c>
      <c r="C344" s="52" t="s">
        <v>72</v>
      </c>
      <c r="D344" s="52">
        <v>135</v>
      </c>
      <c r="E344" s="52" t="s">
        <v>61</v>
      </c>
      <c r="F344" s="52">
        <v>14</v>
      </c>
      <c r="G344" s="54" t="s">
        <v>352</v>
      </c>
      <c r="H344" s="54" t="s">
        <v>354</v>
      </c>
      <c r="I344" s="52" t="s">
        <v>31</v>
      </c>
      <c r="J344" s="52" t="s">
        <v>70</v>
      </c>
      <c r="K344" s="51"/>
      <c r="L344" s="51"/>
      <c r="M344" s="51"/>
      <c r="N344" s="51"/>
      <c r="O344" s="51" t="s">
        <v>87</v>
      </c>
      <c r="P344" s="51"/>
      <c r="Q344" s="51"/>
    </row>
    <row r="345" spans="1:17" ht="38.25" x14ac:dyDescent="0.2">
      <c r="A345" s="46" t="s">
        <v>646</v>
      </c>
      <c r="B345" s="72" t="s">
        <v>590</v>
      </c>
      <c r="C345" s="72" t="s">
        <v>591</v>
      </c>
      <c r="D345" s="72">
        <v>136</v>
      </c>
      <c r="E345" s="45" t="s">
        <v>61</v>
      </c>
      <c r="F345" s="72">
        <v>7.8</v>
      </c>
      <c r="G345" s="72" t="s">
        <v>593</v>
      </c>
      <c r="H345" s="72" t="s">
        <v>594</v>
      </c>
      <c r="I345" s="72" t="s">
        <v>31</v>
      </c>
      <c r="J345" s="72" t="s">
        <v>32</v>
      </c>
      <c r="K345" s="51"/>
      <c r="L345" s="51"/>
      <c r="M345" s="51"/>
      <c r="N345" s="51"/>
      <c r="O345" s="51" t="s">
        <v>87</v>
      </c>
      <c r="P345" s="51"/>
      <c r="Q345" s="51"/>
    </row>
    <row r="346" spans="1:17" ht="25.5" x14ac:dyDescent="0.2">
      <c r="A346" s="46" t="s">
        <v>424</v>
      </c>
      <c r="B346" s="46" t="s">
        <v>29</v>
      </c>
      <c r="C346" s="46" t="s">
        <v>159</v>
      </c>
      <c r="D346" s="46">
        <v>138</v>
      </c>
      <c r="E346" s="46" t="s">
        <v>80</v>
      </c>
      <c r="F346" s="46">
        <v>12</v>
      </c>
      <c r="G346" s="46" t="s">
        <v>228</v>
      </c>
      <c r="H346" s="46" t="s">
        <v>229</v>
      </c>
      <c r="I346" s="46" t="s">
        <v>31</v>
      </c>
      <c r="J346" s="52"/>
      <c r="K346" s="51"/>
      <c r="L346" s="51"/>
      <c r="M346" s="51"/>
      <c r="N346" s="51"/>
      <c r="O346" s="51" t="s">
        <v>87</v>
      </c>
      <c r="P346" s="51"/>
      <c r="Q346" s="51"/>
    </row>
    <row r="347" spans="1:17" ht="25.5" x14ac:dyDescent="0.2">
      <c r="A347" s="46" t="s">
        <v>501</v>
      </c>
      <c r="B347" s="52" t="s">
        <v>71</v>
      </c>
      <c r="C347" s="52" t="s">
        <v>72</v>
      </c>
      <c r="D347" s="52">
        <v>138</v>
      </c>
      <c r="E347" s="52" t="s">
        <v>80</v>
      </c>
      <c r="F347" s="52">
        <v>13</v>
      </c>
      <c r="G347" s="54" t="s">
        <v>355</v>
      </c>
      <c r="H347" s="54" t="s">
        <v>356</v>
      </c>
      <c r="I347" s="52" t="s">
        <v>39</v>
      </c>
      <c r="J347" s="52" t="s">
        <v>70</v>
      </c>
      <c r="K347" s="51" t="s">
        <v>1201</v>
      </c>
      <c r="L347" s="74" t="s">
        <v>1266</v>
      </c>
      <c r="M347" s="51"/>
      <c r="N347" s="51"/>
      <c r="O347" s="51" t="s">
        <v>87</v>
      </c>
      <c r="P347" s="51"/>
      <c r="Q347" s="51"/>
    </row>
    <row r="348" spans="1:17" ht="76.5" x14ac:dyDescent="0.2">
      <c r="A348" s="46" t="s">
        <v>1173</v>
      </c>
      <c r="B348" s="46" t="s">
        <v>650</v>
      </c>
      <c r="C348" s="46" t="s">
        <v>651</v>
      </c>
      <c r="D348" s="46">
        <v>140</v>
      </c>
      <c r="E348" s="46" t="s">
        <v>979</v>
      </c>
      <c r="F348" s="72">
        <v>11</v>
      </c>
      <c r="G348" s="46" t="s">
        <v>980</v>
      </c>
      <c r="H348" s="46" t="s">
        <v>981</v>
      </c>
      <c r="I348" s="46" t="s">
        <v>39</v>
      </c>
      <c r="J348" s="72" t="s">
        <v>70</v>
      </c>
      <c r="K348" s="51"/>
      <c r="L348" s="51"/>
      <c r="M348" s="51"/>
      <c r="N348" s="51"/>
      <c r="O348" s="51" t="s">
        <v>1196</v>
      </c>
      <c r="P348" s="51"/>
      <c r="Q348" s="51" t="s">
        <v>1265</v>
      </c>
    </row>
    <row r="349" spans="1:17" ht="51" x14ac:dyDescent="0.2">
      <c r="A349" s="46" t="s">
        <v>502</v>
      </c>
      <c r="B349" s="52" t="s">
        <v>71</v>
      </c>
      <c r="C349" s="52" t="s">
        <v>72</v>
      </c>
      <c r="D349" s="52">
        <v>144</v>
      </c>
      <c r="E349" s="52">
        <v>11.3</v>
      </c>
      <c r="F349" s="52" t="s">
        <v>81</v>
      </c>
      <c r="G349" s="54" t="s">
        <v>357</v>
      </c>
      <c r="H349" s="54" t="s">
        <v>358</v>
      </c>
      <c r="I349" s="52" t="s">
        <v>39</v>
      </c>
      <c r="J349" s="52" t="s">
        <v>70</v>
      </c>
      <c r="K349" s="51" t="s">
        <v>1201</v>
      </c>
      <c r="L349" s="51" t="s">
        <v>1267</v>
      </c>
      <c r="M349" s="51"/>
      <c r="N349" s="51"/>
      <c r="O349" s="51" t="s">
        <v>87</v>
      </c>
      <c r="P349" s="51"/>
      <c r="Q349" s="51"/>
    </row>
    <row r="350" spans="1:17" ht="25.5" x14ac:dyDescent="0.2">
      <c r="A350" s="46" t="s">
        <v>425</v>
      </c>
      <c r="B350" s="72" t="s">
        <v>29</v>
      </c>
      <c r="C350" s="72" t="s">
        <v>159</v>
      </c>
      <c r="D350" s="72">
        <v>145</v>
      </c>
      <c r="E350" s="72">
        <v>11.3</v>
      </c>
      <c r="F350" s="53"/>
      <c r="G350" s="72" t="s">
        <v>230</v>
      </c>
      <c r="H350" s="72" t="s">
        <v>231</v>
      </c>
      <c r="I350" s="72" t="s">
        <v>39</v>
      </c>
      <c r="J350" s="52"/>
      <c r="K350" s="51" t="s">
        <v>1198</v>
      </c>
      <c r="L350" s="51"/>
      <c r="M350" s="51"/>
      <c r="N350" s="51"/>
      <c r="O350" s="51" t="s">
        <v>87</v>
      </c>
      <c r="P350" s="51"/>
      <c r="Q350" s="51"/>
    </row>
    <row r="351" spans="1:17" ht="76.5" x14ac:dyDescent="0.2">
      <c r="A351" s="46" t="s">
        <v>386</v>
      </c>
      <c r="B351" s="72" t="s">
        <v>52</v>
      </c>
      <c r="C351" s="72" t="s">
        <v>51</v>
      </c>
      <c r="D351" s="72">
        <v>147</v>
      </c>
      <c r="E351" s="72">
        <v>16.2</v>
      </c>
      <c r="F351" s="72">
        <v>1</v>
      </c>
      <c r="G351" s="72" t="s">
        <v>149</v>
      </c>
      <c r="H351" s="72" t="s">
        <v>150</v>
      </c>
      <c r="I351" s="72" t="s">
        <v>31</v>
      </c>
      <c r="J351" s="72" t="s">
        <v>32</v>
      </c>
      <c r="K351" s="51"/>
      <c r="L351" s="51"/>
      <c r="M351" s="51"/>
      <c r="N351" s="51"/>
      <c r="O351" s="51" t="s">
        <v>87</v>
      </c>
      <c r="P351" s="51"/>
      <c r="Q351" s="51"/>
    </row>
    <row r="352" spans="1:17" x14ac:dyDescent="0.2">
      <c r="A352" s="46" t="s">
        <v>503</v>
      </c>
      <c r="B352" s="52" t="s">
        <v>71</v>
      </c>
      <c r="C352" s="52" t="s">
        <v>72</v>
      </c>
      <c r="D352" s="52">
        <v>155</v>
      </c>
      <c r="E352" s="52" t="s">
        <v>82</v>
      </c>
      <c r="F352" s="52">
        <v>12</v>
      </c>
      <c r="G352" s="54" t="s">
        <v>359</v>
      </c>
      <c r="H352" s="54" t="s">
        <v>360</v>
      </c>
      <c r="I352" s="52" t="s">
        <v>31</v>
      </c>
      <c r="J352" s="52" t="s">
        <v>70</v>
      </c>
      <c r="K352" s="51"/>
      <c r="L352" s="51"/>
      <c r="M352" s="51"/>
      <c r="N352" s="51"/>
      <c r="O352" s="51" t="s">
        <v>87</v>
      </c>
      <c r="P352" s="51"/>
      <c r="Q352" s="51"/>
    </row>
    <row r="353" spans="1:17" x14ac:dyDescent="0.2">
      <c r="A353" s="46" t="s">
        <v>504</v>
      </c>
      <c r="B353" s="52" t="s">
        <v>71</v>
      </c>
      <c r="C353" s="52" t="s">
        <v>72</v>
      </c>
      <c r="D353" s="52">
        <v>155</v>
      </c>
      <c r="E353" s="52" t="s">
        <v>82</v>
      </c>
      <c r="F353" s="52">
        <v>14</v>
      </c>
      <c r="G353" s="54" t="s">
        <v>337</v>
      </c>
      <c r="H353" s="54" t="s">
        <v>338</v>
      </c>
      <c r="I353" s="52" t="s">
        <v>31</v>
      </c>
      <c r="J353" s="52" t="s">
        <v>70</v>
      </c>
      <c r="K353" s="51"/>
      <c r="L353" s="51"/>
      <c r="M353" s="51"/>
      <c r="N353" s="51"/>
      <c r="O353" s="51" t="s">
        <v>87</v>
      </c>
      <c r="P353" s="51"/>
      <c r="Q353" s="51"/>
    </row>
    <row r="354" spans="1:17" ht="25.5" x14ac:dyDescent="0.2">
      <c r="A354" s="46" t="s">
        <v>1174</v>
      </c>
      <c r="B354" s="46" t="s">
        <v>650</v>
      </c>
      <c r="C354" s="46" t="s">
        <v>651</v>
      </c>
      <c r="D354" s="46">
        <v>159</v>
      </c>
      <c r="E354" s="46" t="s">
        <v>982</v>
      </c>
      <c r="F354" s="46">
        <v>1</v>
      </c>
      <c r="G354" s="46" t="s">
        <v>983</v>
      </c>
      <c r="H354" s="46" t="s">
        <v>984</v>
      </c>
      <c r="I354" s="46" t="s">
        <v>31</v>
      </c>
      <c r="J354" s="46" t="s">
        <v>32</v>
      </c>
      <c r="K354" s="51"/>
      <c r="L354" s="51"/>
      <c r="M354" s="51"/>
      <c r="N354" s="51"/>
      <c r="O354" s="51" t="s">
        <v>87</v>
      </c>
      <c r="P354" s="51"/>
      <c r="Q354" s="51"/>
    </row>
    <row r="355" spans="1:17" ht="102" x14ac:dyDescent="0.2">
      <c r="A355" s="46" t="s">
        <v>1175</v>
      </c>
      <c r="B355" s="46" t="s">
        <v>650</v>
      </c>
      <c r="C355" s="46" t="s">
        <v>651</v>
      </c>
      <c r="D355" s="46">
        <v>160</v>
      </c>
      <c r="E355" s="46">
        <v>16.399999999999999</v>
      </c>
      <c r="F355" s="46">
        <v>10</v>
      </c>
      <c r="G355" s="46" t="s">
        <v>985</v>
      </c>
      <c r="H355" s="46" t="s">
        <v>986</v>
      </c>
      <c r="I355" s="46" t="s">
        <v>39</v>
      </c>
      <c r="J355" s="46" t="s">
        <v>32</v>
      </c>
      <c r="K355" s="51"/>
      <c r="L355" s="51"/>
      <c r="M355" s="51"/>
      <c r="N355" s="51"/>
      <c r="O355" s="51"/>
      <c r="P355" s="51"/>
      <c r="Q355" s="51"/>
    </row>
    <row r="356" spans="1:17" ht="114.75" x14ac:dyDescent="0.2">
      <c r="A356" s="46" t="s">
        <v>1176</v>
      </c>
      <c r="B356" s="46" t="s">
        <v>650</v>
      </c>
      <c r="C356" s="46" t="s">
        <v>651</v>
      </c>
      <c r="D356" s="46">
        <v>160</v>
      </c>
      <c r="E356" s="46" t="s">
        <v>987</v>
      </c>
      <c r="F356" s="46">
        <v>11</v>
      </c>
      <c r="G356" s="46" t="s">
        <v>988</v>
      </c>
      <c r="H356" s="46" t="s">
        <v>989</v>
      </c>
      <c r="I356" s="46" t="s">
        <v>39</v>
      </c>
      <c r="J356" s="46" t="s">
        <v>32</v>
      </c>
      <c r="K356" s="51"/>
      <c r="L356" s="51"/>
      <c r="M356" s="51"/>
      <c r="N356" s="51"/>
      <c r="O356" s="51"/>
      <c r="P356" s="51"/>
      <c r="Q356" s="51"/>
    </row>
    <row r="357" spans="1:17" ht="25.5" x14ac:dyDescent="0.2">
      <c r="A357" s="46" t="s">
        <v>387</v>
      </c>
      <c r="B357" s="46" t="s">
        <v>52</v>
      </c>
      <c r="C357" s="46" t="s">
        <v>51</v>
      </c>
      <c r="D357" s="46">
        <v>160</v>
      </c>
      <c r="E357" s="46" t="s">
        <v>59</v>
      </c>
      <c r="F357" s="46">
        <v>12</v>
      </c>
      <c r="G357" s="46" t="s">
        <v>151</v>
      </c>
      <c r="H357" s="46" t="s">
        <v>152</v>
      </c>
      <c r="I357" s="46" t="s">
        <v>39</v>
      </c>
      <c r="J357" s="46" t="s">
        <v>32</v>
      </c>
      <c r="K357" s="51"/>
      <c r="L357" s="72"/>
      <c r="M357" s="51"/>
      <c r="N357" s="51"/>
      <c r="O357" s="51"/>
      <c r="P357" s="51"/>
      <c r="Q357" s="51"/>
    </row>
    <row r="358" spans="1:17" ht="102" x14ac:dyDescent="0.2">
      <c r="A358" s="46" t="s">
        <v>1177</v>
      </c>
      <c r="B358" s="46" t="s">
        <v>650</v>
      </c>
      <c r="C358" s="46" t="s">
        <v>651</v>
      </c>
      <c r="D358" s="46">
        <v>160</v>
      </c>
      <c r="E358" s="46" t="s">
        <v>987</v>
      </c>
      <c r="F358" s="72">
        <v>12</v>
      </c>
      <c r="G358" s="46" t="s">
        <v>990</v>
      </c>
      <c r="H358" s="46" t="s">
        <v>991</v>
      </c>
      <c r="I358" s="46" t="s">
        <v>39</v>
      </c>
      <c r="J358" s="46" t="s">
        <v>32</v>
      </c>
      <c r="K358" s="51"/>
      <c r="L358" s="51"/>
      <c r="M358" s="51"/>
      <c r="N358" s="51"/>
      <c r="O358" s="51"/>
      <c r="P358" s="51"/>
      <c r="Q358" s="51"/>
    </row>
    <row r="359" spans="1:17" ht="216.75" x14ac:dyDescent="0.2">
      <c r="A359" s="46" t="s">
        <v>1178</v>
      </c>
      <c r="B359" s="46" t="s">
        <v>650</v>
      </c>
      <c r="C359" s="46" t="s">
        <v>651</v>
      </c>
      <c r="D359" s="46">
        <v>160</v>
      </c>
      <c r="E359" s="46" t="s">
        <v>987</v>
      </c>
      <c r="F359" s="46">
        <v>13</v>
      </c>
      <c r="G359" s="46" t="s">
        <v>992</v>
      </c>
      <c r="H359" s="46" t="s">
        <v>993</v>
      </c>
      <c r="I359" s="46" t="s">
        <v>39</v>
      </c>
      <c r="J359" s="46" t="s">
        <v>32</v>
      </c>
      <c r="K359" s="51"/>
      <c r="L359" s="51"/>
      <c r="M359" s="51"/>
      <c r="N359" s="51"/>
      <c r="O359" s="51"/>
      <c r="P359" s="51"/>
      <c r="Q359" s="51"/>
    </row>
    <row r="360" spans="1:17" ht="38.25" x14ac:dyDescent="0.2">
      <c r="A360" s="46" t="s">
        <v>508</v>
      </c>
      <c r="B360" s="46" t="s">
        <v>362</v>
      </c>
      <c r="C360" s="46" t="s">
        <v>51</v>
      </c>
      <c r="D360" s="46">
        <v>160</v>
      </c>
      <c r="E360" s="46" t="s">
        <v>59</v>
      </c>
      <c r="F360" s="43">
        <v>15</v>
      </c>
      <c r="G360" s="46" t="s">
        <v>368</v>
      </c>
      <c r="H360" s="46" t="s">
        <v>365</v>
      </c>
      <c r="I360" s="46" t="s">
        <v>39</v>
      </c>
      <c r="J360" s="46" t="s">
        <v>32</v>
      </c>
      <c r="K360" s="51"/>
      <c r="L360" s="51"/>
      <c r="M360" s="51"/>
      <c r="N360" s="51"/>
      <c r="O360" s="51"/>
      <c r="P360" s="51"/>
      <c r="Q360" s="51"/>
    </row>
    <row r="361" spans="1:17" ht="114.75" x14ac:dyDescent="0.2">
      <c r="A361" s="46" t="s">
        <v>1179</v>
      </c>
      <c r="B361" s="46" t="s">
        <v>650</v>
      </c>
      <c r="C361" s="46" t="s">
        <v>651</v>
      </c>
      <c r="D361" s="46">
        <v>160</v>
      </c>
      <c r="E361" s="46" t="s">
        <v>59</v>
      </c>
      <c r="F361" s="72">
        <v>15</v>
      </c>
      <c r="G361" s="46" t="s">
        <v>994</v>
      </c>
      <c r="H361" s="46" t="s">
        <v>995</v>
      </c>
      <c r="I361" s="46" t="s">
        <v>39</v>
      </c>
      <c r="J361" s="46" t="s">
        <v>32</v>
      </c>
      <c r="K361" s="51"/>
      <c r="L361" s="51"/>
      <c r="M361" s="51"/>
      <c r="N361" s="51"/>
      <c r="O361" s="51"/>
      <c r="P361" s="51"/>
      <c r="Q361" s="51"/>
    </row>
    <row r="362" spans="1:17" ht="38.25" x14ac:dyDescent="0.2">
      <c r="A362" s="46" t="s">
        <v>505</v>
      </c>
      <c r="B362" s="46" t="s">
        <v>362</v>
      </c>
      <c r="C362" s="46" t="s">
        <v>51</v>
      </c>
      <c r="D362" s="46">
        <v>160</v>
      </c>
      <c r="E362" s="46" t="s">
        <v>59</v>
      </c>
      <c r="F362" s="47" t="s">
        <v>363</v>
      </c>
      <c r="G362" s="46" t="s">
        <v>364</v>
      </c>
      <c r="H362" s="46" t="s">
        <v>365</v>
      </c>
      <c r="I362" s="46" t="s">
        <v>39</v>
      </c>
      <c r="J362" s="46" t="s">
        <v>32</v>
      </c>
      <c r="K362" s="51"/>
      <c r="L362" s="51"/>
      <c r="M362" s="51"/>
      <c r="N362" s="51"/>
      <c r="O362" s="51"/>
      <c r="P362" s="51"/>
      <c r="Q362" s="51"/>
    </row>
    <row r="363" spans="1:17" ht="102" x14ac:dyDescent="0.2">
      <c r="A363" s="46" t="s">
        <v>1180</v>
      </c>
      <c r="B363" s="46" t="s">
        <v>650</v>
      </c>
      <c r="C363" s="46" t="s">
        <v>651</v>
      </c>
      <c r="D363" s="46">
        <v>160</v>
      </c>
      <c r="E363" s="46" t="s">
        <v>59</v>
      </c>
      <c r="F363" s="47" t="s">
        <v>363</v>
      </c>
      <c r="G363" s="46" t="s">
        <v>996</v>
      </c>
      <c r="H363" s="46" t="s">
        <v>997</v>
      </c>
      <c r="I363" s="46" t="s">
        <v>39</v>
      </c>
      <c r="J363" s="46" t="s">
        <v>32</v>
      </c>
      <c r="K363" s="51"/>
      <c r="L363" s="51"/>
      <c r="M363" s="51"/>
      <c r="N363" s="51"/>
      <c r="O363" s="51"/>
      <c r="P363" s="51"/>
      <c r="Q363" s="51"/>
    </row>
    <row r="364" spans="1:17" ht="25.5" x14ac:dyDescent="0.2">
      <c r="A364" s="46" t="s">
        <v>506</v>
      </c>
      <c r="B364" s="46" t="s">
        <v>362</v>
      </c>
      <c r="C364" s="46" t="s">
        <v>51</v>
      </c>
      <c r="D364" s="46">
        <v>161</v>
      </c>
      <c r="E364" s="46" t="s">
        <v>59</v>
      </c>
      <c r="F364" s="47" t="s">
        <v>363</v>
      </c>
      <c r="G364" s="46" t="s">
        <v>366</v>
      </c>
      <c r="H364" s="46" t="s">
        <v>365</v>
      </c>
      <c r="I364" s="46" t="s">
        <v>39</v>
      </c>
      <c r="J364" s="46" t="s">
        <v>32</v>
      </c>
      <c r="K364" s="51"/>
      <c r="L364" s="51"/>
      <c r="M364" s="51"/>
      <c r="N364" s="51"/>
      <c r="O364" s="51"/>
      <c r="P364" s="51"/>
      <c r="Q364" s="51"/>
    </row>
    <row r="365" spans="1:17" ht="63.75" x14ac:dyDescent="0.2">
      <c r="A365" s="46" t="s">
        <v>1181</v>
      </c>
      <c r="B365" s="46" t="s">
        <v>650</v>
      </c>
      <c r="C365" s="46" t="s">
        <v>651</v>
      </c>
      <c r="D365" s="46">
        <v>161</v>
      </c>
      <c r="E365" s="46" t="s">
        <v>59</v>
      </c>
      <c r="F365" s="47" t="s">
        <v>363</v>
      </c>
      <c r="G365" s="46" t="s">
        <v>998</v>
      </c>
      <c r="H365" s="46" t="s">
        <v>999</v>
      </c>
      <c r="I365" s="46" t="s">
        <v>39</v>
      </c>
      <c r="J365" s="46" t="s">
        <v>32</v>
      </c>
      <c r="K365" s="51"/>
      <c r="L365" s="51"/>
      <c r="M365" s="51"/>
      <c r="N365" s="51"/>
      <c r="O365" s="51"/>
      <c r="P365" s="51"/>
      <c r="Q365" s="51"/>
    </row>
    <row r="366" spans="1:17" ht="51" x14ac:dyDescent="0.2">
      <c r="A366" s="46" t="s">
        <v>507</v>
      </c>
      <c r="B366" s="46" t="s">
        <v>362</v>
      </c>
      <c r="C366" s="46" t="s">
        <v>51</v>
      </c>
      <c r="D366" s="46">
        <v>162</v>
      </c>
      <c r="E366" s="46" t="s">
        <v>59</v>
      </c>
      <c r="F366" s="47" t="s">
        <v>363</v>
      </c>
      <c r="G366" s="46" t="s">
        <v>367</v>
      </c>
      <c r="H366" s="46" t="s">
        <v>365</v>
      </c>
      <c r="I366" s="46" t="s">
        <v>39</v>
      </c>
      <c r="J366" s="46" t="s">
        <v>32</v>
      </c>
      <c r="K366" s="51"/>
      <c r="L366" s="51"/>
      <c r="M366" s="51"/>
      <c r="N366" s="51"/>
      <c r="O366" s="51"/>
      <c r="P366" s="51"/>
      <c r="Q366" s="51"/>
    </row>
    <row r="367" spans="1:17" ht="102" x14ac:dyDescent="0.2">
      <c r="A367" s="46" t="s">
        <v>1182</v>
      </c>
      <c r="B367" s="46" t="s">
        <v>650</v>
      </c>
      <c r="C367" s="46" t="s">
        <v>651</v>
      </c>
      <c r="D367" s="46">
        <v>162</v>
      </c>
      <c r="E367" s="46" t="s">
        <v>59</v>
      </c>
      <c r="F367" s="47" t="s">
        <v>363</v>
      </c>
      <c r="G367" s="46" t="s">
        <v>1000</v>
      </c>
      <c r="H367" s="46" t="s">
        <v>999</v>
      </c>
      <c r="I367" s="46" t="s">
        <v>39</v>
      </c>
      <c r="J367" s="46" t="s">
        <v>32</v>
      </c>
      <c r="K367" s="51"/>
      <c r="L367" s="51"/>
      <c r="M367" s="51"/>
      <c r="N367" s="51"/>
      <c r="O367" s="51"/>
      <c r="P367" s="51"/>
      <c r="Q367" s="51"/>
    </row>
    <row r="368" spans="1:17" ht="51" x14ac:dyDescent="0.2">
      <c r="A368" s="46" t="s">
        <v>388</v>
      </c>
      <c r="B368" s="46" t="s">
        <v>52</v>
      </c>
      <c r="C368" s="46" t="s">
        <v>51</v>
      </c>
      <c r="D368" s="46">
        <v>163</v>
      </c>
      <c r="E368" s="46">
        <v>16.8</v>
      </c>
      <c r="F368" s="46">
        <v>2</v>
      </c>
      <c r="G368" s="46" t="s">
        <v>153</v>
      </c>
      <c r="H368" s="46" t="s">
        <v>154</v>
      </c>
      <c r="I368" s="46" t="s">
        <v>39</v>
      </c>
      <c r="J368" s="46" t="s">
        <v>32</v>
      </c>
      <c r="K368" s="51"/>
      <c r="L368" s="51"/>
      <c r="M368" s="51"/>
      <c r="N368" s="51"/>
      <c r="O368" s="51"/>
      <c r="P368" s="51"/>
      <c r="Q368" s="51"/>
    </row>
    <row r="369" spans="1:17" ht="63.75" x14ac:dyDescent="0.2">
      <c r="A369" s="46" t="s">
        <v>389</v>
      </c>
      <c r="B369" s="46" t="s">
        <v>52</v>
      </c>
      <c r="C369" s="46" t="s">
        <v>51</v>
      </c>
      <c r="D369" s="46">
        <v>163</v>
      </c>
      <c r="E369" s="46">
        <v>16.8</v>
      </c>
      <c r="F369" s="46">
        <v>2</v>
      </c>
      <c r="G369" s="46" t="s">
        <v>155</v>
      </c>
      <c r="H369" s="46" t="s">
        <v>156</v>
      </c>
      <c r="I369" s="46" t="s">
        <v>39</v>
      </c>
      <c r="J369" s="72" t="s">
        <v>32</v>
      </c>
      <c r="K369" s="51"/>
      <c r="L369" s="51"/>
      <c r="M369" s="51"/>
      <c r="N369" s="51"/>
      <c r="O369" s="51"/>
      <c r="P369" s="51"/>
      <c r="Q369" s="51"/>
    </row>
    <row r="370" spans="1:17" ht="25.5" x14ac:dyDescent="0.2">
      <c r="A370" s="46" t="s">
        <v>1183</v>
      </c>
      <c r="B370" s="46" t="s">
        <v>650</v>
      </c>
      <c r="C370" s="46" t="s">
        <v>651</v>
      </c>
      <c r="D370" s="46">
        <v>174</v>
      </c>
      <c r="E370" s="46" t="s">
        <v>1001</v>
      </c>
      <c r="F370" s="46">
        <v>2</v>
      </c>
      <c r="G370" s="46" t="s">
        <v>1002</v>
      </c>
      <c r="H370" s="46" t="s">
        <v>1003</v>
      </c>
      <c r="I370" s="46" t="s">
        <v>31</v>
      </c>
      <c r="J370" s="46" t="s">
        <v>32</v>
      </c>
      <c r="K370" s="51"/>
      <c r="L370" s="51"/>
      <c r="M370" s="51"/>
      <c r="N370" s="51"/>
      <c r="O370" s="51" t="s">
        <v>87</v>
      </c>
      <c r="P370" s="51"/>
      <c r="Q370" s="51"/>
    </row>
    <row r="371" spans="1:17" ht="38.25" x14ac:dyDescent="0.2">
      <c r="A371" s="46" t="s">
        <v>644</v>
      </c>
      <c r="B371" s="46" t="s">
        <v>510</v>
      </c>
      <c r="C371" s="46" t="s">
        <v>511</v>
      </c>
      <c r="D371" s="46">
        <v>177</v>
      </c>
      <c r="E371" s="46" t="s">
        <v>587</v>
      </c>
      <c r="F371" s="46">
        <v>15</v>
      </c>
      <c r="G371" s="46" t="s">
        <v>588</v>
      </c>
      <c r="H371" s="46" t="s">
        <v>589</v>
      </c>
      <c r="I371" s="46" t="s">
        <v>39</v>
      </c>
      <c r="J371" s="52"/>
      <c r="K371" s="51"/>
      <c r="L371" s="51"/>
      <c r="M371" s="51"/>
      <c r="N371" s="51"/>
      <c r="O371" s="51" t="s">
        <v>1196</v>
      </c>
      <c r="P371" s="51"/>
      <c r="Q371" s="51" t="s">
        <v>1265</v>
      </c>
    </row>
    <row r="372" spans="1:17" ht="25.5" x14ac:dyDescent="0.2">
      <c r="A372" s="72" t="s">
        <v>390</v>
      </c>
      <c r="B372" s="71" t="s">
        <v>52</v>
      </c>
      <c r="C372" s="71" t="s">
        <v>51</v>
      </c>
      <c r="D372" s="72">
        <v>179</v>
      </c>
      <c r="E372" s="72" t="s">
        <v>64</v>
      </c>
      <c r="F372" s="72">
        <v>9</v>
      </c>
      <c r="G372" s="72" t="s">
        <v>157</v>
      </c>
      <c r="H372" s="72" t="s">
        <v>158</v>
      </c>
      <c r="I372" s="72" t="s">
        <v>39</v>
      </c>
      <c r="J372" s="72" t="s">
        <v>32</v>
      </c>
      <c r="K372" s="51" t="s">
        <v>1198</v>
      </c>
      <c r="L372" s="51"/>
      <c r="M372" s="51"/>
      <c r="N372" s="51"/>
      <c r="O372" s="51" t="s">
        <v>87</v>
      </c>
      <c r="P372" s="51"/>
      <c r="Q372" s="51"/>
    </row>
    <row r="373" spans="1:17" ht="102" x14ac:dyDescent="0.2">
      <c r="A373" s="72" t="s">
        <v>1184</v>
      </c>
      <c r="B373" s="71" t="s">
        <v>650</v>
      </c>
      <c r="C373" s="71" t="s">
        <v>651</v>
      </c>
      <c r="D373" s="72">
        <v>181</v>
      </c>
      <c r="E373" s="72" t="s">
        <v>1004</v>
      </c>
      <c r="F373" s="72">
        <v>1</v>
      </c>
      <c r="G373" s="72" t="s">
        <v>1005</v>
      </c>
      <c r="H373" s="72" t="s">
        <v>1006</v>
      </c>
      <c r="I373" s="72" t="s">
        <v>39</v>
      </c>
      <c r="J373" s="72" t="s">
        <v>32</v>
      </c>
      <c r="K373" s="51"/>
      <c r="L373" s="51"/>
      <c r="M373" s="51"/>
      <c r="N373" s="51"/>
      <c r="O373" s="51" t="s">
        <v>1196</v>
      </c>
      <c r="P373" s="51"/>
      <c r="Q373" s="51" t="s">
        <v>1195</v>
      </c>
    </row>
  </sheetData>
  <sheetProtection selectLockedCells="1" selectUnlockedCells="1"/>
  <autoFilter ref="A1:Q373"/>
  <sortState ref="A2:Q373">
    <sortCondition ref="D2:D373"/>
    <sortCondition ref="F2:F373"/>
    <sortCondition ref="E2:E373"/>
    <sortCondition ref="A2:A373"/>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zoomScale="130" zoomScaleNormal="130" workbookViewId="0">
      <pane xSplit="1" ySplit="1" topLeftCell="B2" activePane="bottomRight" state="frozen"/>
      <selection pane="topRight" activeCell="B1" sqref="B1"/>
      <selection pane="bottomLeft" activeCell="A2" sqref="A2"/>
      <selection pane="bottomRight" activeCell="M3" sqref="M3:M4"/>
    </sheetView>
  </sheetViews>
  <sheetFormatPr defaultColWidth="8.7109375" defaultRowHeight="12.75" x14ac:dyDescent="0.2"/>
  <cols>
    <col min="1" max="1" width="8.7109375" style="46"/>
    <col min="2" max="2" width="23.140625" style="46" customWidth="1"/>
    <col min="3" max="3" width="11.28515625" style="46" customWidth="1"/>
    <col min="4" max="4" width="6.7109375" style="46" customWidth="1"/>
    <col min="5" max="5" width="10.42578125" style="46" customWidth="1"/>
    <col min="6" max="6" width="7.42578125" style="46" customWidth="1"/>
    <col min="7" max="8" width="54.42578125" style="46" customWidth="1"/>
    <col min="9" max="9" width="4.140625" style="46" customWidth="1"/>
    <col min="10" max="10" width="11" style="46" customWidth="1"/>
    <col min="11" max="11" width="10.7109375" style="46" customWidth="1"/>
    <col min="12" max="12" width="25.7109375" style="46" customWidth="1"/>
    <col min="13" max="13" width="10.7109375" style="46" customWidth="1"/>
    <col min="14" max="14" width="25.7109375" style="46" customWidth="1"/>
    <col min="15" max="15" width="11.140625" style="46" customWidth="1"/>
    <col min="16" max="16384" width="8.7109375" style="46"/>
  </cols>
  <sheetData>
    <row r="1" spans="1:15" ht="28.9" customHeight="1" x14ac:dyDescent="0.2">
      <c r="A1" s="48" t="s">
        <v>28</v>
      </c>
      <c r="B1" s="48" t="s">
        <v>12</v>
      </c>
      <c r="C1" s="48" t="s">
        <v>13</v>
      </c>
      <c r="D1" s="48" t="s">
        <v>14</v>
      </c>
      <c r="E1" s="48" t="s">
        <v>15</v>
      </c>
      <c r="F1" s="48" t="s">
        <v>16</v>
      </c>
      <c r="G1" s="48" t="s">
        <v>17</v>
      </c>
      <c r="H1" s="48" t="s">
        <v>18</v>
      </c>
      <c r="I1" s="48" t="s">
        <v>19</v>
      </c>
      <c r="J1" s="48" t="s">
        <v>23</v>
      </c>
      <c r="K1" s="48" t="s">
        <v>24</v>
      </c>
      <c r="L1" s="48" t="s">
        <v>25</v>
      </c>
      <c r="M1" s="48" t="s">
        <v>26</v>
      </c>
      <c r="N1" s="48" t="s">
        <v>27</v>
      </c>
      <c r="O1" s="48" t="s">
        <v>85</v>
      </c>
    </row>
    <row r="2" spans="1:15" ht="25.5" x14ac:dyDescent="0.2">
      <c r="A2" s="46" t="s">
        <v>361</v>
      </c>
      <c r="B2" s="46" t="s">
        <v>1185</v>
      </c>
      <c r="C2" s="46" t="s">
        <v>1186</v>
      </c>
      <c r="D2" s="46">
        <v>88</v>
      </c>
      <c r="E2" s="46" t="s">
        <v>56</v>
      </c>
      <c r="F2" s="46">
        <v>2</v>
      </c>
      <c r="G2" s="46" t="s">
        <v>1191</v>
      </c>
      <c r="H2" s="46" t="s">
        <v>1192</v>
      </c>
      <c r="I2" s="46" t="s">
        <v>39</v>
      </c>
      <c r="J2" s="46" t="s">
        <v>32</v>
      </c>
      <c r="K2" s="51" t="s">
        <v>1198</v>
      </c>
      <c r="L2" s="51"/>
      <c r="M2" s="51" t="s">
        <v>87</v>
      </c>
      <c r="N2" s="51"/>
      <c r="O2" s="51"/>
    </row>
    <row r="3" spans="1:15" ht="25.5" x14ac:dyDescent="0.2">
      <c r="A3" s="46" t="s">
        <v>1268</v>
      </c>
      <c r="B3" s="46" t="s">
        <v>1185</v>
      </c>
      <c r="C3" s="46" t="s">
        <v>1186</v>
      </c>
      <c r="D3" s="46">
        <v>95</v>
      </c>
      <c r="E3" s="46" t="s">
        <v>43</v>
      </c>
      <c r="F3" s="46">
        <v>15</v>
      </c>
      <c r="G3" s="46" t="s">
        <v>1187</v>
      </c>
      <c r="H3" s="46" t="s">
        <v>1188</v>
      </c>
      <c r="I3" s="46" t="s">
        <v>31</v>
      </c>
      <c r="J3" s="46" t="s">
        <v>32</v>
      </c>
      <c r="K3" s="51"/>
      <c r="L3" s="51"/>
      <c r="M3" s="51" t="s">
        <v>87</v>
      </c>
      <c r="N3" s="51"/>
      <c r="O3" s="51"/>
    </row>
    <row r="4" spans="1:15" x14ac:dyDescent="0.2">
      <c r="A4" s="46" t="s">
        <v>1269</v>
      </c>
      <c r="B4" s="46" t="s">
        <v>1185</v>
      </c>
      <c r="C4" s="46" t="s">
        <v>1186</v>
      </c>
      <c r="D4" s="46">
        <v>96</v>
      </c>
      <c r="E4" s="46" t="s">
        <v>1189</v>
      </c>
      <c r="F4" s="46">
        <v>33</v>
      </c>
      <c r="G4" s="46" t="s">
        <v>1190</v>
      </c>
      <c r="H4" s="46" t="s">
        <v>1188</v>
      </c>
      <c r="I4" s="46" t="s">
        <v>31</v>
      </c>
      <c r="J4" s="46" t="s">
        <v>32</v>
      </c>
      <c r="K4" s="51"/>
      <c r="L4" s="51"/>
      <c r="M4" s="51" t="s">
        <v>87</v>
      </c>
      <c r="N4" s="51"/>
      <c r="O4" s="51"/>
    </row>
    <row r="5" spans="1:15" ht="25.5" x14ac:dyDescent="0.2">
      <c r="A5" s="46" t="s">
        <v>1270</v>
      </c>
      <c r="B5" s="68" t="s">
        <v>1185</v>
      </c>
      <c r="C5" s="68" t="s">
        <v>1186</v>
      </c>
      <c r="D5" s="68">
        <v>81</v>
      </c>
      <c r="E5" s="68" t="s">
        <v>899</v>
      </c>
      <c r="F5" s="68">
        <v>4</v>
      </c>
      <c r="G5" s="68" t="s">
        <v>1255</v>
      </c>
      <c r="H5" s="68" t="s">
        <v>1256</v>
      </c>
      <c r="I5" s="68" t="s">
        <v>39</v>
      </c>
      <c r="J5" s="69" t="s">
        <v>32</v>
      </c>
      <c r="K5" s="46" t="s">
        <v>1198</v>
      </c>
      <c r="M5" s="46" t="s">
        <v>87</v>
      </c>
      <c r="N5" s="51"/>
    </row>
    <row r="6" spans="1:15" ht="63.75" x14ac:dyDescent="0.2">
      <c r="A6" s="46" t="s">
        <v>1271</v>
      </c>
      <c r="B6" s="68" t="s">
        <v>1185</v>
      </c>
      <c r="C6" s="68" t="s">
        <v>1186</v>
      </c>
      <c r="D6" s="68">
        <v>127</v>
      </c>
      <c r="E6" s="68" t="s">
        <v>69</v>
      </c>
      <c r="F6" s="68">
        <v>1</v>
      </c>
      <c r="G6" s="68" t="s">
        <v>1257</v>
      </c>
      <c r="H6" s="68" t="s">
        <v>1258</v>
      </c>
      <c r="I6" s="68" t="s">
        <v>39</v>
      </c>
      <c r="J6" s="69" t="s">
        <v>32</v>
      </c>
      <c r="K6" s="46" t="s">
        <v>1212</v>
      </c>
      <c r="M6" s="46" t="s">
        <v>88</v>
      </c>
      <c r="N6" s="51"/>
    </row>
    <row r="7" spans="1:15" ht="13.5" x14ac:dyDescent="0.2">
      <c r="A7" s="46" t="str">
        <f t="shared" ref="A4:A8" si="0">CONCATENATE("r2rg-", TEXT((VALUE(RIGHT(A6,4))+1),"0000"))</f>
        <v>r2rg-0005</v>
      </c>
      <c r="D7" s="68"/>
      <c r="E7" s="68"/>
      <c r="F7" s="68"/>
      <c r="G7" s="70"/>
      <c r="H7" s="68"/>
      <c r="I7" s="68"/>
      <c r="J7" s="69"/>
      <c r="N7" s="51"/>
    </row>
    <row r="8" spans="1:15" x14ac:dyDescent="0.2">
      <c r="A8" s="46" t="str">
        <f t="shared" si="0"/>
        <v>r2rg-0006</v>
      </c>
      <c r="N8" s="51"/>
    </row>
  </sheetData>
  <autoFilter ref="A1:O8"/>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3" sqref="A3:B14"/>
    </sheetView>
  </sheetViews>
  <sheetFormatPr defaultRowHeight="12.75" x14ac:dyDescent="0.2"/>
  <cols>
    <col min="1" max="1" width="16.7109375" customWidth="1"/>
    <col min="2" max="2" width="99.28515625" customWidth="1"/>
  </cols>
  <sheetData>
    <row r="1" spans="1:2" ht="46.9" customHeight="1" thickBot="1" x14ac:dyDescent="0.25">
      <c r="B1" s="42" t="s">
        <v>109</v>
      </c>
    </row>
    <row r="2" spans="1:2" x14ac:dyDescent="0.2">
      <c r="A2" t="s">
        <v>107</v>
      </c>
      <c r="B2" t="s">
        <v>108</v>
      </c>
    </row>
    <row r="3" spans="1:2" ht="15" x14ac:dyDescent="0.25">
      <c r="B3" s="40"/>
    </row>
    <row r="4" spans="1:2" ht="15" x14ac:dyDescent="0.25">
      <c r="B4" s="40"/>
    </row>
    <row r="5" spans="1:2" ht="15" x14ac:dyDescent="0.25">
      <c r="A5" s="41"/>
      <c r="B5" s="40"/>
    </row>
    <row r="6" spans="1:2" ht="15" x14ac:dyDescent="0.25">
      <c r="B6" s="40"/>
    </row>
    <row r="7" spans="1:2" ht="15" x14ac:dyDescent="0.25">
      <c r="B7" s="40"/>
    </row>
    <row r="8" spans="1:2" ht="15" x14ac:dyDescent="0.25">
      <c r="B8" s="40"/>
    </row>
    <row r="9" spans="1:2" ht="15" x14ac:dyDescent="0.25">
      <c r="B9" s="40"/>
    </row>
    <row r="10" spans="1:2" ht="15" x14ac:dyDescent="0.25">
      <c r="B10" s="40"/>
    </row>
    <row r="11" spans="1:2" ht="15" x14ac:dyDescent="0.25">
      <c r="B11" s="40"/>
    </row>
    <row r="12" spans="1:2" ht="15" x14ac:dyDescent="0.25">
      <c r="B12" s="40"/>
    </row>
    <row r="13" spans="1:2" ht="15" x14ac:dyDescent="0.25">
      <c r="B13" s="40"/>
    </row>
    <row r="14" spans="1:2" ht="15" x14ac:dyDescent="0.25">
      <c r="B14" s="40"/>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Normal="100" workbookViewId="0">
      <selection activeCell="G19" sqref="G19"/>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59" t="s">
        <v>91</v>
      </c>
      <c r="C2" s="60"/>
      <c r="D2" s="60"/>
      <c r="E2" s="60"/>
      <c r="F2" s="60"/>
      <c r="G2" s="61"/>
      <c r="H2" s="15"/>
      <c r="I2" s="59" t="s">
        <v>92</v>
      </c>
      <c r="J2" s="60"/>
      <c r="K2" s="60"/>
      <c r="L2" s="60"/>
      <c r="M2" s="60"/>
      <c r="N2" s="60"/>
      <c r="O2" s="60"/>
      <c r="P2" s="60"/>
      <c r="Q2" s="61"/>
    </row>
    <row r="3" spans="1:18" ht="13.5" thickBot="1" x14ac:dyDescent="0.25"/>
    <row r="4" spans="1:18" ht="39" thickBot="1" x14ac:dyDescent="0.25">
      <c r="B4" s="16" t="s">
        <v>93</v>
      </c>
      <c r="C4" s="17" t="s">
        <v>94</v>
      </c>
      <c r="D4" s="17" t="s">
        <v>95</v>
      </c>
      <c r="E4" s="17" t="s">
        <v>96</v>
      </c>
      <c r="F4" s="17" t="s">
        <v>97</v>
      </c>
      <c r="G4" s="17" t="s">
        <v>98</v>
      </c>
      <c r="H4" s="18"/>
      <c r="I4" s="16" t="s">
        <v>89</v>
      </c>
      <c r="J4" s="17" t="s">
        <v>88</v>
      </c>
      <c r="L4" s="19" t="s">
        <v>99</v>
      </c>
      <c r="M4" s="20" t="s">
        <v>87</v>
      </c>
      <c r="N4" s="20" t="s">
        <v>90</v>
      </c>
      <c r="O4" s="21" t="s">
        <v>100</v>
      </c>
      <c r="Q4" s="16" t="s">
        <v>101</v>
      </c>
    </row>
    <row r="5" spans="1:18" ht="34.5" customHeight="1" thickBot="1" x14ac:dyDescent="0.25">
      <c r="B5" s="22">
        <f>COUNTA('LB162'!A:A)-1</f>
        <v>372</v>
      </c>
      <c r="C5" s="23">
        <f>B5-D5</f>
        <v>165</v>
      </c>
      <c r="D5" s="24">
        <f>COUNTA('LB162'!K:K)-1</f>
        <v>207</v>
      </c>
      <c r="E5" s="23">
        <f>COUNTIF('LB162'!K:K,"Rejected")</f>
        <v>15</v>
      </c>
      <c r="F5" s="23">
        <f>COUNTIF('LB162'!K:K,"Accepted")</f>
        <v>135</v>
      </c>
      <c r="G5" s="23">
        <f>COUNTIF('LB162'!K:K,"Revised")</f>
        <v>57</v>
      </c>
      <c r="H5" s="18"/>
      <c r="I5" s="25">
        <f>COUNTIF('LB162'!$O:$O,I4)</f>
        <v>145</v>
      </c>
      <c r="J5" s="25">
        <f>COUNTIF('LB162'!$O:$O,J4)</f>
        <v>15</v>
      </c>
      <c r="K5" s="26"/>
      <c r="L5" s="25">
        <f>COUNTIF('LB162'!$O:$O,L4)</f>
        <v>0</v>
      </c>
      <c r="M5" s="25">
        <f>COUNTIF('LB162'!$O:$O,M4)</f>
        <v>124</v>
      </c>
      <c r="N5" s="25">
        <f>COUNTIF('LB162'!$O:$O,N4)</f>
        <v>0</v>
      </c>
      <c r="O5" s="25">
        <f>COUNTIF('LB162'!$O:$O,O4)</f>
        <v>72</v>
      </c>
      <c r="Q5" s="25">
        <f>B5-(COUNTA('LB162'!O:O)-1)</f>
        <v>16</v>
      </c>
    </row>
    <row r="6" spans="1:18" ht="13.5" customHeight="1" thickBot="1" x14ac:dyDescent="0.25"/>
    <row r="7" spans="1:18" ht="21.75" customHeight="1" thickBot="1" x14ac:dyDescent="0.25">
      <c r="B7" s="18"/>
      <c r="C7" s="18"/>
      <c r="D7" s="27" t="str">
        <f>IF(D5=E7,"Okay","MIS-MATCHED")</f>
        <v>Okay</v>
      </c>
      <c r="E7" s="62">
        <f>E5+F5+G5</f>
        <v>207</v>
      </c>
      <c r="F7" s="63"/>
      <c r="G7" s="64"/>
      <c r="H7" s="18"/>
      <c r="I7" s="28">
        <f>SUM(I5:J5)</f>
        <v>160</v>
      </c>
      <c r="J7" s="29" t="s">
        <v>102</v>
      </c>
      <c r="K7" s="26"/>
    </row>
    <row r="8" spans="1:18" ht="13.5" thickBot="1" x14ac:dyDescent="0.25">
      <c r="B8" s="18"/>
      <c r="C8" s="18"/>
      <c r="D8" s="27"/>
      <c r="H8" s="18"/>
      <c r="K8" s="30"/>
    </row>
    <row r="9" spans="1:18" ht="34.5" customHeight="1" thickBot="1" x14ac:dyDescent="0.25">
      <c r="B9" s="27"/>
      <c r="C9" s="27"/>
      <c r="D9" s="31">
        <f>D5/B5</f>
        <v>0.55645161290322576</v>
      </c>
      <c r="E9" s="27"/>
      <c r="F9" s="27"/>
      <c r="G9" s="27"/>
      <c r="H9" s="27"/>
      <c r="I9" s="32">
        <f>I7/$B$5</f>
        <v>0.43010752688172044</v>
      </c>
      <c r="J9" s="33" t="s">
        <v>103</v>
      </c>
      <c r="K9" s="34"/>
      <c r="L9" s="35">
        <f>L5/$B$5</f>
        <v>0</v>
      </c>
      <c r="M9" s="35">
        <f>M5/$B$5</f>
        <v>0.33333333333333331</v>
      </c>
      <c r="N9" s="35">
        <f>N5/$B$5</f>
        <v>0</v>
      </c>
      <c r="O9" s="35">
        <f>O5/$B$5</f>
        <v>0.19354838709677419</v>
      </c>
      <c r="Q9" s="35">
        <f>Q5/$B$5</f>
        <v>4.3010752688172046E-2</v>
      </c>
    </row>
    <row r="10" spans="1:18" ht="13.5" thickBot="1" x14ac:dyDescent="0.25">
      <c r="B10" s="27"/>
      <c r="C10" s="27"/>
      <c r="D10" s="27"/>
      <c r="E10" s="27"/>
      <c r="F10" s="27"/>
      <c r="G10" s="27"/>
      <c r="H10" s="27"/>
    </row>
    <row r="11" spans="1:18" ht="13.5" thickBot="1" x14ac:dyDescent="0.25">
      <c r="B11" s="27"/>
      <c r="C11" s="27"/>
      <c r="D11" s="27"/>
      <c r="E11" s="27"/>
      <c r="F11" s="27"/>
      <c r="G11" s="27"/>
      <c r="H11" s="27"/>
      <c r="I11" s="65">
        <f>I9+SUM(L9:O9)</f>
        <v>0.956989247311828</v>
      </c>
      <c r="J11" s="66"/>
      <c r="K11" s="66"/>
      <c r="L11" s="66"/>
      <c r="M11" s="66"/>
      <c r="N11" s="66"/>
      <c r="O11" s="67"/>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59" t="s">
        <v>104</v>
      </c>
      <c r="C16" s="60"/>
      <c r="D16" s="60"/>
      <c r="E16" s="60"/>
      <c r="F16" s="60"/>
      <c r="G16" s="61"/>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105</v>
      </c>
      <c r="C18" s="27"/>
      <c r="D18" s="16" t="s">
        <v>106</v>
      </c>
      <c r="E18" s="16" t="s">
        <v>89</v>
      </c>
      <c r="F18" s="16" t="s">
        <v>88</v>
      </c>
      <c r="G18" s="16" t="s">
        <v>87</v>
      </c>
      <c r="I18" s="27"/>
      <c r="J18" s="27"/>
      <c r="K18" s="27"/>
      <c r="L18" s="27"/>
      <c r="M18" s="27"/>
      <c r="N18" s="27"/>
    </row>
    <row r="19" spans="1:18" ht="31.5" customHeight="1" thickBot="1" x14ac:dyDescent="0.25">
      <c r="B19" s="22">
        <f>COUNTA(Rogue!A:A)-1</f>
        <v>7</v>
      </c>
      <c r="C19" s="27"/>
      <c r="D19" s="25">
        <f>E19+F19</f>
        <v>1</v>
      </c>
      <c r="E19" s="25">
        <f>COUNTIF(Rogue!$M:$M,E18)</f>
        <v>0</v>
      </c>
      <c r="F19" s="25">
        <f>COUNTIF(Rogue!$M:$M,F18)</f>
        <v>1</v>
      </c>
      <c r="G19" s="25">
        <f>COUNTIF(Rogue!$M:$M,G18)</f>
        <v>4</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f>D19/$B$19</f>
        <v>0.14285714285714285</v>
      </c>
      <c r="E21" s="33" t="s">
        <v>103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LB162</vt:lpstr>
      <vt:lpstr>Rogue</vt:lpstr>
      <vt:lpstr>Reference-docs</vt:lpstr>
      <vt:lpstr>Progress-Status</vt:lpstr>
      <vt:lpstr>'LB162'!numbers_1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2019-10-16T00:00:18Z</dcterms:modified>
</cp:coreProperties>
</file>