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Standards Bodies\IEEE\802.15\Temp\"/>
    </mc:Choice>
  </mc:AlternateContent>
  <bookViews>
    <workbookView xWindow="-120" yWindow="-120" windowWidth="29040" windowHeight="15510" activeTab="1"/>
  </bookViews>
  <sheets>
    <sheet name="IEEE_Cover" sheetId="1" r:id="rId1"/>
    <sheet name="LB162" sheetId="2" r:id="rId2"/>
    <sheet name="Rogue" sheetId="3" r:id="rId3"/>
    <sheet name="Reference-docs" sheetId="7" r:id="rId4"/>
    <sheet name="Progress-Status" sheetId="6" r:id="rId5"/>
  </sheets>
  <definedNames>
    <definedName name="_xlnm._FilterDatabase" localSheetId="1" hidden="1">'LB162'!$A$1:$Q$905</definedName>
    <definedName name="_xlnm._FilterDatabase" localSheetId="2" hidden="1">Rogue!$A$1:$O$8</definedName>
    <definedName name="numbers" localSheetId="1">'LB162'!#REF!</definedName>
    <definedName name="numbers_1" localSheetId="1">'LB162'!$A$3:$A$905</definedName>
  </definedNames>
  <calcPr calcId="162913"/>
</workbook>
</file>

<file path=xl/calcChain.xml><?xml version="1.0" encoding="utf-8"?>
<calcChain xmlns="http://schemas.openxmlformats.org/spreadsheetml/2006/main">
  <c r="A194" i="2" l="1"/>
  <c r="A4" i="3" l="1"/>
  <c r="A5" i="3" s="1"/>
  <c r="A6" i="3" s="1"/>
  <c r="A7" i="3" s="1"/>
  <c r="A8" i="3" s="1"/>
  <c r="A3" i="3"/>
  <c r="D1" i="1" l="1"/>
  <c r="F19" i="6" l="1"/>
  <c r="G19" i="6" l="1"/>
  <c r="E19" i="6"/>
  <c r="D19" i="6" s="1"/>
  <c r="O5" i="6"/>
  <c r="N5" i="6"/>
  <c r="M5" i="6"/>
  <c r="L5" i="6"/>
  <c r="J5" i="6"/>
  <c r="I5" i="6"/>
  <c r="G5" i="6"/>
  <c r="F5" i="6"/>
  <c r="E5" i="6"/>
  <c r="D5" i="6"/>
  <c r="B5" i="6"/>
  <c r="Q5" i="6" s="1"/>
  <c r="Q9" i="6" l="1"/>
  <c r="I7" i="6"/>
  <c r="I9" i="6" s="1"/>
  <c r="E7" i="6"/>
  <c r="D7" i="6" s="1"/>
  <c r="M9" i="6"/>
  <c r="D9" i="6"/>
  <c r="N9" i="6"/>
  <c r="O9" i="6"/>
  <c r="L9" i="6"/>
  <c r="C5" i="6"/>
  <c r="I11" i="6" l="1"/>
  <c r="B19" i="6"/>
  <c r="D21" i="6" s="1"/>
</calcChain>
</file>

<file path=xl/comments1.xml><?xml version="1.0" encoding="utf-8"?>
<comments xmlns="http://schemas.openxmlformats.org/spreadsheetml/2006/main">
  <authors>
    <author>Billy Verso</author>
  </authors>
  <commentList>
    <comment ref="J4" authorId="0" shapeId="0">
      <text>
        <r>
          <rPr>
            <b/>
            <sz val="9"/>
            <color indexed="81"/>
            <rFont val="Tahoma"/>
            <family val="2"/>
          </rPr>
          <t>Billy Verso:</t>
        </r>
        <r>
          <rPr>
            <sz val="9"/>
            <color indexed="81"/>
            <rFont val="Tahoma"/>
            <family val="2"/>
          </rPr>
          <t xml:space="preserve">
i.e. a rejected comment
</t>
        </r>
      </text>
    </comment>
  </commentList>
</comments>
</file>

<file path=xl/connections.xml><?xml version="1.0" encoding="utf-8"?>
<connections xmlns="http://schemas.openxmlformats.org/spreadsheetml/2006/main">
  <connection id="1" name="numbers1" type="6" refreshedVersion="5" deleted="1" background="1" saveData="1">
    <textPr codePage="437" sourceFile="C:\ben-root\ieee\15.4z\LB161\work\numbers.txt">
      <textFields>
        <textField/>
      </textFields>
    </textPr>
  </connection>
</connections>
</file>

<file path=xl/sharedStrings.xml><?xml version="1.0" encoding="utf-8"?>
<sst xmlns="http://schemas.openxmlformats.org/spreadsheetml/2006/main" count="1541" uniqueCount="655">
  <si>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</si>
  <si>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</si>
  <si>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</si>
  <si>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</si>
  <si>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</si>
  <si>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</si>
  <si>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</si>
  <si>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</si>
  <si>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</si>
  <si>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</si>
  <si>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</si>
  <si>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</si>
  <si>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</si>
  <si>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</si>
  <si>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Page</t>
  </si>
  <si>
    <t>Sub-clause</t>
  </si>
  <si>
    <t>Line #</t>
  </si>
  <si>
    <t>Comment</t>
  </si>
  <si>
    <t>Proposed Change</t>
  </si>
  <si>
    <t>E/T</t>
  </si>
  <si>
    <t>Wireless Specialty Networks</t>
  </si>
  <si>
    <t>IEEE P802.15 Task Group 4z Enhanced Impulse Radio</t>
  </si>
  <si>
    <t>Document Comments and Resolutions</t>
  </si>
  <si>
    <t>MBS</t>
  </si>
  <si>
    <t>Resolution</t>
  </si>
  <si>
    <t>Resolution Detail</t>
  </si>
  <si>
    <t>Editor Status</t>
  </si>
  <si>
    <t>Editor Notes</t>
  </si>
  <si>
    <t>CID</t>
  </si>
  <si>
    <t>Clint Chaplin</t>
  </si>
  <si>
    <t>6.9.1.2.5</t>
  </si>
  <si>
    <t>E</t>
  </si>
  <si>
    <t>Yes</t>
  </si>
  <si>
    <t>6.9.1.4</t>
  </si>
  <si>
    <t>6.9.1.6.3</t>
  </si>
  <si>
    <t>6.9.1.7</t>
  </si>
  <si>
    <t>6.9.4.2</t>
  </si>
  <si>
    <t>6.9.6.6</t>
  </si>
  <si>
    <t>6.9.7.2</t>
  </si>
  <si>
    <t>T</t>
  </si>
  <si>
    <t>6.9.7.3.2</t>
  </si>
  <si>
    <t>6.9.7.4</t>
  </si>
  <si>
    <t>7.4.4.42</t>
  </si>
  <si>
    <t>7.4.4.43</t>
  </si>
  <si>
    <t>7.4.4.45</t>
  </si>
  <si>
    <t>7.4.4.51</t>
  </si>
  <si>
    <t>8.3.1</t>
  </si>
  <si>
    <t>8.3.6</t>
  </si>
  <si>
    <t>8.2.10.1</t>
  </si>
  <si>
    <t>6.9.1.1</t>
  </si>
  <si>
    <t>6.9.6.7</t>
  </si>
  <si>
    <t>NXP Semiconductors</t>
  </si>
  <si>
    <t>Frank Leong</t>
  </si>
  <si>
    <t>6.9.5</t>
  </si>
  <si>
    <t>6.9.7.1</t>
  </si>
  <si>
    <t>6.9.7.5</t>
  </si>
  <si>
    <t>7.4.4.35</t>
  </si>
  <si>
    <t>7.4.4.39</t>
  </si>
  <si>
    <t>Broken sentence</t>
  </si>
  <si>
    <t>16.4.5</t>
  </si>
  <si>
    <t>8.3.7</t>
  </si>
  <si>
    <t>8.3.10</t>
  </si>
  <si>
    <t>5.7.3</t>
  </si>
  <si>
    <t>6.7.4.2</t>
  </si>
  <si>
    <t>Annex A</t>
  </si>
  <si>
    <t>6.9.1.2.7</t>
  </si>
  <si>
    <t>8.2.10.2</t>
  </si>
  <si>
    <t>8.2.10.3</t>
  </si>
  <si>
    <t>8.2.15.1</t>
  </si>
  <si>
    <t>8.3.3</t>
  </si>
  <si>
    <t>No</t>
  </si>
  <si>
    <t>Tero Kivinen</t>
  </si>
  <si>
    <t>Self</t>
  </si>
  <si>
    <t>6.9.1.2.6</t>
  </si>
  <si>
    <t>6.9.1.2.8</t>
  </si>
  <si>
    <t>6.9.4.1</t>
  </si>
  <si>
    <t>7.4.4.46</t>
  </si>
  <si>
    <t>Table 8-26</t>
  </si>
  <si>
    <t>Table 32</t>
  </si>
  <si>
    <t>Table 33</t>
  </si>
  <si>
    <t>10.1.2.7</t>
  </si>
  <si>
    <t>Table 11-2</t>
  </si>
  <si>
    <t>16.2.8.3</t>
  </si>
  <si>
    <t>7.4.4</t>
  </si>
  <si>
    <t>Notes</t>
  </si>
  <si>
    <t>Assignee</t>
  </si>
  <si>
    <t>Category</t>
  </si>
  <si>
    <t>Ready</t>
  </si>
  <si>
    <t>N/A</t>
  </si>
  <si>
    <t>DONE</t>
  </si>
  <si>
    <t>ISSUE</t>
  </si>
  <si>
    <t>Comments and Resolution Status</t>
  </si>
  <si>
    <t>Draft editing Status</t>
  </si>
  <si>
    <t>Total # LB Comments</t>
  </si>
  <si>
    <t># with Blank resolution</t>
  </si>
  <si>
    <t># with non-blank resolution</t>
  </si>
  <si>
    <t># with "Rejected" resolution</t>
  </si>
  <si>
    <t># with "Accepted" resolution</t>
  </si>
  <si>
    <t># with "Revised" resolution</t>
  </si>
  <si>
    <t>PART</t>
  </si>
  <si>
    <t>ASSIGNED</t>
  </si>
  <si>
    <t>Blanks</t>
  </si>
  <si>
    <t>Done + N/A</t>
  </si>
  <si>
    <t>of total</t>
  </si>
  <si>
    <t>Rogue Comments</t>
  </si>
  <si>
    <t># of Rogue Comments</t>
  </si>
  <si>
    <t>Total Completed</t>
  </si>
  <si>
    <t>Document #</t>
  </si>
  <si>
    <t>URL</t>
  </si>
  <si>
    <t>The following documents contain disposition detail that cannot be easily and unambiguously represented in plain text, such as figures, tables, extensive text markups.  The documents are identified in the comment resolution by Document Number;  the following links are provided so that the documents are easily available to the balloting group members.</t>
  </si>
  <si>
    <t>r2-0000</t>
  </si>
  <si>
    <t>802.15.4z Letter Ballot Comments LB162</t>
  </si>
  <si>
    <t>802.15.4z D3 Letter Ballot Comments  (LB162)</t>
  </si>
  <si>
    <t>October 2019</t>
  </si>
  <si>
    <t>email: clint ddoott chaplin aatt gmail</t>
  </si>
  <si>
    <t>Title Page</t>
  </si>
  <si>
    <t>PDF page numbers match with document page numbers</t>
  </si>
  <si>
    <t>This is awesome; don't change it!</t>
  </si>
  <si>
    <t>PSDU is the name of the PHY field</t>
  </si>
  <si>
    <t>Change "PPDU" to "PSDU"</t>
  </si>
  <si>
    <t>6.7.2</t>
  </si>
  <si>
    <t>The term "packet" is used throughout this paragraph</t>
  </si>
  <si>
    <t>Change "frame" to "packet"</t>
  </si>
  <si>
    <t>Replace by "For a receiver expecting an SP3 packet, the MAC sublayer shall accept the received packet if and only if the STS in the received packet matches the expected STS."</t>
  </si>
  <si>
    <t>"Criteria" is plural</t>
  </si>
  <si>
    <t>Replace "is" by "are"</t>
  </si>
  <si>
    <t>"higher layer" can be made more specific</t>
  </si>
  <si>
    <t>Replace "higher layer" by "next higher layer"</t>
  </si>
  <si>
    <t>This Subclause contains at least 7 instances of outdated DPS primitive names</t>
  </si>
  <si>
    <t>Replace "DPS" by "DCPS" in all MLME names</t>
  </si>
  <si>
    <t>Comma missing after "For ERDEVs"</t>
  </si>
  <si>
    <t>Add comma after "For ERDEVs"</t>
  </si>
  <si>
    <t>Unneeded comma after "For non ERDEVs"</t>
  </si>
  <si>
    <t>Remove comma after "For non ERDEVs"</t>
  </si>
  <si>
    <t>Unneeded "e" after "For ERDEVs on"</t>
  </si>
  <si>
    <t>Replace "For ERDEVs one" by "For ERDEVs on"</t>
  </si>
  <si>
    <t>Definition of symbol unclear</t>
  </si>
  <si>
    <t>Replace "symbols" by "preamble symbols"</t>
  </si>
  <si>
    <t>Outdated DPS primitive name</t>
  </si>
  <si>
    <t>Replace "MLME-DPS.request" by "MLME-DCPS.request"</t>
  </si>
  <si>
    <t>Row on "DcpsDuration": Definition of symbol unclear</t>
  </si>
  <si>
    <t>Row on "DcpsDuration": Applies to both DPS and DCS</t>
  </si>
  <si>
    <t>Replace "DPS indices" by "DPS and/or DCS indices"</t>
  </si>
  <si>
    <t>Row on "DcpsDuration": Outdated DPS primitive name</t>
  </si>
  <si>
    <t>Replace "MLME-DPS.indication" by "MLME-DCPS.indication"</t>
  </si>
  <si>
    <t>Replace "MLME-DPS.indication" by "MLME-DCPS.indication primitive"</t>
  </si>
  <si>
    <t>8.2.15.2</t>
  </si>
  <si>
    <t>Replace "MLME-DPS.comfirm" by "MLME-DCPS.confirm"</t>
  </si>
  <si>
    <t>8.2.15.3</t>
  </si>
  <si>
    <t>"STS packet configuration" numbers are not spelled out (see also Figure 83 on Page 155)</t>
  </si>
  <si>
    <t>Replace "STS packet configuration 0" by "STS packet configuration zero", replace "STS packet configuration 1" by "STS packet configuration one", replace "STS packet configuration 2" by "STS packet configuration two", replace "STS packet configuration 3" by "STS packet configuration three"</t>
  </si>
  <si>
    <t>Text is implementation- and application-specific</t>
  </si>
  <si>
    <t>Remove text, Table, and Figure on baseband impulse response</t>
  </si>
  <si>
    <t>Gaps in set definitions for SYNC PSR 64, STS packet configuration 1 (lower data rate)</t>
  </si>
  <si>
    <t>Add two rows as follows. SYNC PSR 64, SFD # 3, STS number of Segments 1, STS Segment Length 64. SYNC PSR 64, SFD # 3, STS number of Segments 2, STS Segment Length 32.</t>
  </si>
  <si>
    <t>Gaps in set definitions for SYNC PSR 64, STS packet configuration 3</t>
  </si>
  <si>
    <t>Add three rows as follows. SYNC PSR 64, SFD # 2, STS number of Segments 1, STS Segment Length 64. SYNC PSR 64, SFD # 3, STS number of Segments 1, STS Segment Length 64. SYNC PSR 64, SFD # 3, STS number of Segments 2, STS Segment Length 32.</t>
  </si>
  <si>
    <t>Reference includes document revision number</t>
  </si>
  <si>
    <t>Remove document revision number from reference</t>
  </si>
  <si>
    <t>Samsung Electronics</t>
  </si>
  <si>
    <t>"PPDU"</t>
  </si>
  <si>
    <t>"PSDU"</t>
  </si>
  <si>
    <t>"the received the frame"</t>
  </si>
  <si>
    <t>"the received frame"</t>
  </si>
  <si>
    <t>"time period that shall be"</t>
  </si>
  <si>
    <t>"time period shall be"</t>
  </si>
  <si>
    <t>"not shown in the in Figure 6"</t>
  </si>
  <si>
    <t>"not shown in Figure 6"</t>
  </si>
  <si>
    <t>"Timestamp reports"</t>
  </si>
  <si>
    <t>"Ranging reports"</t>
  </si>
  <si>
    <t>"MCPS-DATA,indication" comma should be period</t>
  </si>
  <si>
    <t>"MCPS-DATA.indication"</t>
  </si>
  <si>
    <t>"to discard to filter out"</t>
  </si>
  <si>
    <t>"to filter out"</t>
  </si>
  <si>
    <t>"Mode fieldin the"</t>
  </si>
  <si>
    <t>"Mode field in the"</t>
  </si>
  <si>
    <t>"fixed reply rime FRT"</t>
  </si>
  <si>
    <t>"fixed reply time FRT"</t>
  </si>
  <si>
    <t>", interval specified by RCM of ranging round N and the interval specified by RCM of ranging round N+1 are same"</t>
  </si>
  <si>
    <t>", the interval specified by RCM of ranging round N and the interval specified by RCM of ranging round N+1 are the same"</t>
  </si>
  <si>
    <t>6.9.7.3.3</t>
  </si>
  <si>
    <t>"update signaled"</t>
  </si>
  <si>
    <t>"update is signaled"</t>
  </si>
  <si>
    <t>"Transmission Offsets"</t>
  </si>
  <si>
    <t>"transmission offsets"</t>
  </si>
  <si>
    <t>"that it is"</t>
  </si>
  <si>
    <t>"that is"</t>
  </si>
  <si>
    <t>"Controller"</t>
  </si>
  <si>
    <t>"controller"</t>
  </si>
  <si>
    <t>"first one"</t>
  </si>
  <si>
    <t>"first instance"</t>
  </si>
  <si>
    <t>"ERDEV.At"</t>
  </si>
  <si>
    <t>"ERDEV. At"</t>
  </si>
  <si>
    <t>"containsan"</t>
  </si>
  <si>
    <t>"contains an"</t>
  </si>
  <si>
    <t>6.9.10</t>
  </si>
  <si>
    <t>Sentence does not seem to contain a verb; this is a sentence fragment, not a complete sentence</t>
  </si>
  <si>
    <t>make into a complete sentence.</t>
  </si>
  <si>
    <t>6.9.11</t>
  </si>
  <si>
    <t>"MMRCMto"</t>
  </si>
  <si>
    <t>"MMRCM to"</t>
  </si>
  <si>
    <t>"one to N"  I think this is one of the very few counterexamples where the use of "1" is justified, since it is referring to a formula with "devices A1 to AN"</t>
  </si>
  <si>
    <t>Change the "one" to "1"</t>
  </si>
  <si>
    <t>7.4.2.1</t>
  </si>
  <si>
    <t>"row"</t>
  </si>
  <si>
    <t>"rows"</t>
  </si>
  <si>
    <t>Table 22 seems to be in error.  There are two rows where both RTWMP and RTWISP are zero.</t>
  </si>
  <si>
    <t>Fix the table</t>
  </si>
  <si>
    <t>"field the"</t>
  </si>
  <si>
    <t>"field of the"</t>
  </si>
  <si>
    <t>"hoping"</t>
  </si>
  <si>
    <t>"hopping"</t>
  </si>
  <si>
    <t>"MHR, and the"</t>
  </si>
  <si>
    <t>"MHR, the"</t>
  </si>
  <si>
    <t>"ERDEVs one a non-beacon-enabled"</t>
  </si>
  <si>
    <t>"ERDEVs on a non-beacon-enabled"</t>
  </si>
  <si>
    <t>"MLME-DPS.indication ()"</t>
  </si>
  <si>
    <t>"MLME-DCPS.indication ()"</t>
  </si>
  <si>
    <t>6.2.25.1</t>
  </si>
  <si>
    <t>"The in RSTU"</t>
  </si>
  <si>
    <t>"The RSTU"</t>
  </si>
  <si>
    <t>6.2.25.2</t>
  </si>
  <si>
    <t>RxS4RangingCounter description is missing the first line of "A count of the time units corresponding to an"</t>
  </si>
  <si>
    <t>Add the first line</t>
  </si>
  <si>
    <t>"no FOM figure is provided" in two places</t>
  </si>
  <si>
    <t>"no FOM value is provided"</t>
  </si>
  <si>
    <t>"(CSPRNG).The"</t>
  </si>
  <si>
    <t>"(CSPRNG). The"</t>
  </si>
  <si>
    <t>"eight" I believe this is one of the few places where using the digit rather than spelling it out is warranted</t>
  </si>
  <si>
    <t>"8"</t>
  </si>
  <si>
    <t>phyHrpUwbStsVCounter description, shouldn't that be the least significant 32 bits?</t>
  </si>
  <si>
    <t>Change to "least significant 32 bits"</t>
  </si>
  <si>
    <t>6.2.11</t>
  </si>
  <si>
    <t xml:space="preserve">There is no editing instructions for section 6.2.11. </t>
  </si>
  <si>
    <t>Add editing instructions saying insert section 6.2.11.</t>
  </si>
  <si>
    <t xml:space="preserve">RBS is not defined in the section 3.2. </t>
  </si>
  <si>
    <t>Add RBS definition to section 3.2.</t>
  </si>
  <si>
    <t xml:space="preserve">The first paragraph is very hard to parse. If I understood correctly there is repeating beacon repeating every Beacon Interval, and time between the beacons is divided into RBS which are all have same length and which should be long enough to contain one beacon (i.e., I assume the Ranging Beacon is sent on the slot 0?). Then those RBS are divided in three parts, in the beginning there is Ranging Beacon part (1 RBS), then zero or more RBS for Ranging Management Period and then zero or more RBS for Ranging Periods. </t>
  </si>
  <si>
    <t>This text would need bit of rewrite. For example what is the difference of ranging slots in the end compared to the RBS? Is the RBS already a plural or not (in the definition it is, but some uses of it uses RBSs which would indicate it is not).</t>
  </si>
  <si>
    <t xml:space="preserve">The "structure comprises" is bit vague. My understanding is that each RBS is exactly same length so it would be better to say that Beacon Interval is divided to ranging beacon slots, each with exactly same length. </t>
  </si>
  <si>
    <t>Change "The Beacon Interval of the ranging time structure comprises of ranging beacon slots (RBS). RBS is defined as the multiple of the Ranging Scheduling Time Unit (RSTU) specified in the Ranging Beacon, and spans sufficient duration for the transmission of at least one Enhanced Beacon frame." to "The Beacon Interval of the ranging time structure is divided in to Ranging Beacon Slots (RBS). Each RBS has length specified in the Ranging Beacon (in multiple of Ranging Scheduling Time Units (RSTU)). The RBS length needs to be long enough to allow transmission of one Enhanced Beacon frame."</t>
  </si>
  <si>
    <t xml:space="preserve">What is the relation between the Ranging Slot structure defined in the 6.9.7 vs the RBS defined here? </t>
  </si>
  <si>
    <t>Explain how the Ranging Slots and RBS are related. Do each Ranging Slot defined in the 6.9.7 need to be multiple of RBS, or it just so that Ranging Slots need to fit in Ranging Period and the RBS structure does not matter anymore inside the Ranging Period?</t>
  </si>
  <si>
    <t xml:space="preserve">The text "Ranging Beacon shall be transmitted using the Enhanced Beacon Frame" is not really correct. </t>
  </si>
  <si>
    <t xml:space="preserve">Change the text to say "Ranging Beacon as a Enhanced Beacon Frame containing Ranging Description IE (RD IE)." or something like that. </t>
  </si>
  <si>
    <t xml:space="preserve">Normal spelling of "beacon-enabled" is with hyphen. </t>
  </si>
  <si>
    <t xml:space="preserve">Change "beacon enabled" to "beacon-enabled". </t>
  </si>
  <si>
    <t>Figure 1</t>
  </si>
  <si>
    <t xml:space="preserve">EBF is not defined anywhere. </t>
  </si>
  <si>
    <t>Either remove it, or add EBF definition to 3.2 and perhaps also describe the meaning of it in the text. Or is this trying to say Enhanced Beacon Frame? If so, just change "Beacon (EBF)" to "Enhanced Beacon". Or actually I think it should be called "Ranging Beacon" as that text is used in the text. Also what information is the arrow pointing to left to this text trying to convey?</t>
  </si>
  <si>
    <t>This text here would indicate that the SP3 packets do get normal Reception and rejection processing, and would require first check FCS and other fields. Techincal</t>
  </si>
  <si>
    <t>I think this text should say similar thing than the MCPS-RANGING-VERIFIER.request said, i.e., while waiting for SP3 frame and receiving one the filtering is not applied, and frame is processed without conduction any of the filtering describied in this subclause.</t>
  </si>
  <si>
    <t>6.4.1</t>
  </si>
  <si>
    <t xml:space="preserve">The 802.15.4-2015 section 6.4.1 has Figure 6-22 which refers to the MLME-DPS.request. As this MLME call was renamed to MLME-DCPS.request this Figure needs to be changed too. </t>
  </si>
  <si>
    <t>The Figure 6-22 reference to the MLME-DPS.request is actually an error, and the whole reference to the MLME-DPS.request in the figure should be removed. Add editing instructions as follows: "In section 6.4.1 inside Figure 6-22 remove the MLME-DPS.request text and the arrow below it.". There is no need to redraw the figure and include it here, I think it is enough to just add editing instructions for it.</t>
  </si>
  <si>
    <t xml:space="preserve">Typo "Acknowledgement". </t>
  </si>
  <si>
    <t>Change "Acknowledgement" with "Acknowledgment".</t>
  </si>
  <si>
    <t xml:space="preserve">Typo "acknowledgement". </t>
  </si>
  <si>
    <t>Change "acknowledgement" with "acknowledgment".</t>
  </si>
  <si>
    <t xml:space="preserve">Typo "RFAMES". </t>
  </si>
  <si>
    <t xml:space="preserve">Change "RFAMES" with "RFRAMEs". </t>
  </si>
  <si>
    <t xml:space="preserve">There is no references to 6.9.1.2.5 in anywhere in normative sections. Even if there would be the references could easily point to the application note too. </t>
  </si>
  <si>
    <t xml:space="preserve">Move this section to Ranging application note document, and remove it from here. </t>
  </si>
  <si>
    <t xml:space="preserve">There is no references to 6.9.1.2.6 in anywhere in normative sections. Even if there would be the references could easily point to the application note too. </t>
  </si>
  <si>
    <t xml:space="preserve">There is no references to 6.9.1.2.7 in anywhere in normative sections. Even if there would be the references could easily point to the application note too. </t>
  </si>
  <si>
    <t xml:space="preserve">There is no references to 6.9.1.2.8 in anywhere in normative sections. Even if there would be the references could easily point to the application note too. </t>
  </si>
  <si>
    <t xml:space="preserve">Field names are written in capital letters and have "field" text after them. </t>
  </si>
  <si>
    <t xml:space="preserve">Replace "extension bit" with "Extension field". </t>
  </si>
  <si>
    <t>Table 2</t>
  </si>
  <si>
    <t xml:space="preserve">The bit numbers are in confusing order. Bit 0 of the Confidence level field is the bit 0 of the whole octet, i.e., LSB of the whole octet. Now, when showing them in the Bit 2, 1, 0 order is bit confusing as this is not the order they are in the octet. </t>
  </si>
  <si>
    <t>Change the table to integers. I.e. No FoM = 0 , 20% = 1 etc and 99% = 7. This will generate exactly same bit representation than the table, but is easier to understand. Section 4.3 already specifies that such numbers are encoded as LSB first unsigned integers, so need to define anything else in text.</t>
  </si>
  <si>
    <t>Table 3</t>
  </si>
  <si>
    <t xml:space="preserve">The bit numbers are in confusing order. There is no Bit 4 or 3 in Confidence Interval field, as it is 2 bit field. </t>
  </si>
  <si>
    <t>Change the table to integers. I.e. No 100 ps = 0, 300 ps = 1, 1 ns = 2, 3 ns = 3. This will generate exactly same bit representation than the table, but is easier to understand. Section 4.3 already specifies that such numbers are encoded as LSB first unsigned integers, so need to define anything else in text.</t>
  </si>
  <si>
    <t>Table 4</t>
  </si>
  <si>
    <t xml:space="preserve">The bit numbers are in confusing order. There is no Bit 5 or 6 in Confidence Interval Scaling Factor field, as it is 2 bit field. </t>
  </si>
  <si>
    <t>Change the table to integers. I.e. 0.5 = 0, 1.0 = 1, 2.0 = 2, 4.0 = 3. This will generate exactly same bit representation than the table, but is easier to understand. Section 4.3 already specifies that such numbers are encoded as LSB first unsigned integers, so need to define anything else in text.</t>
  </si>
  <si>
    <t>Table 5</t>
  </si>
  <si>
    <t xml:space="preserve">The bit numbers are in wrong order. It should show Bit 0 first, and then 1 and so on. Also as Figure 5 was changed to show different fields we actually need new figure here </t>
  </si>
  <si>
    <t xml:space="preserve">Change text on page 23 line 32 from "the FoM has the meaning given in Table 5." to "the FoM has format as specified in Figure 5a and Extension Values field has values specified in Table 5.". Add new Figure 5a with title "Ranging FoM when Extension Field is one" and with fields "Bits 7" / "Extension Value field", "1" / "Extension = 1". Then replace table 5 with following table where title is "FoM Extension Value field values". and two columns, "Meaning" and "Value". There will be two rows one "The RxRangingCounter is uncorrected" and value is "0", and another is "Reserved" and value is "1-127". </t>
  </si>
  <si>
    <t xml:space="preserve">The value of 0x80 is not really acceptable now when we have defined format for FoM. </t>
  </si>
  <si>
    <t>Change the "The FoM value of 0x80" with "The FoM Value having Extension field set to one, and Extension Value field set to zero".</t>
  </si>
  <si>
    <t xml:space="preserve">The text about "FoM value of 0x00" and "0x79" is not really suitable anymore as we specify the FoM format as different fields, not as number. </t>
  </si>
  <si>
    <t>Better remove this whole paragraph, as it does not specify anything, it just clarifies things already specified in normative way above. If the text is kept, then replace the hex values with individual field values instead.</t>
  </si>
  <si>
    <t xml:space="preserve">This text still refers to MLME-DPS. </t>
  </si>
  <si>
    <t>Change MLME-DPS to MLME-DCPS.</t>
  </si>
  <si>
    <t xml:space="preserve">We do not say that vendors need to follow regional regulations or laws, or even laws of physics. All this is assumed to be know by the vendor implementing this. </t>
  </si>
  <si>
    <t>Remove the sentence "The channel selection shall reflect the regional regulations, ..."</t>
  </si>
  <si>
    <t>Figure 48</t>
  </si>
  <si>
    <t xml:space="preserve">Typo "acknowledgement" in the Figure title. </t>
  </si>
  <si>
    <t>7.4.2.19</t>
  </si>
  <si>
    <t xml:space="preserve">Sending any kind of Key in clear is just stupid. Do not do it. </t>
  </si>
  <si>
    <t xml:space="preserve">If it is really a key then never ever send it in clear. If it just some synchronization data then change the name of the IE as such, and make sure you do not use term key anywhere. Key is defined in the base 802.15.4-2015 as: "Privileged information that may be used, for example, to protect information from disclosure to, and/or\nundetectable modification by, parties that do not have access to this privileged information.". Sending any privileged information in clear is clear violation of this definition. </t>
  </si>
  <si>
    <t xml:space="preserve">Having exactly same IE in both payload IE and Header IE is just plain stupid. As none of this information is needed to actually receive the actual frame (it cannot be needed, as regardless whether this is Header IE, or Payload IE, to able to see this part the device needs first to receive the whole frame). </t>
  </si>
  <si>
    <t>Remove whole 7.4.2.19, and the entries from the Table 7-7.</t>
  </si>
  <si>
    <t>7.4.2.20</t>
  </si>
  <si>
    <t>We already have Vendor Specific Header IEs which can be used to indicate whatever custom messages vendors want to carry in IEs. We have separate Vendor specific IE for header IE, and Payload IEs, and Nested MLME IEs. Techincal</t>
  </si>
  <si>
    <t>Remove section 7.4.2.20 as it is not needed.</t>
  </si>
  <si>
    <t>Table 7-16</t>
  </si>
  <si>
    <t xml:space="preserve">Table is missing entry Ranging Descriptor IE (RD IE). </t>
  </si>
  <si>
    <t>Add Ranging Description IE (RD IE) to be used in Enhanced Beacons, Format subclause of 7.4.4.51, Use description of 6.2.11, Used by UL, and Created By UL.</t>
  </si>
  <si>
    <t xml:space="preserve">RMNR IE, RAICT IE, RMMRC IE and ACRRC IE are not allowed to be send in any frame, so there is no point of defining them in this standard. Remove all of them. </t>
  </si>
  <si>
    <t>Remove RMNR IE, RAICT IE, RMMRC IE and ACRRC IE from the table 7-6 and the sections defining them i.e., sections 7.4.4.47-7.4.4.50.</t>
  </si>
  <si>
    <t xml:space="preserve">Generation of FCS is always known by everybody. Same goes for Checksum. By definition Checksum fields are such fields that everybody knows how they are generated and how they are checked. Security by obscurity is not a security at all. </t>
  </si>
  <si>
    <t>Remove the whole checksum field. We already have FCS field which will detect small errors before receiving. If actual real security is needed (and it is always needed as the IE contains key), then actual clause 9 security is needed, and MIC will take care of protecting this IE too. Do not TRY to duplicate clause 9 features here.</t>
  </si>
  <si>
    <t xml:space="preserve">The Channel Number field is 4 bits long, which is just able to encode all possible channels for UWB HRP PHY, but there is no room for expansion. If there is any reason to believe that someone might add more channels to UWB HRP PHY in the future, it might be better to make this 5 or even 6 bits long (as there are two reserved bits next to it). </t>
  </si>
  <si>
    <t>I would recommend making Channel Number field 5 bits long, and only leave one Reserved bit in the first octet.</t>
  </si>
  <si>
    <t xml:space="preserve">The text "The first RCM occupies the slot zero of ranging slot.", is misleading as it does not specify which "slot" structure it is meaning. </t>
  </si>
  <si>
    <t>Does "slot zero" mean RBS slot 0, or RBS slot specified inside the First RCM Slot field or what? Change text to specify what it means.</t>
  </si>
  <si>
    <t>It would be good to say what the receiver should do if it receives Version field value it does not understand. Do we assume that if someone uses Version one, then all old implementations ignore it or what? What happens if the Beacon has both Version one and Version zero IEs in it? Techincal</t>
  </si>
  <si>
    <t>Specify the behavior of the Version field for the reception. If no meaningful behavior is specified, then there is no point of having Version field, as it does not help at all.</t>
  </si>
  <si>
    <t xml:space="preserve">The text "the ranging slot duration" is vague. Does this mean RBS duration or the Ranging slot duration inside the Ranging Period or what. </t>
  </si>
  <si>
    <t>Clarify which "ranging slot duration" is meant.</t>
  </si>
  <si>
    <t>Figure 74</t>
  </si>
  <si>
    <t xml:space="preserve">The field Beacon Interval and First RCM Slot has 2/4 as length for the fields, but there is no indication inside the IE telling what length should be used. </t>
  </si>
  <si>
    <t>Most likely change "2/4" to "2" for both Beacon Interval and First RCM Slot fields.</t>
  </si>
  <si>
    <t>If this line is trying to say that Beacon Interval field and First RCM Slot lengths can be seen from the length of the IE, then say that explicitly. Also is there really need for 32-bit First RCM Slot field, i.e., more than 65535 RBS inside the beacon interval? The Figure 75 RM Table only uses 10-bit fields for RBS numbers, so there is already possibility for huge area of empty space between the  Ranging Management period (useful max length of 1024 RBS) and the start of Ranging Period. Also wouldn't it be better to make the Beacon Interval to be multiple of RBS also, i.e. specify both Beacon Interval and First RCM Slot in RBS units (as specified in the Slot Size Multiplier). Then if using Slot Size Multiplier of 1200 would give RBS lot of about 1 microsecond, and the Beacon interval could still be more than 65 seconds. If even longer beacon intervals is needed, then most likely the RBS Slot Size Multiplier would be made larger. Also as we do not need 8-bit Version number, taking few bits there and adding the length explicitly there is much better option. Taking the length of the IE and assuming field lengths from there is not very good option and it was used earlier in few cases, as the old IE structures did not have any space to add that information anywhere else.</t>
  </si>
  <si>
    <t>As specified in comment</t>
  </si>
  <si>
    <t>8.2.1</t>
  </si>
  <si>
    <t>Table 8-1</t>
  </si>
  <si>
    <t xml:space="preserve">The Table 8-1 of the 802.15.4-2015 contains reference to the MLME-DPS, so that needs to be modified to MLME-DCPS too. </t>
  </si>
  <si>
    <t>Change MLME-DPS inside Table 8-1 to MLME-DCPS.</t>
  </si>
  <si>
    <t xml:space="preserve">The Table 8-1 needs to have entries for new MLME calls, i.e. MLME-STS. </t>
  </si>
  <si>
    <t>Add MLME-STS line to Table 8-1.</t>
  </si>
  <si>
    <t>Change "beacon enabled" to "beacon-enabled" in Description of the DeferPermit parameter.</t>
  </si>
  <si>
    <t xml:space="preserve">Typo * 2. </t>
  </si>
  <si>
    <t xml:space="preserve">Change "one a non-beacon-enabled " to "on a nonbeacon-enabled". </t>
  </si>
  <si>
    <t xml:space="preserve">I still think it would be more logical to have exactly one Status parameter even when the RxOnTime / RxOnDuration / RxAutoOff were a list. </t>
  </si>
  <si>
    <t>This call is called almost immediately after MLME-RX-ENABLE.request was issued. The MAC needs to go through the list immediately to verify that it is valid and also fill in the errors to the list as it verifies the list. Only one of the error cases is actually valid per list entry, i.e., the PAST_TIME error. ON_TIME_TOO_LONG is not per list item entry but is for the total duration of the list items, i.e., after we get too long list that is longer than macBeaconOrder, every element in the list after that will return same error. Also it is idiotic that the higher layer needs to loop through the list every time just to see that every single item there is SUCCESS. Only the PAST_TIME has any meaning for separate list items, and even that I think upper layer can do the same verification on the list it gave to MAC to find out which of his items violated the time constraints than what MAC does, so there is no point of returning a list here.</t>
  </si>
  <si>
    <t>Table 8-36</t>
  </si>
  <si>
    <t xml:space="preserve">This text still refers to MLME-DPS in the DcpsDuration Description column. </t>
  </si>
  <si>
    <t xml:space="preserve">This text still refers to MLME-DPS in the Header. </t>
  </si>
  <si>
    <t>Figure 8-37</t>
  </si>
  <si>
    <t xml:space="preserve">This text still refers to MLME-DPS in Table header. </t>
  </si>
  <si>
    <t>Table 8-74</t>
  </si>
  <si>
    <t xml:space="preserve">The Table 8-74 needs to have entries for new MCPS calls, i.e. MCPS-RANGING-VERIFIER, and MCPS-RANGING-PROVER. </t>
  </si>
  <si>
    <t>Add MCPS-RANGING-VERIFIER, and MCPS-RANGING-PROVER lines to Table 8-74.</t>
  </si>
  <si>
    <t xml:space="preserve">Incorrect spelling of FOM. </t>
  </si>
  <si>
    <t>Change "FOM" to "FoM".</t>
  </si>
  <si>
    <t xml:space="preserve">The RequestRrtiTx parameter is not needed, as this interface is conceptual interface meaning we assume length strings (like Msdu) or structures like List of RrtiNodeList is known automatically. I had same comment in last ballot and it got rejected by just saying CRG disagrees. I reject that reason. We have several lists in our standard already and none of them have any kind of length of how many items there are in the list. Why is this different than those other cases. Why is this such exception to generic rule that we do not include lengths separately. Examples AddrList of MLME-BEACON-NOTIFY.indication, HeaderIeList, PayloadIeList, HeaderIeIdList, and NestedIeSubIdList in several MLME and MCSP primitives, SoundingList of MLME-SOUNDING, DaAddrList of MLME-DA etc. </t>
  </si>
  <si>
    <t>Remove RequestRrtiTx, and change the description of RrtiNodeList to say "Provides the list of nodes for which RRTI IEs are requested,..." and add text "If list is empty then no RRTI IEs are transmitted." to the end.</t>
  </si>
  <si>
    <t xml:space="preserve">As the RequestRrtiTx was removed change this text accordingly. </t>
  </si>
  <si>
    <t xml:space="preserve">Change "If RequestRrtiTx is non-zero" to "If the RrtiNodeList is not empty". </t>
  </si>
  <si>
    <t xml:space="preserve">Remove text in parenthesis. </t>
  </si>
  <si>
    <t>Remove "(where the RequestRrtiTx parameter value is one)". I do not think we need to add text like "when RrtiNodeList has length of one", as I think it is obvious already when we are talking about unicast ranging.</t>
  </si>
  <si>
    <t xml:space="preserve">Does this feature require that upper layer includes RRTI IE in the NestedIeSubIdList, or is it just enough that upper layer provides non empty RrtiNodeList parameter? </t>
  </si>
  <si>
    <t>There should be text specifying whether the RRTI IE should be included in the NestedIeSubIdList or not. Pick one option and specify it here.</t>
  </si>
  <si>
    <t>Change "FOM" to "FoM" in Description field of the RangingStsFom.</t>
  </si>
  <si>
    <t>Change "FOM" to "FoM" in Description field of the RangingStsAoAAzimuthFom.</t>
  </si>
  <si>
    <t>Change "FOM" to "FoM" in Description field of the RangingStsAoaElevationFom.</t>
  </si>
  <si>
    <t xml:space="preserve">I think this paragraph does not belong under the MCPS-DATA.indication, more likely somewhere in the 6.9.7.8 or somewhere else in 6.9 and this should just have reference pointing to there. Having this kind of text under the primitive description is out of place. </t>
  </si>
  <si>
    <t>Move this paragraph somewhere else.</t>
  </si>
  <si>
    <t xml:space="preserve">The normal order of the primitives are .request, .confirm, .indication, .reply. Here the order is not following that order. </t>
  </si>
  <si>
    <t>Change order of section 8.3.8 and 8.3.7.</t>
  </si>
  <si>
    <t>Change order of section 8.3.11 and 8.3.10.</t>
  </si>
  <si>
    <t xml:space="preserve">My previous comment was rejected, but this text is still wrong. </t>
  </si>
  <si>
    <t>See r1-0778 for more instructions how to fix this.</t>
  </si>
  <si>
    <t xml:space="preserve">My previous comments r1-0787, r1-0788, r1-0789, r1-0790, r1-0791 got rejected. They should have been revised as the number 2 should be changed to "two". </t>
  </si>
  <si>
    <t xml:space="preserve">And I still think those extra PIB values should be removed, especially as I did provide resolutions for all changes needed to remove them, but if they are not removed at least fix the spelling of "2" to "two" for those rejected comments. </t>
  </si>
  <si>
    <t xml:space="preserve">This is not first use of FoM. </t>
  </si>
  <si>
    <t xml:space="preserve">Replace "figure of merit (FOM)" with "FoM". </t>
  </si>
  <si>
    <t>r2rg-0000</t>
  </si>
  <si>
    <t>Brima Ibrahim</t>
  </si>
  <si>
    <t xml:space="preserve"> 11-20</t>
  </si>
  <si>
    <t>The description in this section does not constrain the time of the positive rising section of the pulse from 0 to 10%.</t>
  </si>
  <si>
    <t>Remove section 16.4.5</t>
  </si>
  <si>
    <t>In this section, the pulse may have a maxima in the 0-10% point that could cause ranging errors.</t>
  </si>
  <si>
    <t>In this section, the pulse is not further constrained after the 90% point. Therefor the energy of the pulse could be dispersed after the peak, limiting ammount of energy concentrated close to the peak.</t>
  </si>
  <si>
    <t>The two sentences describing the "first peak" are are not clear regarding any local maxima before the fïrst peak.</t>
  </si>
  <si>
    <t>r2-0001</t>
  </si>
  <si>
    <t>r2-0002</t>
  </si>
  <si>
    <t>r2-0003</t>
  </si>
  <si>
    <t>r2-0004</t>
  </si>
  <si>
    <t>r2-0005</t>
  </si>
  <si>
    <t>r2-0006</t>
  </si>
  <si>
    <t>r2-0007</t>
  </si>
  <si>
    <t>r2-0008</t>
  </si>
  <si>
    <t>r2-0009</t>
  </si>
  <si>
    <t>r2-0010</t>
  </si>
  <si>
    <t>r2-0011</t>
  </si>
  <si>
    <t>r2-0012</t>
  </si>
  <si>
    <t>r2-0013</t>
  </si>
  <si>
    <t>r2-0014</t>
  </si>
  <si>
    <t>r2-0015</t>
  </si>
  <si>
    <t>r2-0016</t>
  </si>
  <si>
    <t>r2-0017</t>
  </si>
  <si>
    <t>r2-0018</t>
  </si>
  <si>
    <t>r2-0019</t>
  </si>
  <si>
    <t>r2-0020</t>
  </si>
  <si>
    <t>r2-0021</t>
  </si>
  <si>
    <t>r2-0022</t>
  </si>
  <si>
    <t>r2-0023</t>
  </si>
  <si>
    <t>r2-0024</t>
  </si>
  <si>
    <t>r2-0025</t>
  </si>
  <si>
    <t>r2-0026</t>
  </si>
  <si>
    <t>r2-0027</t>
  </si>
  <si>
    <t>r2-0028</t>
  </si>
  <si>
    <t>r2-0029</t>
  </si>
  <si>
    <t>r2-0030</t>
  </si>
  <si>
    <t>r2-0031</t>
  </si>
  <si>
    <t>r2-0032</t>
  </si>
  <si>
    <t>r2-0033</t>
  </si>
  <si>
    <t>r2-0034</t>
  </si>
  <si>
    <t>r2-0035</t>
  </si>
  <si>
    <t>r2-0036</t>
  </si>
  <si>
    <t>r2-0037</t>
  </si>
  <si>
    <t>r2-0038</t>
  </si>
  <si>
    <t>r2-0039</t>
  </si>
  <si>
    <t>r2-0040</t>
  </si>
  <si>
    <t>r2-0041</t>
  </si>
  <si>
    <t>r2-0042</t>
  </si>
  <si>
    <t>r2-0043</t>
  </si>
  <si>
    <t>r2-0044</t>
  </si>
  <si>
    <t>r2-0045</t>
  </si>
  <si>
    <t>r2-0046</t>
  </si>
  <si>
    <t>r2-0047</t>
  </si>
  <si>
    <t>r2-0048</t>
  </si>
  <si>
    <t>r2-0049</t>
  </si>
  <si>
    <t>r2-0050</t>
  </si>
  <si>
    <t>r2-0051</t>
  </si>
  <si>
    <t>r2-0052</t>
  </si>
  <si>
    <t>r2-0053</t>
  </si>
  <si>
    <t>r2-0054</t>
  </si>
  <si>
    <t>r2-0055</t>
  </si>
  <si>
    <t>r2-0056</t>
  </si>
  <si>
    <t>r2-0057</t>
  </si>
  <si>
    <t>r2-0058</t>
  </si>
  <si>
    <t>r2-0059</t>
  </si>
  <si>
    <t>r2-0060</t>
  </si>
  <si>
    <t>r2-0061</t>
  </si>
  <si>
    <t>r2-0062</t>
  </si>
  <si>
    <t>r2-0063</t>
  </si>
  <si>
    <t>r2-0064</t>
  </si>
  <si>
    <t>r2-0065</t>
  </si>
  <si>
    <t>r2-0066</t>
  </si>
  <si>
    <t>r2-0067</t>
  </si>
  <si>
    <t>r2-0068</t>
  </si>
  <si>
    <t>r2-0069</t>
  </si>
  <si>
    <t>r2-0070</t>
  </si>
  <si>
    <t>r2-0071</t>
  </si>
  <si>
    <t>r2-0072</t>
  </si>
  <si>
    <t>r2-0073</t>
  </si>
  <si>
    <t>r2-0074</t>
  </si>
  <si>
    <t>r2-0075</t>
  </si>
  <si>
    <t>r2-0076</t>
  </si>
  <si>
    <t>r2-0077</t>
  </si>
  <si>
    <t>r2-0078</t>
  </si>
  <si>
    <t>r2-0079</t>
  </si>
  <si>
    <t>r2-0080</t>
  </si>
  <si>
    <t>r2-0081</t>
  </si>
  <si>
    <t>r2-0082</t>
  </si>
  <si>
    <t>r2-0083</t>
  </si>
  <si>
    <t>r2-0084</t>
  </si>
  <si>
    <t>r2-0085</t>
  </si>
  <si>
    <t>r2-0086</t>
  </si>
  <si>
    <t>r2-0087</t>
  </si>
  <si>
    <t>r2-0088</t>
  </si>
  <si>
    <t>r2-0089</t>
  </si>
  <si>
    <t>r2-0090</t>
  </si>
  <si>
    <t>r2-0091</t>
  </si>
  <si>
    <t>r2-0092</t>
  </si>
  <si>
    <t>r2-0093</t>
  </si>
  <si>
    <t>r2-0094</t>
  </si>
  <si>
    <t>r2-0095</t>
  </si>
  <si>
    <t>r2-0096</t>
  </si>
  <si>
    <t>r2-0097</t>
  </si>
  <si>
    <t>r2-0098</t>
  </si>
  <si>
    <t>r2-0099</t>
  </si>
  <si>
    <t>r2-0100</t>
  </si>
  <si>
    <t>r2-0101</t>
  </si>
  <si>
    <t>r2-0102</t>
  </si>
  <si>
    <t>r2-0103</t>
  </si>
  <si>
    <t>r2-0104</t>
  </si>
  <si>
    <t>r2-0105</t>
  </si>
  <si>
    <t>r2-0106</t>
  </si>
  <si>
    <t>r2-0107</t>
  </si>
  <si>
    <t>r2-0108</t>
  </si>
  <si>
    <t>r2-0109</t>
  </si>
  <si>
    <t>r2-0110</t>
  </si>
  <si>
    <t>r2-0111</t>
  </si>
  <si>
    <t>r2-0112</t>
  </si>
  <si>
    <t>r2-0113</t>
  </si>
  <si>
    <t>r2-0114</t>
  </si>
  <si>
    <t>r2-0115</t>
  </si>
  <si>
    <t>r2-0116</t>
  </si>
  <si>
    <t>r2-0117</t>
  </si>
  <si>
    <t>r2-0118</t>
  </si>
  <si>
    <t>r2-0119</t>
  </si>
  <si>
    <t>r2-0120</t>
  </si>
  <si>
    <t>r2-0121</t>
  </si>
  <si>
    <t>r2-0122</t>
  </si>
  <si>
    <t>r2-0123</t>
  </si>
  <si>
    <t>r2-0124</t>
  </si>
  <si>
    <t>r2-0125</t>
  </si>
  <si>
    <t>r2-0126</t>
  </si>
  <si>
    <t>r2-0127</t>
  </si>
  <si>
    <t>r2-0128</t>
  </si>
  <si>
    <t>r2-0129</t>
  </si>
  <si>
    <t>r2-0130</t>
  </si>
  <si>
    <t>r2-0131</t>
  </si>
  <si>
    <t>r2-0132</t>
  </si>
  <si>
    <t>r2-0133</t>
  </si>
  <si>
    <t>r2-0134</t>
  </si>
  <si>
    <t>r2-0135</t>
  </si>
  <si>
    <t>r2-0136</t>
  </si>
  <si>
    <t>r2-0137</t>
  </si>
  <si>
    <t>r2-0138</t>
  </si>
  <si>
    <t>r2-0139</t>
  </si>
  <si>
    <t>r2-0140</t>
  </si>
  <si>
    <t>r2-0141</t>
  </si>
  <si>
    <t>Benjamin A. Rolfe</t>
  </si>
  <si>
    <t>BCA</t>
  </si>
  <si>
    <t xml:space="preserve">Missed a DPS that should be DCPS in several places: (page:line) (25:26),  (25:27 ), (25:29 ), (25:31 ), (25:36 ), (25:39 ), (25:41 ), (27:17 ), (98:18 ), (109:21), (110: 1), (110: 1), (110:10 ), (111: 3), (111:16).  (110:1) is in Table 8-36 DcpsDuration description. Also in Figure 6-22, Figure 6-48, and Table 8-1 of the base standard 802.15.4-2015. </t>
  </si>
  <si>
    <t>Finish substitution as indicated.</t>
  </si>
  <si>
    <t>NIST SP 800-90A is listed as "NIST Special Publication" in clause 2.  Should be the same in both places.</t>
  </si>
  <si>
    <t xml:space="preserve">replace "SP" with "Special Report" </t>
  </si>
  <si>
    <t xml:space="preserve">"comprises of" is gramatically incorrect.  Either "comprises" or "is comprised of" would be correct. </t>
  </si>
  <si>
    <t>"Beacon interval" should be "The beacon interval"</t>
  </si>
  <si>
    <t xml:space="preserve">"RBSs" since RBS == Ranging Beacon Slots (plural) then the "s" isn't needed, it's just one or more RBS. </t>
  </si>
  <si>
    <t>"Ranging beacon" s/b "The ranging beacon".</t>
  </si>
  <si>
    <t>"interleaved with each other" s/b "interleaved in the Ranging Management Period" as shown in the figure.</t>
  </si>
  <si>
    <t xml:space="preserve">"the levels of filtering do not apply, i.e.," is uneccessary text. </t>
  </si>
  <si>
    <t>Delete "the levels of filtering do not apply, i.e.," so that it reads : "When a device is configured to use raw mode using the RawMode parameter of the MCPS-RANGING7 VERIFIER.request or MCPS-RANGING-PROVER.request primitives, the frame is processed without conducting any of the filtering described in this subclause.  "</t>
  </si>
  <si>
    <t xml:space="preserve">"shall accept the received the packet" extra "the" </t>
  </si>
  <si>
    <t>change to "shall accept the received packet"</t>
  </si>
  <si>
    <t>Extraneous "thus" not needed here. Can be removed and saved for someplase a "thus" is needed in the future.</t>
  </si>
  <si>
    <t>Replace  "thus" with "are referred to"</t>
  </si>
  <si>
    <t>missing "the" in "use selected channel"</t>
  </si>
  <si>
    <t>change to "use the selected channel"</t>
  </si>
  <si>
    <t>grammar: "shall report Status parameter value of DCPS_NOT_SUPPORTED" due to too many words.</t>
  </si>
  <si>
    <t>shall report Status  of DCPS_NOT_SUPPORTED</t>
  </si>
  <si>
    <t>"Not shown in the in Figure 6" extra "in" in the "in the in"</t>
  </si>
  <si>
    <t>Change to "Not shown in Figure 6"</t>
  </si>
  <si>
    <t xml:space="preserve">"to discard to filter out" is too many words. Either "to discard" or "to filter out" </t>
  </si>
  <si>
    <t>Replace sentence with:  "Note that in the case of contention-based ranging, collision between responding devices is possible; the upper layer of the initiating node is responsible for filtering out inaccurate/wrong ranging results."</t>
  </si>
  <si>
    <t xml:space="preserve">Inappropriate "shall" - specifying behavior (upper layer) out of scope of the standard "it is assumed that the upper layer of the initiating node shall implement a filtering mechanism" </t>
  </si>
  <si>
    <t xml:space="preserve">The Ranging Initiation Phase (RIP) sounds like it should be both the first and last phases. </t>
  </si>
  <si>
    <t>G</t>
  </si>
  <si>
    <t>"using RIU IE"  s/b "using a RIU IE"</t>
  </si>
  <si>
    <t>See comment</t>
  </si>
  <si>
    <t>"The Remaining Number of RIUMs field in the RIU IE is decreased in each RIUM sent until it reached zero" "reched" is wrong tense.</t>
  </si>
  <si>
    <t>change "reached" to "reaches"</t>
  </si>
  <si>
    <t>"includes ARC IE" s/b "includes an ARC IE"</t>
  </si>
  <si>
    <t>"including RIU IE" s/b "including a RIU IE"</t>
  </si>
  <si>
    <t>"it can send ranging initiation message or ranging response message" s/b "it can send a ranging initiation message or a ranging response message"</t>
  </si>
  <si>
    <t>"in ARC IE" s/b "in the ARC IE" and "in RIU IE" s/b "in the RIU IE"</t>
  </si>
  <si>
    <t>First "ranging round m" needs m to be italic</t>
  </si>
  <si>
    <t>6.9.7.3.4</t>
  </si>
  <si>
    <t xml:space="preserve">"can use MLME-RX-ENABLE.request" needs "the" </t>
  </si>
  <si>
    <t xml:space="preserve">"to keep track which" is either "to track" or "to keep track of which" </t>
  </si>
  <si>
    <t xml:space="preserve">"in ARC IE" s/b "in the ARC IE" </t>
  </si>
  <si>
    <t>6.9.8.1</t>
  </si>
  <si>
    <t xml:space="preserve">"Informative information" is redundant. </t>
  </si>
  <si>
    <t>Delete "Informative".</t>
  </si>
  <si>
    <t>6.9.8.2</t>
  </si>
  <si>
    <t xml:space="preserve">"the formula shall be used to compute the number of maximum allowed bit errors for the desired security level." the followoing sentence suggests this is determined by the higher layer, so "shall" is inappropraite.  </t>
  </si>
  <si>
    <t>"shall" s/b "can"</t>
  </si>
  <si>
    <t xml:space="preserve">It is not clear how tolerance of bit errors works.  The parameter NumMaxAllowedBitErrors is used to specify how many bit errors are tolerable, referenenced here in a formula, and RawMode specifies that FCS is disabled upon reception. This alsoraises the question how does the MAC determine if the  number of  bit errors upon reception to determine if the maximum has been exceeded as bit error detection is disabled. </t>
  </si>
  <si>
    <t xml:space="preserve">Specify how the the MAC determines that the maximum number of allowed bit errors has or has not been exceeded. </t>
  </si>
  <si>
    <t>6.9.8.3</t>
  </si>
  <si>
    <t>"then this new configuration shall be used by the prover MAC instead of any previously set one by the MCPS-21 RANGING-PROVER.request primitive."  for ever more or for some bounded period e.g. for the next exchange, for some number of exchanges, until another Ranging Verifier command is received?</t>
  </si>
  <si>
    <t>Specify the scope of effect of the comamnd</t>
  </si>
  <si>
    <t>6.9.8.4.1</t>
  </si>
  <si>
    <t>"If the security level is zero, the prover shall not respond and go into Timeout." Does the prover wait until the Timeout expires or does it immediately declare time out (aka abort the transaction) when it decodes the security level as zero?  Can the command be retried?  If not we should probably say it aborts the operation more clearly.</t>
  </si>
  <si>
    <t>Restate:  "If the received security level is zero, the prover shall not respond and abort the operation, issuing the MCPS-RANGING-PROVE.comfirm with a status of IMPROPER_SECURITY_LEVEL"</t>
  </si>
  <si>
    <t xml:space="preserve">"the verifier MAC generates a fresh Vchallenge" is stated several times.  I can't find the MAC procedure for generating the Vchallenge and Pchallenge values.  </t>
  </si>
  <si>
    <t>Specify the generation of Vchallenge and Pchallenge values.</t>
  </si>
  <si>
    <t>6.9.8.4.4</t>
  </si>
  <si>
    <t>"with desired security" s/b "with the desired security"</t>
  </si>
  <si>
    <t>6.9.8.4.5</t>
  </si>
  <si>
    <t>"with security level."  sems like the end of the sentence is missing. Something like "with security level set to 1,2 or 3" maybe?</t>
  </si>
  <si>
    <t>Complete the sentence</t>
  </si>
  <si>
    <t>Seems like an incomplete sentence: "In the current ranging round and any subsequent number ranging round(s) following the RCM as specified 5 in the Ranging Validity Rounds field of the ARC IE (described in 7.4.4.33)."  Something is happening here but I don't know what it is.</t>
  </si>
  <si>
    <t>Finish the sentence?</t>
  </si>
  <si>
    <t>MMRCMto  missing a space</t>
  </si>
  <si>
    <t xml:space="preserve">insert space where the edititor feels it is appropriate. </t>
  </si>
  <si>
    <t>7.4.4.33</t>
  </si>
  <si>
    <t xml:space="preserve">"which should typically be used to report certain information" begs the question of what information is "certain"? </t>
  </si>
  <si>
    <t xml:space="preserve">Delete </t>
  </si>
  <si>
    <t xml:space="preserve">"Note that this value cannot be larger than the number of remaining ranging 3 rounds in the current block"  is there a defined behavior in the event this field is invalid, i.e. the receiving device discards the IE as invalid?  Is the just the invalid field value ignored?  </t>
  </si>
  <si>
    <t>Clarify</t>
  </si>
  <si>
    <t xml:space="preserve">"contains sub-fields" is not correct terminology (we don't use sub-fields in 15.4).  </t>
  </si>
  <si>
    <t>Change to "The Content Control field is formatted as per Figure 53</t>
  </si>
  <si>
    <t xml:space="preserve">"The presence of last three fields in the ARC IE can be determined by its content length.".   But the content control field (new) includes flags to signal the presence of each of these fields.  So it seems this last part isn't needed.   </t>
  </si>
  <si>
    <t xml:space="preserve">Delete text from the indicated sentence to the end of the paragraph. </t>
  </si>
  <si>
    <t>7.4.4.34</t>
  </si>
  <si>
    <t>Change to "The Content Control field is formatted as per Figure 55"</t>
  </si>
  <si>
    <t>"of the most recent relevant RFRAME" what is "relevant" and how does the receiver decide relevance? What is the scale and metrics for measuring relevance?  I think the correct words are "most recently received RFRAME" but I could be wrong.</t>
  </si>
  <si>
    <t xml:space="preserve">Change "most recent relevant" to "most recently received" </t>
  </si>
  <si>
    <t>"the time duration or the time interval"  suggests a multi-purpose field which is not really what is meant.   I think you mean beacon interval, which is the time between periodic beacons/</t>
  </si>
  <si>
    <t>Change to "The Beacon Interval field conveys the time  to the next beacon in RSTU."</t>
  </si>
  <si>
    <t>19.9.1</t>
  </si>
  <si>
    <t xml:space="preserve">"Assuming perfectly synchronized transmitter and receiver" seems like a very bad assumption.  Perfect sychnronization is less common than unicorns. </t>
  </si>
  <si>
    <t xml:space="preserve">Replace with "Nominally," </t>
  </si>
  <si>
    <t>Peter Sauer</t>
  </si>
  <si>
    <t>Microchip Automotive GmbH &amp; CoKG</t>
  </si>
  <si>
    <t>Table 31 RxRangingCounter: "For the LRP-ERDEV" it is defined,  but not for any other PHY.  Is this primitive invalid when any other PHY is in use?  If so we should so state. Otherwise we need to specify what the parameter means for other PHYs</t>
  </si>
  <si>
    <t>Change description for RXRangingCounter to:
A count of the time units corresponding to an RMARKER at the antenna with respect to the reception of the frame delivered by this primitive. For the LRP-ERDEV this value is the 32 most significant bits of a 36-bit ranging counter operating with the time unit defined in clause 6.9.1.4. For other PHY’s listed in this clause the value is the ranging counter operating at the time unit as specified.</t>
  </si>
  <si>
    <t>Rename parameter in primitive and in Table 38</t>
  </si>
  <si>
    <t xml:space="preserve">rename parameter Challenge into RangingChallenge and Response into RangingResponse and in table 34.
</t>
  </si>
  <si>
    <t>Is the support of multi-node ranging an optional or mandatory feature?
For the UWB PHY layers we have defined what is optional and what is mandatory. This is somehow missing in this clause and following clauses.</t>
  </si>
  <si>
    <t>Define it.</t>
  </si>
  <si>
    <t>6.9.7.3.1</t>
  </si>
  <si>
    <t>Are these ranging modes optional or mandatory?
This sentence says only they are defined.</t>
  </si>
  <si>
    <t>Is this ranging mode optional or mandatory?</t>
  </si>
  <si>
    <t>r2-0142</t>
  </si>
  <si>
    <t>r2-0143</t>
  </si>
  <si>
    <t>r2-0144</t>
  </si>
  <si>
    <t>r2-0145</t>
  </si>
  <si>
    <t>r2-0146</t>
  </si>
  <si>
    <t>r2-0147</t>
  </si>
  <si>
    <t>r2-0148</t>
  </si>
  <si>
    <t>r2-0149</t>
  </si>
  <si>
    <t>r2-0150</t>
  </si>
  <si>
    <t>r2-0151</t>
  </si>
  <si>
    <t>r2-0152</t>
  </si>
  <si>
    <t>r2-0153</t>
  </si>
  <si>
    <t>r2-0154</t>
  </si>
  <si>
    <t>r2-0155</t>
  </si>
  <si>
    <t>r2-0156</t>
  </si>
  <si>
    <t>r2-0157</t>
  </si>
  <si>
    <t>r2-0158</t>
  </si>
  <si>
    <t>r2-0159</t>
  </si>
  <si>
    <t>r2-0160</t>
  </si>
  <si>
    <t>r2-0161</t>
  </si>
  <si>
    <t>r2-0162</t>
  </si>
  <si>
    <t>r2-0163</t>
  </si>
  <si>
    <t>r2-0164</t>
  </si>
  <si>
    <t>r2-0165</t>
  </si>
  <si>
    <t>r2-0166</t>
  </si>
  <si>
    <t>r2-0167</t>
  </si>
  <si>
    <t>r2-0168</t>
  </si>
  <si>
    <t>r2-0169</t>
  </si>
  <si>
    <t>r2-0170</t>
  </si>
  <si>
    <t>r2-0171</t>
  </si>
  <si>
    <t>r2-0172</t>
  </si>
  <si>
    <t>r2-0173</t>
  </si>
  <si>
    <t>r2-0174</t>
  </si>
  <si>
    <t>r2-0175</t>
  </si>
  <si>
    <t>r2-0176</t>
  </si>
  <si>
    <t>r2-0177</t>
  </si>
  <si>
    <t>r2-0178</t>
  </si>
  <si>
    <t>r2-0179</t>
  </si>
  <si>
    <t>r2-0180</t>
  </si>
  <si>
    <t>r2-0181</t>
  </si>
  <si>
    <t>r2-0182</t>
  </si>
  <si>
    <t>r2-0183</t>
  </si>
  <si>
    <t>r2-0184</t>
  </si>
  <si>
    <t>r2-0185</t>
  </si>
  <si>
    <t>r2-0186</t>
  </si>
  <si>
    <t>r2-0187</t>
  </si>
  <si>
    <t>r2-0188</t>
  </si>
  <si>
    <t>r2-0189</t>
  </si>
  <si>
    <t>r2-0190</t>
  </si>
  <si>
    <t>r2-0191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</si>
</sst>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dd&quot;, &quot;mmmm\ dd&quot;, &quot;yyyy"/>
    <numFmt numFmtId="165" formatCode="_ * #,##0.00_ ;_ * \-#,##0.00_ ;_ * &quot;-&quot;??_ ;_ @_ "/>
  </numFmts>
  <fonts count="18"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b/>
      <sz val="12"/>
      <color rgb="FF3F3F3F"/>
      <name val="Calibri"/>
      <family val="2"/>
      <scheme val="minor"/>
    </font>
    <font>
      <sz val="10"/>
      <name val="Arial"/>
      <family val="2"/>
      <charset val="1"/>
    </font>
    <font>
      <sz val="10"/>
      <name val="Arial"/>
      <family val="2"/>
    </font>
    <font>
      <u/>
      <sz val="10"/>
      <color theme="10"/>
      <name val="Arial"/>
      <family val="2"/>
      <charset val="1"/>
    </font>
    <font>
      <b/>
      <sz val="12"/>
      <name val="Arial"/>
      <family val="2"/>
    </font>
    <font>
      <b/>
      <sz val="11"/>
      <name val="Arial"/>
      <family val="2"/>
    </font>
    <font>
      <sz val="12"/>
      <name val="Arial"/>
      <family val="2"/>
    </font>
    <font>
      <b/>
      <sz val="9"/>
      <color indexed="81"/>
      <name val="Tahoma"/>
      <family val="2"/>
    </font>
    <font>
      <sz val="9"/>
      <color indexed="81"/>
      <name val="Tahoma"/>
      <family val="2"/>
    </font>
    <font>
      <u/>
      <sz val="11"/>
      <color theme="10"/>
      <name val="Calibri"/>
      <family val="2"/>
      <scheme val="minor"/>
    </font>
    <font>
      <u/>
      <sz val="10"/>
      <color theme="10"/>
      <name val="Arial"/>
      <family val="2"/>
    </font>
  </fonts>
  <fills count="8">
    <fill>
      <patternFill patternType="none"/>
    </fill>
    <fill>
      <patternFill patternType="gray125"/>
    </fill>
    <fill>
      <patternFill patternType="solid">
        <fgColor rgb="FFF2F2F2"/>
      </patternFill>
    </fill>
    <fill>
      <patternFill patternType="solid">
        <fgColor theme="9"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39997558519241921"/>
        <bgColor indexed="64"/>
      </patternFill>
    </fill>
  </fills>
  <borders count="13">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s>
  <cellStyleXfs count="10">
    <xf numFmtId="0" fontId="0" fillId="0" borderId="0"/>
    <xf numFmtId="0" fontId="6" fillId="0" borderId="0"/>
    <xf numFmtId="0" fontId="8" fillId="0" borderId="0"/>
    <xf numFmtId="165" fontId="9" fillId="0" borderId="0" applyBorder="0" applyAlignment="0" applyProtection="0"/>
    <xf numFmtId="0" fontId="7" fillId="2" borderId="4" applyNumberFormat="0" applyAlignment="0" applyProtection="0"/>
    <xf numFmtId="0" fontId="8" fillId="0" borderId="0"/>
    <xf numFmtId="0" fontId="10" fillId="0" borderId="0" applyNumberFormat="0" applyFill="0" applyBorder="0" applyAlignment="0" applyProtection="0"/>
    <xf numFmtId="9" fontId="6" fillId="0" borderId="0" applyFon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cellStyleXfs>
  <cellXfs count="89">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6" fillId="0" borderId="3" xfId="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8" fillId="0" borderId="0" xfId="5" applyAlignment="1">
      <alignment vertical="top"/>
    </xf>
    <xf numFmtId="0" fontId="8" fillId="0" borderId="0" xfId="5" applyFont="1" applyAlignment="1">
      <alignment vertical="top" wrapText="1"/>
    </xf>
    <xf numFmtId="0" fontId="0" fillId="0" borderId="0" xfId="0" applyAlignment="1">
      <alignment vertical="top"/>
    </xf>
    <xf numFmtId="0" fontId="8" fillId="0" borderId="0" xfId="2" applyAlignment="1">
      <alignment vertical="top"/>
    </xf>
    <xf numFmtId="0" fontId="5" fillId="0" borderId="0" xfId="0" applyFont="1" applyAlignment="1">
      <alignment vertical="top" wrapText="1"/>
    </xf>
    <xf numFmtId="0" fontId="8" fillId="0" borderId="0" xfId="5" applyAlignment="1">
      <alignment vertical="top" wrapText="1"/>
    </xf>
    <xf numFmtId="0" fontId="0" fillId="0" borderId="0" xfId="0" applyAlignment="1">
      <alignment vertical="top" wrapText="1"/>
    </xf>
    <xf numFmtId="0" fontId="6" fillId="0" borderId="0" xfId="2" applyFont="1" applyAlignment="1">
      <alignment vertical="top" wrapText="1"/>
    </xf>
    <xf numFmtId="0" fontId="8" fillId="0" borderId="0" xfId="2" applyAlignment="1">
      <alignment vertical="top" wrapText="1"/>
    </xf>
    <xf numFmtId="49" fontId="5" fillId="0" borderId="0" xfId="0" applyNumberFormat="1" applyFont="1" applyAlignment="1">
      <alignment vertical="top" wrapText="1"/>
    </xf>
    <xf numFmtId="0" fontId="5" fillId="0" borderId="0" xfId="0" applyFont="1" applyAlignment="1">
      <alignment vertical="top"/>
    </xf>
    <xf numFmtId="49" fontId="0" fillId="0" borderId="0" xfId="0" applyNumberFormat="1" applyAlignment="1">
      <alignment vertical="top" wrapText="1"/>
    </xf>
    <xf numFmtId="49" fontId="8" fillId="0" borderId="0" xfId="5" applyNumberFormat="1" applyAlignment="1">
      <alignment vertical="top"/>
    </xf>
    <xf numFmtId="49" fontId="0" fillId="0" borderId="0" xfId="0" applyNumberFormat="1" applyAlignment="1">
      <alignment vertical="top"/>
    </xf>
    <xf numFmtId="0" fontId="0" fillId="0" borderId="0" xfId="0" applyFont="1" applyAlignment="1">
      <alignment vertical="top" wrapText="1"/>
    </xf>
    <xf numFmtId="49" fontId="8" fillId="0" borderId="0" xfId="2" applyNumberFormat="1" applyAlignment="1">
      <alignment vertical="top" wrapText="1"/>
    </xf>
    <xf numFmtId="0" fontId="0" fillId="0" borderId="0" xfId="0" quotePrefix="1" applyAlignment="1">
      <alignment vertical="top" wrapText="1"/>
    </xf>
    <xf numFmtId="49" fontId="6" fillId="0" borderId="0" xfId="2" applyNumberFormat="1" applyFont="1" applyAlignment="1">
      <alignment vertical="top" wrapText="1"/>
    </xf>
    <xf numFmtId="16" fontId="8" fillId="0" borderId="0" xfId="2" applyNumberFormat="1" applyAlignment="1">
      <alignment vertical="top" wrapText="1"/>
    </xf>
    <xf numFmtId="0" fontId="0" fillId="0" borderId="0" xfId="0" applyAlignment="1">
      <alignment vertical="center"/>
    </xf>
    <xf numFmtId="0" fontId="11" fillId="0" borderId="0" xfId="0" applyFont="1" applyAlignment="1">
      <alignment vertical="center"/>
    </xf>
    <xf numFmtId="0" fontId="0" fillId="4" borderId="8" xfId="0" applyFill="1" applyBorder="1" applyAlignment="1">
      <alignment horizontal="center" vertical="center" wrapText="1"/>
    </xf>
    <xf numFmtId="0" fontId="0" fillId="4" borderId="7" xfId="0" applyFill="1" applyBorder="1" applyAlignment="1">
      <alignment horizontal="center" vertical="center" wrapText="1"/>
    </xf>
    <xf numFmtId="0" fontId="0" fillId="0" borderId="0" xfId="0" applyAlignment="1">
      <alignment horizontal="center" vertical="center" wrapText="1"/>
    </xf>
    <xf numFmtId="0" fontId="0" fillId="4" borderId="9" xfId="0" applyFill="1" applyBorder="1" applyAlignment="1">
      <alignment horizontal="center" vertical="center"/>
    </xf>
    <xf numFmtId="0" fontId="0" fillId="4" borderId="10" xfId="0" applyFill="1" applyBorder="1" applyAlignment="1">
      <alignment horizontal="center" vertical="center" wrapText="1"/>
    </xf>
    <xf numFmtId="0" fontId="0" fillId="4" borderId="11" xfId="0" applyFill="1" applyBorder="1" applyAlignment="1">
      <alignment horizontal="center" vertical="center" wrapText="1"/>
    </xf>
    <xf numFmtId="0" fontId="12" fillId="5" borderId="8" xfId="0" applyFont="1" applyFill="1" applyBorder="1" applyAlignment="1">
      <alignment horizontal="center" vertical="center" wrapText="1"/>
    </xf>
    <xf numFmtId="0" fontId="0" fillId="5" borderId="7" xfId="0" applyFill="1" applyBorder="1" applyAlignment="1">
      <alignment horizontal="center" vertical="center" wrapText="1"/>
    </xf>
    <xf numFmtId="0" fontId="13" fillId="3" borderId="7" xfId="0" applyFont="1" applyFill="1" applyBorder="1" applyAlignment="1">
      <alignment horizontal="center" vertical="center" wrapText="1"/>
    </xf>
    <xf numFmtId="0" fontId="0" fillId="5" borderId="8" xfId="0" applyFill="1" applyBorder="1" applyAlignment="1">
      <alignment horizontal="center" vertical="center" wrapText="1"/>
    </xf>
    <xf numFmtId="0" fontId="0" fillId="0" borderId="0" xfId="0" applyBorder="1" applyAlignment="1">
      <alignment horizontal="center" vertical="center" wrapText="1"/>
    </xf>
    <xf numFmtId="0" fontId="0" fillId="0" borderId="0" xfId="0" applyAlignment="1">
      <alignment horizontal="center" vertical="center"/>
    </xf>
    <xf numFmtId="0" fontId="13" fillId="3" borderId="5" xfId="0" applyFont="1" applyFill="1" applyBorder="1" applyAlignment="1">
      <alignment horizontal="center" vertical="center"/>
    </xf>
    <xf numFmtId="0" fontId="13" fillId="3" borderId="7" xfId="0" applyFont="1" applyFill="1" applyBorder="1" applyAlignment="1">
      <alignment vertical="center"/>
    </xf>
    <xf numFmtId="0" fontId="0" fillId="0" borderId="0" xfId="0" applyBorder="1" applyAlignment="1">
      <alignment horizontal="center" vertical="center"/>
    </xf>
    <xf numFmtId="10" fontId="11" fillId="7" borderId="8" xfId="7" applyNumberFormat="1" applyFont="1" applyFill="1" applyBorder="1" applyAlignment="1">
      <alignment horizontal="center" vertical="center"/>
    </xf>
    <xf numFmtId="10" fontId="11" fillId="7" borderId="5" xfId="7" applyNumberFormat="1" applyFont="1" applyFill="1" applyBorder="1" applyAlignment="1">
      <alignment horizontal="center" vertical="center"/>
    </xf>
    <xf numFmtId="10" fontId="11" fillId="7" borderId="7" xfId="7" applyNumberFormat="1" applyFont="1" applyFill="1" applyBorder="1" applyAlignment="1">
      <alignment horizontal="left" vertical="center"/>
    </xf>
    <xf numFmtId="0" fontId="0" fillId="0" borderId="0" xfId="0" applyBorder="1" applyAlignment="1">
      <alignment vertical="center"/>
    </xf>
    <xf numFmtId="10" fontId="0" fillId="0" borderId="8" xfId="7" applyNumberFormat="1" applyFont="1" applyBorder="1" applyAlignment="1">
      <alignment horizontal="center" vertical="center" wrapText="1"/>
    </xf>
    <xf numFmtId="0" fontId="0" fillId="0" borderId="12" xfId="0" applyBorder="1" applyAlignment="1">
      <alignment vertical="center"/>
    </xf>
    <xf numFmtId="0" fontId="0" fillId="0" borderId="12" xfId="0" applyBorder="1" applyAlignment="1">
      <alignment horizontal="center" vertical="center"/>
    </xf>
    <xf numFmtId="0" fontId="0" fillId="0" borderId="0" xfId="0" quotePrefix="1" applyAlignment="1">
      <alignment horizontal="center" vertical="center"/>
    </xf>
    <xf numFmtId="0" fontId="0" fillId="0" borderId="0" xfId="0" applyFont="1" applyAlignment="1">
      <alignment horizontal="left" vertical="top" wrapText="1"/>
    </xf>
    <xf numFmtId="0" fontId="0" fillId="0" borderId="0" xfId="2" applyFont="1" applyAlignment="1">
      <alignment vertical="top" wrapText="1"/>
    </xf>
    <xf numFmtId="0" fontId="16" fillId="0" borderId="0" xfId="8"/>
    <xf numFmtId="0" fontId="0" fillId="0" borderId="0" xfId="0" applyAlignment="1">
      <alignment wrapText="1"/>
    </xf>
    <xf numFmtId="0" fontId="0" fillId="0" borderId="8" xfId="0" applyBorder="1" applyAlignment="1">
      <alignment wrapText="1"/>
    </xf>
    <xf numFmtId="0" fontId="0" fillId="0" borderId="0" xfId="0" applyAlignment="1">
      <alignment horizontal="left" vertical="top" wrapText="1"/>
    </xf>
    <xf numFmtId="0" fontId="0" fillId="0" borderId="0" xfId="0" applyAlignment="1">
      <alignment horizontal="left" vertical="top" wrapText="1"/>
    </xf>
    <xf numFmtId="0" fontId="0" fillId="0" borderId="0" xfId="0"/>
    <xf numFmtId="0" fontId="0" fillId="0" borderId="0" xfId="0" applyAlignment="1">
      <alignment horizontal="left" vertical="top" wrapText="1"/>
    </xf>
    <xf numFmtId="0" fontId="8" fillId="0" borderId="0" xfId="5"/>
    <xf numFmtId="0" fontId="8" fillId="0" borderId="0" xfId="5"/>
    <xf numFmtId="0" fontId="8" fillId="0" borderId="0" xfId="5" applyFont="1" applyAlignment="1">
      <alignment wrapText="1"/>
    </xf>
    <xf numFmtId="2" fontId="0" fillId="0" borderId="0" xfId="0" applyNumberFormat="1" applyAlignment="1">
      <alignment horizontal="left" vertical="top" wrapText="1"/>
    </xf>
    <xf numFmtId="0" fontId="0" fillId="0" borderId="0" xfId="0" applyNumberFormat="1" applyAlignment="1">
      <alignment horizontal="left" vertical="top" wrapText="1"/>
    </xf>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xf numFmtId="0" fontId="11" fillId="3" borderId="5"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7" xfId="0" applyFont="1" applyFill="1" applyBorder="1" applyAlignment="1">
      <alignment horizontal="center" vertical="center"/>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6" borderId="7" xfId="0" applyFill="1" applyBorder="1" applyAlignment="1">
      <alignment horizontal="center" vertical="center" wrapText="1"/>
    </xf>
    <xf numFmtId="10" fontId="0" fillId="0" borderId="5" xfId="0" applyNumberFormat="1" applyBorder="1" applyAlignment="1">
      <alignment horizontal="center" vertical="center"/>
    </xf>
    <xf numFmtId="10" fontId="0" fillId="0" borderId="6" xfId="0" applyNumberFormat="1" applyBorder="1" applyAlignment="1">
      <alignment horizontal="center" vertical="center"/>
    </xf>
    <xf numFmtId="10" fontId="0" fillId="0" borderId="7" xfId="0" applyNumberFormat="1" applyBorder="1" applyAlignment="1">
      <alignment horizontal="center" vertical="center"/>
    </xf>
    <xf numFmtId="0" fontId="0" fillId="0" borderId="0" xfId="0" applyAlignment="1">
      <alignment horizontal="left" vertical="top" wrapText="1"/>
    </xf>
    <xf numFmtId="0" fontId="0" fillId="0" borderId="0" xfId="0" applyAlignment="1">
      <alignment horizontal="left" vertical="top" wrapText="1"/>
    </xf>
    <xf numFmtId="0" fontId="0" fillId="0" borderId="0" xfId="0" quotePrefix="1" applyAlignment="1">
      <alignment horizontal="left" vertical="top" wrapText="1"/>
    </xf>
    <xf numFmtId="14" fontId="0" fillId="0" borderId="0" xfId="0" quotePrefix="1" applyNumberFormat="1" applyAlignment="1">
      <alignment horizontal="left" vertical="top" wrapText="1"/>
    </xf>
    <xf numFmtId="49" fontId="0" fillId="0" borderId="0" xfId="0" applyNumberFormat="1" applyAlignment="1">
      <alignment horizontal="left" vertical="top" wrapText="1"/>
    </xf>
  </cellXfs>
  <cellStyles count="10">
    <cellStyle name="Comma 2" xfId="3"/>
    <cellStyle name="Hyperlink" xfId="8" builtinId="8"/>
    <cellStyle name="Hyperlink 2" xfId="6"/>
    <cellStyle name="Hyperlink 3" xfId="9"/>
    <cellStyle name="Normal" xfId="0" builtinId="0"/>
    <cellStyle name="Normal 2" xfId="1"/>
    <cellStyle name="Normal 2 2" xfId="5"/>
    <cellStyle name="Normal 3" xfId="2"/>
    <cellStyle name="Output 2" xfId="4"/>
    <cellStyle name="Percent" xfId="7" builtinId="5"/>
  </cellStyles>
  <dxfs count="1">
    <dxf>
      <font>
        <b/>
        <i val="0"/>
      </font>
      <fill>
        <patternFill>
          <bgColor rgb="FFFFFF00"/>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queryTables/queryTable1.xml><?xml version="1.0" encoding="utf-8"?>
<queryTable xmlns="http://schemas.openxmlformats.org/spreadsheetml/2006/main" name="numbers_1" connectionId="1"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8"/>
  <sheetViews>
    <sheetView workbookViewId="0">
      <selection activeCell="C9" sqref="C9"/>
    </sheetView>
  </sheetViews>
  <sheetFormatPr defaultColWidth="9.140625" defaultRowHeight="12.75" x14ac:dyDescent="0.2"/>
  <cols>
    <col min="1" max="1" width="9.140625" style="1"/>
    <col min="2" max="2" width="15.42578125" style="1" customWidth="1"/>
    <col min="3" max="3" width="48.140625" style="1" bestFit="1" customWidth="1"/>
    <col min="4" max="4" width="43.7109375" style="1" customWidth="1"/>
    <col min="5" max="16384" width="9.140625" style="1"/>
  </cols>
  <sheetData>
    <row r="1" spans="2:4" ht="26.25" x14ac:dyDescent="0.4">
      <c r="B1" s="2" t="s">
        <v>113</v>
      </c>
      <c r="C1" s="3"/>
      <c r="D1" s="4" t="str">
        <f ca="1">MID(CELL("filename"),SEARCH("[",CELL("filename"))+1, SEARCH("]",CELL("filename"))-SEARCH("[",CELL("filename"))-1)</f>
        <v>15-19-0476-03-004z-lb162-comments.xlsx</v>
      </c>
    </row>
    <row r="3" spans="2:4" ht="18.75" x14ac:dyDescent="0.3">
      <c r="C3" s="5" t="s">
        <v>0</v>
      </c>
    </row>
    <row r="4" spans="2:4" ht="18.75" x14ac:dyDescent="0.3">
      <c r="C4" s="5" t="s">
        <v>20</v>
      </c>
    </row>
    <row r="5" spans="2:4" ht="18.75" x14ac:dyDescent="0.3">
      <c r="B5" s="5"/>
    </row>
    <row r="6" spans="2:4" ht="14.65" customHeight="1" x14ac:dyDescent="0.2">
      <c r="B6" s="6" t="s">
        <v>1</v>
      </c>
      <c r="C6" s="72" t="s">
        <v>21</v>
      </c>
      <c r="D6" s="72"/>
    </row>
    <row r="7" spans="2:4" ht="17.25" customHeight="1" x14ac:dyDescent="0.2">
      <c r="B7" s="6" t="s">
        <v>2</v>
      </c>
      <c r="C7" s="73" t="s">
        <v>111</v>
      </c>
      <c r="D7" s="73"/>
    </row>
    <row r="8" spans="2:4" ht="15.75" x14ac:dyDescent="0.2">
      <c r="B8" s="6" t="s">
        <v>3</v>
      </c>
      <c r="C8" s="74">
        <v>43751</v>
      </c>
      <c r="D8" s="74"/>
    </row>
    <row r="9" spans="2:4" ht="14.65" customHeight="1" x14ac:dyDescent="0.2">
      <c r="B9" s="72" t="s">
        <v>4</v>
      </c>
      <c r="C9" s="6" t="s">
        <v>29</v>
      </c>
      <c r="D9" s="6" t="s">
        <v>114</v>
      </c>
    </row>
    <row r="10" spans="2:4" ht="15.75" x14ac:dyDescent="0.2">
      <c r="B10" s="72"/>
      <c r="C10" s="8"/>
      <c r="D10" s="8"/>
    </row>
    <row r="11" spans="2:4" ht="15.75" x14ac:dyDescent="0.2">
      <c r="B11" s="72"/>
      <c r="C11" s="8"/>
      <c r="D11" s="8"/>
    </row>
    <row r="12" spans="2:4" ht="15.75" x14ac:dyDescent="0.2">
      <c r="B12" s="72"/>
      <c r="C12" s="9"/>
      <c r="D12" s="10"/>
    </row>
    <row r="13" spans="2:4" ht="14.65" customHeight="1" x14ac:dyDescent="0.25">
      <c r="B13" s="72" t="s">
        <v>5</v>
      </c>
      <c r="C13" s="11"/>
      <c r="D13" s="6"/>
    </row>
    <row r="14" spans="2:4" ht="15.75" x14ac:dyDescent="0.25">
      <c r="B14" s="72"/>
      <c r="C14" s="12"/>
    </row>
    <row r="15" spans="2:4" ht="14.65" customHeight="1" x14ac:dyDescent="0.2">
      <c r="B15" s="6" t="s">
        <v>6</v>
      </c>
      <c r="C15" s="72" t="s">
        <v>112</v>
      </c>
      <c r="D15" s="72"/>
    </row>
    <row r="16" spans="2:4" s="13" customFormat="1" ht="20.25" customHeight="1" x14ac:dyDescent="0.2">
      <c r="B16" s="6" t="s">
        <v>7</v>
      </c>
      <c r="C16" s="72" t="s">
        <v>22</v>
      </c>
      <c r="D16" s="72"/>
    </row>
    <row r="17" spans="2:4" s="13" customFormat="1" ht="84" customHeight="1" x14ac:dyDescent="0.2">
      <c r="B17" s="7" t="s">
        <v>8</v>
      </c>
      <c r="C17" s="72" t="s">
        <v>9</v>
      </c>
      <c r="D17" s="72"/>
    </row>
    <row r="18" spans="2:4" s="13" customFormat="1" ht="36.75" customHeight="1" x14ac:dyDescent="0.2">
      <c r="B18" s="9" t="s">
        <v>10</v>
      </c>
      <c r="C18" s="72" t="s">
        <v>11</v>
      </c>
      <c r="D18" s="72"/>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05"/>
  <sheetViews>
    <sheetView tabSelected="1" zoomScaleNormal="100" workbookViewId="0">
      <pane xSplit="1" ySplit="1" topLeftCell="B2" activePane="bottomRight" state="frozen"/>
      <selection pane="topRight" activeCell="B1" sqref="B1"/>
      <selection pane="bottomLeft" activeCell="A2" sqref="A2"/>
      <selection pane="bottomRight" activeCell="A194" sqref="A194"/>
    </sheetView>
  </sheetViews>
  <sheetFormatPr defaultColWidth="8.7109375" defaultRowHeight="12.75" x14ac:dyDescent="0.2"/>
  <cols>
    <col min="1" max="1" width="8.5703125" style="20" bestFit="1" customWidth="1"/>
    <col min="2" max="2" width="23.140625" style="20" customWidth="1"/>
    <col min="3" max="3" width="15.5703125" style="20" bestFit="1" customWidth="1"/>
    <col min="4" max="4" width="6.7109375" style="20" customWidth="1"/>
    <col min="5" max="5" width="10.7109375" style="25" customWidth="1"/>
    <col min="6" max="6" width="9.5703125" style="20" customWidth="1"/>
    <col min="7" max="7" width="47.7109375" style="20" customWidth="1"/>
    <col min="8" max="8" width="54.42578125" style="20" customWidth="1"/>
    <col min="9" max="9" width="4.140625" style="16" customWidth="1"/>
    <col min="10" max="10" width="11" style="20" customWidth="1"/>
    <col min="11" max="11" width="10.7109375" style="20" customWidth="1"/>
    <col min="12" max="12" width="31.42578125" style="20" customWidth="1"/>
    <col min="13" max="13" width="23.140625" style="20" bestFit="1" customWidth="1"/>
    <col min="14" max="14" width="17.85546875" style="20" customWidth="1"/>
    <col min="15" max="15" width="10.7109375" style="20" customWidth="1"/>
    <col min="16" max="16" width="29.28515625" style="20" customWidth="1"/>
    <col min="17" max="17" width="16.42578125" style="20" customWidth="1"/>
    <col min="18" max="16384" width="8.7109375" style="20"/>
  </cols>
  <sheetData>
    <row r="1" spans="1:17" ht="25.5" x14ac:dyDescent="0.2">
      <c r="A1" s="18" t="s">
        <v>28</v>
      </c>
      <c r="B1" s="18" t="s">
        <v>12</v>
      </c>
      <c r="C1" s="18" t="s">
        <v>13</v>
      </c>
      <c r="D1" s="18" t="s">
        <v>14</v>
      </c>
      <c r="E1" s="23" t="s">
        <v>15</v>
      </c>
      <c r="F1" s="18" t="s">
        <v>16</v>
      </c>
      <c r="G1" s="18" t="s">
        <v>17</v>
      </c>
      <c r="H1" s="18" t="s">
        <v>18</v>
      </c>
      <c r="I1" s="24" t="s">
        <v>19</v>
      </c>
      <c r="J1" s="18" t="s">
        <v>23</v>
      </c>
      <c r="K1" s="18" t="s">
        <v>24</v>
      </c>
      <c r="L1" s="18" t="s">
        <v>25</v>
      </c>
      <c r="M1" s="18" t="s">
        <v>86</v>
      </c>
      <c r="N1" s="18" t="s">
        <v>84</v>
      </c>
      <c r="O1" s="18" t="s">
        <v>26</v>
      </c>
      <c r="P1" s="18" t="s">
        <v>27</v>
      </c>
      <c r="Q1" s="18" t="s">
        <v>85</v>
      </c>
    </row>
    <row r="2" spans="1:17" ht="25.5" x14ac:dyDescent="0.2">
      <c r="A2" s="20" t="s">
        <v>110</v>
      </c>
      <c r="B2" s="63" t="s">
        <v>52</v>
      </c>
      <c r="C2" s="63" t="s">
        <v>51</v>
      </c>
      <c r="D2" s="63">
        <v>1</v>
      </c>
      <c r="E2" s="63" t="s">
        <v>115</v>
      </c>
      <c r="F2" s="63">
        <v>32</v>
      </c>
      <c r="G2" s="63" t="s">
        <v>116</v>
      </c>
      <c r="H2" s="63" t="s">
        <v>117</v>
      </c>
      <c r="I2" s="63" t="s">
        <v>31</v>
      </c>
      <c r="J2" s="63" t="s">
        <v>32</v>
      </c>
      <c r="K2" s="19"/>
      <c r="L2" s="19"/>
      <c r="M2" s="19"/>
      <c r="N2" s="19"/>
      <c r="O2" s="19"/>
      <c r="P2" s="19"/>
      <c r="Q2" s="19"/>
    </row>
    <row r="3" spans="1:17" ht="25.5" x14ac:dyDescent="0.2">
      <c r="A3" s="20" t="s">
        <v>369</v>
      </c>
      <c r="B3" s="63" t="s">
        <v>52</v>
      </c>
      <c r="C3" s="63" t="s">
        <v>51</v>
      </c>
      <c r="D3" s="63">
        <v>14</v>
      </c>
      <c r="E3" s="63" t="s">
        <v>62</v>
      </c>
      <c r="F3" s="63">
        <v>8</v>
      </c>
      <c r="G3" s="63" t="s">
        <v>118</v>
      </c>
      <c r="H3" s="63" t="s">
        <v>119</v>
      </c>
      <c r="I3" s="63" t="s">
        <v>39</v>
      </c>
      <c r="J3" s="63" t="s">
        <v>32</v>
      </c>
      <c r="K3" s="19"/>
      <c r="L3" s="19"/>
      <c r="M3" s="19"/>
      <c r="N3" s="19"/>
      <c r="O3" s="19"/>
      <c r="P3" s="19"/>
      <c r="Q3" s="19"/>
    </row>
    <row r="4" spans="1:17" ht="25.5" x14ac:dyDescent="0.2">
      <c r="A4" s="20" t="s">
        <v>370</v>
      </c>
      <c r="B4" s="63" t="s">
        <v>52</v>
      </c>
      <c r="C4" s="63" t="s">
        <v>51</v>
      </c>
      <c r="D4" s="63">
        <v>15</v>
      </c>
      <c r="E4" s="63" t="s">
        <v>120</v>
      </c>
      <c r="F4" s="63">
        <v>13</v>
      </c>
      <c r="G4" s="63" t="s">
        <v>121</v>
      </c>
      <c r="H4" s="63" t="s">
        <v>122</v>
      </c>
      <c r="I4" s="63" t="s">
        <v>39</v>
      </c>
      <c r="J4" s="63" t="s">
        <v>32</v>
      </c>
      <c r="K4" s="19"/>
      <c r="L4" s="19"/>
      <c r="M4" s="19"/>
      <c r="N4" s="19"/>
      <c r="O4" s="19"/>
      <c r="P4" s="19"/>
      <c r="Q4" s="19"/>
    </row>
    <row r="5" spans="1:17" ht="38.25" x14ac:dyDescent="0.2">
      <c r="A5" s="20" t="s">
        <v>371</v>
      </c>
      <c r="B5" s="63" t="s">
        <v>52</v>
      </c>
      <c r="C5" s="63" t="s">
        <v>51</v>
      </c>
      <c r="D5" s="63">
        <v>15</v>
      </c>
      <c r="E5" s="63" t="s">
        <v>120</v>
      </c>
      <c r="F5" s="63">
        <v>13</v>
      </c>
      <c r="G5" s="63" t="s">
        <v>58</v>
      </c>
      <c r="H5" s="63" t="s">
        <v>123</v>
      </c>
      <c r="I5" s="63" t="s">
        <v>39</v>
      </c>
      <c r="J5" s="63" t="s">
        <v>32</v>
      </c>
      <c r="K5" s="19"/>
      <c r="L5" s="19"/>
      <c r="M5" s="19"/>
      <c r="N5" s="19"/>
      <c r="O5" s="19"/>
      <c r="P5" s="19"/>
      <c r="Q5" s="19"/>
    </row>
    <row r="6" spans="1:17" ht="25.5" x14ac:dyDescent="0.2">
      <c r="A6" s="20" t="s">
        <v>372</v>
      </c>
      <c r="B6" s="63" t="s">
        <v>52</v>
      </c>
      <c r="C6" s="63" t="s">
        <v>51</v>
      </c>
      <c r="D6" s="63">
        <v>15</v>
      </c>
      <c r="E6" s="63" t="s">
        <v>120</v>
      </c>
      <c r="F6" s="63">
        <v>15</v>
      </c>
      <c r="G6" s="63" t="s">
        <v>124</v>
      </c>
      <c r="H6" s="63" t="s">
        <v>125</v>
      </c>
      <c r="I6" s="63" t="s">
        <v>31</v>
      </c>
      <c r="J6" s="63" t="s">
        <v>32</v>
      </c>
      <c r="K6" s="19"/>
      <c r="L6" s="19"/>
      <c r="M6" s="19"/>
      <c r="N6" s="19"/>
      <c r="O6" s="19"/>
      <c r="P6" s="19"/>
      <c r="Q6" s="19"/>
    </row>
    <row r="7" spans="1:17" ht="25.5" x14ac:dyDescent="0.2">
      <c r="A7" s="20" t="s">
        <v>373</v>
      </c>
      <c r="B7" s="63" t="s">
        <v>52</v>
      </c>
      <c r="C7" s="63" t="s">
        <v>51</v>
      </c>
      <c r="D7" s="63">
        <v>21</v>
      </c>
      <c r="E7" s="63" t="s">
        <v>33</v>
      </c>
      <c r="F7" s="63">
        <v>20</v>
      </c>
      <c r="G7" s="63" t="s">
        <v>126</v>
      </c>
      <c r="H7" s="63" t="s">
        <v>127</v>
      </c>
      <c r="I7" s="63" t="s">
        <v>39</v>
      </c>
      <c r="J7" s="63" t="s">
        <v>32</v>
      </c>
      <c r="K7" s="19"/>
      <c r="L7" s="19"/>
      <c r="M7" s="19"/>
      <c r="N7" s="19"/>
      <c r="O7" s="19"/>
      <c r="P7" s="19"/>
      <c r="Q7" s="19"/>
    </row>
    <row r="8" spans="1:17" ht="25.5" x14ac:dyDescent="0.2">
      <c r="A8" s="20" t="s">
        <v>374</v>
      </c>
      <c r="B8" s="63" t="s">
        <v>52</v>
      </c>
      <c r="C8" s="63" t="s">
        <v>51</v>
      </c>
      <c r="D8" s="63">
        <v>25</v>
      </c>
      <c r="E8" s="63" t="s">
        <v>75</v>
      </c>
      <c r="F8" s="63">
        <v>13</v>
      </c>
      <c r="G8" s="63" t="s">
        <v>128</v>
      </c>
      <c r="H8" s="63" t="s">
        <v>129</v>
      </c>
      <c r="I8" s="63" t="s">
        <v>31</v>
      </c>
      <c r="J8" s="63" t="s">
        <v>32</v>
      </c>
      <c r="K8" s="19"/>
      <c r="L8" s="19"/>
      <c r="M8" s="19"/>
      <c r="N8" s="19"/>
      <c r="O8" s="19"/>
      <c r="P8" s="19"/>
      <c r="Q8" s="19"/>
    </row>
    <row r="9" spans="1:17" ht="25.5" x14ac:dyDescent="0.2">
      <c r="A9" s="20" t="s">
        <v>375</v>
      </c>
      <c r="B9" s="63" t="s">
        <v>52</v>
      </c>
      <c r="C9" s="63" t="s">
        <v>51</v>
      </c>
      <c r="D9" s="63">
        <v>107</v>
      </c>
      <c r="E9" s="63" t="s">
        <v>48</v>
      </c>
      <c r="F9" s="63">
        <v>13</v>
      </c>
      <c r="G9" s="63" t="s">
        <v>130</v>
      </c>
      <c r="H9" s="63" t="s">
        <v>131</v>
      </c>
      <c r="I9" s="63" t="s">
        <v>31</v>
      </c>
      <c r="J9" s="63" t="s">
        <v>32</v>
      </c>
      <c r="K9" s="19"/>
      <c r="L9" s="19"/>
      <c r="M9" s="19"/>
      <c r="N9" s="19"/>
      <c r="O9" s="19"/>
      <c r="P9" s="19"/>
      <c r="Q9" s="19"/>
    </row>
    <row r="10" spans="1:17" ht="25.5" x14ac:dyDescent="0.2">
      <c r="A10" s="20" t="s">
        <v>376</v>
      </c>
      <c r="B10" s="63" t="s">
        <v>52</v>
      </c>
      <c r="C10" s="63" t="s">
        <v>51</v>
      </c>
      <c r="D10" s="63">
        <v>107</v>
      </c>
      <c r="E10" s="63" t="s">
        <v>48</v>
      </c>
      <c r="F10" s="63">
        <v>22</v>
      </c>
      <c r="G10" s="63" t="s">
        <v>132</v>
      </c>
      <c r="H10" s="63" t="s">
        <v>133</v>
      </c>
      <c r="I10" s="63" t="s">
        <v>31</v>
      </c>
      <c r="J10" s="63" t="s">
        <v>32</v>
      </c>
      <c r="K10" s="19"/>
      <c r="L10" s="19"/>
      <c r="M10" s="19"/>
      <c r="N10" s="19"/>
      <c r="O10" s="19"/>
      <c r="P10" s="19"/>
      <c r="Q10" s="19"/>
    </row>
    <row r="11" spans="1:17" ht="25.5" x14ac:dyDescent="0.2">
      <c r="A11" s="20" t="s">
        <v>377</v>
      </c>
      <c r="B11" s="63" t="s">
        <v>52</v>
      </c>
      <c r="C11" s="63" t="s">
        <v>51</v>
      </c>
      <c r="D11" s="63">
        <v>107</v>
      </c>
      <c r="E11" s="63" t="s">
        <v>48</v>
      </c>
      <c r="F11" s="63">
        <v>25</v>
      </c>
      <c r="G11" s="63" t="s">
        <v>134</v>
      </c>
      <c r="H11" s="63" t="s">
        <v>135</v>
      </c>
      <c r="I11" s="63" t="s">
        <v>31</v>
      </c>
      <c r="J11" s="63" t="s">
        <v>32</v>
      </c>
      <c r="K11" s="19"/>
      <c r="L11" s="19"/>
      <c r="M11" s="19"/>
      <c r="N11" s="19"/>
      <c r="O11" s="19"/>
      <c r="P11" s="19"/>
      <c r="Q11" s="19"/>
    </row>
    <row r="12" spans="1:17" ht="25.5" x14ac:dyDescent="0.2">
      <c r="A12" s="20" t="s">
        <v>378</v>
      </c>
      <c r="B12" s="63" t="s">
        <v>52</v>
      </c>
      <c r="C12" s="63" t="s">
        <v>51</v>
      </c>
      <c r="D12" s="63">
        <v>109</v>
      </c>
      <c r="E12" s="63" t="s">
        <v>67</v>
      </c>
      <c r="F12" s="63">
        <v>3</v>
      </c>
      <c r="G12" s="63" t="s">
        <v>136</v>
      </c>
      <c r="H12" s="63" t="s">
        <v>137</v>
      </c>
      <c r="I12" s="63" t="s">
        <v>39</v>
      </c>
      <c r="J12" s="63" t="s">
        <v>32</v>
      </c>
      <c r="K12" s="19"/>
      <c r="L12" s="28"/>
      <c r="M12" s="19"/>
      <c r="N12" s="19"/>
      <c r="O12" s="19"/>
      <c r="P12" s="19"/>
      <c r="Q12" s="19"/>
    </row>
    <row r="13" spans="1:17" ht="25.5" x14ac:dyDescent="0.2">
      <c r="A13" s="20" t="s">
        <v>379</v>
      </c>
      <c r="B13" s="63" t="s">
        <v>52</v>
      </c>
      <c r="C13" s="63" t="s">
        <v>51</v>
      </c>
      <c r="D13" s="63">
        <v>109</v>
      </c>
      <c r="E13" s="63" t="s">
        <v>68</v>
      </c>
      <c r="F13" s="63">
        <v>21</v>
      </c>
      <c r="G13" s="63" t="s">
        <v>138</v>
      </c>
      <c r="H13" s="63" t="s">
        <v>139</v>
      </c>
      <c r="I13" s="63" t="s">
        <v>31</v>
      </c>
      <c r="J13" s="63" t="s">
        <v>32</v>
      </c>
      <c r="K13" s="19"/>
      <c r="L13" s="19"/>
      <c r="M13" s="19"/>
      <c r="N13" s="19"/>
      <c r="O13" s="19"/>
      <c r="P13" s="19"/>
      <c r="Q13" s="19"/>
    </row>
    <row r="14" spans="1:17" ht="25.5" x14ac:dyDescent="0.2">
      <c r="A14" s="20" t="s">
        <v>380</v>
      </c>
      <c r="B14" s="63" t="s">
        <v>52</v>
      </c>
      <c r="C14" s="63" t="s">
        <v>51</v>
      </c>
      <c r="D14" s="63">
        <v>110</v>
      </c>
      <c r="E14" s="63" t="s">
        <v>68</v>
      </c>
      <c r="F14" s="63">
        <v>2</v>
      </c>
      <c r="G14" s="63" t="s">
        <v>140</v>
      </c>
      <c r="H14" s="63" t="s">
        <v>137</v>
      </c>
      <c r="I14" s="63" t="s">
        <v>39</v>
      </c>
      <c r="J14" s="63" t="s">
        <v>32</v>
      </c>
      <c r="K14" s="19"/>
      <c r="L14" s="19"/>
      <c r="M14" s="19"/>
      <c r="N14" s="19"/>
      <c r="O14" s="19"/>
      <c r="P14" s="19"/>
      <c r="Q14" s="19"/>
    </row>
    <row r="15" spans="1:17" ht="25.5" x14ac:dyDescent="0.2">
      <c r="A15" s="20" t="s">
        <v>381</v>
      </c>
      <c r="B15" s="63" t="s">
        <v>52</v>
      </c>
      <c r="C15" s="63" t="s">
        <v>51</v>
      </c>
      <c r="D15" s="63">
        <v>110</v>
      </c>
      <c r="E15" s="63" t="s">
        <v>68</v>
      </c>
      <c r="F15" s="63">
        <v>2</v>
      </c>
      <c r="G15" s="63" t="s">
        <v>141</v>
      </c>
      <c r="H15" s="63" t="s">
        <v>142</v>
      </c>
      <c r="I15" s="63" t="s">
        <v>39</v>
      </c>
      <c r="J15" s="63" t="s">
        <v>32</v>
      </c>
      <c r="K15" s="19"/>
      <c r="L15" s="19"/>
      <c r="M15" s="19"/>
      <c r="N15" s="19"/>
      <c r="O15" s="19"/>
      <c r="P15" s="19"/>
      <c r="Q15" s="19"/>
    </row>
    <row r="16" spans="1:17" ht="25.5" x14ac:dyDescent="0.2">
      <c r="A16" s="20" t="s">
        <v>382</v>
      </c>
      <c r="B16" s="63" t="s">
        <v>52</v>
      </c>
      <c r="C16" s="63" t="s">
        <v>51</v>
      </c>
      <c r="D16" s="63">
        <v>110</v>
      </c>
      <c r="E16" s="63" t="s">
        <v>68</v>
      </c>
      <c r="F16" s="63">
        <v>2</v>
      </c>
      <c r="G16" s="63" t="s">
        <v>143</v>
      </c>
      <c r="H16" s="63" t="s">
        <v>144</v>
      </c>
      <c r="I16" s="63" t="s">
        <v>31</v>
      </c>
      <c r="J16" s="63" t="s">
        <v>32</v>
      </c>
      <c r="K16" s="19"/>
      <c r="L16" s="19"/>
      <c r="M16" s="19"/>
      <c r="N16" s="19"/>
      <c r="O16" s="19"/>
      <c r="P16" s="19"/>
      <c r="Q16" s="19"/>
    </row>
    <row r="17" spans="1:17" ht="25.5" x14ac:dyDescent="0.2">
      <c r="A17" s="20" t="s">
        <v>383</v>
      </c>
      <c r="B17" s="63" t="s">
        <v>52</v>
      </c>
      <c r="C17" s="63" t="s">
        <v>51</v>
      </c>
      <c r="D17" s="63">
        <v>110</v>
      </c>
      <c r="E17" s="63" t="s">
        <v>68</v>
      </c>
      <c r="F17" s="63">
        <v>10</v>
      </c>
      <c r="G17" s="63" t="s">
        <v>138</v>
      </c>
      <c r="H17" s="63" t="s">
        <v>145</v>
      </c>
      <c r="I17" s="63" t="s">
        <v>31</v>
      </c>
      <c r="J17" s="63" t="s">
        <v>32</v>
      </c>
      <c r="K17" s="19"/>
      <c r="L17" s="19"/>
      <c r="M17" s="19"/>
      <c r="N17" s="19"/>
      <c r="O17" s="19"/>
      <c r="P17" s="19"/>
      <c r="Q17" s="19"/>
    </row>
    <row r="18" spans="1:17" ht="25.5" x14ac:dyDescent="0.2">
      <c r="A18" s="20" t="s">
        <v>384</v>
      </c>
      <c r="B18" s="63" t="s">
        <v>52</v>
      </c>
      <c r="C18" s="63" t="s">
        <v>51</v>
      </c>
      <c r="D18" s="63">
        <v>111</v>
      </c>
      <c r="E18" s="63" t="s">
        <v>146</v>
      </c>
      <c r="F18" s="63">
        <v>3</v>
      </c>
      <c r="G18" s="63" t="s">
        <v>138</v>
      </c>
      <c r="H18" s="63" t="s">
        <v>147</v>
      </c>
      <c r="I18" s="63" t="s">
        <v>31</v>
      </c>
      <c r="J18" s="63" t="s">
        <v>32</v>
      </c>
      <c r="K18" s="19"/>
      <c r="L18" s="19"/>
      <c r="M18" s="19"/>
      <c r="N18" s="19"/>
      <c r="O18" s="19"/>
      <c r="P18" s="19"/>
      <c r="Q18" s="19"/>
    </row>
    <row r="19" spans="1:17" ht="25.5" x14ac:dyDescent="0.2">
      <c r="A19" s="20" t="s">
        <v>385</v>
      </c>
      <c r="B19" s="63" t="s">
        <v>52</v>
      </c>
      <c r="C19" s="63" t="s">
        <v>51</v>
      </c>
      <c r="D19" s="63">
        <v>111</v>
      </c>
      <c r="E19" s="63" t="s">
        <v>148</v>
      </c>
      <c r="F19" s="63">
        <v>16</v>
      </c>
      <c r="G19" s="63" t="s">
        <v>138</v>
      </c>
      <c r="H19" s="63" t="s">
        <v>144</v>
      </c>
      <c r="I19" s="63" t="s">
        <v>31</v>
      </c>
      <c r="J19" s="63" t="s">
        <v>32</v>
      </c>
      <c r="K19" s="19"/>
      <c r="L19" s="19"/>
      <c r="M19" s="19"/>
      <c r="N19" s="19"/>
      <c r="O19" s="19"/>
      <c r="P19" s="19"/>
      <c r="Q19" s="19"/>
    </row>
    <row r="20" spans="1:17" ht="76.5" x14ac:dyDescent="0.2">
      <c r="A20" s="20" t="s">
        <v>386</v>
      </c>
      <c r="B20" s="63" t="s">
        <v>52</v>
      </c>
      <c r="C20" s="63" t="s">
        <v>51</v>
      </c>
      <c r="D20" s="63">
        <v>147</v>
      </c>
      <c r="E20" s="63">
        <v>16.2</v>
      </c>
      <c r="F20" s="63">
        <v>1</v>
      </c>
      <c r="G20" s="63" t="s">
        <v>149</v>
      </c>
      <c r="H20" s="63" t="s">
        <v>150</v>
      </c>
      <c r="I20" s="63" t="s">
        <v>31</v>
      </c>
      <c r="J20" s="63" t="s">
        <v>32</v>
      </c>
      <c r="K20" s="19"/>
      <c r="L20" s="19"/>
      <c r="M20" s="19"/>
      <c r="N20" s="19"/>
      <c r="O20" s="19"/>
      <c r="P20" s="19"/>
      <c r="Q20" s="19"/>
    </row>
    <row r="21" spans="1:17" ht="25.5" x14ac:dyDescent="0.2">
      <c r="A21" s="20" t="s">
        <v>387</v>
      </c>
      <c r="B21" s="63" t="s">
        <v>52</v>
      </c>
      <c r="C21" s="63" t="s">
        <v>51</v>
      </c>
      <c r="D21" s="63">
        <v>160</v>
      </c>
      <c r="E21" s="63" t="s">
        <v>59</v>
      </c>
      <c r="F21" s="63">
        <v>12</v>
      </c>
      <c r="G21" s="63" t="s">
        <v>151</v>
      </c>
      <c r="H21" s="63" t="s">
        <v>152</v>
      </c>
      <c r="I21" s="63" t="s">
        <v>39</v>
      </c>
      <c r="J21" s="63" t="s">
        <v>32</v>
      </c>
      <c r="K21" s="19"/>
      <c r="M21" s="19"/>
      <c r="N21" s="19"/>
      <c r="O21" s="19"/>
      <c r="P21" s="19"/>
      <c r="Q21" s="19"/>
    </row>
    <row r="22" spans="1:17" ht="51" x14ac:dyDescent="0.2">
      <c r="A22" s="20" t="s">
        <v>388</v>
      </c>
      <c r="B22" s="63" t="s">
        <v>52</v>
      </c>
      <c r="C22" s="63" t="s">
        <v>51</v>
      </c>
      <c r="D22" s="63">
        <v>163</v>
      </c>
      <c r="E22" s="63">
        <v>16.8</v>
      </c>
      <c r="F22" s="63">
        <v>2</v>
      </c>
      <c r="G22" s="63" t="s">
        <v>153</v>
      </c>
      <c r="H22" s="63" t="s">
        <v>154</v>
      </c>
      <c r="I22" s="63" t="s">
        <v>39</v>
      </c>
      <c r="J22" s="63" t="s">
        <v>32</v>
      </c>
      <c r="K22" s="19"/>
      <c r="L22" s="19"/>
      <c r="M22" s="19"/>
      <c r="N22" s="19"/>
      <c r="O22" s="19"/>
      <c r="P22" s="19"/>
      <c r="Q22" s="19"/>
    </row>
    <row r="23" spans="1:17" ht="63.75" x14ac:dyDescent="0.2">
      <c r="A23" s="20" t="s">
        <v>389</v>
      </c>
      <c r="B23" s="63" t="s">
        <v>52</v>
      </c>
      <c r="C23" s="63" t="s">
        <v>51</v>
      </c>
      <c r="D23" s="63">
        <v>163</v>
      </c>
      <c r="E23" s="63">
        <v>16.8</v>
      </c>
      <c r="F23" s="63">
        <v>2</v>
      </c>
      <c r="G23" s="63" t="s">
        <v>155</v>
      </c>
      <c r="H23" s="63" t="s">
        <v>156</v>
      </c>
      <c r="I23" s="63" t="s">
        <v>39</v>
      </c>
      <c r="J23" s="63" t="s">
        <v>32</v>
      </c>
      <c r="K23" s="19"/>
      <c r="L23" s="19"/>
      <c r="M23" s="19"/>
      <c r="N23" s="19"/>
      <c r="O23" s="19"/>
      <c r="P23" s="19"/>
      <c r="Q23" s="19"/>
    </row>
    <row r="24" spans="1:17" ht="25.5" x14ac:dyDescent="0.2">
      <c r="A24" s="20" t="s">
        <v>390</v>
      </c>
      <c r="B24" s="63" t="s">
        <v>52</v>
      </c>
      <c r="C24" s="63" t="s">
        <v>51</v>
      </c>
      <c r="D24" s="63">
        <v>179</v>
      </c>
      <c r="E24" s="63" t="s">
        <v>64</v>
      </c>
      <c r="F24" s="63">
        <v>9</v>
      </c>
      <c r="G24" s="63" t="s">
        <v>157</v>
      </c>
      <c r="H24" s="63" t="s">
        <v>158</v>
      </c>
      <c r="I24" s="63" t="s">
        <v>39</v>
      </c>
      <c r="J24" s="63" t="s">
        <v>32</v>
      </c>
      <c r="K24" s="19"/>
      <c r="L24" s="19"/>
      <c r="M24" s="19"/>
      <c r="N24" s="19"/>
      <c r="O24" s="19"/>
      <c r="P24" s="19"/>
      <c r="Q24" s="19"/>
    </row>
    <row r="25" spans="1:17" ht="25.5" x14ac:dyDescent="0.2">
      <c r="A25" s="20" t="s">
        <v>391</v>
      </c>
      <c r="B25" s="64" t="s">
        <v>29</v>
      </c>
      <c r="C25" s="64" t="s">
        <v>159</v>
      </c>
      <c r="D25" s="66">
        <v>14</v>
      </c>
      <c r="E25" s="66" t="s">
        <v>62</v>
      </c>
      <c r="F25" s="66">
        <v>7</v>
      </c>
      <c r="G25" s="66" t="s">
        <v>160</v>
      </c>
      <c r="H25" s="66" t="s">
        <v>161</v>
      </c>
      <c r="I25" s="66" t="s">
        <v>39</v>
      </c>
      <c r="J25" s="65"/>
      <c r="K25" s="19"/>
      <c r="L25" s="19"/>
      <c r="M25" s="19"/>
      <c r="N25" s="19"/>
      <c r="O25" s="19"/>
      <c r="P25" s="19"/>
      <c r="Q25" s="19"/>
    </row>
    <row r="26" spans="1:17" ht="25.5" x14ac:dyDescent="0.2">
      <c r="A26" s="20" t="s">
        <v>392</v>
      </c>
      <c r="B26" s="64" t="s">
        <v>29</v>
      </c>
      <c r="C26" s="64" t="s">
        <v>159</v>
      </c>
      <c r="D26" s="66">
        <v>14</v>
      </c>
      <c r="E26" s="66" t="s">
        <v>62</v>
      </c>
      <c r="F26" s="66">
        <v>8</v>
      </c>
      <c r="G26" s="66" t="s">
        <v>160</v>
      </c>
      <c r="H26" s="66" t="s">
        <v>161</v>
      </c>
      <c r="I26" s="66" t="s">
        <v>39</v>
      </c>
      <c r="J26" s="65"/>
      <c r="K26" s="19"/>
      <c r="L26" s="19"/>
      <c r="M26" s="19"/>
      <c r="N26" s="19"/>
      <c r="O26" s="19"/>
      <c r="P26" s="19"/>
      <c r="Q26" s="19"/>
    </row>
    <row r="27" spans="1:17" ht="25.5" x14ac:dyDescent="0.2">
      <c r="A27" s="20" t="s">
        <v>393</v>
      </c>
      <c r="B27" s="64" t="s">
        <v>29</v>
      </c>
      <c r="C27" s="64" t="s">
        <v>159</v>
      </c>
      <c r="D27" s="66">
        <v>15</v>
      </c>
      <c r="E27" s="66" t="s">
        <v>120</v>
      </c>
      <c r="F27" s="66">
        <v>13</v>
      </c>
      <c r="G27" s="66" t="s">
        <v>162</v>
      </c>
      <c r="H27" s="66" t="s">
        <v>163</v>
      </c>
      <c r="I27" s="66" t="s">
        <v>31</v>
      </c>
      <c r="J27" s="65"/>
      <c r="K27" s="19"/>
      <c r="L27" s="19"/>
      <c r="M27" s="19"/>
      <c r="N27" s="19"/>
      <c r="O27" s="19"/>
      <c r="P27" s="19"/>
      <c r="Q27" s="19"/>
    </row>
    <row r="28" spans="1:17" ht="25.5" x14ac:dyDescent="0.2">
      <c r="A28" s="20" t="s">
        <v>394</v>
      </c>
      <c r="B28" s="64" t="s">
        <v>29</v>
      </c>
      <c r="C28" s="64" t="s">
        <v>159</v>
      </c>
      <c r="D28" s="66">
        <v>22</v>
      </c>
      <c r="E28" s="66" t="s">
        <v>34</v>
      </c>
      <c r="F28" s="66">
        <v>18</v>
      </c>
      <c r="G28" s="66" t="s">
        <v>164</v>
      </c>
      <c r="H28" s="66" t="s">
        <v>165</v>
      </c>
      <c r="I28" s="66" t="s">
        <v>31</v>
      </c>
      <c r="J28" s="65"/>
      <c r="K28" s="19"/>
      <c r="L28" s="19"/>
      <c r="M28" s="19"/>
      <c r="N28" s="19"/>
      <c r="O28" s="19"/>
      <c r="P28" s="19"/>
      <c r="Q28" s="19"/>
    </row>
    <row r="29" spans="1:17" ht="25.5" x14ac:dyDescent="0.2">
      <c r="A29" s="20" t="s">
        <v>395</v>
      </c>
      <c r="B29" s="64" t="s">
        <v>29</v>
      </c>
      <c r="C29" s="64" t="s">
        <v>159</v>
      </c>
      <c r="D29" s="66">
        <v>27</v>
      </c>
      <c r="E29" s="66" t="s">
        <v>36</v>
      </c>
      <c r="F29" s="66">
        <v>6</v>
      </c>
      <c r="G29" s="66" t="s">
        <v>166</v>
      </c>
      <c r="H29" s="66" t="s">
        <v>167</v>
      </c>
      <c r="I29" s="66" t="s">
        <v>31</v>
      </c>
      <c r="J29" s="65"/>
      <c r="K29" s="19"/>
      <c r="L29" s="19"/>
      <c r="M29" s="19"/>
      <c r="N29" s="19"/>
      <c r="O29" s="19"/>
      <c r="P29" s="19"/>
      <c r="Q29" s="19"/>
    </row>
    <row r="30" spans="1:17" ht="25.5" x14ac:dyDescent="0.2">
      <c r="A30" s="20" t="s">
        <v>396</v>
      </c>
      <c r="B30" s="64" t="s">
        <v>29</v>
      </c>
      <c r="C30" s="64" t="s">
        <v>159</v>
      </c>
      <c r="D30" s="66">
        <v>27</v>
      </c>
      <c r="E30" s="66" t="s">
        <v>53</v>
      </c>
      <c r="F30" s="66">
        <v>29</v>
      </c>
      <c r="G30" s="66" t="s">
        <v>168</v>
      </c>
      <c r="H30" s="66" t="s">
        <v>169</v>
      </c>
      <c r="I30" s="66" t="s">
        <v>31</v>
      </c>
      <c r="J30" s="65"/>
      <c r="K30" s="19"/>
      <c r="L30" s="19"/>
      <c r="M30" s="19"/>
      <c r="N30" s="19"/>
      <c r="O30" s="19"/>
      <c r="P30" s="19"/>
      <c r="Q30" s="19"/>
    </row>
    <row r="31" spans="1:17" ht="25.5" x14ac:dyDescent="0.2">
      <c r="A31" s="20" t="s">
        <v>397</v>
      </c>
      <c r="B31" s="64" t="s">
        <v>29</v>
      </c>
      <c r="C31" s="64" t="s">
        <v>159</v>
      </c>
      <c r="D31" s="66">
        <v>33</v>
      </c>
      <c r="E31" s="66" t="s">
        <v>50</v>
      </c>
      <c r="F31" s="66">
        <v>19</v>
      </c>
      <c r="G31" s="66" t="s">
        <v>170</v>
      </c>
      <c r="H31" s="66" t="s">
        <v>171</v>
      </c>
      <c r="I31" s="66" t="s">
        <v>31</v>
      </c>
      <c r="J31" s="65"/>
      <c r="K31" s="19"/>
      <c r="L31" s="19"/>
      <c r="M31" s="19"/>
      <c r="N31" s="19"/>
      <c r="O31" s="19"/>
      <c r="P31" s="19"/>
      <c r="Q31" s="19"/>
    </row>
    <row r="32" spans="1:17" ht="25.5" x14ac:dyDescent="0.2">
      <c r="A32" s="20" t="s">
        <v>398</v>
      </c>
      <c r="B32" s="64" t="s">
        <v>29</v>
      </c>
      <c r="C32" s="64" t="s">
        <v>159</v>
      </c>
      <c r="D32" s="66">
        <v>37</v>
      </c>
      <c r="E32" s="66" t="s">
        <v>54</v>
      </c>
      <c r="F32" s="66">
        <v>14</v>
      </c>
      <c r="G32" s="66" t="s">
        <v>172</v>
      </c>
      <c r="H32" s="66" t="s">
        <v>173</v>
      </c>
      <c r="I32" s="66" t="s">
        <v>31</v>
      </c>
      <c r="J32" s="65"/>
      <c r="K32" s="19"/>
      <c r="L32" s="19"/>
      <c r="M32" s="19"/>
      <c r="N32" s="19"/>
      <c r="O32" s="19"/>
      <c r="P32" s="19"/>
      <c r="Q32" s="19"/>
    </row>
    <row r="33" spans="1:17" ht="25.5" x14ac:dyDescent="0.2">
      <c r="A33" s="20" t="s">
        <v>399</v>
      </c>
      <c r="B33" s="64" t="s">
        <v>29</v>
      </c>
      <c r="C33" s="64" t="s">
        <v>159</v>
      </c>
      <c r="D33" s="66">
        <v>39</v>
      </c>
      <c r="E33" s="66" t="s">
        <v>38</v>
      </c>
      <c r="F33" s="66">
        <v>14</v>
      </c>
      <c r="G33" s="66" t="s">
        <v>174</v>
      </c>
      <c r="H33" s="66" t="s">
        <v>175</v>
      </c>
      <c r="I33" s="66" t="s">
        <v>31</v>
      </c>
      <c r="J33" s="65"/>
      <c r="K33" s="19"/>
      <c r="L33" s="19"/>
      <c r="M33" s="19"/>
      <c r="N33" s="19"/>
      <c r="O33" s="19"/>
      <c r="P33" s="19"/>
      <c r="Q33" s="19"/>
    </row>
    <row r="34" spans="1:17" ht="25.5" x14ac:dyDescent="0.2">
      <c r="A34" s="20" t="s">
        <v>400</v>
      </c>
      <c r="B34" s="64" t="s">
        <v>29</v>
      </c>
      <c r="C34" s="64" t="s">
        <v>159</v>
      </c>
      <c r="D34" s="66">
        <v>40</v>
      </c>
      <c r="E34" s="66" t="s">
        <v>38</v>
      </c>
      <c r="F34" s="66">
        <v>16</v>
      </c>
      <c r="G34" s="66" t="s">
        <v>176</v>
      </c>
      <c r="H34" s="66" t="s">
        <v>177</v>
      </c>
      <c r="I34" s="66" t="s">
        <v>31</v>
      </c>
      <c r="J34" s="65"/>
      <c r="K34" s="19"/>
      <c r="L34" s="19"/>
      <c r="M34" s="19"/>
      <c r="N34" s="19"/>
      <c r="O34" s="19"/>
      <c r="P34" s="19"/>
      <c r="Q34" s="19"/>
    </row>
    <row r="35" spans="1:17" ht="38.25" x14ac:dyDescent="0.2">
      <c r="A35" s="20" t="s">
        <v>401</v>
      </c>
      <c r="B35" s="64" t="s">
        <v>29</v>
      </c>
      <c r="C35" s="64" t="s">
        <v>159</v>
      </c>
      <c r="D35" s="66">
        <v>45</v>
      </c>
      <c r="E35" s="66" t="s">
        <v>40</v>
      </c>
      <c r="F35" s="66">
        <v>5</v>
      </c>
      <c r="G35" s="66" t="s">
        <v>178</v>
      </c>
      <c r="H35" s="66" t="s">
        <v>179</v>
      </c>
      <c r="I35" s="66" t="s">
        <v>31</v>
      </c>
      <c r="J35" s="65"/>
      <c r="K35" s="19"/>
      <c r="L35" s="19"/>
      <c r="M35" s="19"/>
      <c r="N35" s="19"/>
      <c r="O35" s="19"/>
      <c r="P35" s="19"/>
      <c r="Q35" s="19"/>
    </row>
    <row r="36" spans="1:17" ht="25.5" x14ac:dyDescent="0.2">
      <c r="A36" s="20" t="s">
        <v>402</v>
      </c>
      <c r="B36" s="64" t="s">
        <v>29</v>
      </c>
      <c r="C36" s="64" t="s">
        <v>159</v>
      </c>
      <c r="D36" s="66">
        <v>46</v>
      </c>
      <c r="E36" s="66" t="s">
        <v>180</v>
      </c>
      <c r="F36" s="66">
        <v>3</v>
      </c>
      <c r="G36" s="66" t="s">
        <v>181</v>
      </c>
      <c r="H36" s="66" t="s">
        <v>182</v>
      </c>
      <c r="I36" s="66" t="s">
        <v>31</v>
      </c>
      <c r="J36" s="65"/>
      <c r="K36" s="19"/>
      <c r="L36" s="19"/>
      <c r="M36" s="19"/>
      <c r="N36" s="19"/>
      <c r="O36" s="19"/>
      <c r="P36" s="19"/>
      <c r="Q36" s="19"/>
    </row>
    <row r="37" spans="1:17" ht="25.5" x14ac:dyDescent="0.2">
      <c r="A37" s="20" t="s">
        <v>403</v>
      </c>
      <c r="B37" s="64" t="s">
        <v>29</v>
      </c>
      <c r="C37" s="64" t="s">
        <v>159</v>
      </c>
      <c r="D37" s="66">
        <v>46</v>
      </c>
      <c r="E37" s="66" t="s">
        <v>180</v>
      </c>
      <c r="F37" s="66">
        <v>35</v>
      </c>
      <c r="G37" s="66" t="s">
        <v>183</v>
      </c>
      <c r="H37" s="66" t="s">
        <v>184</v>
      </c>
      <c r="I37" s="66" t="s">
        <v>31</v>
      </c>
      <c r="J37" s="65"/>
      <c r="K37" s="19"/>
      <c r="L37" s="19"/>
      <c r="M37" s="19"/>
      <c r="N37" s="19"/>
      <c r="O37" s="19"/>
      <c r="P37" s="19"/>
      <c r="Q37" s="19"/>
    </row>
    <row r="38" spans="1:17" ht="25.5" x14ac:dyDescent="0.2">
      <c r="A38" s="20" t="s">
        <v>404</v>
      </c>
      <c r="B38" s="64" t="s">
        <v>29</v>
      </c>
      <c r="C38" s="64" t="s">
        <v>159</v>
      </c>
      <c r="D38" s="66">
        <v>47</v>
      </c>
      <c r="E38" s="66" t="s">
        <v>180</v>
      </c>
      <c r="F38" s="66">
        <v>2</v>
      </c>
      <c r="G38" s="66" t="s">
        <v>185</v>
      </c>
      <c r="H38" s="66" t="s">
        <v>186</v>
      </c>
      <c r="I38" s="66" t="s">
        <v>31</v>
      </c>
      <c r="J38" s="65"/>
      <c r="K38" s="19"/>
      <c r="L38" s="19"/>
      <c r="M38" s="19"/>
      <c r="N38" s="19"/>
      <c r="O38" s="19"/>
      <c r="P38" s="19"/>
      <c r="Q38" s="19"/>
    </row>
    <row r="39" spans="1:17" ht="25.5" x14ac:dyDescent="0.2">
      <c r="A39" s="20" t="s">
        <v>405</v>
      </c>
      <c r="B39" s="64" t="s">
        <v>29</v>
      </c>
      <c r="C39" s="64" t="s">
        <v>159</v>
      </c>
      <c r="D39" s="66">
        <v>47</v>
      </c>
      <c r="E39" s="66" t="s">
        <v>180</v>
      </c>
      <c r="F39" s="66">
        <v>15</v>
      </c>
      <c r="G39" s="66" t="s">
        <v>187</v>
      </c>
      <c r="H39" s="66" t="s">
        <v>188</v>
      </c>
      <c r="I39" s="66" t="s">
        <v>31</v>
      </c>
      <c r="J39" s="14"/>
      <c r="K39" s="19"/>
      <c r="L39" s="19"/>
      <c r="M39" s="19"/>
      <c r="N39" s="19"/>
      <c r="O39" s="19"/>
      <c r="P39" s="19"/>
      <c r="Q39" s="19"/>
    </row>
    <row r="40" spans="1:17" ht="25.5" x14ac:dyDescent="0.2">
      <c r="A40" s="20" t="s">
        <v>406</v>
      </c>
      <c r="B40" s="64" t="s">
        <v>29</v>
      </c>
      <c r="C40" s="64" t="s">
        <v>159</v>
      </c>
      <c r="D40" s="66">
        <v>47</v>
      </c>
      <c r="E40" s="66" t="s">
        <v>180</v>
      </c>
      <c r="F40" s="66">
        <v>19</v>
      </c>
      <c r="G40" s="66" t="s">
        <v>189</v>
      </c>
      <c r="H40" s="66" t="s">
        <v>190</v>
      </c>
      <c r="I40" s="66" t="s">
        <v>31</v>
      </c>
      <c r="J40" s="14"/>
      <c r="K40" s="19"/>
      <c r="L40" s="19"/>
      <c r="M40" s="19"/>
      <c r="N40" s="19"/>
      <c r="O40" s="19"/>
      <c r="P40" s="19"/>
      <c r="Q40" s="19"/>
    </row>
    <row r="41" spans="1:17" ht="25.5" x14ac:dyDescent="0.2">
      <c r="A41" s="20" t="s">
        <v>407</v>
      </c>
      <c r="B41" s="64" t="s">
        <v>29</v>
      </c>
      <c r="C41" s="64" t="s">
        <v>159</v>
      </c>
      <c r="D41" s="66">
        <v>49</v>
      </c>
      <c r="E41" s="66" t="s">
        <v>41</v>
      </c>
      <c r="F41" s="66">
        <v>11</v>
      </c>
      <c r="G41" s="66" t="s">
        <v>191</v>
      </c>
      <c r="H41" s="66" t="s">
        <v>192</v>
      </c>
      <c r="I41" s="66" t="s">
        <v>31</v>
      </c>
      <c r="J41" s="14"/>
      <c r="K41" s="19"/>
      <c r="L41" s="19"/>
      <c r="M41" s="19"/>
      <c r="N41" s="19"/>
      <c r="O41" s="19"/>
      <c r="P41" s="19"/>
      <c r="Q41" s="19"/>
    </row>
    <row r="42" spans="1:17" ht="25.5" x14ac:dyDescent="0.2">
      <c r="A42" s="20" t="s">
        <v>408</v>
      </c>
      <c r="B42" s="64" t="s">
        <v>29</v>
      </c>
      <c r="C42" s="64" t="s">
        <v>159</v>
      </c>
      <c r="D42" s="66">
        <v>51</v>
      </c>
      <c r="E42" s="66" t="s">
        <v>55</v>
      </c>
      <c r="F42" s="66">
        <v>12</v>
      </c>
      <c r="G42" s="66" t="s">
        <v>193</v>
      </c>
      <c r="H42" s="66" t="s">
        <v>194</v>
      </c>
      <c r="I42" s="66" t="s">
        <v>31</v>
      </c>
      <c r="J42" s="14"/>
      <c r="K42" s="19"/>
      <c r="L42" s="19"/>
      <c r="M42" s="19"/>
      <c r="N42" s="19"/>
      <c r="O42" s="19"/>
      <c r="P42" s="19"/>
      <c r="Q42" s="19"/>
    </row>
    <row r="43" spans="1:17" ht="25.5" x14ac:dyDescent="0.2">
      <c r="A43" s="20" t="s">
        <v>409</v>
      </c>
      <c r="B43" s="64" t="s">
        <v>29</v>
      </c>
      <c r="C43" s="64" t="s">
        <v>159</v>
      </c>
      <c r="D43" s="66">
        <v>78</v>
      </c>
      <c r="E43" s="66" t="s">
        <v>195</v>
      </c>
      <c r="F43" s="66">
        <v>5</v>
      </c>
      <c r="G43" s="66" t="s">
        <v>196</v>
      </c>
      <c r="H43" s="66" t="s">
        <v>197</v>
      </c>
      <c r="I43" s="66" t="s">
        <v>39</v>
      </c>
      <c r="J43" s="14"/>
      <c r="K43" s="19"/>
      <c r="L43" s="19"/>
      <c r="M43" s="19"/>
      <c r="N43" s="19"/>
      <c r="O43" s="19"/>
      <c r="P43" s="19"/>
      <c r="Q43" s="19"/>
    </row>
    <row r="44" spans="1:17" ht="25.5" x14ac:dyDescent="0.2">
      <c r="A44" s="20" t="s">
        <v>410</v>
      </c>
      <c r="B44" s="64" t="s">
        <v>29</v>
      </c>
      <c r="C44" s="64" t="s">
        <v>159</v>
      </c>
      <c r="D44" s="66">
        <v>78</v>
      </c>
      <c r="E44" s="66" t="s">
        <v>198</v>
      </c>
      <c r="F44" s="66">
        <v>15</v>
      </c>
      <c r="G44" s="66" t="s">
        <v>199</v>
      </c>
      <c r="H44" s="66" t="s">
        <v>200</v>
      </c>
      <c r="I44" s="66" t="s">
        <v>31</v>
      </c>
      <c r="J44" s="14"/>
      <c r="K44" s="19"/>
      <c r="L44" s="19"/>
      <c r="M44" s="19"/>
      <c r="N44" s="19"/>
      <c r="O44" s="19"/>
      <c r="P44" s="19"/>
      <c r="Q44" s="19"/>
    </row>
    <row r="45" spans="1:17" ht="51" x14ac:dyDescent="0.2">
      <c r="A45" s="20" t="s">
        <v>411</v>
      </c>
      <c r="B45" s="64" t="s">
        <v>29</v>
      </c>
      <c r="C45" s="64" t="s">
        <v>159</v>
      </c>
      <c r="D45" s="66">
        <v>78</v>
      </c>
      <c r="E45" s="66" t="s">
        <v>198</v>
      </c>
      <c r="F45" s="66">
        <v>23</v>
      </c>
      <c r="G45" s="66" t="s">
        <v>201</v>
      </c>
      <c r="H45" s="66" t="s">
        <v>202</v>
      </c>
      <c r="I45" s="66" t="s">
        <v>31</v>
      </c>
      <c r="J45" s="14"/>
      <c r="K45" s="19"/>
      <c r="L45" s="19"/>
      <c r="M45" s="19"/>
      <c r="N45" s="19"/>
      <c r="O45" s="19"/>
      <c r="P45" s="19"/>
      <c r="Q45" s="19"/>
    </row>
    <row r="46" spans="1:17" ht="25.5" x14ac:dyDescent="0.2">
      <c r="A46" s="20" t="s">
        <v>412</v>
      </c>
      <c r="B46" s="64" t="s">
        <v>29</v>
      </c>
      <c r="C46" s="64" t="s">
        <v>159</v>
      </c>
      <c r="D46" s="66">
        <v>79</v>
      </c>
      <c r="E46" s="66" t="s">
        <v>203</v>
      </c>
      <c r="F46" s="66">
        <v>8</v>
      </c>
      <c r="G46" s="66" t="s">
        <v>204</v>
      </c>
      <c r="H46" s="66" t="s">
        <v>205</v>
      </c>
      <c r="I46" s="66" t="s">
        <v>31</v>
      </c>
      <c r="J46" s="14"/>
      <c r="K46" s="19"/>
      <c r="L46" s="19"/>
      <c r="M46" s="19"/>
      <c r="N46" s="19"/>
      <c r="O46" s="19"/>
      <c r="P46" s="19"/>
      <c r="Q46" s="19"/>
    </row>
    <row r="47" spans="1:17" ht="25.5" x14ac:dyDescent="0.2">
      <c r="A47" s="20" t="s">
        <v>413</v>
      </c>
      <c r="B47" s="64" t="s">
        <v>29</v>
      </c>
      <c r="C47" s="64" t="s">
        <v>159</v>
      </c>
      <c r="D47" s="66">
        <v>88</v>
      </c>
      <c r="E47" s="66" t="s">
        <v>43</v>
      </c>
      <c r="F47" s="66">
        <v>12</v>
      </c>
      <c r="G47" s="66" t="s">
        <v>206</v>
      </c>
      <c r="H47" s="66" t="s">
        <v>207</v>
      </c>
      <c r="I47" s="66" t="s">
        <v>39</v>
      </c>
      <c r="J47" s="14"/>
      <c r="K47" s="19"/>
      <c r="L47" s="19"/>
      <c r="M47" s="19"/>
      <c r="N47" s="19"/>
      <c r="O47" s="19"/>
      <c r="P47" s="19"/>
      <c r="Q47" s="19"/>
    </row>
    <row r="48" spans="1:17" ht="25.5" x14ac:dyDescent="0.2">
      <c r="A48" s="20" t="s">
        <v>414</v>
      </c>
      <c r="B48" s="64" t="s">
        <v>29</v>
      </c>
      <c r="C48" s="64" t="s">
        <v>159</v>
      </c>
      <c r="D48" s="66">
        <v>88</v>
      </c>
      <c r="E48" s="66" t="s">
        <v>56</v>
      </c>
      <c r="F48" s="66">
        <v>19</v>
      </c>
      <c r="G48" s="66" t="s">
        <v>208</v>
      </c>
      <c r="H48" s="66" t="s">
        <v>209</v>
      </c>
      <c r="I48" s="66" t="s">
        <v>31</v>
      </c>
      <c r="J48" s="14"/>
      <c r="K48" s="19"/>
      <c r="L48" s="19"/>
      <c r="M48" s="19"/>
      <c r="N48" s="19"/>
      <c r="O48" s="19"/>
      <c r="P48" s="19"/>
      <c r="Q48" s="19"/>
    </row>
    <row r="49" spans="1:17" ht="25.5" x14ac:dyDescent="0.2">
      <c r="A49" s="20" t="s">
        <v>415</v>
      </c>
      <c r="B49" s="64" t="s">
        <v>29</v>
      </c>
      <c r="C49" s="64" t="s">
        <v>159</v>
      </c>
      <c r="D49" s="66">
        <v>89</v>
      </c>
      <c r="E49" s="66" t="s">
        <v>56</v>
      </c>
      <c r="F49" s="66">
        <v>9</v>
      </c>
      <c r="G49" s="66" t="s">
        <v>210</v>
      </c>
      <c r="H49" s="66" t="s">
        <v>211</v>
      </c>
      <c r="I49" s="66" t="s">
        <v>31</v>
      </c>
      <c r="J49" s="14"/>
      <c r="K49" s="19"/>
      <c r="L49" s="19"/>
      <c r="M49" s="19"/>
      <c r="N49" s="19"/>
      <c r="O49" s="19"/>
      <c r="P49" s="19"/>
      <c r="Q49" s="19"/>
    </row>
    <row r="50" spans="1:17" ht="25.5" x14ac:dyDescent="0.2">
      <c r="A50" s="20" t="s">
        <v>416</v>
      </c>
      <c r="B50" s="64" t="s">
        <v>29</v>
      </c>
      <c r="C50" s="64" t="s">
        <v>159</v>
      </c>
      <c r="D50" s="66">
        <v>94</v>
      </c>
      <c r="E50" s="66" t="s">
        <v>42</v>
      </c>
      <c r="F50" s="66">
        <v>22</v>
      </c>
      <c r="G50" s="66" t="s">
        <v>212</v>
      </c>
      <c r="H50" s="66" t="s">
        <v>213</v>
      </c>
      <c r="I50" s="66" t="s">
        <v>31</v>
      </c>
      <c r="J50" s="14"/>
      <c r="K50" s="19"/>
      <c r="L50" s="19"/>
      <c r="M50" s="19"/>
      <c r="N50" s="19"/>
      <c r="O50" s="19"/>
      <c r="P50" s="19"/>
      <c r="Q50" s="19"/>
    </row>
    <row r="51" spans="1:17" ht="25.5" x14ac:dyDescent="0.2">
      <c r="A51" s="20" t="s">
        <v>417</v>
      </c>
      <c r="B51" s="64" t="s">
        <v>29</v>
      </c>
      <c r="C51" s="64" t="s">
        <v>159</v>
      </c>
      <c r="D51" s="66">
        <v>107</v>
      </c>
      <c r="E51" s="66" t="s">
        <v>48</v>
      </c>
      <c r="F51" s="66">
        <v>25</v>
      </c>
      <c r="G51" s="66" t="s">
        <v>214</v>
      </c>
      <c r="H51" s="66" t="s">
        <v>215</v>
      </c>
      <c r="I51" s="66" t="s">
        <v>31</v>
      </c>
      <c r="J51" s="14"/>
      <c r="K51" s="19"/>
      <c r="L51" s="19"/>
      <c r="M51" s="19"/>
      <c r="N51" s="19"/>
      <c r="O51" s="19"/>
      <c r="P51" s="19"/>
      <c r="Q51" s="19"/>
    </row>
    <row r="52" spans="1:17" ht="25.5" x14ac:dyDescent="0.2">
      <c r="A52" s="20" t="s">
        <v>418</v>
      </c>
      <c r="B52" s="64" t="s">
        <v>29</v>
      </c>
      <c r="C52" s="64" t="s">
        <v>159</v>
      </c>
      <c r="D52" s="66">
        <v>111</v>
      </c>
      <c r="E52" s="66" t="s">
        <v>148</v>
      </c>
      <c r="F52" s="66">
        <v>16</v>
      </c>
      <c r="G52" s="66" t="s">
        <v>216</v>
      </c>
      <c r="H52" s="66" t="s">
        <v>217</v>
      </c>
      <c r="I52" s="66" t="s">
        <v>31</v>
      </c>
      <c r="J52" s="14"/>
      <c r="K52" s="19"/>
      <c r="L52" s="19"/>
      <c r="M52" s="19"/>
      <c r="N52" s="19"/>
      <c r="O52" s="19"/>
      <c r="P52" s="19"/>
      <c r="Q52" s="19"/>
    </row>
    <row r="53" spans="1:17" ht="25.5" x14ac:dyDescent="0.2">
      <c r="A53" s="20" t="s">
        <v>419</v>
      </c>
      <c r="B53" s="64" t="s">
        <v>29</v>
      </c>
      <c r="C53" s="64" t="s">
        <v>159</v>
      </c>
      <c r="D53" s="66">
        <v>113</v>
      </c>
      <c r="E53" s="66" t="s">
        <v>218</v>
      </c>
      <c r="F53" s="66">
        <v>1</v>
      </c>
      <c r="G53" s="66" t="s">
        <v>219</v>
      </c>
      <c r="H53" s="66" t="s">
        <v>220</v>
      </c>
      <c r="I53" s="66" t="s">
        <v>31</v>
      </c>
      <c r="J53" s="14"/>
      <c r="K53" s="19"/>
      <c r="L53" s="19"/>
      <c r="M53" s="19"/>
      <c r="N53" s="19"/>
      <c r="O53" s="19"/>
      <c r="P53" s="19"/>
      <c r="Q53" s="19"/>
    </row>
    <row r="54" spans="1:17" ht="25.5" x14ac:dyDescent="0.2">
      <c r="A54" s="20" t="s">
        <v>420</v>
      </c>
      <c r="B54" s="64" t="s">
        <v>29</v>
      </c>
      <c r="C54" s="64" t="s">
        <v>159</v>
      </c>
      <c r="D54" s="66">
        <v>113</v>
      </c>
      <c r="E54" s="66" t="s">
        <v>221</v>
      </c>
      <c r="F54" s="66">
        <v>5</v>
      </c>
      <c r="G54" s="66" t="s">
        <v>219</v>
      </c>
      <c r="H54" s="66" t="s">
        <v>220</v>
      </c>
      <c r="I54" s="66" t="s">
        <v>31</v>
      </c>
      <c r="J54" s="14"/>
      <c r="K54" s="19"/>
      <c r="L54" s="19"/>
      <c r="M54" s="19"/>
      <c r="N54" s="19"/>
      <c r="O54" s="19"/>
      <c r="P54" s="19"/>
      <c r="Q54" s="19"/>
    </row>
    <row r="55" spans="1:17" ht="25.5" x14ac:dyDescent="0.2">
      <c r="A55" s="20" t="s">
        <v>421</v>
      </c>
      <c r="B55" s="64" t="s">
        <v>29</v>
      </c>
      <c r="C55" s="64" t="s">
        <v>159</v>
      </c>
      <c r="D55" s="66">
        <v>126</v>
      </c>
      <c r="E55" s="66" t="s">
        <v>69</v>
      </c>
      <c r="F55" s="65"/>
      <c r="G55" s="66" t="s">
        <v>222</v>
      </c>
      <c r="H55" s="66" t="s">
        <v>223</v>
      </c>
      <c r="I55" s="66" t="s">
        <v>31</v>
      </c>
      <c r="J55" s="14"/>
      <c r="K55" s="19"/>
      <c r="L55" s="19"/>
      <c r="M55" s="19"/>
      <c r="N55" s="19"/>
      <c r="O55" s="19"/>
      <c r="P55" s="19"/>
      <c r="Q55" s="19"/>
    </row>
    <row r="56" spans="1:17" ht="25.5" x14ac:dyDescent="0.2">
      <c r="A56" s="20" t="s">
        <v>422</v>
      </c>
      <c r="B56" s="64" t="s">
        <v>29</v>
      </c>
      <c r="C56" s="64" t="s">
        <v>159</v>
      </c>
      <c r="D56" s="66">
        <v>127</v>
      </c>
      <c r="E56" s="66" t="s">
        <v>69</v>
      </c>
      <c r="F56" s="66">
        <v>1</v>
      </c>
      <c r="G56" s="66" t="s">
        <v>224</v>
      </c>
      <c r="H56" s="66" t="s">
        <v>225</v>
      </c>
      <c r="I56" s="66" t="s">
        <v>31</v>
      </c>
      <c r="J56" s="14"/>
      <c r="K56" s="19"/>
      <c r="M56" s="19"/>
      <c r="N56" s="19"/>
      <c r="O56" s="19"/>
      <c r="P56" s="19"/>
      <c r="Q56" s="19"/>
    </row>
    <row r="57" spans="1:17" ht="25.5" x14ac:dyDescent="0.2">
      <c r="A57" s="20" t="s">
        <v>423</v>
      </c>
      <c r="B57" s="64" t="s">
        <v>29</v>
      </c>
      <c r="C57" s="64" t="s">
        <v>159</v>
      </c>
      <c r="D57" s="66">
        <v>130</v>
      </c>
      <c r="E57" s="66" t="s">
        <v>47</v>
      </c>
      <c r="F57" s="66">
        <v>9</v>
      </c>
      <c r="G57" s="66" t="s">
        <v>226</v>
      </c>
      <c r="H57" s="66" t="s">
        <v>227</v>
      </c>
      <c r="I57" s="66" t="s">
        <v>31</v>
      </c>
      <c r="J57" s="14"/>
      <c r="K57" s="19"/>
      <c r="L57" s="19"/>
      <c r="M57" s="19"/>
      <c r="N57" s="19"/>
      <c r="O57" s="19"/>
      <c r="P57" s="19"/>
      <c r="Q57" s="19"/>
    </row>
    <row r="58" spans="1:17" ht="25.5" x14ac:dyDescent="0.2">
      <c r="A58" s="20" t="s">
        <v>424</v>
      </c>
      <c r="B58" s="64" t="s">
        <v>29</v>
      </c>
      <c r="C58" s="64" t="s">
        <v>159</v>
      </c>
      <c r="D58" s="66">
        <v>138</v>
      </c>
      <c r="E58" s="66" t="s">
        <v>80</v>
      </c>
      <c r="F58" s="66">
        <v>12</v>
      </c>
      <c r="G58" s="66" t="s">
        <v>228</v>
      </c>
      <c r="H58" s="66" t="s">
        <v>229</v>
      </c>
      <c r="I58" s="66" t="s">
        <v>31</v>
      </c>
      <c r="J58" s="14"/>
      <c r="K58" s="19"/>
      <c r="L58" s="19"/>
      <c r="M58" s="19"/>
      <c r="N58" s="19"/>
      <c r="O58" s="19"/>
      <c r="P58" s="19"/>
      <c r="Q58" s="19"/>
    </row>
    <row r="59" spans="1:17" ht="25.5" x14ac:dyDescent="0.2">
      <c r="A59" s="20" t="s">
        <v>425</v>
      </c>
      <c r="B59" s="64" t="s">
        <v>29</v>
      </c>
      <c r="C59" s="64" t="s">
        <v>159</v>
      </c>
      <c r="D59" s="66">
        <v>145</v>
      </c>
      <c r="E59" s="66">
        <v>11.3</v>
      </c>
      <c r="F59" s="65"/>
      <c r="G59" s="66" t="s">
        <v>230</v>
      </c>
      <c r="H59" s="66" t="s">
        <v>231</v>
      </c>
      <c r="I59" s="66" t="s">
        <v>39</v>
      </c>
      <c r="J59" s="14"/>
      <c r="K59" s="19"/>
      <c r="L59" s="19"/>
      <c r="M59" s="19"/>
      <c r="N59" s="19"/>
      <c r="O59" s="19"/>
      <c r="P59" s="19"/>
      <c r="Q59" s="19"/>
    </row>
    <row r="60" spans="1:17" x14ac:dyDescent="0.2">
      <c r="A60" s="20" t="s">
        <v>426</v>
      </c>
      <c r="B60" s="67" t="s">
        <v>71</v>
      </c>
      <c r="C60" s="67" t="s">
        <v>72</v>
      </c>
      <c r="D60" s="68">
        <v>14</v>
      </c>
      <c r="E60" s="68" t="s">
        <v>232</v>
      </c>
      <c r="F60" s="68">
        <v>12</v>
      </c>
      <c r="G60" s="69" t="s">
        <v>233</v>
      </c>
      <c r="H60" s="69" t="s">
        <v>234</v>
      </c>
      <c r="I60" s="68" t="s">
        <v>31</v>
      </c>
      <c r="J60" s="68" t="s">
        <v>70</v>
      </c>
      <c r="K60" s="19"/>
      <c r="L60" s="19"/>
      <c r="M60" s="19"/>
      <c r="N60" s="19"/>
      <c r="O60" s="19"/>
      <c r="P60" s="19"/>
      <c r="Q60" s="19"/>
    </row>
    <row r="61" spans="1:17" x14ac:dyDescent="0.2">
      <c r="A61" s="20" t="s">
        <v>427</v>
      </c>
      <c r="B61" s="67" t="s">
        <v>71</v>
      </c>
      <c r="C61" s="67" t="s">
        <v>72</v>
      </c>
      <c r="D61" s="68">
        <v>14</v>
      </c>
      <c r="E61" s="68" t="s">
        <v>232</v>
      </c>
      <c r="F61" s="68">
        <v>16</v>
      </c>
      <c r="G61" s="69" t="s">
        <v>235</v>
      </c>
      <c r="H61" s="69" t="s">
        <v>236</v>
      </c>
      <c r="I61" s="68" t="s">
        <v>39</v>
      </c>
      <c r="J61" s="68" t="s">
        <v>70</v>
      </c>
      <c r="K61" s="19"/>
      <c r="L61" s="19"/>
      <c r="M61" s="19"/>
      <c r="N61" s="19"/>
      <c r="O61" s="19"/>
      <c r="P61" s="19"/>
      <c r="Q61" s="19"/>
    </row>
    <row r="62" spans="1:17" ht="127.5" x14ac:dyDescent="0.2">
      <c r="A62" s="20" t="s">
        <v>428</v>
      </c>
      <c r="B62" s="67" t="s">
        <v>71</v>
      </c>
      <c r="C62" s="67" t="s">
        <v>72</v>
      </c>
      <c r="D62" s="68">
        <v>14</v>
      </c>
      <c r="E62" s="68" t="s">
        <v>232</v>
      </c>
      <c r="F62" s="68">
        <v>13</v>
      </c>
      <c r="G62" s="69" t="s">
        <v>237</v>
      </c>
      <c r="H62" s="69" t="s">
        <v>238</v>
      </c>
      <c r="I62" s="68" t="s">
        <v>39</v>
      </c>
      <c r="J62" s="68" t="s">
        <v>70</v>
      </c>
      <c r="K62" s="19"/>
      <c r="L62" s="19"/>
      <c r="M62" s="19"/>
      <c r="N62" s="19"/>
      <c r="O62" s="19"/>
      <c r="P62" s="19"/>
      <c r="Q62" s="19"/>
    </row>
    <row r="63" spans="1:17" ht="140.25" x14ac:dyDescent="0.2">
      <c r="A63" s="20" t="s">
        <v>429</v>
      </c>
      <c r="B63" s="67" t="s">
        <v>71</v>
      </c>
      <c r="C63" s="67" t="s">
        <v>72</v>
      </c>
      <c r="D63" s="68">
        <v>14</v>
      </c>
      <c r="E63" s="68" t="s">
        <v>232</v>
      </c>
      <c r="F63" s="68">
        <v>16</v>
      </c>
      <c r="G63" s="69" t="s">
        <v>239</v>
      </c>
      <c r="H63" s="69" t="s">
        <v>240</v>
      </c>
      <c r="I63" s="68" t="s">
        <v>39</v>
      </c>
      <c r="J63" s="68" t="s">
        <v>70</v>
      </c>
      <c r="K63" s="19"/>
      <c r="L63" s="19"/>
      <c r="M63" s="19"/>
      <c r="N63" s="19"/>
      <c r="O63" s="19"/>
      <c r="P63" s="19"/>
      <c r="Q63" s="19"/>
    </row>
    <row r="64" spans="1:17" ht="63.75" x14ac:dyDescent="0.2">
      <c r="A64" s="20" t="s">
        <v>430</v>
      </c>
      <c r="B64" s="67" t="s">
        <v>71</v>
      </c>
      <c r="C64" s="67" t="s">
        <v>72</v>
      </c>
      <c r="D64" s="68">
        <v>14</v>
      </c>
      <c r="E64" s="68" t="s">
        <v>232</v>
      </c>
      <c r="F64" s="68">
        <v>20</v>
      </c>
      <c r="G64" s="69" t="s">
        <v>241</v>
      </c>
      <c r="H64" s="69" t="s">
        <v>242</v>
      </c>
      <c r="I64" s="68" t="s">
        <v>39</v>
      </c>
      <c r="J64" s="68" t="s">
        <v>70</v>
      </c>
      <c r="K64" s="19"/>
      <c r="L64" s="19"/>
      <c r="M64" s="19"/>
      <c r="N64" s="19"/>
      <c r="O64" s="19"/>
      <c r="P64" s="19"/>
      <c r="Q64" s="19"/>
    </row>
    <row r="65" spans="1:17" ht="38.25" x14ac:dyDescent="0.2">
      <c r="A65" s="20" t="s">
        <v>431</v>
      </c>
      <c r="B65" s="67" t="s">
        <v>71</v>
      </c>
      <c r="C65" s="67" t="s">
        <v>72</v>
      </c>
      <c r="D65" s="68">
        <v>14</v>
      </c>
      <c r="E65" s="68" t="s">
        <v>232</v>
      </c>
      <c r="F65" s="68">
        <v>21</v>
      </c>
      <c r="G65" s="69" t="s">
        <v>243</v>
      </c>
      <c r="H65" s="69" t="s">
        <v>244</v>
      </c>
      <c r="I65" s="68" t="s">
        <v>39</v>
      </c>
      <c r="J65" s="68" t="s">
        <v>70</v>
      </c>
      <c r="K65" s="19"/>
      <c r="L65" s="19"/>
      <c r="M65" s="19"/>
      <c r="N65" s="19"/>
      <c r="O65" s="19"/>
      <c r="P65" s="19"/>
      <c r="Q65" s="19"/>
    </row>
    <row r="66" spans="1:17" x14ac:dyDescent="0.2">
      <c r="A66" s="20" t="s">
        <v>432</v>
      </c>
      <c r="B66" s="67" t="s">
        <v>71</v>
      </c>
      <c r="C66" s="67" t="s">
        <v>72</v>
      </c>
      <c r="D66" s="68">
        <v>14</v>
      </c>
      <c r="E66" s="68" t="s">
        <v>232</v>
      </c>
      <c r="F66" s="68">
        <v>12</v>
      </c>
      <c r="G66" s="69" t="s">
        <v>245</v>
      </c>
      <c r="H66" s="69" t="s">
        <v>246</v>
      </c>
      <c r="I66" s="68" t="s">
        <v>31</v>
      </c>
      <c r="J66" s="68" t="s">
        <v>70</v>
      </c>
      <c r="K66" s="19"/>
      <c r="L66" s="19"/>
      <c r="M66" s="19"/>
      <c r="N66" s="19"/>
      <c r="O66" s="19"/>
      <c r="P66" s="19"/>
      <c r="Q66" s="19"/>
    </row>
    <row r="67" spans="1:17" x14ac:dyDescent="0.2">
      <c r="A67" s="20" t="s">
        <v>433</v>
      </c>
      <c r="B67" s="67" t="s">
        <v>71</v>
      </c>
      <c r="C67" s="67" t="s">
        <v>72</v>
      </c>
      <c r="D67" s="68">
        <v>14</v>
      </c>
      <c r="E67" s="68" t="s">
        <v>232</v>
      </c>
      <c r="F67" s="68">
        <v>13</v>
      </c>
      <c r="G67" s="69" t="s">
        <v>245</v>
      </c>
      <c r="H67" s="69" t="s">
        <v>246</v>
      </c>
      <c r="I67" s="68" t="s">
        <v>31</v>
      </c>
      <c r="J67" s="68" t="s">
        <v>70</v>
      </c>
      <c r="K67" s="19"/>
      <c r="L67" s="19"/>
      <c r="M67" s="19"/>
      <c r="N67" s="19"/>
      <c r="O67" s="19"/>
      <c r="P67" s="19"/>
      <c r="Q67" s="19"/>
    </row>
    <row r="68" spans="1:17" x14ac:dyDescent="0.2">
      <c r="A68" s="20" t="s">
        <v>434</v>
      </c>
      <c r="B68" s="67" t="s">
        <v>71</v>
      </c>
      <c r="C68" s="67" t="s">
        <v>72</v>
      </c>
      <c r="D68" s="68">
        <v>14</v>
      </c>
      <c r="E68" s="68" t="s">
        <v>232</v>
      </c>
      <c r="F68" s="68">
        <v>14</v>
      </c>
      <c r="G68" s="69" t="s">
        <v>245</v>
      </c>
      <c r="H68" s="69" t="s">
        <v>246</v>
      </c>
      <c r="I68" s="68" t="s">
        <v>31</v>
      </c>
      <c r="J68" s="68" t="s">
        <v>70</v>
      </c>
      <c r="K68" s="19"/>
      <c r="L68" s="19"/>
      <c r="M68" s="19"/>
      <c r="N68" s="19"/>
      <c r="O68" s="19"/>
      <c r="P68" s="19"/>
      <c r="Q68" s="19"/>
    </row>
    <row r="69" spans="1:17" ht="89.25" x14ac:dyDescent="0.2">
      <c r="A69" s="20" t="s">
        <v>435</v>
      </c>
      <c r="B69" s="67" t="s">
        <v>71</v>
      </c>
      <c r="C69" s="67" t="s">
        <v>72</v>
      </c>
      <c r="D69" s="68">
        <v>15</v>
      </c>
      <c r="E69" s="68" t="s">
        <v>232</v>
      </c>
      <c r="F69" s="68" t="s">
        <v>247</v>
      </c>
      <c r="G69" s="69" t="s">
        <v>248</v>
      </c>
      <c r="H69" s="69" t="s">
        <v>249</v>
      </c>
      <c r="I69" s="68" t="s">
        <v>39</v>
      </c>
      <c r="J69" s="68" t="s">
        <v>70</v>
      </c>
      <c r="K69" s="19"/>
      <c r="L69" s="19"/>
      <c r="M69" s="19"/>
      <c r="N69" s="19"/>
      <c r="O69" s="19"/>
      <c r="P69" s="19"/>
      <c r="Q69" s="19"/>
    </row>
    <row r="70" spans="1:17" ht="63.75" x14ac:dyDescent="0.2">
      <c r="A70" s="20" t="s">
        <v>436</v>
      </c>
      <c r="B70" s="67" t="s">
        <v>71</v>
      </c>
      <c r="C70" s="67" t="s">
        <v>72</v>
      </c>
      <c r="D70" s="68">
        <v>15</v>
      </c>
      <c r="E70" s="68" t="s">
        <v>120</v>
      </c>
      <c r="F70" s="68">
        <v>10</v>
      </c>
      <c r="G70" s="69" t="s">
        <v>250</v>
      </c>
      <c r="H70" s="69" t="s">
        <v>251</v>
      </c>
      <c r="I70" s="68" t="s">
        <v>39</v>
      </c>
      <c r="J70" s="68" t="s">
        <v>70</v>
      </c>
      <c r="K70" s="19"/>
      <c r="L70" s="19"/>
      <c r="M70" s="19"/>
      <c r="N70" s="19"/>
      <c r="O70" s="19"/>
      <c r="P70" s="19"/>
      <c r="Q70" s="19"/>
    </row>
    <row r="71" spans="1:17" ht="89.25" x14ac:dyDescent="0.2">
      <c r="A71" s="20" t="s">
        <v>437</v>
      </c>
      <c r="B71" s="67" t="s">
        <v>71</v>
      </c>
      <c r="C71" s="67" t="s">
        <v>72</v>
      </c>
      <c r="D71" s="68">
        <v>15</v>
      </c>
      <c r="E71" s="68" t="s">
        <v>252</v>
      </c>
      <c r="F71" s="68">
        <v>2</v>
      </c>
      <c r="G71" s="69" t="s">
        <v>253</v>
      </c>
      <c r="H71" s="69" t="s">
        <v>254</v>
      </c>
      <c r="I71" s="68" t="s">
        <v>39</v>
      </c>
      <c r="J71" s="68" t="s">
        <v>70</v>
      </c>
      <c r="K71" s="19"/>
      <c r="L71" s="19"/>
      <c r="M71" s="19"/>
      <c r="N71" s="19"/>
      <c r="O71" s="19"/>
      <c r="P71" s="19"/>
      <c r="Q71" s="19"/>
    </row>
    <row r="72" spans="1:17" x14ac:dyDescent="0.2">
      <c r="A72" s="20" t="s">
        <v>438</v>
      </c>
      <c r="B72" s="67" t="s">
        <v>71</v>
      </c>
      <c r="C72" s="67" t="s">
        <v>72</v>
      </c>
      <c r="D72" s="68">
        <v>15</v>
      </c>
      <c r="E72" s="68" t="s">
        <v>63</v>
      </c>
      <c r="F72" s="68">
        <v>19</v>
      </c>
      <c r="G72" s="69" t="s">
        <v>255</v>
      </c>
      <c r="H72" s="69" t="s">
        <v>256</v>
      </c>
      <c r="I72" s="68" t="s">
        <v>31</v>
      </c>
      <c r="J72" s="68" t="s">
        <v>70</v>
      </c>
      <c r="K72" s="19"/>
      <c r="L72" s="19"/>
      <c r="M72" s="19"/>
      <c r="N72" s="19"/>
      <c r="O72" s="19"/>
      <c r="P72" s="19"/>
      <c r="Q72" s="19"/>
    </row>
    <row r="73" spans="1:17" x14ac:dyDescent="0.2">
      <c r="A73" s="20" t="s">
        <v>439</v>
      </c>
      <c r="B73" s="67" t="s">
        <v>71</v>
      </c>
      <c r="C73" s="67" t="s">
        <v>72</v>
      </c>
      <c r="D73" s="68">
        <v>16</v>
      </c>
      <c r="E73" s="68" t="s">
        <v>49</v>
      </c>
      <c r="F73" s="68">
        <v>30</v>
      </c>
      <c r="G73" s="69" t="s">
        <v>257</v>
      </c>
      <c r="H73" s="69" t="s">
        <v>258</v>
      </c>
      <c r="I73" s="68" t="s">
        <v>31</v>
      </c>
      <c r="J73" s="68" t="s">
        <v>70</v>
      </c>
      <c r="K73" s="19"/>
      <c r="L73" s="19"/>
      <c r="M73" s="19"/>
      <c r="N73" s="19"/>
      <c r="O73" s="19"/>
      <c r="P73" s="19"/>
      <c r="Q73" s="19"/>
    </row>
    <row r="74" spans="1:17" x14ac:dyDescent="0.2">
      <c r="A74" s="20" t="s">
        <v>440</v>
      </c>
      <c r="B74" s="67" t="s">
        <v>71</v>
      </c>
      <c r="C74" s="67" t="s">
        <v>72</v>
      </c>
      <c r="D74" s="68">
        <v>16</v>
      </c>
      <c r="E74" s="68" t="s">
        <v>49</v>
      </c>
      <c r="F74" s="68">
        <v>35</v>
      </c>
      <c r="G74" s="69" t="s">
        <v>259</v>
      </c>
      <c r="H74" s="69" t="s">
        <v>260</v>
      </c>
      <c r="I74" s="68" t="s">
        <v>31</v>
      </c>
      <c r="J74" s="68" t="s">
        <v>70</v>
      </c>
      <c r="K74" s="19"/>
      <c r="L74" s="19"/>
      <c r="M74" s="19"/>
      <c r="N74" s="19"/>
      <c r="O74" s="19"/>
      <c r="P74" s="19"/>
      <c r="Q74" s="19"/>
    </row>
    <row r="75" spans="1:17" ht="51" x14ac:dyDescent="0.2">
      <c r="A75" s="20" t="s">
        <v>441</v>
      </c>
      <c r="B75" s="67" t="s">
        <v>71</v>
      </c>
      <c r="C75" s="67" t="s">
        <v>72</v>
      </c>
      <c r="D75" s="68">
        <v>19</v>
      </c>
      <c r="E75" s="68" t="s">
        <v>30</v>
      </c>
      <c r="F75" s="68">
        <v>16</v>
      </c>
      <c r="G75" s="69" t="s">
        <v>261</v>
      </c>
      <c r="H75" s="69" t="s">
        <v>262</v>
      </c>
      <c r="I75" s="68" t="s">
        <v>39</v>
      </c>
      <c r="J75" s="68" t="s">
        <v>70</v>
      </c>
      <c r="K75" s="19"/>
      <c r="L75" s="19"/>
      <c r="M75" s="19"/>
      <c r="N75" s="19"/>
      <c r="O75" s="19"/>
      <c r="P75" s="19"/>
      <c r="Q75" s="19"/>
    </row>
    <row r="76" spans="1:17" ht="51" x14ac:dyDescent="0.2">
      <c r="A76" s="20" t="s">
        <v>442</v>
      </c>
      <c r="B76" s="67" t="s">
        <v>71</v>
      </c>
      <c r="C76" s="67" t="s">
        <v>72</v>
      </c>
      <c r="D76" s="68">
        <v>20</v>
      </c>
      <c r="E76" s="68" t="s">
        <v>73</v>
      </c>
      <c r="F76" s="68">
        <v>15</v>
      </c>
      <c r="G76" s="69" t="s">
        <v>263</v>
      </c>
      <c r="H76" s="69" t="s">
        <v>262</v>
      </c>
      <c r="I76" s="68" t="s">
        <v>39</v>
      </c>
      <c r="J76" s="68" t="s">
        <v>70</v>
      </c>
      <c r="K76" s="19"/>
      <c r="L76" s="19"/>
      <c r="M76" s="19"/>
      <c r="N76" s="19"/>
      <c r="O76" s="19"/>
      <c r="P76" s="19"/>
      <c r="Q76" s="19"/>
    </row>
    <row r="77" spans="1:17" ht="51" x14ac:dyDescent="0.2">
      <c r="A77" s="20" t="s">
        <v>443</v>
      </c>
      <c r="B77" s="67" t="s">
        <v>71</v>
      </c>
      <c r="C77" s="67" t="s">
        <v>72</v>
      </c>
      <c r="D77" s="68">
        <v>20</v>
      </c>
      <c r="E77" s="68" t="s">
        <v>65</v>
      </c>
      <c r="F77" s="68">
        <v>29</v>
      </c>
      <c r="G77" s="69" t="s">
        <v>264</v>
      </c>
      <c r="H77" s="69" t="s">
        <v>262</v>
      </c>
      <c r="I77" s="68" t="s">
        <v>39</v>
      </c>
      <c r="J77" s="68" t="s">
        <v>70</v>
      </c>
      <c r="K77" s="19"/>
      <c r="L77" s="19"/>
      <c r="M77" s="19"/>
      <c r="N77" s="19"/>
      <c r="O77" s="19"/>
      <c r="P77" s="19"/>
      <c r="Q77" s="19"/>
    </row>
    <row r="78" spans="1:17" ht="51" x14ac:dyDescent="0.2">
      <c r="A78" s="20" t="s">
        <v>444</v>
      </c>
      <c r="B78" s="67" t="s">
        <v>71</v>
      </c>
      <c r="C78" s="67" t="s">
        <v>72</v>
      </c>
      <c r="D78" s="68">
        <v>21</v>
      </c>
      <c r="E78" s="68" t="s">
        <v>74</v>
      </c>
      <c r="F78" s="68">
        <v>1</v>
      </c>
      <c r="G78" s="69" t="s">
        <v>265</v>
      </c>
      <c r="H78" s="69" t="s">
        <v>262</v>
      </c>
      <c r="I78" s="68" t="s">
        <v>39</v>
      </c>
      <c r="J78" s="68" t="s">
        <v>70</v>
      </c>
      <c r="K78" s="19"/>
      <c r="L78" s="19"/>
      <c r="M78" s="19"/>
      <c r="N78" s="19"/>
      <c r="O78" s="19"/>
      <c r="P78" s="19"/>
      <c r="Q78" s="19"/>
    </row>
    <row r="79" spans="1:17" ht="25.5" x14ac:dyDescent="0.2">
      <c r="A79" s="20" t="s">
        <v>445</v>
      </c>
      <c r="B79" s="67" t="s">
        <v>71</v>
      </c>
      <c r="C79" s="67" t="s">
        <v>72</v>
      </c>
      <c r="D79" s="68">
        <v>22</v>
      </c>
      <c r="E79" s="68" t="s">
        <v>35</v>
      </c>
      <c r="F79" s="68">
        <v>31</v>
      </c>
      <c r="G79" s="69" t="s">
        <v>266</v>
      </c>
      <c r="H79" s="69" t="s">
        <v>267</v>
      </c>
      <c r="I79" s="68" t="s">
        <v>31</v>
      </c>
      <c r="J79" s="68" t="s">
        <v>70</v>
      </c>
      <c r="K79" s="19"/>
      <c r="L79" s="19"/>
      <c r="M79" s="19"/>
      <c r="N79" s="19"/>
      <c r="O79" s="19"/>
      <c r="P79" s="19"/>
      <c r="Q79" s="19"/>
    </row>
    <row r="80" spans="1:17" ht="25.5" x14ac:dyDescent="0.2">
      <c r="A80" s="20" t="s">
        <v>446</v>
      </c>
      <c r="B80" s="67" t="s">
        <v>71</v>
      </c>
      <c r="C80" s="67" t="s">
        <v>72</v>
      </c>
      <c r="D80" s="68">
        <v>22</v>
      </c>
      <c r="E80" s="68" t="s">
        <v>35</v>
      </c>
      <c r="F80" s="68">
        <v>32</v>
      </c>
      <c r="G80" s="69" t="s">
        <v>266</v>
      </c>
      <c r="H80" s="69" t="s">
        <v>267</v>
      </c>
      <c r="I80" s="68" t="s">
        <v>31</v>
      </c>
      <c r="J80" s="68" t="s">
        <v>70</v>
      </c>
      <c r="K80" s="19"/>
      <c r="L80" s="19"/>
      <c r="M80" s="19"/>
      <c r="N80" s="19"/>
      <c r="O80" s="19"/>
      <c r="P80" s="19"/>
      <c r="Q80" s="19"/>
    </row>
    <row r="81" spans="1:17" ht="76.5" x14ac:dyDescent="0.2">
      <c r="A81" s="20" t="s">
        <v>447</v>
      </c>
      <c r="B81" s="67" t="s">
        <v>71</v>
      </c>
      <c r="C81" s="67" t="s">
        <v>72</v>
      </c>
      <c r="D81" s="68">
        <v>23</v>
      </c>
      <c r="E81" s="68" t="s">
        <v>35</v>
      </c>
      <c r="F81" s="68" t="s">
        <v>268</v>
      </c>
      <c r="G81" s="69" t="s">
        <v>269</v>
      </c>
      <c r="H81" s="69" t="s">
        <v>270</v>
      </c>
      <c r="I81" s="68" t="s">
        <v>39</v>
      </c>
      <c r="J81" s="68" t="s">
        <v>70</v>
      </c>
      <c r="K81" s="19"/>
      <c r="L81" s="19"/>
      <c r="M81" s="19"/>
      <c r="N81" s="19"/>
      <c r="O81" s="19"/>
      <c r="P81" s="19"/>
      <c r="Q81" s="19"/>
    </row>
    <row r="82" spans="1:17" ht="76.5" x14ac:dyDescent="0.2">
      <c r="A82" s="20" t="s">
        <v>448</v>
      </c>
      <c r="B82" s="67" t="s">
        <v>71</v>
      </c>
      <c r="C82" s="67" t="s">
        <v>72</v>
      </c>
      <c r="D82" s="68">
        <v>23</v>
      </c>
      <c r="E82" s="68" t="s">
        <v>35</v>
      </c>
      <c r="F82" s="68" t="s">
        <v>271</v>
      </c>
      <c r="G82" s="69" t="s">
        <v>272</v>
      </c>
      <c r="H82" s="69" t="s">
        <v>273</v>
      </c>
      <c r="I82" s="68" t="s">
        <v>39</v>
      </c>
      <c r="J82" s="68" t="s">
        <v>70</v>
      </c>
      <c r="K82" s="19"/>
      <c r="L82" s="19"/>
      <c r="M82" s="19"/>
      <c r="N82" s="19"/>
      <c r="O82" s="19"/>
      <c r="P82" s="19"/>
      <c r="Q82" s="19"/>
    </row>
    <row r="83" spans="1:17" ht="63.75" x14ac:dyDescent="0.2">
      <c r="A83" s="20" t="s">
        <v>449</v>
      </c>
      <c r="B83" s="67" t="s">
        <v>71</v>
      </c>
      <c r="C83" s="67" t="s">
        <v>72</v>
      </c>
      <c r="D83" s="68">
        <v>23</v>
      </c>
      <c r="E83" s="68" t="s">
        <v>35</v>
      </c>
      <c r="F83" s="68" t="s">
        <v>274</v>
      </c>
      <c r="G83" s="69" t="s">
        <v>275</v>
      </c>
      <c r="H83" s="69" t="s">
        <v>276</v>
      </c>
      <c r="I83" s="68" t="s">
        <v>39</v>
      </c>
      <c r="J83" s="68" t="s">
        <v>70</v>
      </c>
      <c r="K83" s="19"/>
      <c r="L83" s="19"/>
      <c r="M83" s="19"/>
      <c r="N83" s="19"/>
      <c r="O83" s="19"/>
      <c r="P83" s="19"/>
      <c r="Q83" s="19"/>
    </row>
    <row r="84" spans="1:17" ht="127.5" x14ac:dyDescent="0.2">
      <c r="A84" s="20" t="s">
        <v>450</v>
      </c>
      <c r="B84" s="67" t="s">
        <v>71</v>
      </c>
      <c r="C84" s="67" t="s">
        <v>72</v>
      </c>
      <c r="D84" s="68">
        <v>24</v>
      </c>
      <c r="E84" s="68" t="s">
        <v>35</v>
      </c>
      <c r="F84" s="68" t="s">
        <v>277</v>
      </c>
      <c r="G84" s="69" t="s">
        <v>278</v>
      </c>
      <c r="H84" s="69" t="s">
        <v>279</v>
      </c>
      <c r="I84" s="68" t="s">
        <v>39</v>
      </c>
      <c r="J84" s="68" t="s">
        <v>70</v>
      </c>
      <c r="K84" s="19"/>
      <c r="L84" s="19"/>
      <c r="M84" s="19"/>
      <c r="N84" s="19"/>
      <c r="O84" s="19"/>
      <c r="P84" s="19"/>
      <c r="Q84" s="19"/>
    </row>
    <row r="85" spans="1:17" ht="38.25" x14ac:dyDescent="0.2">
      <c r="A85" s="20" t="s">
        <v>451</v>
      </c>
      <c r="B85" s="67" t="s">
        <v>71</v>
      </c>
      <c r="C85" s="67" t="s">
        <v>72</v>
      </c>
      <c r="D85" s="68">
        <v>24</v>
      </c>
      <c r="E85" s="68" t="s">
        <v>35</v>
      </c>
      <c r="F85" s="68">
        <v>5</v>
      </c>
      <c r="G85" s="69" t="s">
        <v>280</v>
      </c>
      <c r="H85" s="69" t="s">
        <v>281</v>
      </c>
      <c r="I85" s="68" t="s">
        <v>39</v>
      </c>
      <c r="J85" s="68" t="s">
        <v>70</v>
      </c>
      <c r="K85" s="19"/>
      <c r="L85" s="19"/>
      <c r="M85" s="19"/>
      <c r="N85" s="19"/>
      <c r="O85" s="19"/>
      <c r="P85" s="19"/>
      <c r="Q85" s="19"/>
    </row>
    <row r="86" spans="1:17" ht="51" x14ac:dyDescent="0.2">
      <c r="A86" s="20" t="s">
        <v>452</v>
      </c>
      <c r="B86" s="67" t="s">
        <v>71</v>
      </c>
      <c r="C86" s="67" t="s">
        <v>72</v>
      </c>
      <c r="D86" s="68">
        <v>24</v>
      </c>
      <c r="E86" s="68" t="s">
        <v>35</v>
      </c>
      <c r="F86" s="68">
        <v>9</v>
      </c>
      <c r="G86" s="69" t="s">
        <v>282</v>
      </c>
      <c r="H86" s="69" t="s">
        <v>283</v>
      </c>
      <c r="I86" s="68" t="s">
        <v>39</v>
      </c>
      <c r="J86" s="68" t="s">
        <v>70</v>
      </c>
      <c r="K86" s="19"/>
      <c r="L86" s="19"/>
      <c r="M86" s="19"/>
      <c r="N86" s="19"/>
      <c r="O86" s="19"/>
      <c r="P86" s="19"/>
      <c r="Q86" s="19"/>
    </row>
    <row r="87" spans="1:17" x14ac:dyDescent="0.2">
      <c r="A87" s="20" t="s">
        <v>453</v>
      </c>
      <c r="B87" s="67" t="s">
        <v>71</v>
      </c>
      <c r="C87" s="67" t="s">
        <v>72</v>
      </c>
      <c r="D87" s="68">
        <v>25</v>
      </c>
      <c r="E87" s="68" t="s">
        <v>75</v>
      </c>
      <c r="F87" s="68">
        <v>41</v>
      </c>
      <c r="G87" s="69" t="s">
        <v>284</v>
      </c>
      <c r="H87" s="69" t="s">
        <v>285</v>
      </c>
      <c r="I87" s="68" t="s">
        <v>31</v>
      </c>
      <c r="J87" s="68" t="s">
        <v>70</v>
      </c>
      <c r="K87" s="19"/>
      <c r="L87" s="19"/>
      <c r="M87" s="19"/>
      <c r="N87" s="19"/>
      <c r="O87" s="19"/>
      <c r="P87" s="19"/>
      <c r="Q87" s="19"/>
    </row>
    <row r="88" spans="1:17" x14ac:dyDescent="0.2">
      <c r="A88" s="20" t="s">
        <v>454</v>
      </c>
      <c r="B88" s="67" t="s">
        <v>71</v>
      </c>
      <c r="C88" s="67" t="s">
        <v>72</v>
      </c>
      <c r="D88" s="68">
        <v>25</v>
      </c>
      <c r="E88" s="68" t="s">
        <v>75</v>
      </c>
      <c r="F88" s="68">
        <v>39</v>
      </c>
      <c r="G88" s="69" t="s">
        <v>284</v>
      </c>
      <c r="H88" s="69" t="s">
        <v>285</v>
      </c>
      <c r="I88" s="68" t="s">
        <v>31</v>
      </c>
      <c r="J88" s="68" t="s">
        <v>70</v>
      </c>
      <c r="K88" s="19"/>
      <c r="L88" s="19"/>
      <c r="M88" s="19"/>
      <c r="N88" s="19"/>
      <c r="O88" s="19"/>
      <c r="P88" s="19"/>
      <c r="Q88" s="19"/>
    </row>
    <row r="89" spans="1:17" x14ac:dyDescent="0.2">
      <c r="A89" s="20" t="s">
        <v>455</v>
      </c>
      <c r="B89" s="67" t="s">
        <v>71</v>
      </c>
      <c r="C89" s="67" t="s">
        <v>72</v>
      </c>
      <c r="D89" s="68">
        <v>25</v>
      </c>
      <c r="E89" s="68" t="s">
        <v>75</v>
      </c>
      <c r="F89" s="68">
        <v>36</v>
      </c>
      <c r="G89" s="69" t="s">
        <v>284</v>
      </c>
      <c r="H89" s="69" t="s">
        <v>285</v>
      </c>
      <c r="I89" s="68" t="s">
        <v>31</v>
      </c>
      <c r="J89" s="68" t="s">
        <v>70</v>
      </c>
      <c r="K89" s="19"/>
      <c r="L89" s="19"/>
      <c r="M89" s="19"/>
      <c r="N89" s="19"/>
      <c r="O89" s="19"/>
      <c r="P89" s="19"/>
      <c r="Q89" s="19"/>
    </row>
    <row r="90" spans="1:17" x14ac:dyDescent="0.2">
      <c r="A90" s="20" t="s">
        <v>456</v>
      </c>
      <c r="B90" s="67" t="s">
        <v>71</v>
      </c>
      <c r="C90" s="67" t="s">
        <v>72</v>
      </c>
      <c r="D90" s="68">
        <v>25</v>
      </c>
      <c r="E90" s="68" t="s">
        <v>75</v>
      </c>
      <c r="F90" s="68">
        <v>31</v>
      </c>
      <c r="G90" s="69" t="s">
        <v>284</v>
      </c>
      <c r="H90" s="69" t="s">
        <v>285</v>
      </c>
      <c r="I90" s="68" t="s">
        <v>31</v>
      </c>
      <c r="J90" s="68" t="s">
        <v>70</v>
      </c>
      <c r="K90" s="19"/>
      <c r="L90" s="19"/>
      <c r="M90" s="19"/>
      <c r="N90" s="19"/>
      <c r="O90" s="19"/>
      <c r="P90" s="19"/>
      <c r="Q90" s="19"/>
    </row>
    <row r="91" spans="1:17" x14ac:dyDescent="0.2">
      <c r="A91" s="20" t="s">
        <v>457</v>
      </c>
      <c r="B91" s="67" t="s">
        <v>71</v>
      </c>
      <c r="C91" s="67" t="s">
        <v>72</v>
      </c>
      <c r="D91" s="68">
        <v>25</v>
      </c>
      <c r="E91" s="68" t="s">
        <v>75</v>
      </c>
      <c r="F91" s="68">
        <v>29</v>
      </c>
      <c r="G91" s="69" t="s">
        <v>284</v>
      </c>
      <c r="H91" s="69" t="s">
        <v>285</v>
      </c>
      <c r="I91" s="68" t="s">
        <v>31</v>
      </c>
      <c r="J91" s="68" t="s">
        <v>70</v>
      </c>
      <c r="K91" s="19"/>
      <c r="L91" s="19"/>
      <c r="M91" s="19"/>
      <c r="N91" s="19"/>
      <c r="O91" s="19"/>
      <c r="P91" s="19"/>
      <c r="Q91" s="19"/>
    </row>
    <row r="92" spans="1:17" x14ac:dyDescent="0.2">
      <c r="A92" s="20" t="s">
        <v>458</v>
      </c>
      <c r="B92" s="67" t="s">
        <v>71</v>
      </c>
      <c r="C92" s="67" t="s">
        <v>72</v>
      </c>
      <c r="D92" s="68">
        <v>25</v>
      </c>
      <c r="E92" s="68" t="s">
        <v>75</v>
      </c>
      <c r="F92" s="68">
        <v>27</v>
      </c>
      <c r="G92" s="69" t="s">
        <v>284</v>
      </c>
      <c r="H92" s="69" t="s">
        <v>285</v>
      </c>
      <c r="I92" s="68" t="s">
        <v>31</v>
      </c>
      <c r="J92" s="68" t="s">
        <v>70</v>
      </c>
      <c r="K92" s="19"/>
      <c r="L92" s="19"/>
      <c r="M92" s="19"/>
      <c r="N92" s="19"/>
      <c r="O92" s="19"/>
      <c r="P92" s="19"/>
      <c r="Q92" s="19"/>
    </row>
    <row r="93" spans="1:17" x14ac:dyDescent="0.2">
      <c r="A93" s="20" t="s">
        <v>459</v>
      </c>
      <c r="B93" s="67" t="s">
        <v>71</v>
      </c>
      <c r="C93" s="67" t="s">
        <v>72</v>
      </c>
      <c r="D93" s="68">
        <v>25</v>
      </c>
      <c r="E93" s="68" t="s">
        <v>75</v>
      </c>
      <c r="F93" s="68">
        <v>26</v>
      </c>
      <c r="G93" s="69" t="s">
        <v>284</v>
      </c>
      <c r="H93" s="69" t="s">
        <v>285</v>
      </c>
      <c r="I93" s="68" t="s">
        <v>31</v>
      </c>
      <c r="J93" s="68" t="s">
        <v>70</v>
      </c>
      <c r="K93" s="19"/>
      <c r="L93" s="19"/>
      <c r="M93" s="19"/>
      <c r="N93" s="19"/>
      <c r="O93" s="19"/>
      <c r="P93" s="19"/>
      <c r="Q93" s="19"/>
    </row>
    <row r="94" spans="1:17" ht="38.25" x14ac:dyDescent="0.2">
      <c r="A94" s="20" t="s">
        <v>460</v>
      </c>
      <c r="B94" s="67" t="s">
        <v>71</v>
      </c>
      <c r="C94" s="67" t="s">
        <v>72</v>
      </c>
      <c r="D94" s="68">
        <v>27</v>
      </c>
      <c r="E94" s="68" t="s">
        <v>36</v>
      </c>
      <c r="F94" s="68">
        <v>3</v>
      </c>
      <c r="G94" s="69" t="s">
        <v>286</v>
      </c>
      <c r="H94" s="69" t="s">
        <v>287</v>
      </c>
      <c r="I94" s="68" t="s">
        <v>39</v>
      </c>
      <c r="J94" s="68" t="s">
        <v>70</v>
      </c>
      <c r="K94" s="19"/>
      <c r="L94" s="19"/>
      <c r="M94" s="19"/>
      <c r="N94" s="19"/>
      <c r="O94" s="19"/>
      <c r="P94" s="19"/>
      <c r="Q94" s="19"/>
    </row>
    <row r="95" spans="1:17" x14ac:dyDescent="0.2">
      <c r="A95" s="20" t="s">
        <v>461</v>
      </c>
      <c r="B95" s="67" t="s">
        <v>71</v>
      </c>
      <c r="C95" s="67" t="s">
        <v>72</v>
      </c>
      <c r="D95" s="68">
        <v>27</v>
      </c>
      <c r="E95" s="68" t="s">
        <v>53</v>
      </c>
      <c r="F95" s="68">
        <v>17</v>
      </c>
      <c r="G95" s="69" t="s">
        <v>284</v>
      </c>
      <c r="H95" s="69" t="s">
        <v>285</v>
      </c>
      <c r="I95" s="68" t="s">
        <v>31</v>
      </c>
      <c r="J95" s="68" t="s">
        <v>70</v>
      </c>
      <c r="K95" s="19"/>
      <c r="L95" s="19"/>
      <c r="M95" s="19"/>
      <c r="N95" s="19"/>
      <c r="O95" s="19"/>
      <c r="P95" s="19"/>
      <c r="Q95" s="19"/>
    </row>
    <row r="96" spans="1:17" x14ac:dyDescent="0.2">
      <c r="A96" s="20" t="s">
        <v>462</v>
      </c>
      <c r="B96" s="67" t="s">
        <v>71</v>
      </c>
      <c r="C96" s="67" t="s">
        <v>72</v>
      </c>
      <c r="D96" s="68">
        <v>32</v>
      </c>
      <c r="E96" s="68" t="s">
        <v>37</v>
      </c>
      <c r="F96" s="68">
        <v>7</v>
      </c>
      <c r="G96" s="69" t="s">
        <v>257</v>
      </c>
      <c r="H96" s="69" t="s">
        <v>258</v>
      </c>
      <c r="I96" s="68" t="s">
        <v>31</v>
      </c>
      <c r="J96" s="68" t="s">
        <v>70</v>
      </c>
      <c r="K96" s="19"/>
      <c r="L96" s="19"/>
      <c r="M96" s="19"/>
      <c r="N96" s="19"/>
      <c r="O96" s="19"/>
      <c r="P96" s="19"/>
      <c r="Q96" s="19"/>
    </row>
    <row r="97" spans="1:17" x14ac:dyDescent="0.2">
      <c r="A97" s="20" t="s">
        <v>463</v>
      </c>
      <c r="B97" s="67" t="s">
        <v>71</v>
      </c>
      <c r="C97" s="67" t="s">
        <v>72</v>
      </c>
      <c r="D97" s="68">
        <v>32</v>
      </c>
      <c r="E97" s="68" t="s">
        <v>37</v>
      </c>
      <c r="F97" s="68">
        <v>13</v>
      </c>
      <c r="G97" s="69" t="s">
        <v>257</v>
      </c>
      <c r="H97" s="69" t="s">
        <v>258</v>
      </c>
      <c r="I97" s="68" t="s">
        <v>31</v>
      </c>
      <c r="J97" s="68" t="s">
        <v>70</v>
      </c>
      <c r="K97" s="19"/>
      <c r="L97" s="19"/>
      <c r="M97" s="19"/>
      <c r="N97" s="19"/>
      <c r="O97" s="19"/>
      <c r="P97" s="19"/>
      <c r="Q97" s="19"/>
    </row>
    <row r="98" spans="1:17" x14ac:dyDescent="0.2">
      <c r="A98" s="20" t="s">
        <v>464</v>
      </c>
      <c r="B98" s="67" t="s">
        <v>71</v>
      </c>
      <c r="C98" s="67" t="s">
        <v>72</v>
      </c>
      <c r="D98" s="68">
        <v>79</v>
      </c>
      <c r="E98" s="68" t="s">
        <v>198</v>
      </c>
      <c r="F98" s="68" t="s">
        <v>288</v>
      </c>
      <c r="G98" s="69" t="s">
        <v>289</v>
      </c>
      <c r="H98" s="69" t="s">
        <v>258</v>
      </c>
      <c r="I98" s="68" t="s">
        <v>31</v>
      </c>
      <c r="J98" s="68" t="s">
        <v>70</v>
      </c>
      <c r="K98" s="19"/>
      <c r="L98" s="19"/>
      <c r="M98" s="19"/>
      <c r="N98" s="19"/>
      <c r="O98" s="19"/>
      <c r="P98" s="19"/>
      <c r="Q98" s="19"/>
    </row>
    <row r="99" spans="1:17" ht="114.75" x14ac:dyDescent="0.2">
      <c r="A99" s="20" t="s">
        <v>465</v>
      </c>
      <c r="B99" s="67" t="s">
        <v>71</v>
      </c>
      <c r="C99" s="67" t="s">
        <v>72</v>
      </c>
      <c r="D99" s="68">
        <v>80</v>
      </c>
      <c r="E99" s="68" t="s">
        <v>290</v>
      </c>
      <c r="F99" s="68">
        <v>5</v>
      </c>
      <c r="G99" s="69" t="s">
        <v>291</v>
      </c>
      <c r="H99" s="69" t="s">
        <v>292</v>
      </c>
      <c r="I99" s="68" t="s">
        <v>39</v>
      </c>
      <c r="J99" s="68" t="s">
        <v>70</v>
      </c>
      <c r="K99" s="19"/>
      <c r="L99" s="19"/>
      <c r="M99" s="19"/>
      <c r="N99" s="19"/>
      <c r="O99" s="19"/>
      <c r="P99" s="19"/>
      <c r="Q99" s="19"/>
    </row>
    <row r="100" spans="1:17" ht="76.5" x14ac:dyDescent="0.2">
      <c r="A100" s="20" t="s">
        <v>466</v>
      </c>
      <c r="B100" s="67" t="s">
        <v>71</v>
      </c>
      <c r="C100" s="67" t="s">
        <v>72</v>
      </c>
      <c r="D100" s="68">
        <v>80</v>
      </c>
      <c r="E100" s="68" t="s">
        <v>290</v>
      </c>
      <c r="F100" s="68">
        <v>3</v>
      </c>
      <c r="G100" s="69" t="s">
        <v>293</v>
      </c>
      <c r="H100" s="69" t="s">
        <v>294</v>
      </c>
      <c r="I100" s="68" t="s">
        <v>39</v>
      </c>
      <c r="J100" s="68" t="s">
        <v>70</v>
      </c>
      <c r="K100" s="19"/>
      <c r="L100" s="19"/>
      <c r="M100" s="19"/>
      <c r="N100" s="19"/>
      <c r="O100" s="19"/>
      <c r="P100" s="19"/>
      <c r="Q100" s="19"/>
    </row>
    <row r="101" spans="1:17" ht="63.75" x14ac:dyDescent="0.2">
      <c r="A101" s="20" t="s">
        <v>467</v>
      </c>
      <c r="B101" s="67" t="s">
        <v>71</v>
      </c>
      <c r="C101" s="67" t="s">
        <v>72</v>
      </c>
      <c r="D101" s="68">
        <v>80</v>
      </c>
      <c r="E101" s="68" t="s">
        <v>295</v>
      </c>
      <c r="F101" s="68">
        <v>8</v>
      </c>
      <c r="G101" s="69" t="s">
        <v>296</v>
      </c>
      <c r="H101" s="69" t="s">
        <v>297</v>
      </c>
      <c r="I101" s="68" t="s">
        <v>39</v>
      </c>
      <c r="J101" s="68" t="s">
        <v>70</v>
      </c>
      <c r="K101" s="19"/>
      <c r="L101" s="19"/>
      <c r="M101" s="19"/>
      <c r="N101" s="19"/>
      <c r="O101" s="19"/>
      <c r="P101" s="19"/>
      <c r="Q101" s="19"/>
    </row>
    <row r="102" spans="1:17" ht="38.25" x14ac:dyDescent="0.2">
      <c r="A102" s="20" t="s">
        <v>468</v>
      </c>
      <c r="B102" s="67" t="s">
        <v>71</v>
      </c>
      <c r="C102" s="67" t="s">
        <v>72</v>
      </c>
      <c r="D102" s="68">
        <v>82</v>
      </c>
      <c r="E102" s="68" t="s">
        <v>83</v>
      </c>
      <c r="F102" s="68" t="s">
        <v>298</v>
      </c>
      <c r="G102" s="69" t="s">
        <v>299</v>
      </c>
      <c r="H102" s="69" t="s">
        <v>300</v>
      </c>
      <c r="I102" s="68" t="s">
        <v>39</v>
      </c>
      <c r="J102" s="68" t="s">
        <v>70</v>
      </c>
      <c r="K102" s="19"/>
      <c r="L102" s="19"/>
      <c r="M102" s="19"/>
      <c r="N102" s="19"/>
      <c r="O102" s="19"/>
      <c r="P102" s="19"/>
      <c r="Q102" s="19"/>
    </row>
    <row r="103" spans="1:17" ht="51" x14ac:dyDescent="0.2">
      <c r="A103" s="20" t="s">
        <v>469</v>
      </c>
      <c r="B103" s="67" t="s">
        <v>71</v>
      </c>
      <c r="C103" s="67" t="s">
        <v>72</v>
      </c>
      <c r="D103" s="68">
        <v>82</v>
      </c>
      <c r="E103" s="68" t="s">
        <v>83</v>
      </c>
      <c r="F103" s="68" t="s">
        <v>298</v>
      </c>
      <c r="G103" s="69" t="s">
        <v>301</v>
      </c>
      <c r="H103" s="69" t="s">
        <v>302</v>
      </c>
      <c r="I103" s="68" t="s">
        <v>39</v>
      </c>
      <c r="J103" s="68" t="s">
        <v>70</v>
      </c>
      <c r="K103" s="19"/>
      <c r="L103" s="19"/>
      <c r="M103" s="19"/>
      <c r="N103" s="19"/>
      <c r="O103" s="19"/>
      <c r="P103" s="19"/>
      <c r="Q103" s="19"/>
    </row>
    <row r="104" spans="1:17" ht="76.5" x14ac:dyDescent="0.2">
      <c r="A104" s="20" t="s">
        <v>470</v>
      </c>
      <c r="B104" s="67" t="s">
        <v>71</v>
      </c>
      <c r="C104" s="67" t="s">
        <v>72</v>
      </c>
      <c r="D104" s="68">
        <v>92</v>
      </c>
      <c r="E104" s="68" t="s">
        <v>57</v>
      </c>
      <c r="F104" s="68">
        <v>6</v>
      </c>
      <c r="G104" s="69" t="s">
        <v>303</v>
      </c>
      <c r="H104" s="69" t="s">
        <v>304</v>
      </c>
      <c r="I104" s="68" t="s">
        <v>39</v>
      </c>
      <c r="J104" s="68" t="s">
        <v>70</v>
      </c>
      <c r="K104" s="19"/>
      <c r="L104" s="19"/>
      <c r="M104" s="19"/>
      <c r="N104" s="19"/>
      <c r="O104" s="19"/>
      <c r="P104" s="19"/>
      <c r="Q104" s="19"/>
    </row>
    <row r="105" spans="1:17" ht="89.25" x14ac:dyDescent="0.2">
      <c r="A105" s="20" t="s">
        <v>471</v>
      </c>
      <c r="B105" s="67" t="s">
        <v>71</v>
      </c>
      <c r="C105" s="67" t="s">
        <v>72</v>
      </c>
      <c r="D105" s="68">
        <v>98</v>
      </c>
      <c r="E105" s="68" t="s">
        <v>44</v>
      </c>
      <c r="F105" s="68">
        <v>3</v>
      </c>
      <c r="G105" s="69" t="s">
        <v>305</v>
      </c>
      <c r="H105" s="69" t="s">
        <v>306</v>
      </c>
      <c r="I105" s="68" t="s">
        <v>39</v>
      </c>
      <c r="J105" s="68" t="s">
        <v>70</v>
      </c>
      <c r="K105" s="19"/>
      <c r="L105" s="19"/>
      <c r="M105" s="19"/>
      <c r="N105" s="19"/>
      <c r="O105" s="19"/>
      <c r="P105" s="19"/>
      <c r="Q105" s="19"/>
    </row>
    <row r="106" spans="1:17" x14ac:dyDescent="0.2">
      <c r="A106" s="20" t="s">
        <v>472</v>
      </c>
      <c r="B106" s="67" t="s">
        <v>71</v>
      </c>
      <c r="C106" s="67" t="s">
        <v>72</v>
      </c>
      <c r="D106" s="68">
        <v>98</v>
      </c>
      <c r="E106" s="68" t="s">
        <v>76</v>
      </c>
      <c r="F106" s="68">
        <v>18</v>
      </c>
      <c r="G106" s="69" t="s">
        <v>284</v>
      </c>
      <c r="H106" s="69" t="s">
        <v>285</v>
      </c>
      <c r="I106" s="68" t="s">
        <v>31</v>
      </c>
      <c r="J106" s="68" t="s">
        <v>70</v>
      </c>
      <c r="K106" s="19"/>
      <c r="L106" s="19"/>
      <c r="M106" s="19"/>
      <c r="N106" s="19"/>
      <c r="O106" s="19"/>
      <c r="P106" s="19"/>
      <c r="Q106" s="19"/>
    </row>
    <row r="107" spans="1:17" ht="38.25" x14ac:dyDescent="0.2">
      <c r="A107" s="20" t="s">
        <v>473</v>
      </c>
      <c r="B107" s="67" t="s">
        <v>71</v>
      </c>
      <c r="C107" s="67" t="s">
        <v>72</v>
      </c>
      <c r="D107" s="68">
        <v>102</v>
      </c>
      <c r="E107" s="68" t="s">
        <v>45</v>
      </c>
      <c r="F107" s="68">
        <v>8</v>
      </c>
      <c r="G107" s="69" t="s">
        <v>307</v>
      </c>
      <c r="H107" s="69" t="s">
        <v>308</v>
      </c>
      <c r="I107" s="68" t="s">
        <v>39</v>
      </c>
      <c r="J107" s="68" t="s">
        <v>70</v>
      </c>
      <c r="K107" s="19"/>
      <c r="L107" s="19"/>
      <c r="M107" s="19"/>
      <c r="N107" s="19"/>
      <c r="O107" s="19"/>
      <c r="P107" s="19"/>
      <c r="Q107" s="19"/>
    </row>
    <row r="108" spans="1:17" ht="76.5" x14ac:dyDescent="0.2">
      <c r="A108" s="20" t="s">
        <v>474</v>
      </c>
      <c r="B108" s="67" t="s">
        <v>71</v>
      </c>
      <c r="C108" s="67" t="s">
        <v>72</v>
      </c>
      <c r="D108" s="68">
        <v>102</v>
      </c>
      <c r="E108" s="68" t="s">
        <v>45</v>
      </c>
      <c r="F108" s="68">
        <v>2</v>
      </c>
      <c r="G108" s="69" t="s">
        <v>309</v>
      </c>
      <c r="H108" s="69" t="s">
        <v>310</v>
      </c>
      <c r="I108" s="68" t="s">
        <v>39</v>
      </c>
      <c r="J108" s="68" t="s">
        <v>70</v>
      </c>
      <c r="K108" s="19"/>
      <c r="L108" s="19"/>
      <c r="M108" s="19"/>
      <c r="N108" s="19"/>
      <c r="O108" s="19"/>
      <c r="P108" s="19"/>
      <c r="Q108" s="19"/>
    </row>
    <row r="109" spans="1:17" ht="38.25" x14ac:dyDescent="0.2">
      <c r="A109" s="20" t="s">
        <v>475</v>
      </c>
      <c r="B109" s="67" t="s">
        <v>71</v>
      </c>
      <c r="C109" s="67" t="s">
        <v>72</v>
      </c>
      <c r="D109" s="68">
        <v>102</v>
      </c>
      <c r="E109" s="68" t="s">
        <v>45</v>
      </c>
      <c r="F109" s="68">
        <v>3</v>
      </c>
      <c r="G109" s="69" t="s">
        <v>311</v>
      </c>
      <c r="H109" s="69" t="s">
        <v>312</v>
      </c>
      <c r="I109" s="68" t="s">
        <v>39</v>
      </c>
      <c r="J109" s="68" t="s">
        <v>70</v>
      </c>
      <c r="K109" s="19"/>
      <c r="L109" s="19"/>
      <c r="M109" s="19"/>
      <c r="N109" s="19"/>
      <c r="O109" s="19"/>
      <c r="P109" s="19"/>
      <c r="Q109" s="19"/>
    </row>
    <row r="110" spans="1:17" ht="38.25" x14ac:dyDescent="0.2">
      <c r="A110" s="20" t="s">
        <v>476</v>
      </c>
      <c r="B110" s="67" t="s">
        <v>71</v>
      </c>
      <c r="C110" s="67" t="s">
        <v>72</v>
      </c>
      <c r="D110" s="68">
        <v>102</v>
      </c>
      <c r="E110" s="68" t="s">
        <v>45</v>
      </c>
      <c r="F110" s="68" t="s">
        <v>313</v>
      </c>
      <c r="G110" s="69" t="s">
        <v>314</v>
      </c>
      <c r="H110" s="69" t="s">
        <v>315</v>
      </c>
      <c r="I110" s="68" t="s">
        <v>39</v>
      </c>
      <c r="J110" s="68" t="s">
        <v>70</v>
      </c>
      <c r="K110" s="19"/>
      <c r="L110" s="19"/>
      <c r="M110" s="19"/>
      <c r="N110" s="19"/>
      <c r="O110" s="19"/>
      <c r="P110" s="19"/>
      <c r="Q110" s="19"/>
    </row>
    <row r="111" spans="1:17" ht="306" x14ac:dyDescent="0.2">
      <c r="A111" s="20" t="s">
        <v>477</v>
      </c>
      <c r="B111" s="67" t="s">
        <v>71</v>
      </c>
      <c r="C111" s="67" t="s">
        <v>72</v>
      </c>
      <c r="D111" s="68">
        <v>102</v>
      </c>
      <c r="E111" s="68" t="s">
        <v>45</v>
      </c>
      <c r="F111" s="68">
        <v>16</v>
      </c>
      <c r="G111" s="69" t="s">
        <v>316</v>
      </c>
      <c r="H111" s="69" t="s">
        <v>317</v>
      </c>
      <c r="I111" s="68" t="s">
        <v>39</v>
      </c>
      <c r="J111" s="68" t="s">
        <v>70</v>
      </c>
      <c r="K111" s="19"/>
      <c r="L111" s="19"/>
      <c r="M111" s="19"/>
      <c r="N111" s="19"/>
      <c r="O111" s="19"/>
      <c r="P111" s="19"/>
      <c r="Q111" s="19"/>
    </row>
    <row r="112" spans="1:17" ht="38.25" x14ac:dyDescent="0.2">
      <c r="A112" s="20" t="s">
        <v>478</v>
      </c>
      <c r="B112" s="67" t="s">
        <v>71</v>
      </c>
      <c r="C112" s="67" t="s">
        <v>72</v>
      </c>
      <c r="D112" s="68">
        <v>104</v>
      </c>
      <c r="E112" s="68" t="s">
        <v>318</v>
      </c>
      <c r="F112" s="68" t="s">
        <v>319</v>
      </c>
      <c r="G112" s="69" t="s">
        <v>320</v>
      </c>
      <c r="H112" s="69" t="s">
        <v>321</v>
      </c>
      <c r="I112" s="68" t="s">
        <v>31</v>
      </c>
      <c r="J112" s="68" t="s">
        <v>70</v>
      </c>
      <c r="K112" s="19"/>
      <c r="L112" s="19"/>
      <c r="M112" s="19"/>
      <c r="N112" s="19"/>
      <c r="O112" s="19"/>
      <c r="P112" s="19"/>
      <c r="Q112" s="19"/>
    </row>
    <row r="113" spans="1:17" ht="25.5" x14ac:dyDescent="0.2">
      <c r="A113" s="20" t="s">
        <v>479</v>
      </c>
      <c r="B113" s="67" t="s">
        <v>71</v>
      </c>
      <c r="C113" s="67" t="s">
        <v>72</v>
      </c>
      <c r="D113" s="68">
        <v>104</v>
      </c>
      <c r="E113" s="68" t="s">
        <v>318</v>
      </c>
      <c r="F113" s="68" t="s">
        <v>319</v>
      </c>
      <c r="G113" s="69" t="s">
        <v>322</v>
      </c>
      <c r="H113" s="69" t="s">
        <v>323</v>
      </c>
      <c r="I113" s="68" t="s">
        <v>39</v>
      </c>
      <c r="J113" s="68" t="s">
        <v>70</v>
      </c>
      <c r="K113" s="19"/>
      <c r="L113" s="19"/>
      <c r="M113" s="19"/>
      <c r="N113" s="19"/>
      <c r="O113" s="19"/>
      <c r="P113" s="19"/>
      <c r="Q113" s="19"/>
    </row>
    <row r="114" spans="1:17" ht="25.5" x14ac:dyDescent="0.2">
      <c r="A114" s="20" t="s">
        <v>480</v>
      </c>
      <c r="B114" s="67" t="s">
        <v>71</v>
      </c>
      <c r="C114" s="67" t="s">
        <v>72</v>
      </c>
      <c r="D114" s="68">
        <v>105</v>
      </c>
      <c r="E114" s="68" t="s">
        <v>48</v>
      </c>
      <c r="F114" s="68" t="s">
        <v>77</v>
      </c>
      <c r="G114" s="69" t="s">
        <v>245</v>
      </c>
      <c r="H114" s="69" t="s">
        <v>324</v>
      </c>
      <c r="I114" s="68" t="s">
        <v>31</v>
      </c>
      <c r="J114" s="68" t="s">
        <v>70</v>
      </c>
      <c r="K114" s="19"/>
      <c r="L114" s="19"/>
      <c r="M114" s="19"/>
      <c r="N114" s="19"/>
      <c r="O114" s="19"/>
      <c r="P114" s="19"/>
      <c r="Q114" s="19"/>
    </row>
    <row r="115" spans="1:17" ht="25.5" x14ac:dyDescent="0.2">
      <c r="A115" s="20" t="s">
        <v>481</v>
      </c>
      <c r="B115" s="67" t="s">
        <v>71</v>
      </c>
      <c r="C115" s="67" t="s">
        <v>72</v>
      </c>
      <c r="D115" s="68">
        <v>107</v>
      </c>
      <c r="E115" s="68" t="s">
        <v>48</v>
      </c>
      <c r="F115" s="68">
        <v>25</v>
      </c>
      <c r="G115" s="69" t="s">
        <v>325</v>
      </c>
      <c r="H115" s="69" t="s">
        <v>326</v>
      </c>
      <c r="I115" s="68" t="s">
        <v>31</v>
      </c>
      <c r="J115" s="68" t="s">
        <v>70</v>
      </c>
      <c r="K115" s="19"/>
      <c r="L115" s="19"/>
      <c r="M115" s="19"/>
      <c r="N115" s="19"/>
      <c r="O115" s="19"/>
      <c r="P115" s="19"/>
      <c r="Q115" s="19"/>
    </row>
    <row r="116" spans="1:17" ht="204" x14ac:dyDescent="0.2">
      <c r="A116" s="20" t="s">
        <v>482</v>
      </c>
      <c r="B116" s="67" t="s">
        <v>71</v>
      </c>
      <c r="C116" s="67" t="s">
        <v>72</v>
      </c>
      <c r="D116" s="68">
        <v>108</v>
      </c>
      <c r="E116" s="68" t="s">
        <v>66</v>
      </c>
      <c r="F116" s="68">
        <v>13</v>
      </c>
      <c r="G116" s="69" t="s">
        <v>327</v>
      </c>
      <c r="H116" s="69" t="s">
        <v>328</v>
      </c>
      <c r="I116" s="68" t="s">
        <v>39</v>
      </c>
      <c r="J116" s="68" t="s">
        <v>70</v>
      </c>
      <c r="K116" s="19"/>
      <c r="L116" s="19"/>
      <c r="M116" s="19"/>
      <c r="N116" s="19"/>
      <c r="O116" s="19"/>
      <c r="P116" s="19"/>
      <c r="Q116" s="19"/>
    </row>
    <row r="117" spans="1:17" x14ac:dyDescent="0.2">
      <c r="A117" s="20" t="s">
        <v>483</v>
      </c>
      <c r="B117" s="67" t="s">
        <v>71</v>
      </c>
      <c r="C117" s="67" t="s">
        <v>72</v>
      </c>
      <c r="D117" s="68">
        <v>109</v>
      </c>
      <c r="E117" s="68" t="s">
        <v>68</v>
      </c>
      <c r="F117" s="68">
        <v>21</v>
      </c>
      <c r="G117" s="69" t="s">
        <v>284</v>
      </c>
      <c r="H117" s="69" t="s">
        <v>285</v>
      </c>
      <c r="I117" s="68" t="s">
        <v>31</v>
      </c>
      <c r="J117" s="68" t="s">
        <v>70</v>
      </c>
      <c r="K117" s="19"/>
      <c r="L117" s="19"/>
      <c r="M117" s="19"/>
      <c r="N117" s="19"/>
      <c r="O117" s="19"/>
      <c r="P117" s="19"/>
      <c r="Q117" s="19"/>
    </row>
    <row r="118" spans="1:17" x14ac:dyDescent="0.2">
      <c r="A118" s="20" t="s">
        <v>484</v>
      </c>
      <c r="B118" s="67" t="s">
        <v>71</v>
      </c>
      <c r="C118" s="67" t="s">
        <v>72</v>
      </c>
      <c r="D118" s="68">
        <v>110</v>
      </c>
      <c r="E118" s="68" t="s">
        <v>68</v>
      </c>
      <c r="F118" s="68">
        <v>10</v>
      </c>
      <c r="G118" s="69" t="s">
        <v>284</v>
      </c>
      <c r="H118" s="69" t="s">
        <v>285</v>
      </c>
      <c r="I118" s="68" t="s">
        <v>31</v>
      </c>
      <c r="J118" s="68" t="s">
        <v>70</v>
      </c>
      <c r="K118" s="19"/>
      <c r="L118" s="19"/>
      <c r="M118" s="19"/>
      <c r="N118" s="19"/>
      <c r="O118" s="19"/>
      <c r="P118" s="19"/>
      <c r="Q118" s="19"/>
    </row>
    <row r="119" spans="1:17" ht="25.5" x14ac:dyDescent="0.2">
      <c r="A119" s="20" t="s">
        <v>485</v>
      </c>
      <c r="B119" s="67" t="s">
        <v>71</v>
      </c>
      <c r="C119" s="67" t="s">
        <v>72</v>
      </c>
      <c r="D119" s="68">
        <v>110</v>
      </c>
      <c r="E119" s="68" t="s">
        <v>68</v>
      </c>
      <c r="F119" s="68" t="s">
        <v>329</v>
      </c>
      <c r="G119" s="69" t="s">
        <v>330</v>
      </c>
      <c r="H119" s="69" t="s">
        <v>285</v>
      </c>
      <c r="I119" s="68" t="s">
        <v>31</v>
      </c>
      <c r="J119" s="68" t="s">
        <v>70</v>
      </c>
      <c r="K119" s="19"/>
      <c r="L119" s="19"/>
      <c r="M119" s="19"/>
      <c r="N119" s="19"/>
      <c r="O119" s="19"/>
      <c r="P119" s="19"/>
      <c r="Q119" s="19"/>
    </row>
    <row r="120" spans="1:17" x14ac:dyDescent="0.2">
      <c r="A120" s="20" t="s">
        <v>486</v>
      </c>
      <c r="B120" s="67" t="s">
        <v>71</v>
      </c>
      <c r="C120" s="67" t="s">
        <v>72</v>
      </c>
      <c r="D120" s="68">
        <v>110</v>
      </c>
      <c r="E120" s="68" t="s">
        <v>68</v>
      </c>
      <c r="F120" s="68" t="s">
        <v>329</v>
      </c>
      <c r="G120" s="69" t="s">
        <v>331</v>
      </c>
      <c r="H120" s="69" t="s">
        <v>285</v>
      </c>
      <c r="I120" s="68" t="s">
        <v>31</v>
      </c>
      <c r="J120" s="68" t="s">
        <v>70</v>
      </c>
      <c r="K120" s="19"/>
      <c r="L120" s="19"/>
      <c r="M120" s="19"/>
      <c r="N120" s="19"/>
      <c r="O120" s="19"/>
      <c r="P120" s="19"/>
      <c r="Q120" s="19"/>
    </row>
    <row r="121" spans="1:17" x14ac:dyDescent="0.2">
      <c r="A121" s="20" t="s">
        <v>487</v>
      </c>
      <c r="B121" s="67" t="s">
        <v>71</v>
      </c>
      <c r="C121" s="67" t="s">
        <v>72</v>
      </c>
      <c r="D121" s="68">
        <v>111</v>
      </c>
      <c r="E121" s="68" t="s">
        <v>148</v>
      </c>
      <c r="F121" s="68">
        <v>16</v>
      </c>
      <c r="G121" s="69" t="s">
        <v>284</v>
      </c>
      <c r="H121" s="69" t="s">
        <v>285</v>
      </c>
      <c r="I121" s="68" t="s">
        <v>31</v>
      </c>
      <c r="J121" s="68" t="s">
        <v>70</v>
      </c>
      <c r="K121" s="19"/>
      <c r="M121" s="19"/>
      <c r="N121" s="19"/>
      <c r="O121" s="19"/>
      <c r="P121" s="19"/>
      <c r="Q121" s="19"/>
    </row>
    <row r="122" spans="1:17" x14ac:dyDescent="0.2">
      <c r="A122" s="20" t="s">
        <v>488</v>
      </c>
      <c r="B122" s="67" t="s">
        <v>71</v>
      </c>
      <c r="C122" s="67" t="s">
        <v>72</v>
      </c>
      <c r="D122" s="68">
        <v>111</v>
      </c>
      <c r="E122" s="68" t="s">
        <v>146</v>
      </c>
      <c r="F122" s="68" t="s">
        <v>332</v>
      </c>
      <c r="G122" s="69" t="s">
        <v>333</v>
      </c>
      <c r="H122" s="69" t="s">
        <v>285</v>
      </c>
      <c r="I122" s="68" t="s">
        <v>31</v>
      </c>
      <c r="J122" s="68" t="s">
        <v>70</v>
      </c>
      <c r="K122" s="19"/>
      <c r="L122" s="19"/>
      <c r="M122" s="19"/>
      <c r="N122" s="19"/>
      <c r="O122" s="19"/>
      <c r="P122" s="19"/>
      <c r="Q122" s="19"/>
    </row>
    <row r="123" spans="1:17" ht="38.25" x14ac:dyDescent="0.2">
      <c r="A123" s="20" t="s">
        <v>489</v>
      </c>
      <c r="B123" s="67" t="s">
        <v>71</v>
      </c>
      <c r="C123" s="67" t="s">
        <v>72</v>
      </c>
      <c r="D123" s="68">
        <v>115</v>
      </c>
      <c r="E123" s="68">
        <v>8.3000000000000007</v>
      </c>
      <c r="F123" s="68" t="s">
        <v>334</v>
      </c>
      <c r="G123" s="69" t="s">
        <v>335</v>
      </c>
      <c r="H123" s="69" t="s">
        <v>336</v>
      </c>
      <c r="I123" s="68" t="s">
        <v>39</v>
      </c>
      <c r="J123" s="68" t="s">
        <v>70</v>
      </c>
      <c r="K123" s="19"/>
      <c r="L123" s="19"/>
      <c r="M123" s="19"/>
      <c r="N123" s="19"/>
      <c r="O123" s="19"/>
      <c r="P123" s="19"/>
      <c r="Q123" s="19"/>
    </row>
    <row r="124" spans="1:17" x14ac:dyDescent="0.2">
      <c r="A124" s="20" t="s">
        <v>490</v>
      </c>
      <c r="B124" s="67" t="s">
        <v>71</v>
      </c>
      <c r="C124" s="67" t="s">
        <v>72</v>
      </c>
      <c r="D124" s="68">
        <v>115</v>
      </c>
      <c r="E124" s="68">
        <v>8.3000000000000007</v>
      </c>
      <c r="F124" s="68">
        <v>33</v>
      </c>
      <c r="G124" s="69" t="s">
        <v>337</v>
      </c>
      <c r="H124" s="69" t="s">
        <v>338</v>
      </c>
      <c r="I124" s="68" t="s">
        <v>31</v>
      </c>
      <c r="J124" s="68" t="s">
        <v>70</v>
      </c>
      <c r="K124" s="19"/>
      <c r="L124" s="19"/>
      <c r="M124" s="19"/>
      <c r="N124" s="19"/>
      <c r="O124" s="19"/>
      <c r="P124" s="19"/>
      <c r="Q124" s="19"/>
    </row>
    <row r="125" spans="1:17" ht="191.25" x14ac:dyDescent="0.2">
      <c r="A125" s="20" t="s">
        <v>491</v>
      </c>
      <c r="B125" s="67" t="s">
        <v>71</v>
      </c>
      <c r="C125" s="67" t="s">
        <v>72</v>
      </c>
      <c r="D125" s="68">
        <v>118</v>
      </c>
      <c r="E125" s="68" t="s">
        <v>46</v>
      </c>
      <c r="F125" s="68" t="s">
        <v>78</v>
      </c>
      <c r="G125" s="69" t="s">
        <v>339</v>
      </c>
      <c r="H125" s="69" t="s">
        <v>340</v>
      </c>
      <c r="I125" s="68" t="s">
        <v>39</v>
      </c>
      <c r="J125" s="68" t="s">
        <v>70</v>
      </c>
      <c r="K125" s="19"/>
      <c r="L125" s="19"/>
      <c r="M125" s="19"/>
      <c r="N125" s="19"/>
      <c r="O125" s="19"/>
      <c r="P125" s="19"/>
      <c r="Q125" s="19"/>
    </row>
    <row r="126" spans="1:17" ht="25.5" x14ac:dyDescent="0.2">
      <c r="A126" s="20" t="s">
        <v>492</v>
      </c>
      <c r="B126" s="67" t="s">
        <v>71</v>
      </c>
      <c r="C126" s="67" t="s">
        <v>72</v>
      </c>
      <c r="D126" s="68">
        <v>118</v>
      </c>
      <c r="E126" s="68" t="s">
        <v>46</v>
      </c>
      <c r="F126" s="68">
        <v>2</v>
      </c>
      <c r="G126" s="69" t="s">
        <v>341</v>
      </c>
      <c r="H126" s="69" t="s">
        <v>342</v>
      </c>
      <c r="I126" s="68" t="s">
        <v>39</v>
      </c>
      <c r="J126" s="68" t="s">
        <v>70</v>
      </c>
      <c r="K126" s="19"/>
      <c r="L126" s="19"/>
      <c r="M126" s="19"/>
      <c r="N126" s="19"/>
      <c r="O126" s="19"/>
      <c r="P126" s="19"/>
      <c r="Q126" s="19"/>
    </row>
    <row r="127" spans="1:17" ht="51" x14ac:dyDescent="0.2">
      <c r="A127" s="20" t="s">
        <v>493</v>
      </c>
      <c r="B127" s="67" t="s">
        <v>71</v>
      </c>
      <c r="C127" s="67" t="s">
        <v>72</v>
      </c>
      <c r="D127" s="68">
        <v>118</v>
      </c>
      <c r="E127" s="68" t="s">
        <v>46</v>
      </c>
      <c r="F127" s="68">
        <v>8</v>
      </c>
      <c r="G127" s="69" t="s">
        <v>343</v>
      </c>
      <c r="H127" s="69" t="s">
        <v>344</v>
      </c>
      <c r="I127" s="68" t="s">
        <v>39</v>
      </c>
      <c r="J127" s="68" t="s">
        <v>70</v>
      </c>
      <c r="K127" s="19"/>
      <c r="L127" s="19"/>
      <c r="M127" s="19"/>
      <c r="N127" s="19"/>
      <c r="O127" s="19"/>
      <c r="P127" s="19"/>
      <c r="Q127" s="19"/>
    </row>
    <row r="128" spans="1:17" ht="51" x14ac:dyDescent="0.2">
      <c r="A128" s="20" t="s">
        <v>494</v>
      </c>
      <c r="B128" s="67" t="s">
        <v>71</v>
      </c>
      <c r="C128" s="67" t="s">
        <v>72</v>
      </c>
      <c r="D128" s="68">
        <v>118</v>
      </c>
      <c r="E128" s="68" t="s">
        <v>46</v>
      </c>
      <c r="F128" s="68">
        <v>2</v>
      </c>
      <c r="G128" s="69" t="s">
        <v>345</v>
      </c>
      <c r="H128" s="69" t="s">
        <v>346</v>
      </c>
      <c r="I128" s="68" t="s">
        <v>39</v>
      </c>
      <c r="J128" s="68" t="s">
        <v>70</v>
      </c>
      <c r="K128" s="19"/>
      <c r="L128" s="19"/>
      <c r="M128" s="19"/>
      <c r="N128" s="19"/>
      <c r="O128" s="19"/>
      <c r="P128" s="19"/>
      <c r="Q128" s="19"/>
    </row>
    <row r="129" spans="1:17" ht="25.5" x14ac:dyDescent="0.2">
      <c r="A129" s="20" t="s">
        <v>495</v>
      </c>
      <c r="B129" s="67" t="s">
        <v>71</v>
      </c>
      <c r="C129" s="67" t="s">
        <v>72</v>
      </c>
      <c r="D129" s="68">
        <v>127</v>
      </c>
      <c r="E129" s="68" t="s">
        <v>69</v>
      </c>
      <c r="F129" s="68" t="s">
        <v>79</v>
      </c>
      <c r="G129" s="69" t="s">
        <v>337</v>
      </c>
      <c r="H129" s="69" t="s">
        <v>347</v>
      </c>
      <c r="I129" s="68" t="s">
        <v>31</v>
      </c>
      <c r="J129" s="68" t="s">
        <v>70</v>
      </c>
      <c r="K129" s="19"/>
      <c r="L129" s="19"/>
      <c r="M129" s="19"/>
      <c r="N129" s="19"/>
      <c r="O129" s="19"/>
      <c r="P129" s="19"/>
      <c r="Q129" s="19"/>
    </row>
    <row r="130" spans="1:17" ht="25.5" x14ac:dyDescent="0.2">
      <c r="A130" s="20" t="s">
        <v>496</v>
      </c>
      <c r="B130" s="67" t="s">
        <v>71</v>
      </c>
      <c r="C130" s="67" t="s">
        <v>72</v>
      </c>
      <c r="D130" s="68">
        <v>127</v>
      </c>
      <c r="E130" s="68" t="s">
        <v>69</v>
      </c>
      <c r="F130" s="68" t="s">
        <v>79</v>
      </c>
      <c r="G130" s="69" t="s">
        <v>337</v>
      </c>
      <c r="H130" s="69" t="s">
        <v>348</v>
      </c>
      <c r="I130" s="68" t="s">
        <v>31</v>
      </c>
      <c r="J130" s="68" t="s">
        <v>70</v>
      </c>
      <c r="K130" s="19"/>
      <c r="L130" s="19"/>
      <c r="M130" s="19"/>
      <c r="N130" s="19"/>
      <c r="O130" s="19"/>
      <c r="P130" s="19"/>
      <c r="Q130" s="19"/>
    </row>
    <row r="131" spans="1:17" ht="25.5" x14ac:dyDescent="0.2">
      <c r="A131" s="20" t="s">
        <v>497</v>
      </c>
      <c r="B131" s="67" t="s">
        <v>71</v>
      </c>
      <c r="C131" s="67" t="s">
        <v>72</v>
      </c>
      <c r="D131" s="68">
        <v>127</v>
      </c>
      <c r="E131" s="68" t="s">
        <v>69</v>
      </c>
      <c r="F131" s="68" t="s">
        <v>79</v>
      </c>
      <c r="G131" s="69" t="s">
        <v>337</v>
      </c>
      <c r="H131" s="69" t="s">
        <v>349</v>
      </c>
      <c r="I131" s="68" t="s">
        <v>31</v>
      </c>
      <c r="J131" s="68" t="s">
        <v>70</v>
      </c>
      <c r="K131" s="19"/>
      <c r="L131" s="19"/>
      <c r="M131" s="19"/>
      <c r="N131" s="19"/>
      <c r="O131" s="19"/>
      <c r="P131" s="19"/>
      <c r="Q131" s="19"/>
    </row>
    <row r="132" spans="1:17" ht="63.75" x14ac:dyDescent="0.2">
      <c r="A132" s="20" t="s">
        <v>498</v>
      </c>
      <c r="B132" s="67" t="s">
        <v>71</v>
      </c>
      <c r="C132" s="67" t="s">
        <v>72</v>
      </c>
      <c r="D132" s="68">
        <v>127</v>
      </c>
      <c r="E132" s="68" t="s">
        <v>69</v>
      </c>
      <c r="F132" s="68">
        <v>9</v>
      </c>
      <c r="G132" s="69" t="s">
        <v>350</v>
      </c>
      <c r="H132" s="69" t="s">
        <v>351</v>
      </c>
      <c r="I132" s="68" t="s">
        <v>39</v>
      </c>
      <c r="J132" s="68" t="s">
        <v>70</v>
      </c>
      <c r="K132" s="19"/>
      <c r="L132" s="19"/>
      <c r="M132" s="19"/>
      <c r="N132" s="19"/>
      <c r="O132" s="19"/>
      <c r="P132" s="19"/>
      <c r="Q132" s="19"/>
    </row>
    <row r="133" spans="1:17" ht="38.25" x14ac:dyDescent="0.2">
      <c r="A133" s="20" t="s">
        <v>499</v>
      </c>
      <c r="B133" s="67" t="s">
        <v>71</v>
      </c>
      <c r="C133" s="67" t="s">
        <v>72</v>
      </c>
      <c r="D133" s="68">
        <v>131</v>
      </c>
      <c r="E133" s="68" t="s">
        <v>60</v>
      </c>
      <c r="F133" s="68">
        <v>1</v>
      </c>
      <c r="G133" s="69" t="s">
        <v>352</v>
      </c>
      <c r="H133" s="69" t="s">
        <v>353</v>
      </c>
      <c r="I133" s="68" t="s">
        <v>31</v>
      </c>
      <c r="J133" s="68" t="s">
        <v>70</v>
      </c>
      <c r="K133" s="19"/>
      <c r="L133" s="19"/>
      <c r="M133" s="19"/>
      <c r="N133" s="19"/>
      <c r="O133" s="19"/>
      <c r="P133" s="19"/>
      <c r="Q133" s="19"/>
    </row>
    <row r="134" spans="1:17" ht="38.25" x14ac:dyDescent="0.2">
      <c r="A134" s="20" t="s">
        <v>500</v>
      </c>
      <c r="B134" s="67" t="s">
        <v>71</v>
      </c>
      <c r="C134" s="67" t="s">
        <v>72</v>
      </c>
      <c r="D134" s="68">
        <v>135</v>
      </c>
      <c r="E134" s="68" t="s">
        <v>61</v>
      </c>
      <c r="F134" s="68">
        <v>14</v>
      </c>
      <c r="G134" s="69" t="s">
        <v>352</v>
      </c>
      <c r="H134" s="69" t="s">
        <v>354</v>
      </c>
      <c r="I134" s="68" t="s">
        <v>31</v>
      </c>
      <c r="J134" s="68" t="s">
        <v>70</v>
      </c>
      <c r="K134" s="19"/>
      <c r="L134" s="19"/>
      <c r="M134" s="19"/>
      <c r="N134" s="19"/>
      <c r="O134" s="19"/>
      <c r="P134" s="19"/>
      <c r="Q134" s="19"/>
    </row>
    <row r="135" spans="1:17" ht="25.5" x14ac:dyDescent="0.2">
      <c r="A135" s="20" t="s">
        <v>501</v>
      </c>
      <c r="B135" s="67" t="s">
        <v>71</v>
      </c>
      <c r="C135" s="67" t="s">
        <v>72</v>
      </c>
      <c r="D135" s="68">
        <v>138</v>
      </c>
      <c r="E135" s="68" t="s">
        <v>80</v>
      </c>
      <c r="F135" s="68">
        <v>13</v>
      </c>
      <c r="G135" s="69" t="s">
        <v>355</v>
      </c>
      <c r="H135" s="69" t="s">
        <v>356</v>
      </c>
      <c r="I135" s="68" t="s">
        <v>39</v>
      </c>
      <c r="J135" s="68" t="s">
        <v>70</v>
      </c>
      <c r="K135" s="19"/>
      <c r="L135" s="19"/>
      <c r="M135" s="19"/>
      <c r="N135" s="19"/>
      <c r="O135" s="19"/>
      <c r="P135" s="19"/>
      <c r="Q135" s="19"/>
    </row>
    <row r="136" spans="1:17" ht="51" x14ac:dyDescent="0.2">
      <c r="A136" s="20" t="s">
        <v>502</v>
      </c>
      <c r="B136" s="67" t="s">
        <v>71</v>
      </c>
      <c r="C136" s="67" t="s">
        <v>72</v>
      </c>
      <c r="D136" s="68">
        <v>144</v>
      </c>
      <c r="E136" s="68">
        <v>11.3</v>
      </c>
      <c r="F136" s="68" t="s">
        <v>81</v>
      </c>
      <c r="G136" s="69" t="s">
        <v>357</v>
      </c>
      <c r="H136" s="69" t="s">
        <v>358</v>
      </c>
      <c r="I136" s="68" t="s">
        <v>39</v>
      </c>
      <c r="J136" s="68" t="s">
        <v>70</v>
      </c>
      <c r="K136" s="19"/>
      <c r="L136" s="19"/>
      <c r="M136" s="19"/>
      <c r="N136" s="19"/>
      <c r="O136" s="19"/>
      <c r="P136" s="19"/>
      <c r="Q136" s="19"/>
    </row>
    <row r="137" spans="1:17" x14ac:dyDescent="0.2">
      <c r="A137" s="20" t="s">
        <v>503</v>
      </c>
      <c r="B137" s="67" t="s">
        <v>71</v>
      </c>
      <c r="C137" s="67" t="s">
        <v>72</v>
      </c>
      <c r="D137" s="68">
        <v>155</v>
      </c>
      <c r="E137" s="68" t="s">
        <v>82</v>
      </c>
      <c r="F137" s="68">
        <v>12</v>
      </c>
      <c r="G137" s="69" t="s">
        <v>359</v>
      </c>
      <c r="H137" s="69" t="s">
        <v>360</v>
      </c>
      <c r="I137" s="68" t="s">
        <v>31</v>
      </c>
      <c r="J137" s="68" t="s">
        <v>70</v>
      </c>
      <c r="K137" s="19"/>
      <c r="L137" s="19"/>
      <c r="M137" s="19"/>
      <c r="N137" s="19"/>
      <c r="O137" s="19"/>
      <c r="P137" s="19"/>
      <c r="Q137" s="19"/>
    </row>
    <row r="138" spans="1:17" x14ac:dyDescent="0.2">
      <c r="A138" s="20" t="s">
        <v>504</v>
      </c>
      <c r="B138" s="67" t="s">
        <v>71</v>
      </c>
      <c r="C138" s="67" t="s">
        <v>72</v>
      </c>
      <c r="D138" s="68">
        <v>155</v>
      </c>
      <c r="E138" s="68" t="s">
        <v>82</v>
      </c>
      <c r="F138" s="68">
        <v>14</v>
      </c>
      <c r="G138" s="69" t="s">
        <v>337</v>
      </c>
      <c r="H138" s="69" t="s">
        <v>338</v>
      </c>
      <c r="I138" s="68" t="s">
        <v>31</v>
      </c>
      <c r="J138" s="68" t="s">
        <v>70</v>
      </c>
      <c r="K138" s="19"/>
      <c r="L138" s="19"/>
      <c r="M138" s="19"/>
      <c r="N138" s="19"/>
      <c r="O138" s="19"/>
      <c r="P138" s="19"/>
      <c r="Q138" s="19"/>
    </row>
    <row r="139" spans="1:17" ht="38.25" x14ac:dyDescent="0.2">
      <c r="A139" s="20" t="s">
        <v>505</v>
      </c>
      <c r="B139" s="66" t="s">
        <v>362</v>
      </c>
      <c r="C139" s="66" t="s">
        <v>51</v>
      </c>
      <c r="D139" s="66">
        <v>160</v>
      </c>
      <c r="E139" s="66" t="s">
        <v>59</v>
      </c>
      <c r="F139" s="70" t="s">
        <v>363</v>
      </c>
      <c r="G139" s="66" t="s">
        <v>364</v>
      </c>
      <c r="H139" s="66" t="s">
        <v>365</v>
      </c>
      <c r="I139" s="66" t="s">
        <v>39</v>
      </c>
      <c r="J139" s="66" t="s">
        <v>32</v>
      </c>
      <c r="K139" s="19"/>
      <c r="L139" s="19"/>
      <c r="M139" s="19"/>
      <c r="N139" s="19"/>
      <c r="O139" s="19"/>
      <c r="P139" s="19"/>
      <c r="Q139" s="19"/>
    </row>
    <row r="140" spans="1:17" ht="25.5" x14ac:dyDescent="0.2">
      <c r="A140" s="20" t="s">
        <v>506</v>
      </c>
      <c r="B140" s="66" t="s">
        <v>362</v>
      </c>
      <c r="C140" s="66" t="s">
        <v>51</v>
      </c>
      <c r="D140" s="66">
        <v>161</v>
      </c>
      <c r="E140" s="66" t="s">
        <v>59</v>
      </c>
      <c r="F140" s="70" t="s">
        <v>363</v>
      </c>
      <c r="G140" s="66" t="s">
        <v>366</v>
      </c>
      <c r="H140" s="66" t="s">
        <v>365</v>
      </c>
      <c r="I140" s="66" t="s">
        <v>39</v>
      </c>
      <c r="J140" s="66" t="s">
        <v>32</v>
      </c>
      <c r="K140" s="19"/>
      <c r="L140" s="19"/>
      <c r="M140" s="19"/>
      <c r="N140" s="19"/>
      <c r="O140" s="19"/>
      <c r="P140" s="19"/>
      <c r="Q140" s="19"/>
    </row>
    <row r="141" spans="1:17" ht="51" x14ac:dyDescent="0.2">
      <c r="A141" s="20" t="s">
        <v>507</v>
      </c>
      <c r="B141" s="66"/>
      <c r="C141" s="66"/>
      <c r="D141" s="66">
        <v>162</v>
      </c>
      <c r="E141" s="66" t="s">
        <v>59</v>
      </c>
      <c r="F141" s="70" t="s">
        <v>363</v>
      </c>
      <c r="G141" s="66" t="s">
        <v>367</v>
      </c>
      <c r="H141" s="66" t="s">
        <v>365</v>
      </c>
      <c r="I141" s="66" t="s">
        <v>39</v>
      </c>
      <c r="J141" s="66" t="s">
        <v>32</v>
      </c>
      <c r="K141" s="19"/>
      <c r="L141" s="19"/>
      <c r="M141" s="19"/>
      <c r="N141" s="19"/>
      <c r="O141" s="19"/>
      <c r="P141" s="19"/>
      <c r="Q141" s="19"/>
    </row>
    <row r="142" spans="1:17" ht="38.25" x14ac:dyDescent="0.2">
      <c r="A142" s="20" t="s">
        <v>508</v>
      </c>
      <c r="B142" s="66" t="s">
        <v>362</v>
      </c>
      <c r="C142" s="66" t="s">
        <v>51</v>
      </c>
      <c r="D142" s="66">
        <v>160</v>
      </c>
      <c r="E142" s="66" t="s">
        <v>59</v>
      </c>
      <c r="F142" s="71">
        <v>15</v>
      </c>
      <c r="G142" s="66" t="s">
        <v>368</v>
      </c>
      <c r="H142" s="66" t="s">
        <v>365</v>
      </c>
      <c r="I142" s="66" t="s">
        <v>39</v>
      </c>
      <c r="J142" s="66" t="s">
        <v>32</v>
      </c>
      <c r="K142" s="19"/>
      <c r="L142" s="19"/>
      <c r="M142" s="19"/>
      <c r="N142" s="19"/>
      <c r="O142" s="19"/>
      <c r="P142" s="19"/>
      <c r="Q142" s="19"/>
    </row>
    <row r="143" spans="1:17" ht="89.25" x14ac:dyDescent="0.2">
      <c r="A143" s="20" t="s">
        <v>509</v>
      </c>
      <c r="B143" s="66" t="s">
        <v>510</v>
      </c>
      <c r="C143" s="66" t="s">
        <v>511</v>
      </c>
      <c r="D143" s="66">
        <v>25</v>
      </c>
      <c r="E143" s="66" t="s">
        <v>75</v>
      </c>
      <c r="F143" s="66">
        <v>26</v>
      </c>
      <c r="G143" s="66" t="s">
        <v>512</v>
      </c>
      <c r="H143" s="66" t="s">
        <v>513</v>
      </c>
      <c r="I143" s="66" t="s">
        <v>31</v>
      </c>
      <c r="J143" s="14"/>
      <c r="K143" s="19"/>
      <c r="L143" s="19"/>
      <c r="M143" s="19"/>
      <c r="N143" s="19"/>
      <c r="O143" s="19"/>
      <c r="P143" s="19"/>
      <c r="Q143" s="19"/>
    </row>
    <row r="144" spans="1:17" ht="38.25" x14ac:dyDescent="0.2">
      <c r="A144" s="20" t="s">
        <v>605</v>
      </c>
      <c r="B144" s="66" t="s">
        <v>510</v>
      </c>
      <c r="C144" s="66" t="s">
        <v>511</v>
      </c>
      <c r="D144" s="66">
        <v>12</v>
      </c>
      <c r="E144" s="66">
        <v>2</v>
      </c>
      <c r="F144" s="66">
        <v>12</v>
      </c>
      <c r="G144" s="66" t="s">
        <v>514</v>
      </c>
      <c r="H144" s="66" t="s">
        <v>515</v>
      </c>
      <c r="I144" s="66" t="s">
        <v>31</v>
      </c>
      <c r="J144" s="14"/>
      <c r="K144" s="19"/>
      <c r="L144" s="19"/>
      <c r="M144" s="19"/>
      <c r="N144" s="19"/>
      <c r="O144" s="19"/>
      <c r="P144" s="19"/>
      <c r="Q144" s="19"/>
    </row>
    <row r="145" spans="1:17" ht="25.5" x14ac:dyDescent="0.2">
      <c r="A145" s="20" t="s">
        <v>606</v>
      </c>
      <c r="B145" s="66" t="s">
        <v>510</v>
      </c>
      <c r="C145" s="66" t="s">
        <v>511</v>
      </c>
      <c r="D145" s="66">
        <v>14</v>
      </c>
      <c r="E145" s="66" t="s">
        <v>232</v>
      </c>
      <c r="F145" s="66">
        <v>16</v>
      </c>
      <c r="G145" s="66" t="s">
        <v>516</v>
      </c>
      <c r="H145" s="66"/>
      <c r="I145" s="66" t="s">
        <v>31</v>
      </c>
      <c r="J145" s="14"/>
      <c r="K145" s="19"/>
      <c r="L145" s="19"/>
      <c r="M145" s="19"/>
      <c r="N145" s="19"/>
      <c r="O145" s="19"/>
      <c r="P145" s="19"/>
      <c r="Q145" s="19"/>
    </row>
    <row r="146" spans="1:17" x14ac:dyDescent="0.2">
      <c r="A146" s="20" t="s">
        <v>607</v>
      </c>
      <c r="B146" s="66" t="s">
        <v>510</v>
      </c>
      <c r="C146" s="66" t="s">
        <v>511</v>
      </c>
      <c r="D146" s="66">
        <v>14</v>
      </c>
      <c r="E146" s="66" t="s">
        <v>232</v>
      </c>
      <c r="F146" s="66">
        <v>18</v>
      </c>
      <c r="G146" s="66" t="s">
        <v>517</v>
      </c>
      <c r="H146" s="66"/>
      <c r="I146" s="66" t="s">
        <v>31</v>
      </c>
      <c r="J146" s="14"/>
      <c r="K146" s="19"/>
      <c r="L146" s="19"/>
      <c r="M146" s="19"/>
      <c r="N146" s="19"/>
      <c r="O146" s="19"/>
      <c r="P146" s="19"/>
      <c r="Q146" s="19"/>
    </row>
    <row r="147" spans="1:17" ht="25.5" x14ac:dyDescent="0.2">
      <c r="A147" s="20" t="s">
        <v>608</v>
      </c>
      <c r="B147" s="66" t="s">
        <v>510</v>
      </c>
      <c r="C147" s="66" t="s">
        <v>511</v>
      </c>
      <c r="D147" s="66">
        <v>14</v>
      </c>
      <c r="E147" s="66" t="s">
        <v>232</v>
      </c>
      <c r="F147" s="66">
        <v>19</v>
      </c>
      <c r="G147" s="66" t="s">
        <v>518</v>
      </c>
      <c r="H147" s="66"/>
      <c r="I147" s="66" t="s">
        <v>31</v>
      </c>
      <c r="J147" s="14"/>
      <c r="K147" s="19"/>
      <c r="L147" s="19"/>
      <c r="M147" s="19"/>
      <c r="N147" s="19"/>
      <c r="O147" s="19"/>
      <c r="P147" s="19"/>
      <c r="Q147" s="19"/>
    </row>
    <row r="148" spans="1:17" x14ac:dyDescent="0.2">
      <c r="A148" s="20" t="s">
        <v>609</v>
      </c>
      <c r="B148" s="66" t="s">
        <v>510</v>
      </c>
      <c r="C148" s="66" t="s">
        <v>511</v>
      </c>
      <c r="D148" s="66">
        <v>14</v>
      </c>
      <c r="E148" s="66" t="s">
        <v>232</v>
      </c>
      <c r="F148" s="66">
        <v>21</v>
      </c>
      <c r="G148" s="66" t="s">
        <v>519</v>
      </c>
      <c r="H148" s="66"/>
      <c r="I148" s="66" t="s">
        <v>31</v>
      </c>
      <c r="J148" s="14"/>
      <c r="K148" s="19"/>
      <c r="L148" s="19"/>
      <c r="M148" s="19"/>
      <c r="N148" s="19"/>
      <c r="O148" s="19"/>
      <c r="P148" s="19"/>
      <c r="Q148" s="19"/>
    </row>
    <row r="149" spans="1:17" ht="25.5" x14ac:dyDescent="0.2">
      <c r="A149" s="20" t="s">
        <v>610</v>
      </c>
      <c r="B149" s="66" t="s">
        <v>510</v>
      </c>
      <c r="C149" s="66" t="s">
        <v>511</v>
      </c>
      <c r="D149" s="66">
        <v>14</v>
      </c>
      <c r="E149" s="66" t="s">
        <v>232</v>
      </c>
      <c r="F149" s="66">
        <v>27</v>
      </c>
      <c r="G149" s="66" t="s">
        <v>518</v>
      </c>
      <c r="H149" s="66"/>
      <c r="I149" s="66"/>
      <c r="J149" s="14"/>
      <c r="K149" s="19"/>
      <c r="L149" s="19"/>
      <c r="M149" s="19"/>
      <c r="N149" s="19"/>
      <c r="O149" s="19"/>
      <c r="P149" s="19"/>
      <c r="Q149" s="19"/>
    </row>
    <row r="150" spans="1:17" ht="25.5" x14ac:dyDescent="0.2">
      <c r="A150" s="20" t="s">
        <v>611</v>
      </c>
      <c r="B150" s="66" t="s">
        <v>510</v>
      </c>
      <c r="C150" s="66" t="s">
        <v>511</v>
      </c>
      <c r="D150" s="66">
        <v>14</v>
      </c>
      <c r="E150" s="66" t="s">
        <v>232</v>
      </c>
      <c r="F150" s="66">
        <v>27</v>
      </c>
      <c r="G150" s="66" t="s">
        <v>520</v>
      </c>
      <c r="H150" s="66"/>
      <c r="I150" s="66" t="s">
        <v>31</v>
      </c>
      <c r="J150" s="14"/>
      <c r="K150" s="19"/>
      <c r="L150" s="19"/>
      <c r="M150" s="19"/>
      <c r="N150" s="19"/>
      <c r="O150" s="19"/>
      <c r="P150" s="19"/>
      <c r="Q150" s="19"/>
    </row>
    <row r="151" spans="1:17" ht="76.5" x14ac:dyDescent="0.2">
      <c r="A151" s="20" t="s">
        <v>612</v>
      </c>
      <c r="B151" s="66" t="s">
        <v>510</v>
      </c>
      <c r="C151" s="66" t="s">
        <v>511</v>
      </c>
      <c r="D151" s="66">
        <v>15</v>
      </c>
      <c r="E151" s="66" t="s">
        <v>120</v>
      </c>
      <c r="F151" s="66">
        <v>7</v>
      </c>
      <c r="G151" s="66" t="s">
        <v>521</v>
      </c>
      <c r="H151" s="66" t="s">
        <v>522</v>
      </c>
      <c r="I151" s="66" t="s">
        <v>31</v>
      </c>
      <c r="J151" s="14"/>
      <c r="K151" s="19"/>
      <c r="L151" s="19"/>
      <c r="M151" s="19"/>
      <c r="N151" s="19"/>
      <c r="O151" s="19"/>
      <c r="P151" s="19"/>
      <c r="Q151" s="19"/>
    </row>
    <row r="152" spans="1:17" x14ac:dyDescent="0.2">
      <c r="A152" s="20" t="s">
        <v>613</v>
      </c>
      <c r="B152" s="66" t="s">
        <v>510</v>
      </c>
      <c r="C152" s="66" t="s">
        <v>511</v>
      </c>
      <c r="D152" s="66">
        <v>15</v>
      </c>
      <c r="E152" s="66" t="s">
        <v>120</v>
      </c>
      <c r="F152" s="66">
        <v>14</v>
      </c>
      <c r="G152" s="66" t="s">
        <v>523</v>
      </c>
      <c r="H152" s="66" t="s">
        <v>524</v>
      </c>
      <c r="I152" s="66" t="s">
        <v>31</v>
      </c>
      <c r="J152" s="14"/>
      <c r="K152" s="19"/>
      <c r="L152" s="19"/>
      <c r="M152" s="19"/>
      <c r="N152" s="19"/>
      <c r="O152" s="19"/>
      <c r="P152" s="19"/>
      <c r="Q152" s="19"/>
    </row>
    <row r="153" spans="1:17" ht="38.25" x14ac:dyDescent="0.2">
      <c r="A153" s="20" t="s">
        <v>614</v>
      </c>
      <c r="B153" s="66" t="s">
        <v>510</v>
      </c>
      <c r="C153" s="66" t="s">
        <v>511</v>
      </c>
      <c r="D153" s="66">
        <v>16</v>
      </c>
      <c r="E153" s="66" t="s">
        <v>49</v>
      </c>
      <c r="F153" s="66">
        <v>19</v>
      </c>
      <c r="G153" s="66" t="s">
        <v>525</v>
      </c>
      <c r="H153" s="66" t="s">
        <v>526</v>
      </c>
      <c r="I153" s="66" t="s">
        <v>31</v>
      </c>
      <c r="J153" s="14"/>
      <c r="K153" s="19"/>
      <c r="L153" s="19"/>
      <c r="M153" s="19"/>
      <c r="N153" s="19"/>
      <c r="O153" s="19"/>
      <c r="P153" s="19"/>
      <c r="Q153" s="19"/>
    </row>
    <row r="154" spans="1:17" x14ac:dyDescent="0.2">
      <c r="A154" s="20" t="s">
        <v>615</v>
      </c>
      <c r="B154" s="66" t="s">
        <v>510</v>
      </c>
      <c r="C154" s="66" t="s">
        <v>511</v>
      </c>
      <c r="D154" s="66">
        <v>27</v>
      </c>
      <c r="E154" s="66" t="s">
        <v>36</v>
      </c>
      <c r="F154" s="66">
        <v>2</v>
      </c>
      <c r="G154" s="66" t="s">
        <v>527</v>
      </c>
      <c r="H154" s="66" t="s">
        <v>528</v>
      </c>
      <c r="I154" s="66" t="s">
        <v>31</v>
      </c>
      <c r="J154" s="14"/>
      <c r="K154" s="19"/>
      <c r="L154" s="19"/>
      <c r="M154" s="19"/>
      <c r="N154" s="19"/>
      <c r="O154" s="19"/>
      <c r="P154" s="19"/>
      <c r="Q154" s="19"/>
    </row>
    <row r="155" spans="1:17" ht="25.5" x14ac:dyDescent="0.2">
      <c r="A155" s="20" t="s">
        <v>616</v>
      </c>
      <c r="B155" s="66" t="s">
        <v>510</v>
      </c>
      <c r="C155" s="66" t="s">
        <v>511</v>
      </c>
      <c r="D155" s="66">
        <v>27</v>
      </c>
      <c r="E155" s="66" t="s">
        <v>36</v>
      </c>
      <c r="F155" s="66">
        <v>4</v>
      </c>
      <c r="G155" s="66" t="s">
        <v>529</v>
      </c>
      <c r="H155" s="66" t="s">
        <v>530</v>
      </c>
      <c r="I155" s="66" t="s">
        <v>31</v>
      </c>
      <c r="J155" s="14"/>
      <c r="K155" s="19"/>
      <c r="L155" s="19"/>
      <c r="M155" s="19"/>
      <c r="N155" s="19"/>
      <c r="O155" s="19"/>
      <c r="P155" s="19"/>
      <c r="Q155" s="19"/>
    </row>
    <row r="156" spans="1:17" ht="25.5" x14ac:dyDescent="0.2">
      <c r="A156" s="20" t="s">
        <v>617</v>
      </c>
      <c r="B156" s="66" t="s">
        <v>510</v>
      </c>
      <c r="C156" s="66" t="s">
        <v>511</v>
      </c>
      <c r="D156" s="66">
        <v>27</v>
      </c>
      <c r="E156" s="66" t="s">
        <v>36</v>
      </c>
      <c r="F156" s="66">
        <v>6</v>
      </c>
      <c r="G156" s="66" t="s">
        <v>531</v>
      </c>
      <c r="H156" s="66" t="s">
        <v>532</v>
      </c>
      <c r="I156" s="66" t="s">
        <v>31</v>
      </c>
      <c r="J156" s="14"/>
      <c r="K156" s="19"/>
      <c r="L156" s="19"/>
      <c r="M156" s="19"/>
      <c r="N156" s="19"/>
      <c r="O156" s="19"/>
      <c r="P156" s="19"/>
      <c r="Q156" s="19"/>
    </row>
    <row r="157" spans="1:17" ht="51" x14ac:dyDescent="0.2">
      <c r="A157" s="20" t="s">
        <v>618</v>
      </c>
      <c r="B157" s="66" t="s">
        <v>510</v>
      </c>
      <c r="C157" s="66" t="s">
        <v>511</v>
      </c>
      <c r="D157" s="66">
        <v>37</v>
      </c>
      <c r="E157" s="66" t="s">
        <v>54</v>
      </c>
      <c r="F157" s="66">
        <v>14</v>
      </c>
      <c r="G157" s="66" t="s">
        <v>533</v>
      </c>
      <c r="H157" s="66" t="s">
        <v>534</v>
      </c>
      <c r="I157" s="66" t="s">
        <v>31</v>
      </c>
      <c r="J157" s="14"/>
      <c r="K157" s="19"/>
      <c r="L157" s="19"/>
      <c r="M157" s="19"/>
      <c r="N157" s="19"/>
      <c r="O157" s="19"/>
      <c r="P157" s="19"/>
      <c r="Q157" s="19"/>
    </row>
    <row r="158" spans="1:17" ht="51" x14ac:dyDescent="0.2">
      <c r="A158" s="20" t="s">
        <v>619</v>
      </c>
      <c r="B158" s="66" t="s">
        <v>510</v>
      </c>
      <c r="C158" s="66" t="s">
        <v>511</v>
      </c>
      <c r="D158" s="66">
        <v>37</v>
      </c>
      <c r="E158" s="66" t="s">
        <v>54</v>
      </c>
      <c r="F158" s="66">
        <v>14</v>
      </c>
      <c r="G158" s="66" t="s">
        <v>535</v>
      </c>
      <c r="H158" s="66" t="s">
        <v>534</v>
      </c>
      <c r="I158" s="66" t="s">
        <v>39</v>
      </c>
      <c r="J158" s="14"/>
      <c r="K158" s="19"/>
      <c r="L158" s="19"/>
      <c r="M158" s="19"/>
      <c r="N158" s="19"/>
      <c r="O158" s="19"/>
      <c r="P158" s="19"/>
      <c r="Q158" s="19"/>
    </row>
    <row r="159" spans="1:17" ht="25.5" x14ac:dyDescent="0.2">
      <c r="A159" s="20" t="s">
        <v>620</v>
      </c>
      <c r="B159" s="66" t="s">
        <v>510</v>
      </c>
      <c r="C159" s="66" t="s">
        <v>511</v>
      </c>
      <c r="D159" s="66">
        <v>38</v>
      </c>
      <c r="E159" s="66" t="s">
        <v>38</v>
      </c>
      <c r="F159" s="66">
        <v>21</v>
      </c>
      <c r="G159" s="66" t="s">
        <v>536</v>
      </c>
      <c r="H159" s="66"/>
      <c r="I159" s="66" t="s">
        <v>537</v>
      </c>
      <c r="J159" s="14"/>
      <c r="K159" s="19"/>
      <c r="L159" s="19"/>
      <c r="M159" s="19"/>
      <c r="N159" s="19"/>
      <c r="O159" s="19"/>
      <c r="P159" s="19"/>
      <c r="Q159" s="19"/>
    </row>
    <row r="160" spans="1:17" x14ac:dyDescent="0.2">
      <c r="A160" s="20" t="s">
        <v>621</v>
      </c>
      <c r="B160" s="66" t="s">
        <v>510</v>
      </c>
      <c r="C160" s="66" t="s">
        <v>511</v>
      </c>
      <c r="D160" s="66">
        <v>42</v>
      </c>
      <c r="E160" s="66" t="s">
        <v>40</v>
      </c>
      <c r="F160" s="66">
        <v>6</v>
      </c>
      <c r="G160" s="66" t="s">
        <v>538</v>
      </c>
      <c r="H160" s="66" t="s">
        <v>539</v>
      </c>
      <c r="I160" s="66" t="s">
        <v>31</v>
      </c>
      <c r="J160" s="14"/>
      <c r="K160" s="19"/>
      <c r="L160" s="19"/>
      <c r="M160" s="19"/>
      <c r="N160" s="19"/>
      <c r="O160" s="19"/>
      <c r="P160" s="19"/>
      <c r="Q160" s="19"/>
    </row>
    <row r="161" spans="1:17" ht="38.25" x14ac:dyDescent="0.2">
      <c r="A161" s="20" t="s">
        <v>622</v>
      </c>
      <c r="B161" s="66" t="s">
        <v>510</v>
      </c>
      <c r="C161" s="66" t="s">
        <v>511</v>
      </c>
      <c r="D161" s="66">
        <v>42</v>
      </c>
      <c r="E161" s="66" t="s">
        <v>40</v>
      </c>
      <c r="F161" s="66">
        <v>23</v>
      </c>
      <c r="G161" s="66" t="s">
        <v>540</v>
      </c>
      <c r="H161" s="66" t="s">
        <v>541</v>
      </c>
      <c r="I161" s="66" t="s">
        <v>31</v>
      </c>
      <c r="J161" s="14"/>
      <c r="K161" s="19"/>
      <c r="L161" s="19"/>
      <c r="M161" s="19"/>
      <c r="N161" s="19"/>
      <c r="O161" s="19"/>
      <c r="P161" s="19"/>
      <c r="Q161" s="19"/>
    </row>
    <row r="162" spans="1:17" x14ac:dyDescent="0.2">
      <c r="A162" s="20" t="s">
        <v>623</v>
      </c>
      <c r="B162" s="66" t="s">
        <v>510</v>
      </c>
      <c r="C162" s="66" t="s">
        <v>511</v>
      </c>
      <c r="D162" s="66">
        <v>42</v>
      </c>
      <c r="E162" s="66" t="s">
        <v>40</v>
      </c>
      <c r="F162" s="66">
        <v>29</v>
      </c>
      <c r="G162" s="66" t="s">
        <v>542</v>
      </c>
      <c r="H162" s="66" t="s">
        <v>539</v>
      </c>
      <c r="I162" s="66" t="s">
        <v>31</v>
      </c>
      <c r="J162" s="14"/>
      <c r="K162" s="19"/>
      <c r="L162" s="19"/>
      <c r="M162" s="19"/>
      <c r="N162" s="19"/>
      <c r="O162" s="19"/>
      <c r="P162" s="19"/>
      <c r="Q162" s="19"/>
    </row>
    <row r="163" spans="1:17" x14ac:dyDescent="0.2">
      <c r="A163" s="20" t="s">
        <v>624</v>
      </c>
      <c r="B163" s="66" t="s">
        <v>510</v>
      </c>
      <c r="C163" s="66" t="s">
        <v>511</v>
      </c>
      <c r="D163" s="66">
        <v>44</v>
      </c>
      <c r="E163" s="66" t="s">
        <v>40</v>
      </c>
      <c r="F163" s="66">
        <v>19</v>
      </c>
      <c r="G163" s="66" t="s">
        <v>543</v>
      </c>
      <c r="H163" s="66" t="s">
        <v>539</v>
      </c>
      <c r="I163" s="66" t="s">
        <v>31</v>
      </c>
      <c r="J163" s="14"/>
      <c r="K163" s="19"/>
      <c r="L163" s="19"/>
      <c r="M163" s="19"/>
      <c r="N163" s="19"/>
      <c r="O163" s="19"/>
      <c r="P163" s="19"/>
      <c r="Q163" s="19"/>
    </row>
    <row r="164" spans="1:17" ht="38.25" x14ac:dyDescent="0.2">
      <c r="A164" s="20" t="s">
        <v>625</v>
      </c>
      <c r="B164" s="66" t="s">
        <v>510</v>
      </c>
      <c r="C164" s="66" t="s">
        <v>511</v>
      </c>
      <c r="D164" s="66">
        <v>44</v>
      </c>
      <c r="E164" s="66" t="s">
        <v>40</v>
      </c>
      <c r="F164" s="66">
        <v>20</v>
      </c>
      <c r="G164" s="66" t="s">
        <v>544</v>
      </c>
      <c r="H164" s="66" t="s">
        <v>539</v>
      </c>
      <c r="I164" s="66" t="s">
        <v>31</v>
      </c>
      <c r="J164" s="14"/>
      <c r="K164" s="19"/>
      <c r="L164" s="19"/>
      <c r="M164" s="19"/>
      <c r="N164" s="19"/>
      <c r="O164" s="19"/>
      <c r="P164" s="19"/>
      <c r="Q164" s="19"/>
    </row>
    <row r="165" spans="1:17" ht="25.5" x14ac:dyDescent="0.2">
      <c r="A165" s="20" t="s">
        <v>626</v>
      </c>
      <c r="B165" s="66" t="s">
        <v>510</v>
      </c>
      <c r="C165" s="66" t="s">
        <v>511</v>
      </c>
      <c r="D165" s="66">
        <v>44</v>
      </c>
      <c r="E165" s="66" t="s">
        <v>40</v>
      </c>
      <c r="F165" s="66">
        <v>26</v>
      </c>
      <c r="G165" s="66" t="s">
        <v>545</v>
      </c>
      <c r="H165" s="66" t="s">
        <v>539</v>
      </c>
      <c r="I165" s="66" t="s">
        <v>31</v>
      </c>
      <c r="J165" s="14"/>
      <c r="K165" s="19"/>
      <c r="L165" s="19"/>
      <c r="M165" s="19"/>
      <c r="N165" s="19"/>
      <c r="O165" s="19"/>
      <c r="P165" s="19"/>
      <c r="Q165" s="19"/>
    </row>
    <row r="166" spans="1:17" ht="25.5" x14ac:dyDescent="0.2">
      <c r="A166" s="20" t="s">
        <v>627</v>
      </c>
      <c r="B166" s="66" t="s">
        <v>510</v>
      </c>
      <c r="C166" s="66" t="s">
        <v>511</v>
      </c>
      <c r="D166" s="66">
        <v>45</v>
      </c>
      <c r="E166" s="66" t="s">
        <v>40</v>
      </c>
      <c r="F166" s="66">
        <v>4</v>
      </c>
      <c r="G166" s="66" t="s">
        <v>545</v>
      </c>
      <c r="H166" s="66" t="s">
        <v>539</v>
      </c>
      <c r="I166" s="66" t="s">
        <v>31</v>
      </c>
      <c r="J166" s="14"/>
      <c r="K166" s="19"/>
      <c r="L166" s="19"/>
      <c r="M166" s="19"/>
      <c r="N166" s="19"/>
      <c r="O166" s="19"/>
      <c r="P166" s="19"/>
      <c r="Q166" s="19"/>
    </row>
    <row r="167" spans="1:17" x14ac:dyDescent="0.2">
      <c r="A167" s="20" t="s">
        <v>628</v>
      </c>
      <c r="B167" s="66" t="s">
        <v>510</v>
      </c>
      <c r="C167" s="66" t="s">
        <v>511</v>
      </c>
      <c r="D167" s="66">
        <v>46</v>
      </c>
      <c r="E167" s="66" t="s">
        <v>180</v>
      </c>
      <c r="F167" s="66">
        <v>43</v>
      </c>
      <c r="G167" s="66" t="s">
        <v>546</v>
      </c>
      <c r="H167" s="66" t="s">
        <v>539</v>
      </c>
      <c r="I167" s="66" t="s">
        <v>31</v>
      </c>
      <c r="J167" s="14"/>
      <c r="K167" s="19"/>
      <c r="L167" s="19"/>
      <c r="M167" s="19"/>
      <c r="N167" s="19"/>
      <c r="O167" s="19"/>
      <c r="P167" s="19"/>
      <c r="Q167" s="19"/>
    </row>
    <row r="168" spans="1:17" x14ac:dyDescent="0.2">
      <c r="A168" s="20" t="s">
        <v>629</v>
      </c>
      <c r="B168" s="66" t="s">
        <v>510</v>
      </c>
      <c r="C168" s="66" t="s">
        <v>511</v>
      </c>
      <c r="D168" s="66">
        <v>48</v>
      </c>
      <c r="E168" s="66" t="s">
        <v>547</v>
      </c>
      <c r="F168" s="66">
        <v>6</v>
      </c>
      <c r="G168" s="66" t="s">
        <v>548</v>
      </c>
      <c r="H168" s="66" t="s">
        <v>539</v>
      </c>
      <c r="I168" s="66" t="s">
        <v>31</v>
      </c>
      <c r="J168" s="14"/>
      <c r="K168" s="19"/>
      <c r="L168" s="19"/>
      <c r="M168" s="19"/>
      <c r="N168" s="19"/>
      <c r="O168" s="19"/>
      <c r="P168" s="19"/>
      <c r="Q168" s="19"/>
    </row>
    <row r="169" spans="1:17" ht="25.5" x14ac:dyDescent="0.2">
      <c r="A169" s="20" t="s">
        <v>630</v>
      </c>
      <c r="B169" s="66" t="s">
        <v>510</v>
      </c>
      <c r="C169" s="66" t="s">
        <v>511</v>
      </c>
      <c r="D169" s="66">
        <v>48</v>
      </c>
      <c r="E169" s="66" t="s">
        <v>547</v>
      </c>
      <c r="F169" s="66">
        <v>11</v>
      </c>
      <c r="G169" s="66" t="s">
        <v>549</v>
      </c>
      <c r="H169" s="66" t="s">
        <v>539</v>
      </c>
      <c r="I169" s="66" t="s">
        <v>31</v>
      </c>
      <c r="J169" s="14"/>
      <c r="K169" s="19"/>
      <c r="L169" s="19"/>
      <c r="M169" s="19"/>
      <c r="N169" s="19"/>
      <c r="O169" s="19"/>
      <c r="P169" s="19"/>
      <c r="Q169" s="19"/>
    </row>
    <row r="170" spans="1:17" x14ac:dyDescent="0.2">
      <c r="A170" s="20" t="s">
        <v>631</v>
      </c>
      <c r="B170" s="66" t="s">
        <v>510</v>
      </c>
      <c r="C170" s="66" t="s">
        <v>511</v>
      </c>
      <c r="D170" s="66">
        <v>53</v>
      </c>
      <c r="E170" s="66" t="s">
        <v>55</v>
      </c>
      <c r="F170" s="66">
        <v>6</v>
      </c>
      <c r="G170" s="66" t="s">
        <v>550</v>
      </c>
      <c r="H170" s="66" t="s">
        <v>539</v>
      </c>
      <c r="I170" s="66" t="s">
        <v>31</v>
      </c>
      <c r="J170" s="14"/>
      <c r="K170" s="19"/>
      <c r="L170" s="19"/>
      <c r="M170" s="19"/>
      <c r="N170" s="19"/>
      <c r="O170" s="19"/>
      <c r="P170" s="19"/>
      <c r="Q170" s="19"/>
    </row>
    <row r="171" spans="1:17" x14ac:dyDescent="0.2">
      <c r="A171" s="20" t="s">
        <v>632</v>
      </c>
      <c r="B171" s="66" t="s">
        <v>510</v>
      </c>
      <c r="C171" s="66" t="s">
        <v>511</v>
      </c>
      <c r="D171" s="66">
        <v>63</v>
      </c>
      <c r="E171" s="66" t="s">
        <v>551</v>
      </c>
      <c r="F171" s="66">
        <v>4</v>
      </c>
      <c r="G171" s="66" t="s">
        <v>552</v>
      </c>
      <c r="H171" s="66" t="s">
        <v>553</v>
      </c>
      <c r="I171" s="66" t="s">
        <v>31</v>
      </c>
      <c r="J171" s="14"/>
      <c r="K171" s="19"/>
      <c r="L171" s="19"/>
      <c r="M171" s="19"/>
      <c r="N171" s="19"/>
      <c r="O171" s="19"/>
      <c r="P171" s="19"/>
      <c r="Q171" s="19"/>
    </row>
    <row r="172" spans="1:17" ht="63.75" x14ac:dyDescent="0.2">
      <c r="A172" s="20" t="s">
        <v>633</v>
      </c>
      <c r="B172" s="66" t="s">
        <v>510</v>
      </c>
      <c r="C172" s="66" t="s">
        <v>511</v>
      </c>
      <c r="D172" s="66">
        <v>66</v>
      </c>
      <c r="E172" s="66" t="s">
        <v>554</v>
      </c>
      <c r="F172" s="66">
        <v>7</v>
      </c>
      <c r="G172" s="66" t="s">
        <v>555</v>
      </c>
      <c r="H172" s="66" t="s">
        <v>556</v>
      </c>
      <c r="I172" s="66" t="s">
        <v>39</v>
      </c>
      <c r="J172" s="14"/>
      <c r="K172" s="19"/>
      <c r="L172" s="19"/>
      <c r="M172" s="19"/>
      <c r="N172" s="19"/>
      <c r="O172" s="19"/>
      <c r="P172" s="19"/>
      <c r="Q172" s="19"/>
    </row>
    <row r="173" spans="1:17" ht="102" x14ac:dyDescent="0.2">
      <c r="A173" s="20" t="s">
        <v>634</v>
      </c>
      <c r="B173" s="66" t="s">
        <v>510</v>
      </c>
      <c r="C173" s="66" t="s">
        <v>511</v>
      </c>
      <c r="D173" s="66">
        <v>66</v>
      </c>
      <c r="E173" s="66" t="s">
        <v>554</v>
      </c>
      <c r="F173" s="66">
        <v>9</v>
      </c>
      <c r="G173" s="66" t="s">
        <v>557</v>
      </c>
      <c r="H173" s="66" t="s">
        <v>558</v>
      </c>
      <c r="I173" s="66" t="s">
        <v>39</v>
      </c>
      <c r="J173" s="14"/>
      <c r="K173" s="19"/>
      <c r="L173" s="19"/>
      <c r="M173" s="19"/>
      <c r="N173" s="19"/>
      <c r="O173" s="19"/>
      <c r="P173" s="19"/>
      <c r="Q173" s="19"/>
    </row>
    <row r="174" spans="1:17" ht="76.5" x14ac:dyDescent="0.2">
      <c r="A174" s="20" t="s">
        <v>635</v>
      </c>
      <c r="B174" s="66" t="s">
        <v>510</v>
      </c>
      <c r="C174" s="66" t="s">
        <v>511</v>
      </c>
      <c r="D174" s="66">
        <v>66</v>
      </c>
      <c r="E174" s="66" t="s">
        <v>559</v>
      </c>
      <c r="F174" s="66">
        <v>20</v>
      </c>
      <c r="G174" s="66" t="s">
        <v>560</v>
      </c>
      <c r="H174" s="66" t="s">
        <v>561</v>
      </c>
      <c r="I174" s="66" t="s">
        <v>39</v>
      </c>
      <c r="J174" s="14"/>
      <c r="K174" s="19"/>
      <c r="L174" s="19"/>
      <c r="M174" s="19"/>
      <c r="N174" s="19"/>
      <c r="O174" s="19"/>
      <c r="P174" s="19"/>
      <c r="Q174" s="19"/>
    </row>
    <row r="175" spans="1:17" ht="89.25" x14ac:dyDescent="0.2">
      <c r="A175" s="20" t="s">
        <v>636</v>
      </c>
      <c r="B175" s="66" t="s">
        <v>510</v>
      </c>
      <c r="C175" s="66" t="s">
        <v>511</v>
      </c>
      <c r="D175" s="66">
        <v>67</v>
      </c>
      <c r="E175" s="66" t="s">
        <v>562</v>
      </c>
      <c r="F175" s="66">
        <v>17</v>
      </c>
      <c r="G175" s="66" t="s">
        <v>563</v>
      </c>
      <c r="H175" s="66" t="s">
        <v>564</v>
      </c>
      <c r="I175" s="66" t="s">
        <v>39</v>
      </c>
      <c r="J175" s="14"/>
      <c r="K175" s="19"/>
      <c r="L175" s="19"/>
      <c r="M175" s="19"/>
      <c r="N175" s="19"/>
      <c r="O175" s="19"/>
      <c r="P175" s="19"/>
      <c r="Q175" s="19"/>
    </row>
    <row r="176" spans="1:17" ht="38.25" x14ac:dyDescent="0.2">
      <c r="A176" s="20" t="s">
        <v>637</v>
      </c>
      <c r="B176" s="66" t="s">
        <v>510</v>
      </c>
      <c r="C176" s="66" t="s">
        <v>511</v>
      </c>
      <c r="D176" s="66">
        <v>67</v>
      </c>
      <c r="E176" s="66" t="s">
        <v>562</v>
      </c>
      <c r="F176" s="66">
        <v>9</v>
      </c>
      <c r="G176" s="66" t="s">
        <v>565</v>
      </c>
      <c r="H176" s="66" t="s">
        <v>566</v>
      </c>
      <c r="I176" s="66" t="s">
        <v>39</v>
      </c>
      <c r="J176" s="14"/>
      <c r="K176" s="19"/>
      <c r="L176" s="19"/>
      <c r="M176" s="19"/>
      <c r="N176" s="19"/>
      <c r="O176" s="19"/>
      <c r="P176" s="19"/>
      <c r="Q176" s="19"/>
    </row>
    <row r="177" spans="1:17" x14ac:dyDescent="0.2">
      <c r="A177" s="20" t="s">
        <v>638</v>
      </c>
      <c r="B177" s="66" t="s">
        <v>510</v>
      </c>
      <c r="C177" s="66" t="s">
        <v>511</v>
      </c>
      <c r="D177" s="66">
        <v>71</v>
      </c>
      <c r="E177" s="66" t="s">
        <v>567</v>
      </c>
      <c r="F177" s="66">
        <v>1</v>
      </c>
      <c r="G177" s="66" t="s">
        <v>568</v>
      </c>
      <c r="H177" s="66" t="s">
        <v>539</v>
      </c>
      <c r="I177" s="66" t="s">
        <v>31</v>
      </c>
      <c r="J177" s="14"/>
      <c r="K177" s="19"/>
      <c r="L177" s="19"/>
      <c r="M177" s="19"/>
      <c r="N177" s="19"/>
      <c r="O177" s="19"/>
      <c r="P177" s="19"/>
      <c r="Q177" s="19"/>
    </row>
    <row r="178" spans="1:17" ht="38.25" x14ac:dyDescent="0.2">
      <c r="A178" s="20" t="s">
        <v>639</v>
      </c>
      <c r="B178" s="66" t="s">
        <v>510</v>
      </c>
      <c r="C178" s="66" t="s">
        <v>511</v>
      </c>
      <c r="D178" s="66">
        <v>74</v>
      </c>
      <c r="E178" s="66" t="s">
        <v>569</v>
      </c>
      <c r="F178" s="66">
        <v>14</v>
      </c>
      <c r="G178" s="66" t="s">
        <v>570</v>
      </c>
      <c r="H178" s="66" t="s">
        <v>571</v>
      </c>
      <c r="I178" s="66" t="s">
        <v>39</v>
      </c>
      <c r="J178" s="14"/>
      <c r="K178" s="19"/>
      <c r="L178" s="19"/>
      <c r="M178" s="19"/>
      <c r="N178" s="19"/>
      <c r="O178" s="19"/>
      <c r="P178" s="19"/>
      <c r="Q178" s="19"/>
    </row>
    <row r="179" spans="1:17" ht="76.5" x14ac:dyDescent="0.2">
      <c r="A179" s="20" t="s">
        <v>640</v>
      </c>
      <c r="B179" s="66" t="s">
        <v>510</v>
      </c>
      <c r="C179" s="66" t="s">
        <v>511</v>
      </c>
      <c r="D179" s="66">
        <v>78</v>
      </c>
      <c r="E179" s="66" t="s">
        <v>195</v>
      </c>
      <c r="F179" s="66">
        <v>5</v>
      </c>
      <c r="G179" s="66" t="s">
        <v>572</v>
      </c>
      <c r="H179" s="66" t="s">
        <v>573</v>
      </c>
      <c r="I179" s="66" t="s">
        <v>39</v>
      </c>
      <c r="J179" s="14"/>
      <c r="K179" s="19"/>
      <c r="L179" s="19"/>
      <c r="M179" s="19"/>
      <c r="N179" s="19"/>
      <c r="O179" s="19"/>
      <c r="P179" s="19"/>
      <c r="Q179" s="19"/>
    </row>
    <row r="180" spans="1:17" x14ac:dyDescent="0.2">
      <c r="A180" s="20" t="s">
        <v>641</v>
      </c>
      <c r="B180" s="66" t="s">
        <v>510</v>
      </c>
      <c r="C180" s="66" t="s">
        <v>511</v>
      </c>
      <c r="D180" s="66">
        <v>78</v>
      </c>
      <c r="E180" s="66" t="s">
        <v>198</v>
      </c>
      <c r="F180" s="66">
        <v>15</v>
      </c>
      <c r="G180" s="66" t="s">
        <v>574</v>
      </c>
      <c r="H180" s="66" t="s">
        <v>575</v>
      </c>
      <c r="I180" s="66" t="s">
        <v>31</v>
      </c>
      <c r="J180" s="14"/>
      <c r="K180" s="19"/>
      <c r="L180" s="19"/>
      <c r="M180" s="19"/>
      <c r="N180" s="19"/>
      <c r="O180" s="19"/>
      <c r="P180" s="19"/>
      <c r="Q180" s="19"/>
    </row>
    <row r="181" spans="1:17" ht="38.25" x14ac:dyDescent="0.2">
      <c r="A181" s="20" t="s">
        <v>642</v>
      </c>
      <c r="B181" s="66" t="s">
        <v>510</v>
      </c>
      <c r="C181" s="66" t="s">
        <v>511</v>
      </c>
      <c r="D181" s="66">
        <v>85</v>
      </c>
      <c r="E181" s="66" t="s">
        <v>576</v>
      </c>
      <c r="F181" s="66">
        <v>9</v>
      </c>
      <c r="G181" s="66" t="s">
        <v>577</v>
      </c>
      <c r="H181" s="66" t="s">
        <v>578</v>
      </c>
      <c r="I181" s="66" t="s">
        <v>39</v>
      </c>
      <c r="J181" s="14"/>
      <c r="K181" s="19"/>
      <c r="L181" s="19"/>
      <c r="M181" s="19"/>
      <c r="N181" s="19"/>
      <c r="O181" s="19"/>
      <c r="P181" s="19"/>
      <c r="Q181" s="19"/>
    </row>
    <row r="182" spans="1:17" ht="63.75" x14ac:dyDescent="0.2">
      <c r="A182" s="20" t="s">
        <v>643</v>
      </c>
      <c r="B182" s="66" t="s">
        <v>510</v>
      </c>
      <c r="C182" s="66" t="s">
        <v>511</v>
      </c>
      <c r="D182" s="66">
        <v>86</v>
      </c>
      <c r="E182" s="66" t="s">
        <v>576</v>
      </c>
      <c r="F182" s="66">
        <v>3</v>
      </c>
      <c r="G182" s="66" t="s">
        <v>579</v>
      </c>
      <c r="H182" s="66" t="s">
        <v>580</v>
      </c>
      <c r="I182" s="66" t="s">
        <v>39</v>
      </c>
      <c r="J182" s="14"/>
      <c r="K182" s="19"/>
      <c r="L182" s="19"/>
      <c r="M182" s="19"/>
      <c r="N182" s="19"/>
      <c r="O182" s="19"/>
      <c r="P182" s="19"/>
      <c r="Q182" s="19"/>
    </row>
    <row r="183" spans="1:17" ht="25.5" x14ac:dyDescent="0.2">
      <c r="A183" s="20" t="s">
        <v>644</v>
      </c>
      <c r="B183" s="66" t="s">
        <v>510</v>
      </c>
      <c r="C183" s="66" t="s">
        <v>511</v>
      </c>
      <c r="D183" s="66">
        <v>86</v>
      </c>
      <c r="E183" s="66" t="s">
        <v>576</v>
      </c>
      <c r="F183" s="66">
        <v>8</v>
      </c>
      <c r="G183" s="66" t="s">
        <v>581</v>
      </c>
      <c r="H183" s="66" t="s">
        <v>582</v>
      </c>
      <c r="I183" s="66" t="s">
        <v>31</v>
      </c>
      <c r="J183" s="14"/>
      <c r="K183" s="19"/>
      <c r="L183" s="19"/>
      <c r="M183" s="19"/>
      <c r="N183" s="19"/>
      <c r="O183" s="19"/>
      <c r="P183" s="19"/>
      <c r="Q183" s="19"/>
    </row>
    <row r="184" spans="1:17" ht="63.75" x14ac:dyDescent="0.2">
      <c r="A184" s="20" t="s">
        <v>645</v>
      </c>
      <c r="B184" s="66" t="s">
        <v>510</v>
      </c>
      <c r="C184" s="66" t="s">
        <v>511</v>
      </c>
      <c r="D184" s="66">
        <v>86</v>
      </c>
      <c r="E184" s="66" t="s">
        <v>576</v>
      </c>
      <c r="F184" s="66">
        <v>30</v>
      </c>
      <c r="G184" s="66" t="s">
        <v>583</v>
      </c>
      <c r="H184" s="66" t="s">
        <v>584</v>
      </c>
      <c r="I184" s="66" t="s">
        <v>39</v>
      </c>
      <c r="J184" s="14"/>
      <c r="K184" s="19"/>
      <c r="L184" s="19"/>
      <c r="M184" s="19"/>
      <c r="N184" s="19"/>
      <c r="O184" s="19"/>
      <c r="P184" s="19"/>
      <c r="Q184" s="19"/>
    </row>
    <row r="185" spans="1:17" ht="25.5" x14ac:dyDescent="0.2">
      <c r="A185" s="20" t="s">
        <v>646</v>
      </c>
      <c r="B185" s="66" t="s">
        <v>510</v>
      </c>
      <c r="C185" s="66" t="s">
        <v>511</v>
      </c>
      <c r="D185" s="66">
        <v>87</v>
      </c>
      <c r="E185" s="66" t="s">
        <v>585</v>
      </c>
      <c r="F185" s="66">
        <v>9</v>
      </c>
      <c r="G185" s="66" t="s">
        <v>581</v>
      </c>
      <c r="H185" s="66" t="s">
        <v>586</v>
      </c>
      <c r="I185" s="66" t="s">
        <v>31</v>
      </c>
      <c r="J185" s="14"/>
      <c r="K185" s="19"/>
      <c r="L185" s="19"/>
      <c r="M185" s="19"/>
      <c r="N185" s="19"/>
      <c r="O185" s="19"/>
      <c r="P185" s="19"/>
      <c r="Q185" s="19"/>
    </row>
    <row r="186" spans="1:17" ht="63.75" x14ac:dyDescent="0.2">
      <c r="A186" s="20" t="s">
        <v>647</v>
      </c>
      <c r="B186" s="66" t="s">
        <v>510</v>
      </c>
      <c r="C186" s="66" t="s">
        <v>511</v>
      </c>
      <c r="D186" s="66">
        <v>96</v>
      </c>
      <c r="E186" s="66" t="s">
        <v>43</v>
      </c>
      <c r="F186" s="66">
        <v>2</v>
      </c>
      <c r="G186" s="66" t="s">
        <v>587</v>
      </c>
      <c r="H186" s="66" t="s">
        <v>588</v>
      </c>
      <c r="I186" s="66" t="s">
        <v>39</v>
      </c>
      <c r="J186" s="14"/>
      <c r="K186" s="19"/>
      <c r="L186" s="19"/>
      <c r="M186" s="19"/>
      <c r="N186" s="19"/>
      <c r="O186" s="19"/>
      <c r="P186" s="19"/>
      <c r="Q186" s="19"/>
    </row>
    <row r="187" spans="1:17" ht="51" x14ac:dyDescent="0.2">
      <c r="A187" s="20" t="s">
        <v>648</v>
      </c>
      <c r="B187" s="66" t="s">
        <v>510</v>
      </c>
      <c r="C187" s="66" t="s">
        <v>511</v>
      </c>
      <c r="D187" s="66">
        <v>102</v>
      </c>
      <c r="E187" s="66" t="s">
        <v>45</v>
      </c>
      <c r="F187" s="66">
        <v>5</v>
      </c>
      <c r="G187" s="66" t="s">
        <v>589</v>
      </c>
      <c r="H187" s="66" t="s">
        <v>590</v>
      </c>
      <c r="I187" s="66" t="s">
        <v>39</v>
      </c>
      <c r="J187" s="14"/>
      <c r="K187" s="19"/>
      <c r="L187" s="19"/>
      <c r="M187" s="19"/>
      <c r="N187" s="19"/>
      <c r="O187" s="19"/>
      <c r="P187" s="19"/>
      <c r="Q187" s="19"/>
    </row>
    <row r="188" spans="1:17" ht="38.25" x14ac:dyDescent="0.2">
      <c r="A188" s="20" t="s">
        <v>649</v>
      </c>
      <c r="B188" s="66" t="s">
        <v>510</v>
      </c>
      <c r="C188" s="66" t="s">
        <v>511</v>
      </c>
      <c r="D188" s="66">
        <v>177</v>
      </c>
      <c r="E188" s="66" t="s">
        <v>591</v>
      </c>
      <c r="F188" s="66">
        <v>15</v>
      </c>
      <c r="G188" s="66" t="s">
        <v>592</v>
      </c>
      <c r="H188" s="66" t="s">
        <v>593</v>
      </c>
      <c r="I188" s="66" t="s">
        <v>39</v>
      </c>
      <c r="J188" s="14"/>
      <c r="K188" s="19"/>
      <c r="L188" s="19"/>
      <c r="M188" s="19"/>
      <c r="N188" s="19"/>
      <c r="O188" s="19"/>
      <c r="P188" s="19"/>
      <c r="Q188" s="19"/>
    </row>
    <row r="189" spans="1:17" ht="102" x14ac:dyDescent="0.2">
      <c r="A189" s="20" t="s">
        <v>650</v>
      </c>
      <c r="B189" s="84" t="s">
        <v>594</v>
      </c>
      <c r="C189" s="84" t="s">
        <v>595</v>
      </c>
      <c r="D189" s="85">
        <v>132</v>
      </c>
      <c r="E189" s="87" t="s">
        <v>60</v>
      </c>
      <c r="F189" s="85">
        <v>1</v>
      </c>
      <c r="G189" s="85" t="s">
        <v>596</v>
      </c>
      <c r="H189" s="85" t="s">
        <v>597</v>
      </c>
      <c r="I189" s="85" t="s">
        <v>39</v>
      </c>
      <c r="J189" s="85" t="s">
        <v>32</v>
      </c>
      <c r="K189" s="19"/>
      <c r="L189" s="19"/>
      <c r="M189" s="19"/>
      <c r="N189" s="19"/>
      <c r="O189" s="19"/>
      <c r="P189" s="19"/>
      <c r="Q189" s="19"/>
    </row>
    <row r="190" spans="1:17" ht="38.25" x14ac:dyDescent="0.2">
      <c r="A190" s="20" t="s">
        <v>651</v>
      </c>
      <c r="B190" s="84" t="s">
        <v>594</v>
      </c>
      <c r="C190" s="84" t="s">
        <v>595</v>
      </c>
      <c r="D190" s="85">
        <v>136</v>
      </c>
      <c r="E190" s="88" t="s">
        <v>61</v>
      </c>
      <c r="F190" s="85">
        <v>7.8</v>
      </c>
      <c r="G190" s="85" t="s">
        <v>598</v>
      </c>
      <c r="H190" s="85" t="s">
        <v>599</v>
      </c>
      <c r="I190" s="85" t="s">
        <v>31</v>
      </c>
      <c r="J190" s="85" t="s">
        <v>32</v>
      </c>
      <c r="K190" s="19"/>
      <c r="L190" s="19"/>
      <c r="M190" s="19"/>
      <c r="N190" s="19"/>
      <c r="O190" s="19"/>
      <c r="P190" s="19"/>
      <c r="Q190" s="19"/>
    </row>
    <row r="191" spans="1:17" ht="63.75" x14ac:dyDescent="0.2">
      <c r="A191" s="20" t="s">
        <v>652</v>
      </c>
      <c r="B191" s="84" t="s">
        <v>594</v>
      </c>
      <c r="C191" s="84" t="s">
        <v>595</v>
      </c>
      <c r="D191" s="85">
        <v>36</v>
      </c>
      <c r="E191" s="86" t="s">
        <v>54</v>
      </c>
      <c r="F191" s="85">
        <v>12</v>
      </c>
      <c r="G191" s="85" t="s">
        <v>600</v>
      </c>
      <c r="H191" s="85" t="s">
        <v>601</v>
      </c>
      <c r="I191" s="85" t="s">
        <v>39</v>
      </c>
      <c r="J191" s="85" t="s">
        <v>32</v>
      </c>
      <c r="K191" s="19"/>
      <c r="L191" s="19"/>
      <c r="M191" s="19"/>
      <c r="N191" s="19"/>
      <c r="O191" s="19"/>
      <c r="P191" s="19"/>
      <c r="Q191" s="19"/>
    </row>
    <row r="192" spans="1:17" ht="38.25" x14ac:dyDescent="0.2">
      <c r="A192" s="20" t="s">
        <v>653</v>
      </c>
      <c r="B192" s="84" t="s">
        <v>594</v>
      </c>
      <c r="C192" s="84" t="s">
        <v>595</v>
      </c>
      <c r="D192" s="85">
        <v>41</v>
      </c>
      <c r="E192" s="86" t="s">
        <v>602</v>
      </c>
      <c r="F192" s="85">
        <v>7</v>
      </c>
      <c r="G192" s="85" t="s">
        <v>603</v>
      </c>
      <c r="H192" s="85" t="s">
        <v>601</v>
      </c>
      <c r="I192" s="85" t="s">
        <v>39</v>
      </c>
      <c r="J192" s="85" t="s">
        <v>32</v>
      </c>
      <c r="K192" s="19"/>
      <c r="L192" s="19"/>
      <c r="M192" s="19"/>
      <c r="N192" s="19"/>
      <c r="O192" s="19"/>
      <c r="P192" s="19"/>
      <c r="Q192" s="19"/>
    </row>
    <row r="193" spans="1:17" ht="38.25" x14ac:dyDescent="0.2">
      <c r="A193" s="20" t="s">
        <v>654</v>
      </c>
      <c r="B193" s="84" t="s">
        <v>594</v>
      </c>
      <c r="C193" s="84" t="s">
        <v>595</v>
      </c>
      <c r="D193" s="85">
        <v>62</v>
      </c>
      <c r="E193" s="86" t="s">
        <v>551</v>
      </c>
      <c r="F193" s="85">
        <v>14</v>
      </c>
      <c r="G193" s="85" t="s">
        <v>604</v>
      </c>
      <c r="H193" s="85" t="s">
        <v>601</v>
      </c>
      <c r="I193" s="85" t="s">
        <v>39</v>
      </c>
      <c r="J193" s="85" t="s">
        <v>32</v>
      </c>
      <c r="K193" s="19"/>
      <c r="M193" s="19"/>
      <c r="N193" s="19"/>
      <c r="O193" s="19"/>
      <c r="P193" s="19"/>
      <c r="Q193" s="19"/>
    </row>
    <row r="194" spans="1:17" x14ac:dyDescent="0.2">
      <c r="A194" s="20" t="str">
        <f t="shared" ref="A144:A195" si="0">CONCATENATE("r2-", TEXT((VALUE(RIGHT(A193,4))+1),"0000"))</f>
        <v>r2-0192</v>
      </c>
      <c r="I194" s="14"/>
      <c r="J194" s="14"/>
      <c r="K194" s="19"/>
      <c r="M194" s="19"/>
      <c r="N194" s="19"/>
      <c r="O194" s="19"/>
      <c r="P194" s="19"/>
      <c r="Q194" s="19"/>
    </row>
    <row r="195" spans="1:17" x14ac:dyDescent="0.2">
      <c r="I195" s="14"/>
      <c r="J195" s="14"/>
      <c r="K195" s="19"/>
      <c r="L195" s="19"/>
      <c r="M195" s="19"/>
      <c r="N195" s="19"/>
      <c r="O195" s="19"/>
      <c r="P195" s="19"/>
      <c r="Q195" s="19"/>
    </row>
    <row r="196" spans="1:17" x14ac:dyDescent="0.2">
      <c r="I196" s="14"/>
      <c r="J196" s="14"/>
      <c r="K196" s="19"/>
      <c r="L196" s="19"/>
      <c r="M196" s="19"/>
      <c r="N196" s="19"/>
      <c r="O196" s="19"/>
      <c r="P196" s="19"/>
      <c r="Q196" s="19"/>
    </row>
    <row r="197" spans="1:17" x14ac:dyDescent="0.2">
      <c r="I197" s="14"/>
      <c r="J197" s="14"/>
      <c r="K197" s="19"/>
      <c r="L197" s="19"/>
      <c r="M197" s="19"/>
      <c r="N197" s="19"/>
      <c r="O197" s="19"/>
      <c r="P197" s="19"/>
      <c r="Q197" s="19"/>
    </row>
    <row r="198" spans="1:17" x14ac:dyDescent="0.2">
      <c r="I198" s="19"/>
      <c r="J198" s="14"/>
      <c r="K198" s="19"/>
      <c r="L198" s="19"/>
      <c r="M198" s="19"/>
      <c r="N198" s="19"/>
      <c r="O198" s="19"/>
      <c r="P198" s="19"/>
      <c r="Q198" s="19"/>
    </row>
    <row r="199" spans="1:17" x14ac:dyDescent="0.2">
      <c r="I199" s="14"/>
      <c r="J199" s="14"/>
      <c r="K199" s="19"/>
      <c r="L199" s="19"/>
      <c r="M199" s="19"/>
      <c r="N199" s="19"/>
      <c r="O199" s="19"/>
      <c r="P199" s="19"/>
      <c r="Q199" s="19"/>
    </row>
    <row r="200" spans="1:17" x14ac:dyDescent="0.2">
      <c r="I200" s="14"/>
      <c r="J200" s="14"/>
      <c r="K200" s="19"/>
      <c r="L200" s="19"/>
      <c r="M200" s="19"/>
      <c r="N200" s="19"/>
      <c r="O200" s="19"/>
      <c r="P200" s="19"/>
      <c r="Q200" s="19"/>
    </row>
    <row r="201" spans="1:17" x14ac:dyDescent="0.2">
      <c r="I201" s="14"/>
      <c r="J201" s="14"/>
      <c r="K201" s="19"/>
      <c r="L201" s="19"/>
      <c r="M201" s="19"/>
      <c r="N201" s="19"/>
      <c r="O201" s="19"/>
      <c r="P201" s="19"/>
      <c r="Q201" s="19"/>
    </row>
    <row r="202" spans="1:17" x14ac:dyDescent="0.2">
      <c r="I202" s="14"/>
      <c r="J202" s="14"/>
      <c r="K202" s="19"/>
      <c r="L202" s="19"/>
      <c r="M202" s="19"/>
      <c r="N202" s="19"/>
      <c r="O202" s="19"/>
      <c r="P202" s="19"/>
      <c r="Q202" s="19"/>
    </row>
    <row r="203" spans="1:17" x14ac:dyDescent="0.2">
      <c r="I203" s="14"/>
      <c r="J203" s="14"/>
      <c r="K203" s="19"/>
      <c r="L203" s="19"/>
      <c r="M203" s="19"/>
      <c r="N203" s="19"/>
      <c r="O203" s="19"/>
      <c r="P203" s="19"/>
      <c r="Q203" s="19"/>
    </row>
    <row r="204" spans="1:17" x14ac:dyDescent="0.2">
      <c r="I204" s="14"/>
      <c r="J204" s="14"/>
      <c r="K204" s="19"/>
      <c r="L204" s="19"/>
      <c r="M204" s="19"/>
      <c r="N204" s="19"/>
      <c r="O204" s="19"/>
      <c r="P204" s="19"/>
      <c r="Q204" s="19"/>
    </row>
    <row r="205" spans="1:17" x14ac:dyDescent="0.2">
      <c r="I205" s="14"/>
      <c r="J205" s="14"/>
      <c r="K205" s="19"/>
      <c r="L205" s="19"/>
      <c r="M205" s="19"/>
      <c r="N205" s="19"/>
      <c r="O205" s="19"/>
      <c r="P205" s="19"/>
      <c r="Q205" s="19"/>
    </row>
    <row r="206" spans="1:17" x14ac:dyDescent="0.2">
      <c r="I206" s="14"/>
      <c r="J206" s="14"/>
      <c r="K206" s="19"/>
      <c r="L206" s="19"/>
      <c r="M206" s="19"/>
      <c r="N206" s="19"/>
      <c r="O206" s="19"/>
      <c r="P206" s="19"/>
      <c r="Q206" s="19"/>
    </row>
    <row r="207" spans="1:17" x14ac:dyDescent="0.2">
      <c r="I207" s="14"/>
      <c r="J207" s="14"/>
      <c r="K207" s="19"/>
      <c r="L207" s="19"/>
      <c r="M207" s="19"/>
      <c r="N207" s="19"/>
      <c r="O207" s="19"/>
      <c r="P207" s="19"/>
      <c r="Q207" s="19"/>
    </row>
    <row r="208" spans="1:17" x14ac:dyDescent="0.2">
      <c r="I208" s="14"/>
      <c r="J208" s="14"/>
      <c r="K208" s="19"/>
      <c r="L208" s="19"/>
      <c r="M208" s="19"/>
      <c r="N208" s="19"/>
      <c r="O208" s="19"/>
      <c r="P208" s="19"/>
      <c r="Q208" s="19"/>
    </row>
    <row r="209" spans="9:17" x14ac:dyDescent="0.2">
      <c r="I209" s="14"/>
      <c r="J209" s="14"/>
      <c r="K209" s="19"/>
      <c r="L209" s="19"/>
      <c r="M209" s="19"/>
      <c r="N209" s="19"/>
      <c r="O209" s="19"/>
      <c r="P209" s="19"/>
      <c r="Q209" s="19"/>
    </row>
    <row r="210" spans="9:17" x14ac:dyDescent="0.2">
      <c r="I210" s="14"/>
      <c r="J210" s="14"/>
      <c r="K210" s="19"/>
      <c r="L210" s="19"/>
      <c r="M210" s="19"/>
      <c r="N210" s="19"/>
      <c r="O210" s="19"/>
      <c r="P210" s="19"/>
      <c r="Q210" s="19"/>
    </row>
    <row r="211" spans="9:17" x14ac:dyDescent="0.2">
      <c r="I211" s="14"/>
      <c r="J211" s="14"/>
      <c r="K211" s="19"/>
      <c r="L211" s="19"/>
      <c r="M211" s="19"/>
      <c r="N211" s="19"/>
      <c r="O211" s="19"/>
      <c r="P211" s="19"/>
      <c r="Q211" s="19"/>
    </row>
    <row r="212" spans="9:17" x14ac:dyDescent="0.2">
      <c r="I212" s="14"/>
      <c r="J212" s="14"/>
      <c r="K212" s="19"/>
      <c r="L212" s="19"/>
      <c r="M212" s="19"/>
      <c r="N212" s="19"/>
      <c r="O212" s="19"/>
      <c r="P212" s="19"/>
      <c r="Q212" s="19"/>
    </row>
    <row r="213" spans="9:17" x14ac:dyDescent="0.2">
      <c r="I213" s="14"/>
      <c r="J213" s="14"/>
      <c r="K213" s="19"/>
      <c r="L213" s="19"/>
      <c r="M213" s="19"/>
      <c r="N213" s="19"/>
      <c r="O213" s="19"/>
      <c r="P213" s="19"/>
      <c r="Q213" s="19"/>
    </row>
    <row r="214" spans="9:17" x14ac:dyDescent="0.2">
      <c r="I214" s="14"/>
      <c r="J214" s="14"/>
      <c r="K214" s="19"/>
      <c r="L214" s="19"/>
      <c r="M214" s="19"/>
      <c r="N214" s="19"/>
      <c r="O214" s="19"/>
      <c r="P214" s="19"/>
      <c r="Q214" s="19"/>
    </row>
    <row r="215" spans="9:17" x14ac:dyDescent="0.2">
      <c r="I215" s="14"/>
      <c r="J215" s="14"/>
      <c r="K215" s="19"/>
      <c r="L215" s="19"/>
      <c r="M215" s="19"/>
      <c r="N215" s="19"/>
      <c r="O215" s="19"/>
      <c r="P215" s="19"/>
      <c r="Q215" s="19"/>
    </row>
    <row r="216" spans="9:17" x14ac:dyDescent="0.2">
      <c r="I216" s="14"/>
      <c r="J216" s="14"/>
      <c r="K216" s="19"/>
      <c r="L216" s="19"/>
      <c r="M216" s="19"/>
      <c r="N216" s="19"/>
      <c r="O216" s="19"/>
      <c r="P216" s="19"/>
      <c r="Q216" s="19"/>
    </row>
    <row r="217" spans="9:17" x14ac:dyDescent="0.2">
      <c r="I217" s="14"/>
      <c r="J217" s="14"/>
      <c r="K217" s="19"/>
      <c r="L217" s="19"/>
      <c r="M217" s="19"/>
      <c r="N217" s="19"/>
      <c r="O217" s="19"/>
      <c r="P217" s="19"/>
      <c r="Q217" s="19"/>
    </row>
    <row r="218" spans="9:17" x14ac:dyDescent="0.2">
      <c r="I218" s="14"/>
      <c r="J218" s="14"/>
      <c r="K218" s="19"/>
      <c r="L218" s="19"/>
      <c r="M218" s="19"/>
      <c r="N218" s="19"/>
      <c r="O218" s="19"/>
      <c r="P218" s="19"/>
      <c r="Q218" s="19"/>
    </row>
    <row r="219" spans="9:17" x14ac:dyDescent="0.2">
      <c r="I219" s="14"/>
      <c r="J219" s="14"/>
      <c r="K219" s="19"/>
      <c r="L219" s="19"/>
      <c r="M219" s="19"/>
      <c r="N219" s="19"/>
      <c r="O219" s="19"/>
      <c r="P219" s="19"/>
      <c r="Q219" s="19"/>
    </row>
    <row r="220" spans="9:17" x14ac:dyDescent="0.2">
      <c r="I220" s="14"/>
      <c r="J220" s="14"/>
      <c r="K220" s="19"/>
      <c r="L220" s="19"/>
      <c r="M220" s="19"/>
      <c r="N220" s="19"/>
      <c r="O220" s="19"/>
      <c r="P220" s="19"/>
      <c r="Q220" s="19"/>
    </row>
    <row r="221" spans="9:17" x14ac:dyDescent="0.2">
      <c r="I221" s="14"/>
      <c r="J221" s="14"/>
      <c r="K221" s="19"/>
      <c r="L221" s="19"/>
      <c r="M221" s="19"/>
      <c r="N221" s="19"/>
      <c r="O221" s="19"/>
      <c r="P221" s="19"/>
      <c r="Q221" s="19"/>
    </row>
    <row r="222" spans="9:17" x14ac:dyDescent="0.2">
      <c r="I222" s="14"/>
      <c r="J222" s="14"/>
      <c r="K222" s="19"/>
      <c r="L222" s="19"/>
      <c r="M222" s="19"/>
      <c r="N222" s="19"/>
      <c r="O222" s="19"/>
      <c r="P222" s="19"/>
      <c r="Q222" s="19"/>
    </row>
    <row r="223" spans="9:17" x14ac:dyDescent="0.2">
      <c r="I223" s="14"/>
      <c r="J223" s="14"/>
      <c r="K223" s="19"/>
      <c r="L223" s="19"/>
      <c r="M223" s="19"/>
      <c r="N223" s="19"/>
      <c r="O223" s="19"/>
      <c r="P223" s="19"/>
      <c r="Q223" s="19"/>
    </row>
    <row r="224" spans="9:17" x14ac:dyDescent="0.2">
      <c r="I224" s="14"/>
      <c r="J224" s="14"/>
      <c r="K224" s="19"/>
      <c r="L224" s="19"/>
      <c r="M224" s="19"/>
      <c r="N224" s="19"/>
      <c r="O224" s="19"/>
      <c r="P224" s="19"/>
      <c r="Q224" s="19"/>
    </row>
    <row r="225" spans="2:17" x14ac:dyDescent="0.2">
      <c r="I225" s="14"/>
      <c r="J225" s="14"/>
      <c r="K225" s="19"/>
      <c r="L225" s="19"/>
      <c r="M225" s="19"/>
      <c r="N225" s="19"/>
      <c r="O225" s="19"/>
      <c r="P225" s="19"/>
      <c r="Q225" s="19"/>
    </row>
    <row r="226" spans="2:17" x14ac:dyDescent="0.2">
      <c r="H226" s="16"/>
      <c r="I226" s="14"/>
      <c r="J226" s="14"/>
      <c r="K226" s="19"/>
      <c r="L226" s="19"/>
      <c r="M226" s="19"/>
      <c r="N226" s="19"/>
      <c r="O226" s="19"/>
      <c r="P226" s="19"/>
      <c r="Q226" s="19"/>
    </row>
    <row r="227" spans="2:17" x14ac:dyDescent="0.2">
      <c r="I227" s="14"/>
      <c r="J227" s="14"/>
      <c r="K227" s="19"/>
      <c r="L227" s="19"/>
      <c r="M227" s="19"/>
      <c r="N227" s="19"/>
      <c r="O227" s="19"/>
      <c r="P227" s="19"/>
      <c r="Q227" s="19"/>
    </row>
    <row r="228" spans="2:17" x14ac:dyDescent="0.2">
      <c r="I228" s="14"/>
      <c r="J228" s="14"/>
      <c r="K228" s="19"/>
      <c r="L228" s="19"/>
      <c r="M228" s="19"/>
      <c r="N228" s="19"/>
      <c r="O228" s="19"/>
      <c r="P228" s="19"/>
      <c r="Q228" s="19"/>
    </row>
    <row r="229" spans="2:17" x14ac:dyDescent="0.2">
      <c r="I229" s="14"/>
      <c r="J229" s="14"/>
      <c r="K229" s="19"/>
      <c r="L229" s="19"/>
      <c r="M229" s="19"/>
      <c r="N229" s="19"/>
      <c r="O229" s="19"/>
      <c r="P229" s="19"/>
      <c r="Q229" s="19"/>
    </row>
    <row r="230" spans="2:17" x14ac:dyDescent="0.2">
      <c r="I230" s="14"/>
      <c r="J230" s="14"/>
      <c r="K230" s="19"/>
      <c r="L230" s="19"/>
      <c r="M230" s="19"/>
      <c r="N230" s="19"/>
      <c r="O230" s="19"/>
      <c r="P230" s="19"/>
      <c r="Q230" s="19"/>
    </row>
    <row r="231" spans="2:17" x14ac:dyDescent="0.2">
      <c r="I231" s="14"/>
      <c r="J231" s="14"/>
      <c r="K231" s="19"/>
      <c r="L231" s="19"/>
      <c r="M231" s="19"/>
      <c r="N231" s="19"/>
      <c r="O231" s="19"/>
      <c r="P231" s="19"/>
      <c r="Q231" s="19"/>
    </row>
    <row r="232" spans="2:17" x14ac:dyDescent="0.2">
      <c r="I232" s="14"/>
      <c r="J232" s="14"/>
      <c r="K232" s="19"/>
      <c r="L232" s="19"/>
      <c r="M232" s="19"/>
      <c r="N232" s="19"/>
      <c r="O232" s="19"/>
      <c r="P232" s="19"/>
      <c r="Q232" s="19"/>
    </row>
    <row r="233" spans="2:17" x14ac:dyDescent="0.2">
      <c r="I233" s="14"/>
      <c r="J233" s="14"/>
      <c r="K233" s="19"/>
      <c r="L233" s="19"/>
      <c r="M233" s="19"/>
      <c r="N233" s="19"/>
      <c r="O233" s="19"/>
      <c r="P233" s="19"/>
      <c r="Q233" s="19"/>
    </row>
    <row r="234" spans="2:17" x14ac:dyDescent="0.2">
      <c r="B234" s="14"/>
      <c r="C234" s="14"/>
      <c r="D234" s="14"/>
      <c r="E234" s="26"/>
      <c r="F234" s="14"/>
      <c r="G234" s="15"/>
      <c r="H234" s="15"/>
      <c r="I234" s="14"/>
      <c r="J234" s="14"/>
      <c r="K234" s="19"/>
      <c r="L234" s="19"/>
      <c r="M234" s="19"/>
      <c r="N234" s="19"/>
      <c r="O234" s="19"/>
      <c r="P234" s="19"/>
      <c r="Q234" s="19"/>
    </row>
    <row r="235" spans="2:17" x14ac:dyDescent="0.2">
      <c r="I235" s="14"/>
      <c r="J235" s="14"/>
      <c r="K235" s="19"/>
      <c r="L235" s="19"/>
      <c r="M235" s="19"/>
      <c r="N235" s="19"/>
      <c r="O235" s="19"/>
      <c r="P235" s="19"/>
      <c r="Q235" s="19"/>
    </row>
    <row r="236" spans="2:17" x14ac:dyDescent="0.2">
      <c r="I236" s="14"/>
      <c r="J236" s="14"/>
      <c r="K236" s="19"/>
      <c r="L236" s="19"/>
      <c r="M236" s="19"/>
      <c r="N236" s="19"/>
      <c r="O236" s="19"/>
      <c r="P236" s="19"/>
      <c r="Q236" s="19"/>
    </row>
    <row r="237" spans="2:17" x14ac:dyDescent="0.2">
      <c r="I237" s="14"/>
      <c r="J237" s="14"/>
      <c r="K237" s="19"/>
      <c r="L237" s="19"/>
      <c r="M237" s="19"/>
      <c r="N237" s="19"/>
      <c r="O237" s="19"/>
      <c r="P237" s="19"/>
      <c r="Q237" s="19"/>
    </row>
    <row r="238" spans="2:17" x14ac:dyDescent="0.2">
      <c r="I238" s="14"/>
      <c r="J238" s="14"/>
      <c r="K238" s="19"/>
      <c r="L238" s="19"/>
      <c r="M238" s="19"/>
      <c r="N238" s="19"/>
      <c r="O238" s="19"/>
      <c r="P238" s="19"/>
      <c r="Q238" s="19"/>
    </row>
    <row r="239" spans="2:17" x14ac:dyDescent="0.2">
      <c r="I239" s="14"/>
      <c r="J239" s="14"/>
      <c r="K239" s="19"/>
      <c r="L239" s="19"/>
      <c r="M239" s="19"/>
      <c r="N239" s="19"/>
      <c r="O239" s="19"/>
      <c r="P239" s="19"/>
      <c r="Q239" s="19"/>
    </row>
    <row r="240" spans="2:17" x14ac:dyDescent="0.2">
      <c r="I240" s="14"/>
      <c r="J240" s="14"/>
      <c r="K240" s="19"/>
      <c r="L240" s="19"/>
      <c r="M240" s="19"/>
      <c r="N240" s="19"/>
      <c r="O240" s="19"/>
      <c r="P240" s="19"/>
      <c r="Q240" s="19"/>
    </row>
    <row r="241" spans="9:17" x14ac:dyDescent="0.2">
      <c r="I241" s="14"/>
      <c r="J241" s="14"/>
      <c r="K241" s="19"/>
      <c r="L241" s="19"/>
      <c r="M241" s="19"/>
      <c r="N241" s="19"/>
      <c r="O241" s="19"/>
      <c r="P241" s="19"/>
      <c r="Q241" s="19"/>
    </row>
    <row r="242" spans="9:17" x14ac:dyDescent="0.2">
      <c r="I242" s="14"/>
      <c r="J242" s="14"/>
      <c r="K242" s="19"/>
      <c r="L242" s="19"/>
      <c r="M242" s="19"/>
      <c r="N242" s="19"/>
      <c r="O242" s="19"/>
      <c r="P242" s="19"/>
      <c r="Q242" s="19"/>
    </row>
    <row r="243" spans="9:17" x14ac:dyDescent="0.2">
      <c r="I243" s="14"/>
      <c r="J243" s="14"/>
      <c r="K243" s="19"/>
      <c r="L243" s="19"/>
      <c r="M243" s="19"/>
      <c r="N243" s="19"/>
      <c r="O243" s="19"/>
      <c r="P243" s="19"/>
      <c r="Q243" s="19"/>
    </row>
    <row r="244" spans="9:17" x14ac:dyDescent="0.2">
      <c r="I244" s="14"/>
      <c r="J244" s="14"/>
      <c r="K244" s="19"/>
      <c r="L244" s="19"/>
      <c r="M244" s="19"/>
      <c r="N244" s="19"/>
      <c r="O244" s="19"/>
      <c r="P244" s="19"/>
      <c r="Q244" s="19"/>
    </row>
    <row r="245" spans="9:17" x14ac:dyDescent="0.2">
      <c r="I245" s="14"/>
      <c r="J245" s="14"/>
      <c r="K245" s="19"/>
      <c r="L245" s="19"/>
      <c r="M245" s="19"/>
      <c r="N245" s="19"/>
      <c r="O245" s="19"/>
      <c r="P245" s="19"/>
      <c r="Q245" s="19"/>
    </row>
    <row r="246" spans="9:17" x14ac:dyDescent="0.2">
      <c r="I246" s="14"/>
      <c r="J246" s="14"/>
      <c r="K246" s="19"/>
      <c r="L246" s="19"/>
      <c r="M246" s="19"/>
      <c r="N246" s="19"/>
      <c r="O246" s="19"/>
      <c r="P246" s="19"/>
      <c r="Q246" s="19"/>
    </row>
    <row r="247" spans="9:17" x14ac:dyDescent="0.2">
      <c r="I247" s="14"/>
      <c r="J247" s="14"/>
      <c r="K247" s="19"/>
      <c r="L247" s="19"/>
      <c r="M247" s="19"/>
      <c r="N247" s="19"/>
      <c r="O247" s="19"/>
      <c r="P247" s="19"/>
      <c r="Q247" s="19"/>
    </row>
    <row r="248" spans="9:17" x14ac:dyDescent="0.2">
      <c r="I248" s="14"/>
      <c r="J248" s="14"/>
      <c r="K248" s="19"/>
      <c r="L248" s="19"/>
      <c r="M248" s="19"/>
      <c r="N248" s="19"/>
      <c r="O248" s="19"/>
      <c r="P248" s="19"/>
      <c r="Q248" s="19"/>
    </row>
    <row r="249" spans="9:17" x14ac:dyDescent="0.2">
      <c r="I249" s="14"/>
      <c r="J249" s="14"/>
      <c r="K249" s="19"/>
      <c r="L249" s="19"/>
      <c r="M249" s="19"/>
      <c r="N249" s="19"/>
      <c r="O249" s="19"/>
      <c r="P249" s="19"/>
      <c r="Q249" s="19"/>
    </row>
    <row r="250" spans="9:17" x14ac:dyDescent="0.2">
      <c r="I250" s="14"/>
      <c r="J250" s="14"/>
      <c r="K250" s="19"/>
      <c r="L250" s="19"/>
      <c r="M250" s="19"/>
      <c r="N250" s="19"/>
      <c r="O250" s="19"/>
      <c r="P250" s="19"/>
      <c r="Q250" s="19"/>
    </row>
    <row r="251" spans="9:17" x14ac:dyDescent="0.2">
      <c r="I251" s="14"/>
      <c r="J251" s="14"/>
      <c r="K251" s="19"/>
      <c r="L251" s="19"/>
      <c r="M251" s="19"/>
      <c r="N251" s="19"/>
      <c r="O251" s="19"/>
      <c r="P251" s="19"/>
      <c r="Q251" s="19"/>
    </row>
    <row r="252" spans="9:17" x14ac:dyDescent="0.2">
      <c r="I252" s="14"/>
      <c r="J252" s="14"/>
      <c r="K252" s="19"/>
      <c r="L252" s="19"/>
      <c r="M252" s="19"/>
      <c r="N252" s="19"/>
      <c r="O252" s="19"/>
      <c r="P252" s="19"/>
      <c r="Q252" s="19"/>
    </row>
    <row r="253" spans="9:17" x14ac:dyDescent="0.2">
      <c r="I253" s="14"/>
      <c r="J253" s="14"/>
      <c r="K253" s="19"/>
      <c r="L253" s="19"/>
      <c r="M253" s="19"/>
      <c r="N253" s="19"/>
      <c r="O253" s="19"/>
      <c r="P253" s="19"/>
      <c r="Q253" s="19"/>
    </row>
    <row r="254" spans="9:17" x14ac:dyDescent="0.2">
      <c r="I254" s="14"/>
      <c r="J254" s="14"/>
      <c r="K254" s="19"/>
      <c r="L254" s="19"/>
      <c r="M254" s="19"/>
      <c r="N254" s="19"/>
      <c r="O254" s="19"/>
      <c r="P254" s="19"/>
      <c r="Q254" s="19"/>
    </row>
    <row r="255" spans="9:17" x14ac:dyDescent="0.2">
      <c r="I255" s="14"/>
      <c r="J255" s="14"/>
      <c r="K255" s="19"/>
      <c r="L255" s="19"/>
      <c r="M255" s="19"/>
      <c r="N255" s="19"/>
      <c r="O255" s="19"/>
      <c r="P255" s="19"/>
      <c r="Q255" s="19"/>
    </row>
    <row r="256" spans="9:17" x14ac:dyDescent="0.2">
      <c r="I256" s="14"/>
      <c r="J256" s="14"/>
      <c r="K256" s="19"/>
      <c r="L256" s="19"/>
      <c r="M256" s="19"/>
      <c r="N256" s="19"/>
      <c r="O256" s="19"/>
      <c r="P256" s="19"/>
      <c r="Q256" s="19"/>
    </row>
    <row r="257" spans="9:17" x14ac:dyDescent="0.2">
      <c r="I257" s="14"/>
      <c r="J257" s="14"/>
      <c r="K257" s="19"/>
      <c r="L257" s="19"/>
      <c r="M257" s="19"/>
      <c r="N257" s="19"/>
      <c r="O257" s="19"/>
      <c r="P257" s="19"/>
      <c r="Q257" s="19"/>
    </row>
    <row r="258" spans="9:17" x14ac:dyDescent="0.2">
      <c r="I258" s="14"/>
      <c r="J258" s="14"/>
      <c r="K258" s="19"/>
      <c r="L258" s="19"/>
      <c r="M258" s="19"/>
      <c r="N258" s="19"/>
      <c r="O258" s="19"/>
      <c r="P258" s="19"/>
      <c r="Q258" s="19"/>
    </row>
    <row r="259" spans="9:17" x14ac:dyDescent="0.2">
      <c r="I259" s="14"/>
      <c r="J259" s="14"/>
      <c r="K259" s="19"/>
      <c r="L259" s="19"/>
      <c r="M259" s="19"/>
      <c r="N259" s="19"/>
      <c r="O259" s="19"/>
      <c r="P259" s="19"/>
      <c r="Q259" s="19"/>
    </row>
    <row r="260" spans="9:17" x14ac:dyDescent="0.2">
      <c r="I260" s="14"/>
      <c r="J260" s="14"/>
      <c r="K260" s="19"/>
      <c r="L260" s="19"/>
      <c r="M260" s="19"/>
      <c r="N260" s="19"/>
      <c r="O260" s="19"/>
      <c r="P260" s="19"/>
      <c r="Q260" s="19"/>
    </row>
    <row r="261" spans="9:17" x14ac:dyDescent="0.2">
      <c r="I261" s="14"/>
      <c r="J261" s="14"/>
      <c r="K261" s="19"/>
      <c r="L261" s="19"/>
      <c r="M261" s="19"/>
      <c r="N261" s="19"/>
      <c r="O261" s="19"/>
      <c r="P261" s="19"/>
      <c r="Q261" s="19"/>
    </row>
    <row r="262" spans="9:17" x14ac:dyDescent="0.2">
      <c r="I262" s="14"/>
      <c r="J262" s="14"/>
      <c r="K262" s="19"/>
      <c r="L262" s="19"/>
      <c r="M262" s="19"/>
      <c r="N262" s="19"/>
      <c r="O262" s="19"/>
      <c r="P262" s="19"/>
      <c r="Q262" s="19"/>
    </row>
    <row r="263" spans="9:17" x14ac:dyDescent="0.2">
      <c r="I263" s="14"/>
      <c r="J263" s="14"/>
      <c r="K263" s="19"/>
      <c r="L263" s="19"/>
      <c r="M263" s="19"/>
      <c r="N263" s="19"/>
      <c r="O263" s="19"/>
      <c r="P263" s="19"/>
      <c r="Q263" s="19"/>
    </row>
    <row r="264" spans="9:17" x14ac:dyDescent="0.2">
      <c r="I264" s="14"/>
      <c r="J264" s="14"/>
      <c r="K264" s="19"/>
      <c r="L264" s="19"/>
      <c r="M264" s="19"/>
      <c r="N264" s="19"/>
      <c r="O264" s="19"/>
      <c r="P264" s="19"/>
      <c r="Q264" s="19"/>
    </row>
    <row r="265" spans="9:17" x14ac:dyDescent="0.2">
      <c r="I265" s="14"/>
      <c r="J265" s="14"/>
      <c r="K265" s="19"/>
      <c r="L265" s="19"/>
      <c r="M265" s="19"/>
      <c r="N265" s="19"/>
      <c r="O265" s="19"/>
      <c r="P265" s="19"/>
      <c r="Q265" s="19"/>
    </row>
    <row r="266" spans="9:17" x14ac:dyDescent="0.2">
      <c r="I266" s="14"/>
      <c r="J266" s="14"/>
      <c r="K266" s="19"/>
      <c r="M266" s="19"/>
      <c r="N266" s="19"/>
      <c r="O266" s="19"/>
      <c r="P266" s="19"/>
      <c r="Q266" s="19"/>
    </row>
    <row r="267" spans="9:17" x14ac:dyDescent="0.2">
      <c r="I267" s="14"/>
      <c r="J267" s="14"/>
      <c r="K267" s="19"/>
      <c r="L267" s="19"/>
      <c r="M267" s="19"/>
      <c r="N267" s="19"/>
      <c r="O267" s="19"/>
      <c r="P267" s="19"/>
      <c r="Q267" s="19"/>
    </row>
    <row r="268" spans="9:17" x14ac:dyDescent="0.2">
      <c r="I268" s="14"/>
      <c r="J268" s="14"/>
      <c r="K268" s="19"/>
      <c r="L268" s="19"/>
      <c r="M268" s="19"/>
      <c r="N268" s="19"/>
      <c r="O268" s="19"/>
      <c r="P268" s="19"/>
      <c r="Q268" s="19"/>
    </row>
    <row r="269" spans="9:17" x14ac:dyDescent="0.2">
      <c r="I269" s="14"/>
      <c r="J269" s="14"/>
      <c r="K269" s="19"/>
      <c r="L269" s="19"/>
      <c r="M269" s="19"/>
      <c r="N269" s="19"/>
      <c r="O269" s="19"/>
      <c r="P269" s="19"/>
      <c r="Q269" s="19"/>
    </row>
    <row r="270" spans="9:17" x14ac:dyDescent="0.2">
      <c r="I270" s="14"/>
      <c r="J270" s="14"/>
      <c r="K270" s="19"/>
      <c r="L270" s="19"/>
      <c r="M270" s="19"/>
      <c r="N270" s="19"/>
      <c r="O270" s="19"/>
      <c r="P270" s="19"/>
      <c r="Q270" s="19"/>
    </row>
    <row r="271" spans="9:17" x14ac:dyDescent="0.2">
      <c r="I271" s="14"/>
      <c r="J271" s="14"/>
      <c r="K271" s="19"/>
      <c r="L271" s="19"/>
      <c r="M271" s="19"/>
      <c r="N271" s="19"/>
      <c r="O271" s="19"/>
      <c r="P271" s="19"/>
      <c r="Q271" s="19"/>
    </row>
    <row r="272" spans="9:17" x14ac:dyDescent="0.2">
      <c r="I272" s="14"/>
      <c r="J272" s="14"/>
      <c r="K272" s="19"/>
      <c r="L272" s="19"/>
      <c r="M272" s="19"/>
      <c r="N272" s="19"/>
      <c r="O272" s="19"/>
      <c r="P272" s="19"/>
      <c r="Q272" s="19"/>
    </row>
    <row r="273" spans="9:17" x14ac:dyDescent="0.2">
      <c r="I273" s="14"/>
      <c r="J273" s="14"/>
      <c r="K273" s="19"/>
      <c r="L273" s="19"/>
      <c r="M273" s="19"/>
      <c r="N273" s="19"/>
      <c r="O273" s="19"/>
      <c r="P273" s="19"/>
      <c r="Q273" s="19"/>
    </row>
    <row r="274" spans="9:17" x14ac:dyDescent="0.2">
      <c r="I274" s="14"/>
      <c r="J274" s="14"/>
      <c r="K274" s="19"/>
      <c r="L274" s="19"/>
      <c r="M274" s="19"/>
      <c r="N274" s="19"/>
      <c r="O274" s="19"/>
      <c r="P274" s="19"/>
      <c r="Q274" s="19"/>
    </row>
    <row r="275" spans="9:17" x14ac:dyDescent="0.2">
      <c r="I275" s="14"/>
      <c r="J275" s="14"/>
      <c r="K275" s="19"/>
      <c r="L275" s="19"/>
      <c r="M275" s="19"/>
      <c r="N275" s="19"/>
      <c r="O275" s="19"/>
      <c r="P275" s="19"/>
      <c r="Q275" s="19"/>
    </row>
    <row r="276" spans="9:17" x14ac:dyDescent="0.2">
      <c r="I276" s="14"/>
      <c r="J276" s="14"/>
      <c r="K276" s="19"/>
      <c r="L276" s="19"/>
      <c r="M276" s="19"/>
      <c r="N276" s="19"/>
      <c r="O276" s="19"/>
      <c r="P276" s="19"/>
      <c r="Q276" s="19"/>
    </row>
    <row r="277" spans="9:17" x14ac:dyDescent="0.2">
      <c r="I277" s="14"/>
      <c r="J277" s="14"/>
      <c r="K277" s="19"/>
      <c r="L277" s="19"/>
      <c r="M277" s="19"/>
      <c r="N277" s="19"/>
      <c r="O277" s="19"/>
      <c r="P277" s="19"/>
      <c r="Q277" s="19"/>
    </row>
    <row r="278" spans="9:17" x14ac:dyDescent="0.2">
      <c r="I278" s="14"/>
      <c r="J278" s="14"/>
      <c r="K278" s="19"/>
      <c r="L278" s="19"/>
      <c r="M278" s="19"/>
      <c r="N278" s="19"/>
      <c r="O278" s="19"/>
      <c r="P278" s="19"/>
      <c r="Q278" s="19"/>
    </row>
    <row r="279" spans="9:17" x14ac:dyDescent="0.2">
      <c r="I279" s="14"/>
      <c r="J279" s="14"/>
      <c r="K279" s="19"/>
      <c r="L279" s="19"/>
      <c r="M279" s="19"/>
      <c r="N279" s="19"/>
      <c r="O279" s="19"/>
      <c r="P279" s="19"/>
      <c r="Q279" s="19"/>
    </row>
    <row r="280" spans="9:17" x14ac:dyDescent="0.2">
      <c r="I280" s="14"/>
      <c r="J280" s="14"/>
      <c r="K280" s="19"/>
      <c r="L280" s="19"/>
      <c r="M280" s="19"/>
      <c r="N280" s="19"/>
      <c r="O280" s="19"/>
      <c r="P280" s="19"/>
      <c r="Q280" s="19"/>
    </row>
    <row r="281" spans="9:17" x14ac:dyDescent="0.2">
      <c r="I281" s="14"/>
      <c r="J281" s="14"/>
      <c r="K281" s="19"/>
      <c r="L281" s="19"/>
      <c r="M281" s="19"/>
      <c r="N281" s="19"/>
      <c r="O281" s="19"/>
      <c r="P281" s="19"/>
      <c r="Q281" s="19"/>
    </row>
    <row r="282" spans="9:17" x14ac:dyDescent="0.2">
      <c r="I282" s="14"/>
      <c r="J282" s="14"/>
      <c r="K282" s="19"/>
      <c r="L282" s="19"/>
      <c r="M282" s="19"/>
      <c r="N282" s="19"/>
      <c r="O282" s="19"/>
      <c r="P282" s="19"/>
      <c r="Q282" s="19"/>
    </row>
    <row r="283" spans="9:17" x14ac:dyDescent="0.2">
      <c r="I283" s="14"/>
      <c r="J283" s="14"/>
      <c r="K283" s="19"/>
      <c r="M283" s="19"/>
      <c r="N283" s="19"/>
      <c r="O283" s="19"/>
      <c r="P283" s="19"/>
      <c r="Q283" s="19"/>
    </row>
    <row r="284" spans="9:17" x14ac:dyDescent="0.2">
      <c r="I284" s="14"/>
      <c r="J284" s="14"/>
      <c r="K284" s="19"/>
      <c r="L284" s="19"/>
      <c r="M284" s="19"/>
      <c r="N284" s="19"/>
      <c r="O284" s="19"/>
      <c r="P284" s="19"/>
      <c r="Q284" s="19"/>
    </row>
    <row r="285" spans="9:17" x14ac:dyDescent="0.2">
      <c r="I285" s="14"/>
      <c r="J285" s="14"/>
      <c r="K285" s="19"/>
      <c r="L285" s="19"/>
      <c r="M285" s="19"/>
      <c r="N285" s="19"/>
      <c r="O285" s="19"/>
      <c r="P285" s="19"/>
      <c r="Q285" s="19"/>
    </row>
    <row r="286" spans="9:17" x14ac:dyDescent="0.2">
      <c r="I286" s="14"/>
      <c r="J286" s="14"/>
      <c r="K286" s="19"/>
      <c r="L286" s="19"/>
      <c r="M286" s="19"/>
      <c r="N286" s="19"/>
      <c r="O286" s="19"/>
      <c r="P286" s="19"/>
      <c r="Q286" s="19"/>
    </row>
    <row r="287" spans="9:17" x14ac:dyDescent="0.2">
      <c r="I287" s="14"/>
      <c r="J287" s="14"/>
      <c r="K287" s="19"/>
      <c r="L287" s="19"/>
      <c r="M287" s="19"/>
      <c r="N287" s="19"/>
      <c r="O287" s="19"/>
      <c r="P287" s="19"/>
      <c r="Q287" s="19"/>
    </row>
    <row r="288" spans="9:17" x14ac:dyDescent="0.2">
      <c r="I288" s="14"/>
      <c r="J288" s="14"/>
      <c r="K288" s="19"/>
      <c r="L288" s="19"/>
      <c r="M288" s="19"/>
      <c r="N288" s="19"/>
      <c r="O288" s="19"/>
      <c r="P288" s="19"/>
      <c r="Q288" s="19"/>
    </row>
    <row r="289" spans="9:17" x14ac:dyDescent="0.2">
      <c r="I289" s="14"/>
      <c r="J289" s="14"/>
      <c r="K289" s="19"/>
      <c r="L289" s="19"/>
      <c r="M289" s="19"/>
      <c r="N289" s="19"/>
      <c r="O289" s="19"/>
      <c r="P289" s="19"/>
      <c r="Q289" s="19"/>
    </row>
    <row r="290" spans="9:17" x14ac:dyDescent="0.2">
      <c r="I290" s="14"/>
      <c r="J290" s="14"/>
      <c r="K290" s="19"/>
      <c r="L290" s="19"/>
      <c r="M290" s="19"/>
      <c r="N290" s="19"/>
      <c r="O290" s="19"/>
      <c r="P290" s="19"/>
      <c r="Q290" s="19"/>
    </row>
    <row r="291" spans="9:17" x14ac:dyDescent="0.2">
      <c r="I291" s="14"/>
      <c r="J291" s="14"/>
      <c r="K291" s="19"/>
      <c r="L291" s="19"/>
      <c r="M291" s="19"/>
      <c r="N291" s="19"/>
      <c r="O291" s="19"/>
      <c r="P291" s="19"/>
      <c r="Q291" s="19"/>
    </row>
    <row r="292" spans="9:17" x14ac:dyDescent="0.2">
      <c r="I292" s="14"/>
      <c r="J292" s="14"/>
      <c r="K292" s="19"/>
      <c r="L292" s="19"/>
      <c r="M292" s="19"/>
      <c r="N292" s="19"/>
      <c r="O292" s="19"/>
      <c r="P292" s="19"/>
      <c r="Q292" s="19"/>
    </row>
    <row r="293" spans="9:17" x14ac:dyDescent="0.2">
      <c r="I293" s="14"/>
      <c r="J293" s="14"/>
      <c r="K293" s="19"/>
      <c r="L293" s="19"/>
      <c r="M293" s="19"/>
      <c r="N293" s="19"/>
      <c r="O293" s="19"/>
      <c r="P293" s="19"/>
      <c r="Q293" s="19"/>
    </row>
    <row r="294" spans="9:17" x14ac:dyDescent="0.2">
      <c r="I294" s="14"/>
      <c r="J294" s="14"/>
      <c r="K294" s="19"/>
      <c r="L294" s="19"/>
      <c r="M294" s="19"/>
      <c r="N294" s="19"/>
      <c r="O294" s="19"/>
      <c r="P294" s="19"/>
      <c r="Q294" s="19"/>
    </row>
    <row r="295" spans="9:17" x14ac:dyDescent="0.2">
      <c r="I295" s="14"/>
      <c r="J295" s="14"/>
      <c r="K295" s="19"/>
      <c r="L295" s="19"/>
      <c r="M295" s="19"/>
      <c r="N295" s="19"/>
      <c r="O295" s="19"/>
      <c r="P295" s="19"/>
      <c r="Q295" s="19"/>
    </row>
    <row r="296" spans="9:17" x14ac:dyDescent="0.2">
      <c r="I296" s="14"/>
      <c r="J296" s="14"/>
      <c r="K296" s="19"/>
      <c r="L296" s="19"/>
      <c r="M296" s="19"/>
      <c r="N296" s="19"/>
      <c r="O296" s="19"/>
      <c r="P296" s="19"/>
      <c r="Q296" s="19"/>
    </row>
    <row r="297" spans="9:17" x14ac:dyDescent="0.2">
      <c r="I297" s="14"/>
      <c r="J297" s="14"/>
      <c r="K297" s="19"/>
      <c r="L297" s="19"/>
      <c r="M297" s="19"/>
      <c r="N297" s="19"/>
      <c r="O297" s="19"/>
      <c r="P297" s="19"/>
      <c r="Q297" s="19"/>
    </row>
    <row r="298" spans="9:17" x14ac:dyDescent="0.2">
      <c r="I298" s="14"/>
      <c r="J298" s="14"/>
      <c r="K298" s="19"/>
      <c r="L298" s="19"/>
      <c r="M298" s="19"/>
      <c r="N298" s="19"/>
      <c r="O298" s="19"/>
      <c r="P298" s="19"/>
      <c r="Q298" s="19"/>
    </row>
    <row r="299" spans="9:17" x14ac:dyDescent="0.2">
      <c r="I299" s="14"/>
      <c r="J299" s="14"/>
      <c r="K299" s="19"/>
      <c r="L299" s="19"/>
      <c r="N299" s="19"/>
      <c r="O299" s="19"/>
      <c r="P299" s="19"/>
      <c r="Q299" s="19"/>
    </row>
    <row r="300" spans="9:17" x14ac:dyDescent="0.2">
      <c r="I300" s="14"/>
      <c r="J300" s="14"/>
      <c r="K300" s="19"/>
      <c r="L300" s="19"/>
      <c r="M300" s="19"/>
      <c r="N300" s="19"/>
      <c r="O300" s="19"/>
      <c r="P300" s="19"/>
      <c r="Q300" s="19"/>
    </row>
    <row r="301" spans="9:17" x14ac:dyDescent="0.2">
      <c r="I301" s="14"/>
      <c r="J301" s="14"/>
      <c r="K301" s="19"/>
      <c r="L301" s="19"/>
      <c r="M301" s="19"/>
      <c r="N301" s="19"/>
      <c r="O301" s="19"/>
      <c r="P301" s="19"/>
      <c r="Q301" s="19"/>
    </row>
    <row r="302" spans="9:17" x14ac:dyDescent="0.2">
      <c r="I302" s="14"/>
      <c r="J302" s="14"/>
      <c r="K302" s="19"/>
      <c r="M302" s="19"/>
      <c r="N302" s="19"/>
      <c r="O302" s="19"/>
      <c r="P302" s="19"/>
      <c r="Q302" s="19"/>
    </row>
    <row r="303" spans="9:17" x14ac:dyDescent="0.2">
      <c r="I303" s="14"/>
      <c r="J303" s="14"/>
      <c r="K303" s="19"/>
      <c r="M303" s="19"/>
      <c r="N303" s="19"/>
      <c r="O303" s="19"/>
      <c r="P303" s="19"/>
      <c r="Q303" s="19"/>
    </row>
    <row r="304" spans="9:17" x14ac:dyDescent="0.2">
      <c r="I304" s="14"/>
      <c r="J304" s="14"/>
      <c r="K304" s="19"/>
      <c r="L304" s="19"/>
      <c r="M304" s="19"/>
      <c r="N304" s="19"/>
      <c r="O304" s="19"/>
      <c r="P304" s="19"/>
      <c r="Q304" s="19"/>
    </row>
    <row r="305" spans="9:17" x14ac:dyDescent="0.2">
      <c r="I305" s="14"/>
      <c r="J305" s="14"/>
      <c r="K305" s="19"/>
      <c r="M305" s="19"/>
      <c r="N305" s="19"/>
      <c r="O305" s="19"/>
      <c r="P305" s="19"/>
      <c r="Q305" s="19"/>
    </row>
    <row r="306" spans="9:17" x14ac:dyDescent="0.2">
      <c r="I306" s="14"/>
      <c r="J306" s="14"/>
      <c r="K306" s="19"/>
      <c r="L306" s="19"/>
      <c r="M306" s="19"/>
      <c r="N306" s="19"/>
      <c r="O306" s="19"/>
      <c r="P306" s="19"/>
      <c r="Q306" s="19"/>
    </row>
    <row r="307" spans="9:17" x14ac:dyDescent="0.2">
      <c r="I307" s="14"/>
      <c r="J307" s="14"/>
      <c r="K307" s="19"/>
      <c r="L307" s="19"/>
      <c r="M307" s="19"/>
      <c r="N307" s="19"/>
      <c r="O307" s="19"/>
      <c r="P307" s="19"/>
      <c r="Q307" s="19"/>
    </row>
    <row r="308" spans="9:17" x14ac:dyDescent="0.2">
      <c r="I308" s="14"/>
      <c r="J308" s="14"/>
      <c r="K308" s="19"/>
      <c r="L308" s="19"/>
      <c r="M308" s="19"/>
      <c r="N308" s="19"/>
      <c r="O308" s="19"/>
      <c r="P308" s="19"/>
      <c r="Q308" s="19"/>
    </row>
    <row r="309" spans="9:17" x14ac:dyDescent="0.2">
      <c r="I309" s="14"/>
      <c r="J309" s="14"/>
      <c r="K309" s="19"/>
      <c r="L309" s="19"/>
      <c r="M309" s="19"/>
      <c r="N309" s="19"/>
      <c r="O309" s="19"/>
      <c r="P309" s="19"/>
      <c r="Q309" s="19"/>
    </row>
    <row r="310" spans="9:17" x14ac:dyDescent="0.2">
      <c r="I310" s="14"/>
      <c r="J310" s="14"/>
      <c r="K310" s="19"/>
      <c r="L310" s="19"/>
      <c r="M310" s="19"/>
      <c r="N310" s="19"/>
      <c r="O310" s="19"/>
      <c r="P310" s="19"/>
      <c r="Q310" s="19"/>
    </row>
    <row r="311" spans="9:17" x14ac:dyDescent="0.2">
      <c r="I311" s="19"/>
      <c r="J311" s="14"/>
      <c r="K311" s="19"/>
      <c r="L311" s="19"/>
      <c r="M311" s="19"/>
      <c r="N311" s="19"/>
      <c r="O311" s="19"/>
      <c r="P311" s="19"/>
      <c r="Q311" s="19"/>
    </row>
    <row r="312" spans="9:17" x14ac:dyDescent="0.2">
      <c r="I312" s="14"/>
      <c r="J312" s="14"/>
      <c r="K312" s="19"/>
      <c r="L312" s="19"/>
      <c r="M312" s="19"/>
      <c r="N312" s="19"/>
      <c r="O312" s="19"/>
      <c r="P312" s="19"/>
      <c r="Q312" s="19"/>
    </row>
    <row r="313" spans="9:17" x14ac:dyDescent="0.2">
      <c r="I313" s="19"/>
      <c r="J313" s="14"/>
      <c r="K313" s="19"/>
      <c r="L313" s="19"/>
      <c r="M313" s="19"/>
      <c r="N313" s="19"/>
      <c r="O313" s="19"/>
      <c r="P313" s="19"/>
      <c r="Q313" s="19"/>
    </row>
    <row r="314" spans="9:17" x14ac:dyDescent="0.2">
      <c r="I314" s="14"/>
      <c r="J314" s="14"/>
      <c r="K314" s="19"/>
      <c r="L314" s="19"/>
      <c r="M314" s="19"/>
      <c r="N314" s="19"/>
      <c r="O314" s="19"/>
      <c r="P314" s="19"/>
      <c r="Q314" s="19"/>
    </row>
    <row r="315" spans="9:17" x14ac:dyDescent="0.2">
      <c r="I315" s="14"/>
      <c r="J315" s="14"/>
      <c r="K315" s="19"/>
      <c r="L315" s="19"/>
      <c r="M315" s="19"/>
      <c r="N315" s="19"/>
      <c r="O315" s="19"/>
      <c r="P315" s="19"/>
      <c r="Q315" s="19"/>
    </row>
    <row r="316" spans="9:17" x14ac:dyDescent="0.2">
      <c r="I316" s="14"/>
      <c r="J316" s="14"/>
      <c r="K316" s="19"/>
      <c r="L316" s="19"/>
      <c r="M316" s="19"/>
      <c r="N316" s="19"/>
      <c r="O316" s="19"/>
      <c r="P316" s="19"/>
      <c r="Q316" s="19"/>
    </row>
    <row r="317" spans="9:17" x14ac:dyDescent="0.2">
      <c r="I317" s="14"/>
      <c r="J317" s="14"/>
      <c r="K317" s="19"/>
      <c r="L317" s="19"/>
      <c r="M317" s="19"/>
      <c r="N317" s="19"/>
      <c r="O317" s="19"/>
      <c r="P317" s="19"/>
      <c r="Q317" s="19"/>
    </row>
    <row r="318" spans="9:17" x14ac:dyDescent="0.2">
      <c r="I318" s="14"/>
      <c r="J318" s="14"/>
      <c r="K318" s="19"/>
      <c r="L318" s="19"/>
      <c r="M318" s="19"/>
      <c r="N318" s="19"/>
      <c r="O318" s="19"/>
      <c r="P318" s="19"/>
      <c r="Q318" s="19"/>
    </row>
    <row r="319" spans="9:17" x14ac:dyDescent="0.2">
      <c r="I319" s="14"/>
      <c r="J319" s="14"/>
      <c r="K319" s="19"/>
      <c r="L319" s="19"/>
      <c r="M319" s="19"/>
      <c r="N319" s="19"/>
      <c r="O319" s="19"/>
      <c r="P319" s="19"/>
      <c r="Q319" s="19"/>
    </row>
    <row r="320" spans="9:17" x14ac:dyDescent="0.2">
      <c r="I320" s="14"/>
      <c r="J320" s="14"/>
      <c r="K320" s="19"/>
      <c r="L320" s="19"/>
      <c r="M320" s="19"/>
      <c r="N320" s="19"/>
      <c r="O320" s="19"/>
      <c r="P320" s="19"/>
      <c r="Q320" s="19"/>
    </row>
    <row r="321" spans="9:17" x14ac:dyDescent="0.2">
      <c r="I321" s="14"/>
      <c r="J321" s="14"/>
      <c r="K321" s="19"/>
      <c r="L321" s="19"/>
      <c r="M321" s="19"/>
      <c r="N321" s="19"/>
      <c r="O321" s="19"/>
      <c r="P321" s="19"/>
      <c r="Q321" s="19"/>
    </row>
    <row r="322" spans="9:17" x14ac:dyDescent="0.2">
      <c r="I322" s="14"/>
      <c r="J322" s="14"/>
      <c r="K322" s="19"/>
      <c r="M322" s="19"/>
      <c r="N322" s="19"/>
      <c r="O322" s="19"/>
      <c r="P322" s="19"/>
      <c r="Q322" s="19"/>
    </row>
    <row r="323" spans="9:17" x14ac:dyDescent="0.2">
      <c r="I323" s="14"/>
      <c r="J323" s="14"/>
      <c r="K323" s="19"/>
      <c r="M323" s="19"/>
      <c r="N323" s="19"/>
      <c r="O323" s="19"/>
      <c r="P323" s="19"/>
      <c r="Q323" s="19"/>
    </row>
    <row r="324" spans="9:17" x14ac:dyDescent="0.2">
      <c r="I324" s="14"/>
      <c r="J324" s="14"/>
      <c r="K324" s="19"/>
      <c r="L324" s="19"/>
      <c r="M324" s="19"/>
      <c r="N324" s="19"/>
      <c r="O324" s="19"/>
      <c r="P324" s="19"/>
      <c r="Q324" s="19"/>
    </row>
    <row r="325" spans="9:17" x14ac:dyDescent="0.2">
      <c r="I325" s="14"/>
      <c r="J325" s="14"/>
      <c r="K325" s="19"/>
      <c r="L325" s="19"/>
      <c r="M325" s="19"/>
      <c r="N325" s="19"/>
      <c r="O325" s="19"/>
      <c r="P325" s="19"/>
      <c r="Q325" s="19"/>
    </row>
    <row r="326" spans="9:17" x14ac:dyDescent="0.2">
      <c r="I326" s="14"/>
      <c r="J326" s="14"/>
      <c r="K326" s="19"/>
      <c r="L326" s="19"/>
      <c r="M326" s="19"/>
      <c r="N326" s="19"/>
      <c r="O326" s="19"/>
      <c r="P326" s="19"/>
      <c r="Q326" s="19"/>
    </row>
    <row r="327" spans="9:17" x14ac:dyDescent="0.2">
      <c r="I327" s="14"/>
      <c r="J327" s="14"/>
      <c r="K327" s="19"/>
      <c r="L327" s="19"/>
      <c r="M327" s="19"/>
      <c r="N327" s="19"/>
      <c r="O327" s="19"/>
      <c r="P327" s="19"/>
      <c r="Q327" s="19"/>
    </row>
    <row r="328" spans="9:17" x14ac:dyDescent="0.2">
      <c r="I328" s="14"/>
      <c r="J328" s="14"/>
      <c r="K328" s="19"/>
      <c r="L328" s="19"/>
      <c r="M328" s="19"/>
      <c r="N328" s="19"/>
      <c r="O328" s="19"/>
      <c r="P328" s="19"/>
      <c r="Q328" s="19"/>
    </row>
    <row r="329" spans="9:17" x14ac:dyDescent="0.2">
      <c r="I329" s="14"/>
      <c r="J329" s="14"/>
      <c r="K329" s="19"/>
      <c r="L329" s="19"/>
      <c r="M329" s="19"/>
      <c r="N329" s="19"/>
      <c r="O329" s="19"/>
      <c r="P329" s="19"/>
      <c r="Q329" s="19"/>
    </row>
    <row r="330" spans="9:17" x14ac:dyDescent="0.2">
      <c r="I330" s="14"/>
      <c r="J330" s="14"/>
      <c r="K330" s="19"/>
      <c r="L330" s="19"/>
      <c r="M330" s="19"/>
      <c r="N330" s="19"/>
      <c r="O330" s="19"/>
      <c r="P330" s="19"/>
      <c r="Q330" s="19"/>
    </row>
    <row r="331" spans="9:17" x14ac:dyDescent="0.2">
      <c r="I331" s="14"/>
      <c r="J331" s="14"/>
      <c r="K331" s="19"/>
      <c r="L331" s="19"/>
      <c r="M331" s="19"/>
      <c r="N331" s="19"/>
      <c r="O331" s="19"/>
      <c r="P331" s="19"/>
      <c r="Q331" s="19"/>
    </row>
    <row r="332" spans="9:17" x14ac:dyDescent="0.2">
      <c r="I332" s="14"/>
      <c r="J332" s="14"/>
      <c r="K332" s="19"/>
      <c r="L332" s="19"/>
      <c r="M332" s="19"/>
      <c r="N332" s="19"/>
      <c r="O332" s="19"/>
      <c r="P332" s="19"/>
      <c r="Q332" s="19"/>
    </row>
    <row r="333" spans="9:17" x14ac:dyDescent="0.2">
      <c r="I333" s="14"/>
      <c r="J333" s="14"/>
      <c r="K333" s="19"/>
      <c r="L333" s="19"/>
      <c r="M333" s="19"/>
      <c r="N333" s="19"/>
      <c r="O333" s="19"/>
      <c r="P333" s="19"/>
      <c r="Q333" s="19"/>
    </row>
    <row r="334" spans="9:17" x14ac:dyDescent="0.2">
      <c r="I334" s="14"/>
      <c r="J334" s="14"/>
      <c r="K334" s="19"/>
      <c r="L334" s="19"/>
      <c r="M334" s="19"/>
      <c r="N334" s="19"/>
      <c r="O334" s="19"/>
      <c r="P334" s="19"/>
      <c r="Q334" s="19"/>
    </row>
    <row r="335" spans="9:17" x14ac:dyDescent="0.2">
      <c r="I335" s="14"/>
      <c r="J335" s="14"/>
      <c r="K335" s="19"/>
      <c r="L335" s="19"/>
      <c r="M335" s="19"/>
      <c r="N335" s="19"/>
      <c r="O335" s="19"/>
      <c r="P335" s="19"/>
      <c r="Q335" s="19"/>
    </row>
    <row r="336" spans="9:17" x14ac:dyDescent="0.2">
      <c r="I336" s="14"/>
      <c r="J336" s="14"/>
      <c r="K336" s="19"/>
      <c r="M336" s="19"/>
      <c r="N336" s="19"/>
      <c r="O336" s="19"/>
      <c r="P336" s="19"/>
      <c r="Q336" s="19"/>
    </row>
    <row r="337" spans="9:17" x14ac:dyDescent="0.2">
      <c r="I337" s="14"/>
      <c r="J337" s="14"/>
      <c r="K337" s="19"/>
      <c r="L337" s="19"/>
      <c r="M337" s="19"/>
      <c r="N337" s="19"/>
      <c r="O337" s="19"/>
      <c r="P337" s="19"/>
      <c r="Q337" s="19"/>
    </row>
    <row r="338" spans="9:17" x14ac:dyDescent="0.2">
      <c r="I338" s="14"/>
      <c r="J338" s="14"/>
      <c r="K338" s="19"/>
      <c r="L338" s="19"/>
      <c r="M338" s="19"/>
      <c r="N338" s="19"/>
      <c r="O338" s="19"/>
      <c r="P338" s="19"/>
      <c r="Q338" s="19"/>
    </row>
    <row r="339" spans="9:17" x14ac:dyDescent="0.2">
      <c r="I339" s="14"/>
      <c r="J339" s="14"/>
      <c r="K339" s="19"/>
      <c r="L339" s="19"/>
      <c r="M339" s="19"/>
      <c r="N339" s="19"/>
      <c r="O339" s="19"/>
      <c r="P339" s="19"/>
      <c r="Q339" s="19"/>
    </row>
    <row r="340" spans="9:17" x14ac:dyDescent="0.2">
      <c r="I340" s="14"/>
      <c r="J340" s="14"/>
      <c r="K340" s="19"/>
      <c r="L340" s="19"/>
      <c r="M340" s="19"/>
      <c r="N340" s="19"/>
      <c r="O340" s="19"/>
      <c r="P340" s="19"/>
      <c r="Q340" s="19"/>
    </row>
    <row r="341" spans="9:17" x14ac:dyDescent="0.2">
      <c r="I341" s="14"/>
      <c r="J341" s="14"/>
      <c r="K341" s="19"/>
      <c r="L341" s="19"/>
      <c r="M341" s="19"/>
      <c r="N341" s="19"/>
      <c r="O341" s="19"/>
      <c r="P341" s="19"/>
      <c r="Q341" s="19"/>
    </row>
    <row r="342" spans="9:17" x14ac:dyDescent="0.2">
      <c r="I342" s="14"/>
      <c r="J342" s="14"/>
      <c r="K342" s="19"/>
      <c r="L342" s="19"/>
      <c r="M342" s="19"/>
      <c r="N342" s="19"/>
      <c r="O342" s="19"/>
      <c r="P342" s="19"/>
      <c r="Q342" s="19"/>
    </row>
    <row r="343" spans="9:17" x14ac:dyDescent="0.2">
      <c r="I343" s="14"/>
      <c r="J343" s="14"/>
      <c r="K343" s="19"/>
      <c r="L343" s="19"/>
      <c r="M343" s="19"/>
      <c r="N343" s="19"/>
      <c r="O343" s="19"/>
      <c r="P343" s="19"/>
      <c r="Q343" s="19"/>
    </row>
    <row r="344" spans="9:17" x14ac:dyDescent="0.2">
      <c r="I344" s="14"/>
      <c r="J344" s="14"/>
      <c r="K344" s="19"/>
      <c r="L344" s="19"/>
      <c r="M344" s="19"/>
      <c r="N344" s="19"/>
      <c r="O344" s="19"/>
      <c r="P344" s="19"/>
      <c r="Q344" s="19"/>
    </row>
    <row r="345" spans="9:17" x14ac:dyDescent="0.2">
      <c r="I345" s="14"/>
      <c r="J345" s="14"/>
      <c r="K345" s="19"/>
      <c r="L345" s="19"/>
      <c r="M345" s="19"/>
      <c r="N345" s="19"/>
      <c r="O345" s="19"/>
      <c r="P345" s="19"/>
      <c r="Q345" s="19"/>
    </row>
    <row r="346" spans="9:17" x14ac:dyDescent="0.2">
      <c r="I346" s="14"/>
      <c r="J346" s="14"/>
      <c r="K346" s="19"/>
      <c r="L346" s="19"/>
      <c r="M346" s="19"/>
      <c r="N346" s="19"/>
      <c r="O346" s="19"/>
      <c r="P346" s="19"/>
      <c r="Q346" s="19"/>
    </row>
    <row r="347" spans="9:17" x14ac:dyDescent="0.2">
      <c r="I347" s="14"/>
      <c r="J347" s="14"/>
      <c r="K347" s="19"/>
      <c r="L347" s="19"/>
      <c r="M347" s="19"/>
      <c r="N347" s="19"/>
      <c r="O347" s="19"/>
      <c r="P347" s="19"/>
      <c r="Q347" s="19"/>
    </row>
    <row r="348" spans="9:17" x14ac:dyDescent="0.2">
      <c r="I348" s="14"/>
      <c r="J348" s="14"/>
      <c r="K348" s="19"/>
      <c r="L348" s="19"/>
      <c r="M348" s="19"/>
      <c r="N348" s="19"/>
      <c r="O348" s="19"/>
      <c r="P348" s="19"/>
      <c r="Q348" s="19"/>
    </row>
    <row r="349" spans="9:17" x14ac:dyDescent="0.2">
      <c r="I349" s="14"/>
      <c r="J349" s="14"/>
      <c r="K349" s="19"/>
      <c r="L349" s="19"/>
      <c r="M349" s="19"/>
      <c r="N349" s="19"/>
      <c r="O349" s="19"/>
      <c r="P349" s="19"/>
      <c r="Q349" s="19"/>
    </row>
    <row r="350" spans="9:17" x14ac:dyDescent="0.2">
      <c r="I350" s="14"/>
      <c r="J350" s="14"/>
      <c r="K350" s="19"/>
      <c r="L350" s="19"/>
      <c r="M350" s="19"/>
      <c r="N350" s="19"/>
      <c r="O350" s="19"/>
      <c r="P350" s="19"/>
      <c r="Q350" s="19"/>
    </row>
    <row r="351" spans="9:17" x14ac:dyDescent="0.2">
      <c r="I351" s="14"/>
      <c r="J351" s="14"/>
      <c r="K351" s="19"/>
      <c r="L351" s="19"/>
      <c r="M351" s="19"/>
      <c r="N351" s="19"/>
      <c r="O351" s="19"/>
      <c r="P351" s="19"/>
      <c r="Q351" s="19"/>
    </row>
    <row r="352" spans="9:17" x14ac:dyDescent="0.2">
      <c r="I352" s="14"/>
      <c r="J352" s="14"/>
      <c r="K352" s="19"/>
      <c r="L352" s="19"/>
      <c r="M352" s="19"/>
      <c r="N352" s="19"/>
      <c r="O352" s="19"/>
      <c r="P352" s="19"/>
      <c r="Q352" s="19"/>
    </row>
    <row r="353" spans="9:17" x14ac:dyDescent="0.2">
      <c r="I353" s="14"/>
      <c r="J353" s="14"/>
      <c r="K353" s="19"/>
      <c r="L353" s="19"/>
      <c r="M353" s="19"/>
      <c r="N353" s="19"/>
      <c r="O353" s="19"/>
      <c r="P353" s="19"/>
      <c r="Q353" s="19"/>
    </row>
    <row r="354" spans="9:17" x14ac:dyDescent="0.2">
      <c r="I354" s="14"/>
      <c r="J354" s="14"/>
      <c r="K354" s="19"/>
      <c r="L354" s="19"/>
      <c r="M354" s="19"/>
      <c r="N354" s="19"/>
      <c r="O354" s="19"/>
      <c r="P354" s="19"/>
      <c r="Q354" s="19"/>
    </row>
    <row r="355" spans="9:17" x14ac:dyDescent="0.2">
      <c r="I355" s="14"/>
      <c r="J355" s="14"/>
      <c r="K355" s="19"/>
      <c r="L355" s="19"/>
      <c r="M355" s="19"/>
      <c r="N355" s="19"/>
      <c r="O355" s="19"/>
      <c r="P355" s="19"/>
      <c r="Q355" s="19"/>
    </row>
    <row r="356" spans="9:17" x14ac:dyDescent="0.2">
      <c r="I356" s="14"/>
      <c r="J356" s="14"/>
      <c r="K356" s="19"/>
      <c r="L356" s="19"/>
      <c r="M356" s="19"/>
      <c r="N356" s="19"/>
      <c r="O356" s="19"/>
      <c r="P356" s="19"/>
      <c r="Q356" s="19"/>
    </row>
    <row r="357" spans="9:17" x14ac:dyDescent="0.2">
      <c r="I357" s="14"/>
      <c r="J357" s="14"/>
      <c r="K357" s="19"/>
      <c r="L357" s="19"/>
      <c r="M357" s="19"/>
      <c r="N357" s="19"/>
      <c r="O357" s="19"/>
      <c r="P357" s="19"/>
      <c r="Q357" s="19"/>
    </row>
    <row r="358" spans="9:17" x14ac:dyDescent="0.2">
      <c r="I358" s="14"/>
      <c r="J358" s="14"/>
      <c r="K358" s="19"/>
      <c r="L358" s="19"/>
      <c r="M358" s="19"/>
      <c r="N358" s="19"/>
      <c r="O358" s="19"/>
      <c r="P358" s="19"/>
      <c r="Q358" s="19"/>
    </row>
    <row r="359" spans="9:17" x14ac:dyDescent="0.2">
      <c r="I359" s="14"/>
      <c r="J359" s="14"/>
      <c r="K359" s="19"/>
      <c r="L359" s="19"/>
      <c r="M359" s="19"/>
      <c r="N359" s="19"/>
      <c r="O359" s="19"/>
      <c r="P359" s="19"/>
      <c r="Q359" s="19"/>
    </row>
    <row r="360" spans="9:17" x14ac:dyDescent="0.2">
      <c r="I360" s="14"/>
      <c r="J360" s="14"/>
      <c r="K360" s="19"/>
      <c r="L360" s="19"/>
      <c r="M360" s="19"/>
      <c r="N360" s="19"/>
      <c r="O360" s="19"/>
      <c r="P360" s="19"/>
      <c r="Q360" s="19"/>
    </row>
    <row r="361" spans="9:17" x14ac:dyDescent="0.2">
      <c r="I361" s="14"/>
      <c r="J361" s="14"/>
      <c r="K361" s="19"/>
      <c r="L361" s="19"/>
      <c r="M361" s="19"/>
      <c r="N361" s="19"/>
      <c r="O361" s="19"/>
      <c r="P361" s="19"/>
      <c r="Q361" s="19"/>
    </row>
    <row r="362" spans="9:17" x14ac:dyDescent="0.2">
      <c r="I362" s="14"/>
      <c r="J362" s="14"/>
      <c r="K362" s="19"/>
      <c r="L362" s="19"/>
      <c r="M362" s="19"/>
      <c r="N362" s="19"/>
      <c r="O362" s="19"/>
      <c r="P362" s="19"/>
      <c r="Q362" s="19"/>
    </row>
    <row r="363" spans="9:17" x14ac:dyDescent="0.2">
      <c r="I363" s="14"/>
      <c r="J363" s="14"/>
      <c r="K363" s="19"/>
      <c r="L363" s="19"/>
      <c r="M363" s="19"/>
      <c r="N363" s="19"/>
      <c r="O363" s="19"/>
      <c r="P363" s="19"/>
      <c r="Q363" s="19"/>
    </row>
    <row r="364" spans="9:17" x14ac:dyDescent="0.2">
      <c r="I364" s="14"/>
      <c r="J364" s="14"/>
      <c r="K364" s="19"/>
      <c r="L364" s="19"/>
      <c r="M364" s="19"/>
      <c r="N364" s="19"/>
      <c r="O364" s="19"/>
      <c r="P364" s="19"/>
      <c r="Q364" s="19"/>
    </row>
    <row r="365" spans="9:17" x14ac:dyDescent="0.2">
      <c r="I365" s="14"/>
      <c r="J365" s="14"/>
      <c r="K365" s="19"/>
      <c r="L365" s="19"/>
      <c r="M365" s="19"/>
      <c r="N365" s="19"/>
      <c r="O365" s="19"/>
      <c r="P365" s="19"/>
      <c r="Q365" s="19"/>
    </row>
    <row r="366" spans="9:17" x14ac:dyDescent="0.2">
      <c r="I366" s="14"/>
      <c r="J366" s="14"/>
      <c r="K366" s="19"/>
      <c r="L366" s="19"/>
      <c r="M366" s="19"/>
      <c r="N366" s="19"/>
      <c r="O366" s="19"/>
      <c r="P366" s="19"/>
      <c r="Q366" s="19"/>
    </row>
    <row r="367" spans="9:17" x14ac:dyDescent="0.2">
      <c r="I367" s="14"/>
      <c r="J367" s="14"/>
      <c r="K367" s="19"/>
      <c r="L367" s="19"/>
      <c r="M367" s="19"/>
      <c r="N367" s="19"/>
      <c r="O367" s="19"/>
      <c r="P367" s="19"/>
      <c r="Q367" s="19"/>
    </row>
    <row r="368" spans="9:17" x14ac:dyDescent="0.2">
      <c r="I368" s="14"/>
      <c r="J368" s="14"/>
      <c r="K368" s="19"/>
      <c r="L368" s="19"/>
      <c r="M368" s="19"/>
      <c r="N368" s="19"/>
      <c r="O368" s="19"/>
      <c r="P368" s="19"/>
      <c r="Q368" s="19"/>
    </row>
    <row r="369" spans="7:17" x14ac:dyDescent="0.2">
      <c r="G369" s="28"/>
      <c r="I369" s="14"/>
      <c r="J369" s="14"/>
      <c r="K369" s="19"/>
      <c r="L369" s="19"/>
      <c r="M369" s="19"/>
      <c r="N369" s="19"/>
      <c r="O369" s="19"/>
      <c r="P369" s="19"/>
      <c r="Q369" s="19"/>
    </row>
    <row r="370" spans="7:17" x14ac:dyDescent="0.2">
      <c r="I370" s="14"/>
      <c r="J370" s="14"/>
      <c r="K370" s="19"/>
      <c r="L370" s="19"/>
      <c r="M370" s="19"/>
      <c r="N370" s="19"/>
      <c r="O370" s="19"/>
      <c r="P370" s="19"/>
      <c r="Q370" s="19"/>
    </row>
    <row r="371" spans="7:17" x14ac:dyDescent="0.2">
      <c r="I371" s="14"/>
      <c r="J371" s="14"/>
      <c r="K371" s="19"/>
      <c r="L371" s="19"/>
      <c r="M371" s="19"/>
      <c r="N371" s="19"/>
      <c r="O371" s="19"/>
      <c r="P371" s="19"/>
      <c r="Q371" s="19"/>
    </row>
    <row r="372" spans="7:17" x14ac:dyDescent="0.2">
      <c r="I372" s="14"/>
      <c r="J372" s="14"/>
      <c r="K372" s="19"/>
      <c r="L372" s="19"/>
      <c r="M372" s="19"/>
      <c r="N372" s="19"/>
      <c r="O372" s="19"/>
      <c r="P372" s="19"/>
      <c r="Q372" s="19"/>
    </row>
    <row r="373" spans="7:17" x14ac:dyDescent="0.2">
      <c r="I373" s="14"/>
      <c r="J373" s="14"/>
      <c r="K373" s="19"/>
      <c r="L373" s="19"/>
      <c r="M373" s="19"/>
      <c r="N373" s="19"/>
      <c r="O373" s="19"/>
      <c r="P373" s="19"/>
      <c r="Q373" s="19"/>
    </row>
    <row r="374" spans="7:17" x14ac:dyDescent="0.2">
      <c r="I374" s="14"/>
      <c r="J374" s="14"/>
      <c r="K374" s="19"/>
      <c r="L374" s="19"/>
      <c r="M374" s="19"/>
      <c r="N374" s="19"/>
      <c r="O374" s="19"/>
      <c r="P374" s="19"/>
      <c r="Q374" s="19"/>
    </row>
    <row r="375" spans="7:17" x14ac:dyDescent="0.2">
      <c r="I375" s="14"/>
      <c r="J375" s="14"/>
      <c r="K375" s="19"/>
      <c r="L375" s="19"/>
      <c r="M375" s="19"/>
      <c r="N375" s="19"/>
      <c r="O375" s="19"/>
      <c r="P375" s="19"/>
      <c r="Q375" s="19"/>
    </row>
    <row r="376" spans="7:17" x14ac:dyDescent="0.2">
      <c r="I376" s="14"/>
      <c r="J376" s="14"/>
      <c r="K376" s="19"/>
      <c r="L376" s="19"/>
      <c r="M376" s="19"/>
      <c r="N376" s="19"/>
      <c r="O376" s="19"/>
      <c r="P376" s="19"/>
      <c r="Q376" s="19"/>
    </row>
    <row r="377" spans="7:17" x14ac:dyDescent="0.2">
      <c r="I377" s="14"/>
      <c r="J377" s="14"/>
      <c r="K377" s="19"/>
      <c r="L377" s="19"/>
      <c r="M377" s="19"/>
      <c r="N377" s="19"/>
      <c r="O377" s="19"/>
      <c r="P377" s="19"/>
      <c r="Q377" s="19"/>
    </row>
    <row r="378" spans="7:17" x14ac:dyDescent="0.2">
      <c r="I378" s="14"/>
      <c r="J378" s="14"/>
      <c r="K378" s="19"/>
      <c r="L378" s="19"/>
      <c r="M378" s="19"/>
      <c r="N378" s="19"/>
      <c r="O378" s="19"/>
      <c r="P378" s="19"/>
      <c r="Q378" s="19"/>
    </row>
    <row r="379" spans="7:17" x14ac:dyDescent="0.2">
      <c r="I379" s="14"/>
      <c r="J379" s="14"/>
      <c r="K379" s="19"/>
      <c r="L379" s="19"/>
      <c r="M379" s="19"/>
      <c r="N379" s="19"/>
      <c r="O379" s="19"/>
      <c r="P379" s="19"/>
      <c r="Q379" s="19"/>
    </row>
    <row r="380" spans="7:17" x14ac:dyDescent="0.2">
      <c r="I380" s="14"/>
      <c r="J380" s="14"/>
      <c r="K380" s="19"/>
      <c r="L380" s="19"/>
      <c r="M380" s="19"/>
      <c r="N380" s="19"/>
      <c r="O380" s="19"/>
      <c r="P380" s="19"/>
      <c r="Q380" s="19"/>
    </row>
    <row r="381" spans="7:17" x14ac:dyDescent="0.2">
      <c r="I381" s="14"/>
      <c r="J381" s="14"/>
      <c r="K381" s="19"/>
      <c r="L381" s="19"/>
      <c r="M381" s="19"/>
      <c r="N381" s="19"/>
      <c r="O381" s="19"/>
      <c r="P381" s="19"/>
      <c r="Q381" s="19"/>
    </row>
    <row r="382" spans="7:17" x14ac:dyDescent="0.2">
      <c r="I382" s="14"/>
      <c r="J382" s="14"/>
      <c r="K382" s="19"/>
      <c r="L382" s="19"/>
      <c r="M382" s="19"/>
      <c r="N382" s="19"/>
      <c r="O382" s="19"/>
      <c r="P382" s="19"/>
      <c r="Q382" s="19"/>
    </row>
    <row r="383" spans="7:17" x14ac:dyDescent="0.2">
      <c r="I383" s="14"/>
      <c r="J383" s="14"/>
      <c r="K383" s="19"/>
      <c r="L383" s="19"/>
      <c r="M383" s="19"/>
      <c r="N383" s="19"/>
      <c r="O383" s="19"/>
      <c r="P383" s="19"/>
      <c r="Q383" s="19"/>
    </row>
    <row r="384" spans="7:17" x14ac:dyDescent="0.2">
      <c r="I384" s="14"/>
      <c r="J384" s="14"/>
      <c r="K384" s="19"/>
      <c r="L384" s="19"/>
      <c r="M384" s="19"/>
      <c r="N384" s="19"/>
      <c r="O384" s="19"/>
      <c r="P384" s="19"/>
      <c r="Q384" s="19"/>
    </row>
    <row r="385" spans="2:17" x14ac:dyDescent="0.2">
      <c r="I385" s="14"/>
      <c r="J385" s="14"/>
      <c r="K385" s="19"/>
      <c r="L385" s="19"/>
      <c r="M385" s="19"/>
      <c r="N385" s="19"/>
      <c r="O385" s="19"/>
      <c r="P385" s="19"/>
      <c r="Q385" s="19"/>
    </row>
    <row r="386" spans="2:17" x14ac:dyDescent="0.2">
      <c r="I386" s="14"/>
      <c r="J386" s="14"/>
      <c r="K386" s="19"/>
      <c r="L386" s="19"/>
      <c r="M386" s="19"/>
      <c r="N386" s="19"/>
      <c r="O386" s="19"/>
      <c r="P386" s="19"/>
      <c r="Q386" s="19"/>
    </row>
    <row r="387" spans="2:17" x14ac:dyDescent="0.2">
      <c r="I387" s="14"/>
      <c r="J387" s="14"/>
      <c r="K387" s="19"/>
      <c r="L387" s="19"/>
      <c r="M387" s="19"/>
      <c r="N387" s="19"/>
      <c r="O387" s="19"/>
      <c r="P387" s="19"/>
      <c r="Q387" s="19"/>
    </row>
    <row r="388" spans="2:17" x14ac:dyDescent="0.2">
      <c r="I388" s="14"/>
      <c r="J388" s="14"/>
      <c r="K388" s="19"/>
      <c r="L388" s="19"/>
      <c r="M388" s="19"/>
      <c r="N388" s="19"/>
      <c r="O388" s="19"/>
      <c r="P388" s="19"/>
      <c r="Q388" s="19"/>
    </row>
    <row r="389" spans="2:17" x14ac:dyDescent="0.2">
      <c r="B389" s="22"/>
      <c r="C389" s="22"/>
      <c r="D389" s="22"/>
      <c r="E389" s="29"/>
      <c r="F389" s="22"/>
      <c r="G389" s="22"/>
      <c r="H389" s="22"/>
      <c r="I389" s="14"/>
      <c r="J389" s="14"/>
      <c r="K389" s="19"/>
      <c r="L389" s="19"/>
      <c r="M389" s="19"/>
      <c r="N389" s="19"/>
      <c r="O389" s="19"/>
      <c r="P389" s="19"/>
      <c r="Q389" s="19"/>
    </row>
    <row r="390" spans="2:17" x14ac:dyDescent="0.2">
      <c r="B390" s="22"/>
      <c r="C390" s="22"/>
      <c r="D390" s="22"/>
      <c r="E390" s="29"/>
      <c r="F390" s="22"/>
      <c r="G390" s="22"/>
      <c r="H390" s="22"/>
      <c r="I390" s="14"/>
      <c r="J390" s="14"/>
      <c r="K390" s="19"/>
      <c r="L390" s="19"/>
      <c r="M390" s="19"/>
      <c r="N390" s="19"/>
      <c r="O390" s="19"/>
      <c r="P390" s="19"/>
      <c r="Q390" s="19"/>
    </row>
    <row r="391" spans="2:17" x14ac:dyDescent="0.2">
      <c r="I391" s="14"/>
      <c r="J391" s="14"/>
      <c r="K391" s="19"/>
      <c r="L391" s="19"/>
      <c r="M391" s="19"/>
      <c r="N391" s="19"/>
      <c r="O391" s="19"/>
      <c r="P391" s="19"/>
      <c r="Q391" s="19"/>
    </row>
    <row r="392" spans="2:17" x14ac:dyDescent="0.2">
      <c r="I392" s="14"/>
      <c r="J392" s="14"/>
      <c r="K392" s="19"/>
      <c r="L392" s="19"/>
      <c r="M392" s="19"/>
      <c r="N392" s="19"/>
      <c r="O392" s="19"/>
      <c r="P392" s="19"/>
      <c r="Q392" s="19"/>
    </row>
    <row r="393" spans="2:17" x14ac:dyDescent="0.2">
      <c r="I393" s="14"/>
      <c r="J393" s="14"/>
      <c r="K393" s="19"/>
      <c r="L393" s="19"/>
      <c r="M393" s="19"/>
      <c r="N393" s="19"/>
      <c r="O393" s="19"/>
      <c r="P393" s="19"/>
      <c r="Q393" s="19"/>
    </row>
    <row r="394" spans="2:17" x14ac:dyDescent="0.2">
      <c r="I394" s="14"/>
      <c r="J394" s="14"/>
      <c r="K394" s="19"/>
      <c r="L394" s="19"/>
      <c r="M394" s="19"/>
      <c r="N394" s="19"/>
      <c r="O394" s="19"/>
      <c r="P394" s="19"/>
      <c r="Q394" s="19"/>
    </row>
    <row r="395" spans="2:17" x14ac:dyDescent="0.2">
      <c r="I395" s="14"/>
      <c r="J395" s="14"/>
      <c r="K395" s="19"/>
      <c r="L395" s="19"/>
      <c r="M395" s="19"/>
      <c r="N395" s="19"/>
      <c r="O395" s="19"/>
      <c r="P395" s="19"/>
      <c r="Q395" s="19"/>
    </row>
    <row r="396" spans="2:17" x14ac:dyDescent="0.2">
      <c r="I396" s="14"/>
      <c r="J396" s="14"/>
      <c r="K396" s="19"/>
      <c r="L396" s="19"/>
      <c r="M396" s="19"/>
      <c r="N396" s="19"/>
      <c r="O396" s="19"/>
      <c r="P396" s="19"/>
      <c r="Q396" s="19"/>
    </row>
    <row r="397" spans="2:17" x14ac:dyDescent="0.2">
      <c r="I397" s="14"/>
      <c r="J397" s="14"/>
      <c r="K397" s="19"/>
      <c r="L397" s="19"/>
      <c r="M397" s="19"/>
      <c r="N397" s="19"/>
      <c r="O397" s="19"/>
      <c r="P397" s="19"/>
      <c r="Q397" s="19"/>
    </row>
    <row r="398" spans="2:17" x14ac:dyDescent="0.2">
      <c r="I398" s="14"/>
      <c r="J398" s="14"/>
      <c r="K398" s="19"/>
      <c r="L398" s="19"/>
      <c r="M398" s="19"/>
      <c r="N398" s="19"/>
      <c r="O398" s="19"/>
      <c r="P398" s="19"/>
      <c r="Q398" s="19"/>
    </row>
    <row r="399" spans="2:17" x14ac:dyDescent="0.2">
      <c r="I399" s="14"/>
      <c r="J399" s="14"/>
      <c r="K399" s="19"/>
      <c r="L399" s="19"/>
      <c r="M399" s="19"/>
      <c r="N399" s="19"/>
      <c r="O399" s="19"/>
      <c r="P399" s="19"/>
      <c r="Q399" s="19"/>
    </row>
    <row r="400" spans="2:17" x14ac:dyDescent="0.2">
      <c r="B400" s="22"/>
      <c r="C400" s="22"/>
      <c r="D400" s="22"/>
      <c r="E400" s="29"/>
      <c r="F400" s="22"/>
      <c r="G400" s="22"/>
      <c r="H400" s="22"/>
      <c r="I400" s="14"/>
      <c r="J400" s="14"/>
      <c r="K400" s="19"/>
      <c r="L400" s="19"/>
      <c r="M400" s="19"/>
      <c r="N400" s="19"/>
      <c r="O400" s="19"/>
      <c r="P400" s="19"/>
      <c r="Q400" s="19"/>
    </row>
    <row r="401" spans="2:17" x14ac:dyDescent="0.2">
      <c r="I401" s="14"/>
      <c r="J401" s="14"/>
      <c r="K401" s="19"/>
      <c r="L401" s="19"/>
      <c r="M401" s="19"/>
      <c r="N401" s="19"/>
      <c r="O401" s="19"/>
      <c r="P401" s="19"/>
      <c r="Q401" s="19"/>
    </row>
    <row r="402" spans="2:17" x14ac:dyDescent="0.2">
      <c r="I402" s="14"/>
      <c r="J402" s="14"/>
      <c r="K402" s="19"/>
      <c r="L402" s="19"/>
      <c r="M402" s="19"/>
      <c r="N402" s="19"/>
      <c r="O402" s="19"/>
      <c r="P402" s="19"/>
      <c r="Q402" s="19"/>
    </row>
    <row r="403" spans="2:17" x14ac:dyDescent="0.2">
      <c r="I403" s="14"/>
      <c r="J403" s="14"/>
      <c r="K403" s="19"/>
      <c r="L403" s="19"/>
      <c r="M403" s="19"/>
      <c r="N403" s="19"/>
      <c r="O403" s="19"/>
      <c r="P403" s="19"/>
      <c r="Q403" s="19"/>
    </row>
    <row r="404" spans="2:17" x14ac:dyDescent="0.2">
      <c r="I404" s="14"/>
      <c r="J404" s="14"/>
      <c r="K404" s="19"/>
      <c r="L404" s="19"/>
      <c r="M404" s="19"/>
      <c r="N404" s="19"/>
      <c r="O404" s="19"/>
      <c r="P404" s="19"/>
      <c r="Q404" s="19"/>
    </row>
    <row r="405" spans="2:17" x14ac:dyDescent="0.2">
      <c r="I405" s="14"/>
      <c r="J405" s="14"/>
      <c r="K405" s="19"/>
      <c r="L405" s="19"/>
      <c r="M405" s="19"/>
      <c r="N405" s="19"/>
      <c r="O405" s="19"/>
      <c r="P405" s="19"/>
      <c r="Q405" s="19"/>
    </row>
    <row r="406" spans="2:17" x14ac:dyDescent="0.2">
      <c r="I406" s="14"/>
      <c r="J406" s="14"/>
      <c r="K406" s="19"/>
      <c r="L406" s="19"/>
      <c r="M406" s="19"/>
      <c r="N406" s="19"/>
      <c r="O406" s="19"/>
      <c r="P406" s="19"/>
      <c r="Q406" s="19"/>
    </row>
    <row r="407" spans="2:17" x14ac:dyDescent="0.2">
      <c r="B407" s="22"/>
      <c r="C407" s="22"/>
      <c r="D407" s="22"/>
      <c r="E407" s="29"/>
      <c r="F407" s="22"/>
      <c r="G407" s="22"/>
      <c r="H407" s="22"/>
      <c r="I407" s="14"/>
      <c r="J407" s="14"/>
      <c r="K407" s="19"/>
      <c r="L407" s="19"/>
      <c r="M407" s="19"/>
      <c r="N407" s="19"/>
      <c r="O407" s="19"/>
      <c r="P407" s="19"/>
      <c r="Q407" s="19"/>
    </row>
    <row r="408" spans="2:17" x14ac:dyDescent="0.2">
      <c r="I408" s="14"/>
      <c r="J408" s="14"/>
      <c r="K408" s="19"/>
      <c r="L408" s="19"/>
      <c r="M408" s="19"/>
      <c r="N408" s="19"/>
      <c r="O408" s="19"/>
      <c r="P408" s="19"/>
      <c r="Q408" s="19"/>
    </row>
    <row r="409" spans="2:17" x14ac:dyDescent="0.2">
      <c r="I409" s="14"/>
      <c r="J409" s="14"/>
      <c r="K409" s="19"/>
      <c r="L409" s="19"/>
      <c r="M409" s="19"/>
      <c r="N409" s="19"/>
      <c r="O409" s="19"/>
      <c r="P409" s="19"/>
      <c r="Q409" s="19"/>
    </row>
    <row r="410" spans="2:17" x14ac:dyDescent="0.2">
      <c r="I410" s="14"/>
      <c r="J410" s="14"/>
      <c r="K410" s="19"/>
      <c r="L410" s="19"/>
      <c r="M410" s="19"/>
      <c r="N410" s="19"/>
      <c r="O410" s="19"/>
      <c r="P410" s="19"/>
      <c r="Q410" s="19"/>
    </row>
    <row r="411" spans="2:17" x14ac:dyDescent="0.2">
      <c r="B411" s="22"/>
      <c r="C411" s="22"/>
      <c r="D411" s="22"/>
      <c r="E411" s="29"/>
      <c r="F411" s="22"/>
      <c r="G411" s="22"/>
      <c r="H411" s="22"/>
      <c r="I411" s="14"/>
      <c r="J411" s="14"/>
      <c r="K411" s="19"/>
      <c r="L411" s="19"/>
      <c r="M411" s="19"/>
      <c r="N411" s="19"/>
      <c r="O411" s="19"/>
      <c r="P411" s="19"/>
      <c r="Q411" s="19"/>
    </row>
    <row r="412" spans="2:17" x14ac:dyDescent="0.2">
      <c r="I412" s="14"/>
      <c r="J412" s="14"/>
      <c r="K412" s="19"/>
      <c r="L412" s="19"/>
      <c r="M412" s="19"/>
      <c r="N412" s="19"/>
      <c r="O412" s="19"/>
      <c r="P412" s="19"/>
      <c r="Q412" s="19"/>
    </row>
    <row r="413" spans="2:17" x14ac:dyDescent="0.2">
      <c r="I413" s="14"/>
      <c r="J413" s="14"/>
      <c r="K413" s="19"/>
      <c r="L413" s="19"/>
      <c r="M413" s="19"/>
      <c r="N413" s="19"/>
      <c r="O413" s="19"/>
      <c r="P413" s="19"/>
      <c r="Q413" s="19"/>
    </row>
    <row r="414" spans="2:17" x14ac:dyDescent="0.2">
      <c r="I414" s="14"/>
      <c r="J414" s="14"/>
      <c r="K414" s="19"/>
      <c r="L414" s="19"/>
      <c r="M414" s="19"/>
      <c r="N414" s="19"/>
      <c r="O414" s="19"/>
      <c r="P414" s="19"/>
      <c r="Q414" s="19"/>
    </row>
    <row r="415" spans="2:17" x14ac:dyDescent="0.2">
      <c r="I415" s="14"/>
      <c r="J415" s="14"/>
      <c r="K415" s="19"/>
      <c r="L415" s="19"/>
      <c r="M415" s="19"/>
      <c r="N415" s="19"/>
      <c r="O415" s="19"/>
      <c r="P415" s="19"/>
      <c r="Q415" s="19"/>
    </row>
    <row r="416" spans="2:17" x14ac:dyDescent="0.2">
      <c r="I416" s="14"/>
      <c r="J416" s="14"/>
      <c r="K416" s="19"/>
      <c r="L416" s="19"/>
      <c r="M416" s="19"/>
      <c r="N416" s="19"/>
      <c r="O416" s="19"/>
      <c r="P416" s="19"/>
      <c r="Q416" s="19"/>
    </row>
    <row r="417" spans="2:17" x14ac:dyDescent="0.2">
      <c r="I417" s="14"/>
      <c r="J417" s="14"/>
      <c r="K417" s="19"/>
      <c r="L417" s="19"/>
      <c r="M417" s="19"/>
      <c r="N417" s="19"/>
      <c r="O417" s="19"/>
      <c r="P417" s="19"/>
      <c r="Q417" s="19"/>
    </row>
    <row r="418" spans="2:17" x14ac:dyDescent="0.2">
      <c r="I418" s="14"/>
      <c r="J418" s="14"/>
      <c r="K418" s="19"/>
      <c r="L418" s="19"/>
      <c r="M418" s="19"/>
      <c r="N418" s="19"/>
      <c r="O418" s="19"/>
      <c r="P418" s="19"/>
      <c r="Q418" s="19"/>
    </row>
    <row r="419" spans="2:17" x14ac:dyDescent="0.2">
      <c r="I419" s="14"/>
      <c r="J419" s="14"/>
      <c r="K419" s="19"/>
      <c r="L419" s="19"/>
      <c r="M419" s="19"/>
      <c r="N419" s="19"/>
      <c r="O419" s="19"/>
      <c r="P419" s="19"/>
      <c r="Q419" s="19"/>
    </row>
    <row r="420" spans="2:17" x14ac:dyDescent="0.2">
      <c r="I420" s="14"/>
      <c r="J420" s="14"/>
      <c r="K420" s="19"/>
      <c r="L420" s="19"/>
      <c r="M420" s="19"/>
      <c r="N420" s="19"/>
      <c r="O420" s="19"/>
      <c r="P420" s="19"/>
      <c r="Q420" s="19"/>
    </row>
    <row r="421" spans="2:17" x14ac:dyDescent="0.2">
      <c r="B421" s="14"/>
      <c r="C421" s="14"/>
      <c r="D421" s="14"/>
      <c r="E421" s="26"/>
      <c r="F421" s="14"/>
      <c r="G421" s="15"/>
      <c r="H421" s="15"/>
      <c r="I421" s="14"/>
      <c r="J421" s="14"/>
      <c r="K421" s="19"/>
      <c r="L421" s="19"/>
      <c r="M421" s="19"/>
      <c r="N421" s="19"/>
      <c r="O421" s="19"/>
      <c r="P421" s="19"/>
      <c r="Q421" s="19"/>
    </row>
    <row r="422" spans="2:17" x14ac:dyDescent="0.2">
      <c r="I422" s="14"/>
      <c r="J422" s="14"/>
      <c r="K422" s="19"/>
      <c r="L422" s="19"/>
      <c r="M422" s="19"/>
      <c r="N422" s="19"/>
      <c r="O422" s="19"/>
      <c r="P422" s="19"/>
      <c r="Q422" s="19"/>
    </row>
    <row r="423" spans="2:17" x14ac:dyDescent="0.2">
      <c r="I423" s="14"/>
      <c r="J423" s="14"/>
      <c r="K423" s="19"/>
      <c r="L423" s="19"/>
      <c r="M423" s="19"/>
      <c r="N423" s="19"/>
      <c r="O423" s="19"/>
      <c r="P423" s="19"/>
      <c r="Q423" s="19"/>
    </row>
    <row r="424" spans="2:17" x14ac:dyDescent="0.2">
      <c r="I424" s="14"/>
      <c r="J424" s="14"/>
      <c r="K424" s="19"/>
      <c r="L424" s="19"/>
      <c r="M424" s="19"/>
      <c r="N424" s="19"/>
      <c r="O424" s="19"/>
      <c r="P424" s="19"/>
      <c r="Q424" s="19"/>
    </row>
    <row r="425" spans="2:17" x14ac:dyDescent="0.2">
      <c r="B425" s="22"/>
      <c r="C425" s="22"/>
      <c r="D425" s="22"/>
      <c r="E425" s="29"/>
      <c r="F425" s="22"/>
      <c r="G425" s="22"/>
      <c r="H425" s="22"/>
      <c r="I425" s="14"/>
      <c r="J425" s="14"/>
      <c r="K425" s="19"/>
      <c r="L425" s="19"/>
      <c r="M425" s="19"/>
      <c r="N425" s="19"/>
      <c r="O425" s="19"/>
      <c r="P425" s="19"/>
      <c r="Q425" s="19"/>
    </row>
    <row r="426" spans="2:17" x14ac:dyDescent="0.2">
      <c r="I426" s="14"/>
      <c r="J426" s="14"/>
      <c r="K426" s="19"/>
      <c r="M426" s="19"/>
      <c r="N426" s="19"/>
      <c r="O426" s="19"/>
      <c r="P426" s="19"/>
      <c r="Q426" s="19"/>
    </row>
    <row r="427" spans="2:17" x14ac:dyDescent="0.2">
      <c r="B427" s="14"/>
      <c r="C427" s="14"/>
      <c r="D427" s="14"/>
      <c r="E427" s="26"/>
      <c r="F427" s="14"/>
      <c r="G427" s="15"/>
      <c r="H427" s="15"/>
      <c r="I427" s="14"/>
      <c r="J427" s="14"/>
      <c r="K427" s="19"/>
      <c r="L427" s="19"/>
      <c r="M427" s="19"/>
      <c r="N427" s="19"/>
      <c r="O427" s="19"/>
      <c r="P427" s="19"/>
      <c r="Q427" s="19"/>
    </row>
    <row r="428" spans="2:17" x14ac:dyDescent="0.2">
      <c r="I428" s="14"/>
      <c r="J428" s="14"/>
      <c r="K428" s="19"/>
      <c r="L428" s="19"/>
      <c r="M428" s="19"/>
      <c r="N428" s="19"/>
      <c r="O428" s="19"/>
      <c r="P428" s="19"/>
      <c r="Q428" s="19"/>
    </row>
    <row r="429" spans="2:17" x14ac:dyDescent="0.2">
      <c r="I429" s="14"/>
      <c r="J429" s="14"/>
      <c r="K429" s="19"/>
      <c r="L429" s="19"/>
      <c r="M429" s="19"/>
      <c r="N429" s="19"/>
      <c r="O429" s="19"/>
      <c r="P429" s="19"/>
      <c r="Q429" s="19"/>
    </row>
    <row r="430" spans="2:17" x14ac:dyDescent="0.2">
      <c r="B430" s="14"/>
      <c r="C430" s="14"/>
      <c r="D430" s="14"/>
      <c r="E430" s="26"/>
      <c r="F430" s="14"/>
      <c r="G430" s="15"/>
      <c r="H430" s="15"/>
      <c r="I430" s="14"/>
      <c r="J430" s="14"/>
      <c r="K430" s="19"/>
      <c r="L430" s="19"/>
      <c r="M430" s="19"/>
      <c r="N430" s="19"/>
      <c r="O430" s="19"/>
      <c r="P430" s="19"/>
      <c r="Q430" s="19"/>
    </row>
    <row r="431" spans="2:17" x14ac:dyDescent="0.2">
      <c r="I431" s="14"/>
      <c r="J431" s="14"/>
      <c r="K431" s="19"/>
      <c r="L431" s="19"/>
      <c r="M431" s="19"/>
      <c r="N431" s="19"/>
      <c r="O431" s="19"/>
      <c r="P431" s="19"/>
      <c r="Q431" s="19"/>
    </row>
    <row r="432" spans="2:17" x14ac:dyDescent="0.2">
      <c r="I432" s="14"/>
      <c r="J432" s="14"/>
      <c r="K432" s="19"/>
      <c r="L432" s="19"/>
      <c r="M432" s="19"/>
      <c r="N432" s="19"/>
      <c r="O432" s="19"/>
      <c r="P432" s="19"/>
      <c r="Q432" s="19"/>
    </row>
    <row r="433" spans="2:17" x14ac:dyDescent="0.2">
      <c r="I433" s="14"/>
      <c r="J433" s="14"/>
      <c r="K433" s="19"/>
      <c r="L433" s="19"/>
      <c r="M433" s="19"/>
      <c r="N433" s="19"/>
      <c r="O433" s="19"/>
      <c r="P433" s="19"/>
      <c r="Q433" s="19"/>
    </row>
    <row r="434" spans="2:17" x14ac:dyDescent="0.2">
      <c r="B434" s="14"/>
      <c r="C434" s="14"/>
      <c r="D434" s="14"/>
      <c r="E434" s="26"/>
      <c r="F434" s="14"/>
      <c r="G434" s="15"/>
      <c r="H434" s="15"/>
      <c r="I434" s="14"/>
      <c r="J434" s="14"/>
      <c r="K434" s="19"/>
      <c r="L434" s="19"/>
      <c r="M434" s="19"/>
      <c r="N434" s="19"/>
      <c r="O434" s="19"/>
      <c r="P434" s="19"/>
      <c r="Q434" s="19"/>
    </row>
    <row r="435" spans="2:17" x14ac:dyDescent="0.2">
      <c r="I435" s="14"/>
      <c r="J435" s="14"/>
      <c r="K435" s="19"/>
      <c r="L435" s="19"/>
      <c r="M435" s="19"/>
      <c r="N435" s="19"/>
      <c r="O435" s="19"/>
      <c r="P435" s="19"/>
      <c r="Q435" s="19"/>
    </row>
    <row r="436" spans="2:17" x14ac:dyDescent="0.2">
      <c r="I436" s="14"/>
      <c r="J436" s="14"/>
      <c r="K436" s="19"/>
      <c r="L436" s="19"/>
      <c r="M436" s="19"/>
      <c r="N436" s="19"/>
      <c r="O436" s="19"/>
      <c r="P436" s="19"/>
      <c r="Q436" s="19"/>
    </row>
    <row r="437" spans="2:17" x14ac:dyDescent="0.2">
      <c r="B437" s="14"/>
      <c r="C437" s="14"/>
      <c r="D437" s="14"/>
      <c r="E437" s="26"/>
      <c r="F437" s="14"/>
      <c r="G437" s="15"/>
      <c r="H437" s="15"/>
      <c r="I437" s="14"/>
      <c r="J437" s="14"/>
      <c r="K437" s="19"/>
      <c r="L437" s="19"/>
      <c r="M437" s="19"/>
      <c r="N437" s="19"/>
      <c r="O437" s="19"/>
      <c r="P437" s="19"/>
      <c r="Q437" s="19"/>
    </row>
    <row r="438" spans="2:17" x14ac:dyDescent="0.2">
      <c r="I438" s="14"/>
      <c r="J438" s="14"/>
      <c r="K438" s="19"/>
      <c r="L438" s="19"/>
      <c r="M438" s="19"/>
      <c r="N438" s="19"/>
      <c r="O438" s="19"/>
      <c r="P438" s="19"/>
      <c r="Q438" s="19"/>
    </row>
    <row r="439" spans="2:17" x14ac:dyDescent="0.2">
      <c r="G439" s="28"/>
      <c r="I439" s="14"/>
      <c r="J439" s="14"/>
      <c r="K439" s="19"/>
      <c r="L439" s="19"/>
      <c r="M439" s="19"/>
      <c r="N439" s="19"/>
      <c r="O439" s="19"/>
      <c r="P439" s="19"/>
      <c r="Q439" s="19"/>
    </row>
    <row r="440" spans="2:17" x14ac:dyDescent="0.2">
      <c r="I440" s="14"/>
      <c r="J440" s="14"/>
      <c r="K440" s="19"/>
      <c r="L440" s="19"/>
      <c r="M440" s="19"/>
      <c r="N440" s="19"/>
      <c r="O440" s="19"/>
      <c r="P440" s="19"/>
      <c r="Q440" s="19"/>
    </row>
    <row r="441" spans="2:17" x14ac:dyDescent="0.2">
      <c r="I441" s="14"/>
      <c r="J441" s="14"/>
      <c r="K441" s="19"/>
      <c r="L441" s="19"/>
      <c r="M441" s="19"/>
      <c r="N441" s="19"/>
      <c r="O441" s="19"/>
      <c r="P441" s="19"/>
      <c r="Q441" s="19"/>
    </row>
    <row r="442" spans="2:17" x14ac:dyDescent="0.2">
      <c r="I442" s="14"/>
      <c r="J442" s="14"/>
      <c r="K442" s="19"/>
      <c r="L442" s="19"/>
      <c r="M442" s="19"/>
      <c r="N442" s="19"/>
      <c r="O442" s="19"/>
      <c r="P442" s="19"/>
      <c r="Q442" s="19"/>
    </row>
    <row r="443" spans="2:17" x14ac:dyDescent="0.2">
      <c r="I443" s="14"/>
      <c r="J443" s="14"/>
      <c r="K443" s="19"/>
      <c r="L443" s="19"/>
      <c r="M443" s="19"/>
      <c r="N443" s="19"/>
      <c r="O443" s="19"/>
      <c r="P443" s="19"/>
      <c r="Q443" s="19"/>
    </row>
    <row r="444" spans="2:17" x14ac:dyDescent="0.2">
      <c r="I444" s="14"/>
      <c r="J444" s="14"/>
      <c r="K444" s="19"/>
      <c r="L444" s="19"/>
      <c r="M444" s="19"/>
      <c r="N444" s="19"/>
      <c r="O444" s="19"/>
      <c r="P444" s="19"/>
      <c r="Q444" s="19"/>
    </row>
    <row r="445" spans="2:17" x14ac:dyDescent="0.2">
      <c r="I445" s="14"/>
      <c r="J445" s="14"/>
      <c r="K445" s="19"/>
      <c r="L445" s="19"/>
      <c r="M445" s="19"/>
      <c r="N445" s="19"/>
      <c r="O445" s="19"/>
      <c r="P445" s="19"/>
      <c r="Q445" s="19"/>
    </row>
    <row r="446" spans="2:17" x14ac:dyDescent="0.2">
      <c r="I446" s="14"/>
      <c r="J446" s="14"/>
      <c r="K446" s="19"/>
      <c r="L446" s="19"/>
      <c r="M446" s="19"/>
      <c r="N446" s="19"/>
      <c r="O446" s="19"/>
      <c r="P446" s="19"/>
      <c r="Q446" s="19"/>
    </row>
    <row r="447" spans="2:17" x14ac:dyDescent="0.2">
      <c r="I447" s="14"/>
      <c r="J447" s="14"/>
      <c r="K447" s="19"/>
      <c r="L447" s="19"/>
      <c r="M447" s="19"/>
      <c r="N447" s="19"/>
      <c r="O447" s="19"/>
      <c r="P447" s="19"/>
      <c r="Q447" s="19"/>
    </row>
    <row r="448" spans="2:17" x14ac:dyDescent="0.2">
      <c r="I448" s="14"/>
      <c r="J448" s="14"/>
      <c r="K448" s="19"/>
      <c r="L448" s="19"/>
      <c r="M448" s="19"/>
      <c r="N448" s="19"/>
      <c r="O448" s="19"/>
      <c r="P448" s="19"/>
      <c r="Q448" s="19"/>
    </row>
    <row r="449" spans="2:17" x14ac:dyDescent="0.2">
      <c r="I449" s="14"/>
      <c r="J449" s="14"/>
      <c r="K449" s="19"/>
      <c r="M449" s="19"/>
      <c r="N449" s="19"/>
      <c r="O449" s="19"/>
      <c r="P449" s="19"/>
      <c r="Q449" s="19"/>
    </row>
    <row r="450" spans="2:17" x14ac:dyDescent="0.2">
      <c r="I450" s="14"/>
      <c r="J450" s="14"/>
      <c r="K450" s="19"/>
      <c r="L450" s="19"/>
      <c r="M450" s="19"/>
      <c r="N450" s="19"/>
      <c r="O450" s="19"/>
      <c r="P450" s="19"/>
      <c r="Q450" s="19"/>
    </row>
    <row r="451" spans="2:17" x14ac:dyDescent="0.2">
      <c r="I451" s="14"/>
      <c r="J451" s="14"/>
      <c r="K451" s="19"/>
      <c r="L451" s="19"/>
      <c r="M451" s="19"/>
      <c r="N451" s="19"/>
      <c r="O451" s="19"/>
      <c r="P451" s="19"/>
      <c r="Q451" s="19"/>
    </row>
    <row r="452" spans="2:17" x14ac:dyDescent="0.2">
      <c r="B452" s="14"/>
      <c r="C452" s="14"/>
      <c r="D452" s="14"/>
      <c r="E452" s="26"/>
      <c r="F452" s="14"/>
      <c r="G452" s="15"/>
      <c r="H452" s="15"/>
      <c r="I452" s="14"/>
      <c r="J452" s="14"/>
      <c r="K452" s="19"/>
      <c r="L452" s="19"/>
      <c r="M452" s="19"/>
      <c r="N452" s="19"/>
      <c r="O452" s="19"/>
      <c r="P452" s="19"/>
      <c r="Q452" s="19"/>
    </row>
    <row r="453" spans="2:17" x14ac:dyDescent="0.2">
      <c r="B453" s="14"/>
      <c r="C453" s="14"/>
      <c r="D453" s="14"/>
      <c r="E453" s="26"/>
      <c r="F453" s="14"/>
      <c r="G453" s="15"/>
      <c r="H453" s="15"/>
      <c r="I453" s="14"/>
      <c r="J453" s="14"/>
      <c r="K453" s="19"/>
      <c r="L453" s="19"/>
      <c r="M453" s="19"/>
      <c r="N453" s="19"/>
      <c r="O453" s="19"/>
      <c r="P453" s="19"/>
      <c r="Q453" s="19"/>
    </row>
    <row r="454" spans="2:17" x14ac:dyDescent="0.2">
      <c r="B454" s="14"/>
      <c r="C454" s="14"/>
      <c r="D454" s="14"/>
      <c r="E454" s="26"/>
      <c r="F454" s="14"/>
      <c r="G454" s="15"/>
      <c r="H454" s="15"/>
      <c r="I454" s="14"/>
      <c r="J454" s="14"/>
      <c r="K454" s="19"/>
      <c r="L454" s="19"/>
      <c r="M454" s="19"/>
      <c r="N454" s="19"/>
      <c r="O454" s="19"/>
      <c r="P454" s="19"/>
      <c r="Q454" s="19"/>
    </row>
    <row r="455" spans="2:17" x14ac:dyDescent="0.2">
      <c r="B455" s="14"/>
      <c r="C455" s="14"/>
      <c r="D455" s="14"/>
      <c r="E455" s="26"/>
      <c r="F455" s="14"/>
      <c r="G455" s="15"/>
      <c r="H455" s="15"/>
      <c r="I455" s="14"/>
      <c r="J455" s="14"/>
      <c r="K455" s="19"/>
      <c r="L455" s="19"/>
      <c r="M455" s="19"/>
      <c r="N455" s="19"/>
      <c r="O455" s="19"/>
      <c r="P455" s="19"/>
      <c r="Q455" s="19"/>
    </row>
    <row r="456" spans="2:17" x14ac:dyDescent="0.2">
      <c r="B456" s="14"/>
      <c r="C456" s="14"/>
      <c r="D456" s="14"/>
      <c r="E456" s="26"/>
      <c r="F456" s="14"/>
      <c r="G456" s="15"/>
      <c r="H456" s="15"/>
      <c r="I456" s="14"/>
      <c r="J456" s="14"/>
      <c r="K456" s="19"/>
      <c r="L456" s="19"/>
      <c r="M456" s="19"/>
      <c r="N456" s="19"/>
      <c r="O456" s="19"/>
      <c r="P456" s="19"/>
      <c r="Q456" s="19"/>
    </row>
    <row r="457" spans="2:17" x14ac:dyDescent="0.2">
      <c r="B457" s="14"/>
      <c r="C457" s="14"/>
      <c r="D457" s="14"/>
      <c r="E457" s="26"/>
      <c r="F457" s="14"/>
      <c r="G457" s="15"/>
      <c r="H457" s="15"/>
      <c r="I457" s="14"/>
      <c r="J457" s="14"/>
      <c r="K457" s="19"/>
      <c r="L457" s="19"/>
      <c r="M457" s="19"/>
      <c r="N457" s="19"/>
      <c r="O457" s="19"/>
      <c r="P457" s="19"/>
      <c r="Q457" s="19"/>
    </row>
    <row r="458" spans="2:17" x14ac:dyDescent="0.2">
      <c r="B458" s="14"/>
      <c r="C458" s="14"/>
      <c r="D458" s="14"/>
      <c r="E458" s="26"/>
      <c r="F458" s="14"/>
      <c r="G458" s="15"/>
      <c r="H458" s="15"/>
      <c r="I458" s="14"/>
      <c r="J458" s="14"/>
      <c r="K458" s="19"/>
      <c r="L458" s="19"/>
      <c r="M458" s="19"/>
      <c r="N458" s="19"/>
      <c r="O458" s="19"/>
      <c r="P458" s="19"/>
      <c r="Q458" s="19"/>
    </row>
    <row r="459" spans="2:17" x14ac:dyDescent="0.2">
      <c r="I459" s="14"/>
      <c r="J459" s="14"/>
      <c r="K459" s="19"/>
      <c r="L459" s="19"/>
      <c r="M459" s="19"/>
      <c r="N459" s="19"/>
      <c r="O459" s="19"/>
      <c r="P459" s="19"/>
      <c r="Q459" s="19"/>
    </row>
    <row r="460" spans="2:17" x14ac:dyDescent="0.2">
      <c r="B460" s="14"/>
      <c r="C460" s="14"/>
      <c r="D460" s="14"/>
      <c r="E460" s="26"/>
      <c r="F460" s="14"/>
      <c r="G460" s="15"/>
      <c r="H460" s="15"/>
      <c r="I460" s="14"/>
      <c r="J460" s="14"/>
      <c r="K460" s="19"/>
      <c r="L460" s="19"/>
      <c r="M460" s="19"/>
      <c r="N460" s="19"/>
      <c r="O460" s="19"/>
      <c r="P460" s="19"/>
      <c r="Q460" s="19"/>
    </row>
    <row r="461" spans="2:17" x14ac:dyDescent="0.2">
      <c r="B461" s="14"/>
      <c r="C461" s="14"/>
      <c r="D461" s="14"/>
      <c r="E461" s="26"/>
      <c r="F461" s="14"/>
      <c r="G461" s="15"/>
      <c r="H461" s="15"/>
      <c r="I461" s="14"/>
      <c r="J461" s="14"/>
      <c r="K461" s="19"/>
      <c r="L461" s="19"/>
      <c r="M461" s="19"/>
      <c r="N461" s="19"/>
      <c r="O461" s="19"/>
      <c r="P461" s="19"/>
      <c r="Q461" s="19"/>
    </row>
    <row r="462" spans="2:17" x14ac:dyDescent="0.2">
      <c r="I462" s="14"/>
      <c r="J462" s="14"/>
      <c r="K462" s="19"/>
      <c r="L462" s="19"/>
      <c r="M462" s="19"/>
      <c r="N462" s="19"/>
      <c r="O462" s="19"/>
      <c r="P462" s="19"/>
      <c r="Q462" s="19"/>
    </row>
    <row r="463" spans="2:17" x14ac:dyDescent="0.2">
      <c r="B463" s="14"/>
      <c r="C463" s="14"/>
      <c r="D463" s="14"/>
      <c r="E463" s="26"/>
      <c r="F463" s="14"/>
      <c r="G463" s="15"/>
      <c r="H463" s="15"/>
      <c r="I463" s="14"/>
      <c r="J463" s="14"/>
      <c r="K463" s="19"/>
      <c r="L463" s="19"/>
      <c r="M463" s="19"/>
      <c r="N463" s="19"/>
      <c r="O463" s="19"/>
      <c r="P463" s="19"/>
      <c r="Q463" s="19"/>
    </row>
    <row r="464" spans="2:17" x14ac:dyDescent="0.2">
      <c r="I464" s="14"/>
      <c r="J464" s="14"/>
      <c r="K464" s="19"/>
      <c r="L464" s="19"/>
      <c r="M464" s="19"/>
      <c r="N464" s="19"/>
      <c r="O464" s="19"/>
      <c r="P464" s="19"/>
      <c r="Q464" s="19"/>
    </row>
    <row r="465" spans="2:17" x14ac:dyDescent="0.2">
      <c r="I465" s="14"/>
      <c r="J465" s="14"/>
      <c r="K465" s="19"/>
      <c r="L465" s="19"/>
      <c r="M465" s="19"/>
      <c r="N465" s="19"/>
      <c r="O465" s="19"/>
      <c r="P465" s="19"/>
      <c r="Q465" s="19"/>
    </row>
    <row r="466" spans="2:17" x14ac:dyDescent="0.2">
      <c r="B466" s="14"/>
      <c r="C466" s="14"/>
      <c r="D466" s="14"/>
      <c r="E466" s="26"/>
      <c r="F466" s="14"/>
      <c r="G466" s="15"/>
      <c r="H466" s="15"/>
      <c r="I466" s="14"/>
      <c r="J466" s="14"/>
      <c r="K466" s="19"/>
      <c r="L466" s="19"/>
      <c r="M466" s="19"/>
      <c r="N466" s="19"/>
      <c r="O466" s="19"/>
      <c r="P466" s="19"/>
      <c r="Q466" s="19"/>
    </row>
    <row r="467" spans="2:17" x14ac:dyDescent="0.2">
      <c r="B467" s="14"/>
      <c r="C467" s="14"/>
      <c r="D467" s="14"/>
      <c r="E467" s="26"/>
      <c r="F467" s="14"/>
      <c r="G467" s="15"/>
      <c r="H467" s="15"/>
      <c r="I467" s="14"/>
      <c r="J467" s="14"/>
      <c r="K467" s="19"/>
      <c r="L467" s="19"/>
      <c r="M467" s="19"/>
      <c r="N467" s="19"/>
      <c r="O467" s="19"/>
      <c r="P467" s="19"/>
      <c r="Q467" s="19"/>
    </row>
    <row r="468" spans="2:17" x14ac:dyDescent="0.2">
      <c r="B468" s="14"/>
      <c r="C468" s="14"/>
      <c r="D468" s="14"/>
      <c r="E468" s="26"/>
      <c r="F468" s="14"/>
      <c r="G468" s="15"/>
      <c r="H468" s="15"/>
      <c r="I468" s="14"/>
      <c r="J468" s="14"/>
      <c r="K468" s="19"/>
      <c r="L468" s="19"/>
      <c r="M468" s="19"/>
      <c r="N468" s="19"/>
      <c r="O468" s="19"/>
      <c r="P468" s="19"/>
      <c r="Q468" s="19"/>
    </row>
    <row r="469" spans="2:17" x14ac:dyDescent="0.2">
      <c r="I469" s="14"/>
      <c r="J469" s="14"/>
      <c r="K469" s="19"/>
      <c r="L469" s="19"/>
      <c r="M469" s="19"/>
      <c r="N469" s="19"/>
      <c r="O469" s="19"/>
      <c r="P469" s="19"/>
      <c r="Q469" s="19"/>
    </row>
    <row r="470" spans="2:17" x14ac:dyDescent="0.2">
      <c r="B470" s="14"/>
      <c r="C470" s="14"/>
      <c r="D470" s="14"/>
      <c r="E470" s="26"/>
      <c r="F470" s="14"/>
      <c r="G470" s="15"/>
      <c r="H470" s="15"/>
      <c r="I470" s="14"/>
      <c r="J470" s="14"/>
      <c r="K470" s="19"/>
      <c r="L470" s="19"/>
      <c r="M470" s="19"/>
      <c r="N470" s="19"/>
      <c r="O470" s="19"/>
      <c r="P470" s="19"/>
      <c r="Q470" s="19"/>
    </row>
    <row r="471" spans="2:17" x14ac:dyDescent="0.2">
      <c r="I471" s="14"/>
      <c r="J471" s="14"/>
      <c r="K471" s="19"/>
      <c r="L471" s="19"/>
      <c r="M471" s="19"/>
      <c r="N471" s="19"/>
      <c r="O471" s="19"/>
      <c r="P471" s="19"/>
      <c r="Q471" s="19"/>
    </row>
    <row r="472" spans="2:17" x14ac:dyDescent="0.2">
      <c r="I472" s="14"/>
      <c r="J472" s="14"/>
      <c r="K472" s="19"/>
      <c r="L472" s="19"/>
      <c r="M472" s="19"/>
      <c r="N472" s="19"/>
      <c r="O472" s="19"/>
      <c r="P472" s="19"/>
      <c r="Q472" s="19"/>
    </row>
    <row r="473" spans="2:17" x14ac:dyDescent="0.2">
      <c r="I473" s="14"/>
      <c r="J473" s="14"/>
      <c r="K473" s="19"/>
      <c r="L473" s="19"/>
      <c r="M473" s="19"/>
      <c r="N473" s="19"/>
      <c r="O473" s="19"/>
      <c r="P473" s="19"/>
      <c r="Q473" s="19"/>
    </row>
    <row r="474" spans="2:17" x14ac:dyDescent="0.2">
      <c r="I474" s="14"/>
      <c r="J474" s="14"/>
      <c r="K474" s="19"/>
      <c r="L474" s="19"/>
      <c r="M474" s="19"/>
      <c r="N474" s="19"/>
      <c r="O474" s="19"/>
      <c r="P474" s="19"/>
      <c r="Q474" s="19"/>
    </row>
    <row r="475" spans="2:17" x14ac:dyDescent="0.2">
      <c r="I475" s="14"/>
      <c r="J475" s="14"/>
      <c r="K475" s="19"/>
      <c r="L475" s="19"/>
      <c r="M475" s="19"/>
      <c r="N475" s="19"/>
      <c r="O475" s="19"/>
      <c r="P475" s="19"/>
      <c r="Q475" s="19"/>
    </row>
    <row r="476" spans="2:17" x14ac:dyDescent="0.2">
      <c r="I476" s="14"/>
      <c r="J476" s="14"/>
      <c r="K476" s="19"/>
      <c r="L476" s="19"/>
      <c r="M476" s="19"/>
      <c r="N476" s="19"/>
      <c r="O476" s="19"/>
      <c r="P476" s="19"/>
      <c r="Q476" s="19"/>
    </row>
    <row r="477" spans="2:17" x14ac:dyDescent="0.2">
      <c r="I477" s="14"/>
      <c r="J477" s="14"/>
      <c r="K477" s="19"/>
      <c r="L477" s="19"/>
      <c r="M477" s="19"/>
      <c r="N477" s="19"/>
      <c r="O477" s="19"/>
      <c r="P477" s="19"/>
      <c r="Q477" s="19"/>
    </row>
    <row r="478" spans="2:17" x14ac:dyDescent="0.2">
      <c r="I478" s="14"/>
      <c r="J478" s="14"/>
      <c r="K478" s="19"/>
      <c r="L478" s="19"/>
      <c r="M478" s="19"/>
      <c r="N478" s="19"/>
      <c r="O478" s="19"/>
      <c r="P478" s="19"/>
      <c r="Q478" s="19"/>
    </row>
    <row r="479" spans="2:17" x14ac:dyDescent="0.2">
      <c r="I479" s="14"/>
      <c r="J479" s="14"/>
      <c r="K479" s="19"/>
      <c r="M479" s="19"/>
      <c r="N479" s="19"/>
      <c r="O479" s="19"/>
      <c r="P479" s="19"/>
      <c r="Q479" s="19"/>
    </row>
    <row r="480" spans="2:17" x14ac:dyDescent="0.2">
      <c r="I480" s="14"/>
      <c r="J480" s="14"/>
      <c r="K480" s="19"/>
      <c r="L480" s="19"/>
      <c r="M480" s="19"/>
      <c r="N480" s="19"/>
      <c r="O480" s="19"/>
      <c r="P480" s="19"/>
      <c r="Q480" s="19"/>
    </row>
    <row r="481" spans="2:17" x14ac:dyDescent="0.2">
      <c r="B481" s="14"/>
      <c r="C481" s="14"/>
      <c r="D481" s="14"/>
      <c r="E481" s="26"/>
      <c r="F481" s="14"/>
      <c r="G481" s="15"/>
      <c r="H481" s="15"/>
      <c r="I481" s="14"/>
      <c r="J481" s="14"/>
      <c r="K481" s="19"/>
      <c r="L481" s="19"/>
      <c r="M481" s="19"/>
      <c r="N481" s="19"/>
      <c r="O481" s="19"/>
      <c r="P481" s="19"/>
      <c r="Q481" s="19"/>
    </row>
    <row r="482" spans="2:17" x14ac:dyDescent="0.2">
      <c r="I482" s="14"/>
      <c r="J482" s="14"/>
      <c r="K482" s="19"/>
      <c r="L482" s="19"/>
      <c r="M482" s="19"/>
      <c r="N482" s="19"/>
      <c r="O482" s="19"/>
      <c r="P482" s="19"/>
      <c r="Q482" s="19"/>
    </row>
    <row r="483" spans="2:17" x14ac:dyDescent="0.2">
      <c r="I483" s="14"/>
      <c r="J483" s="14"/>
      <c r="K483" s="19"/>
      <c r="L483" s="19"/>
      <c r="M483" s="19"/>
      <c r="N483" s="19"/>
      <c r="O483" s="19"/>
      <c r="P483" s="19"/>
      <c r="Q483" s="19"/>
    </row>
    <row r="484" spans="2:17" x14ac:dyDescent="0.2">
      <c r="B484" s="14"/>
      <c r="C484" s="14"/>
      <c r="D484" s="14"/>
      <c r="E484" s="26"/>
      <c r="F484" s="14"/>
      <c r="G484" s="15"/>
      <c r="H484" s="15"/>
      <c r="I484" s="14"/>
      <c r="J484" s="14"/>
      <c r="K484" s="19"/>
      <c r="L484" s="19"/>
      <c r="M484" s="19"/>
      <c r="N484" s="19"/>
      <c r="O484" s="19"/>
      <c r="P484" s="19"/>
      <c r="Q484" s="19"/>
    </row>
    <row r="485" spans="2:17" x14ac:dyDescent="0.2">
      <c r="B485" s="14"/>
      <c r="C485" s="14"/>
      <c r="D485" s="14"/>
      <c r="E485" s="26"/>
      <c r="F485" s="14"/>
      <c r="G485" s="15"/>
      <c r="H485" s="15"/>
      <c r="I485" s="14"/>
      <c r="J485" s="14"/>
      <c r="K485" s="19"/>
      <c r="L485" s="19"/>
      <c r="M485" s="19"/>
      <c r="N485" s="19"/>
      <c r="O485" s="19"/>
      <c r="P485" s="19"/>
      <c r="Q485" s="19"/>
    </row>
    <row r="486" spans="2:17" x14ac:dyDescent="0.2">
      <c r="I486" s="14"/>
      <c r="J486" s="14"/>
      <c r="K486" s="19"/>
      <c r="L486" s="19"/>
      <c r="M486" s="19"/>
      <c r="N486" s="19"/>
      <c r="O486" s="19"/>
      <c r="P486" s="19"/>
      <c r="Q486" s="19"/>
    </row>
    <row r="487" spans="2:17" x14ac:dyDescent="0.2">
      <c r="I487" s="14"/>
      <c r="J487" s="14"/>
      <c r="K487" s="19"/>
      <c r="L487" s="19"/>
      <c r="M487" s="19"/>
      <c r="N487" s="19"/>
      <c r="O487" s="19"/>
      <c r="P487" s="19"/>
      <c r="Q487" s="19"/>
    </row>
    <row r="488" spans="2:17" x14ac:dyDescent="0.2">
      <c r="I488" s="14"/>
      <c r="J488" s="14"/>
      <c r="K488" s="19"/>
      <c r="L488" s="19"/>
      <c r="M488" s="19"/>
      <c r="N488" s="19"/>
      <c r="O488" s="19"/>
      <c r="P488" s="19"/>
      <c r="Q488" s="19"/>
    </row>
    <row r="489" spans="2:17" x14ac:dyDescent="0.2">
      <c r="I489" s="14"/>
      <c r="J489" s="14"/>
      <c r="K489" s="19"/>
      <c r="L489" s="19"/>
      <c r="M489" s="19"/>
      <c r="N489" s="19"/>
      <c r="O489" s="19"/>
      <c r="P489" s="19"/>
      <c r="Q489" s="19"/>
    </row>
    <row r="490" spans="2:17" x14ac:dyDescent="0.2">
      <c r="I490" s="14"/>
      <c r="J490" s="14"/>
      <c r="K490" s="19"/>
      <c r="L490" s="19"/>
      <c r="M490" s="19"/>
      <c r="N490" s="19"/>
      <c r="O490" s="19"/>
      <c r="P490" s="19"/>
      <c r="Q490" s="19"/>
    </row>
    <row r="491" spans="2:17" x14ac:dyDescent="0.2">
      <c r="I491" s="14"/>
      <c r="J491" s="14"/>
      <c r="K491" s="19"/>
      <c r="L491" s="19"/>
      <c r="M491" s="19"/>
      <c r="N491" s="19"/>
      <c r="O491" s="19"/>
      <c r="P491" s="19"/>
      <c r="Q491" s="19"/>
    </row>
    <row r="492" spans="2:17" x14ac:dyDescent="0.2">
      <c r="I492" s="14"/>
      <c r="J492" s="14"/>
      <c r="K492" s="19"/>
      <c r="L492" s="19"/>
      <c r="M492" s="19"/>
      <c r="N492" s="19"/>
      <c r="O492" s="19"/>
      <c r="P492" s="19"/>
      <c r="Q492" s="19"/>
    </row>
    <row r="493" spans="2:17" x14ac:dyDescent="0.2">
      <c r="I493" s="14"/>
      <c r="J493" s="14"/>
      <c r="K493" s="19"/>
      <c r="M493" s="19"/>
      <c r="N493" s="19"/>
      <c r="O493" s="19"/>
      <c r="P493" s="19"/>
      <c r="Q493" s="19"/>
    </row>
    <row r="494" spans="2:17" x14ac:dyDescent="0.2">
      <c r="I494" s="14"/>
      <c r="J494" s="14"/>
      <c r="K494" s="19"/>
      <c r="L494" s="19"/>
      <c r="M494" s="19"/>
      <c r="N494" s="19"/>
      <c r="O494" s="19"/>
      <c r="P494" s="19"/>
      <c r="Q494" s="19"/>
    </row>
    <row r="495" spans="2:17" x14ac:dyDescent="0.2">
      <c r="I495" s="14"/>
      <c r="J495" s="14"/>
      <c r="K495" s="19"/>
      <c r="L495" s="19"/>
      <c r="M495" s="19"/>
      <c r="N495" s="19"/>
      <c r="O495" s="19"/>
      <c r="P495" s="19"/>
      <c r="Q495" s="19"/>
    </row>
    <row r="496" spans="2:17" x14ac:dyDescent="0.2">
      <c r="I496" s="14"/>
      <c r="J496" s="14"/>
      <c r="K496" s="19"/>
      <c r="L496" s="19"/>
      <c r="M496" s="19"/>
      <c r="N496" s="19"/>
      <c r="O496" s="19"/>
      <c r="P496" s="19"/>
      <c r="Q496" s="19"/>
    </row>
    <row r="497" spans="2:17" x14ac:dyDescent="0.2">
      <c r="I497" s="14"/>
      <c r="J497" s="14"/>
      <c r="K497" s="19"/>
      <c r="L497" s="19"/>
      <c r="M497" s="19"/>
      <c r="N497" s="19"/>
      <c r="O497" s="19"/>
      <c r="P497" s="19"/>
      <c r="Q497" s="19"/>
    </row>
    <row r="498" spans="2:17" x14ac:dyDescent="0.2">
      <c r="I498" s="14"/>
      <c r="J498" s="14"/>
      <c r="K498" s="19"/>
      <c r="L498" s="19"/>
      <c r="M498" s="19"/>
      <c r="N498" s="19"/>
      <c r="O498" s="19"/>
      <c r="P498" s="19"/>
      <c r="Q498" s="19"/>
    </row>
    <row r="499" spans="2:17" x14ac:dyDescent="0.2">
      <c r="I499" s="14"/>
      <c r="J499" s="14"/>
      <c r="K499" s="19"/>
      <c r="L499" s="19"/>
      <c r="M499" s="19"/>
      <c r="N499" s="19"/>
      <c r="O499" s="19"/>
      <c r="P499" s="19"/>
      <c r="Q499" s="19"/>
    </row>
    <row r="500" spans="2:17" x14ac:dyDescent="0.2">
      <c r="I500" s="14"/>
      <c r="J500" s="14"/>
      <c r="K500" s="19"/>
      <c r="L500" s="19"/>
      <c r="M500" s="19"/>
      <c r="N500" s="19"/>
      <c r="O500" s="19"/>
      <c r="P500" s="19"/>
      <c r="Q500" s="19"/>
    </row>
    <row r="501" spans="2:17" x14ac:dyDescent="0.2">
      <c r="I501" s="14"/>
      <c r="J501" s="14"/>
      <c r="K501" s="19"/>
      <c r="L501" s="19"/>
      <c r="M501" s="19"/>
      <c r="N501" s="19"/>
      <c r="O501" s="19"/>
      <c r="P501" s="19"/>
      <c r="Q501" s="19"/>
    </row>
    <row r="502" spans="2:17" x14ac:dyDescent="0.2">
      <c r="I502" s="14"/>
      <c r="J502" s="14"/>
      <c r="K502" s="19"/>
      <c r="L502" s="19"/>
      <c r="M502" s="19"/>
      <c r="N502" s="19"/>
      <c r="O502" s="19"/>
      <c r="P502" s="19"/>
      <c r="Q502" s="19"/>
    </row>
    <row r="503" spans="2:17" x14ac:dyDescent="0.2">
      <c r="B503" s="14"/>
      <c r="C503" s="14"/>
      <c r="D503" s="14"/>
      <c r="E503" s="26"/>
      <c r="F503" s="14"/>
      <c r="G503" s="15"/>
      <c r="H503" s="15"/>
      <c r="I503" s="14"/>
      <c r="J503" s="14"/>
      <c r="K503" s="19"/>
      <c r="L503" s="19"/>
      <c r="M503" s="19"/>
      <c r="N503" s="19"/>
      <c r="O503" s="19"/>
      <c r="P503" s="19"/>
      <c r="Q503" s="19"/>
    </row>
    <row r="504" spans="2:17" x14ac:dyDescent="0.2">
      <c r="I504" s="14"/>
      <c r="J504" s="14"/>
      <c r="K504" s="19"/>
      <c r="L504" s="19"/>
      <c r="M504" s="19"/>
      <c r="N504" s="19"/>
      <c r="O504" s="19"/>
      <c r="P504" s="19"/>
      <c r="Q504" s="19"/>
    </row>
    <row r="505" spans="2:17" x14ac:dyDescent="0.2">
      <c r="I505" s="14"/>
      <c r="J505" s="14"/>
      <c r="K505" s="19"/>
      <c r="L505" s="19"/>
      <c r="M505" s="19"/>
      <c r="N505" s="19"/>
      <c r="O505" s="19"/>
      <c r="P505" s="19"/>
      <c r="Q505" s="19"/>
    </row>
    <row r="506" spans="2:17" x14ac:dyDescent="0.2">
      <c r="I506" s="14"/>
      <c r="J506" s="14"/>
      <c r="K506" s="19"/>
      <c r="M506" s="19"/>
      <c r="N506" s="19"/>
      <c r="O506" s="19"/>
      <c r="P506" s="19"/>
      <c r="Q506" s="19"/>
    </row>
    <row r="507" spans="2:17" x14ac:dyDescent="0.2">
      <c r="I507" s="14"/>
      <c r="J507" s="14"/>
      <c r="K507" s="19"/>
      <c r="L507" s="19"/>
      <c r="M507" s="19"/>
      <c r="N507" s="19"/>
      <c r="O507" s="19"/>
      <c r="P507" s="19"/>
      <c r="Q507" s="19"/>
    </row>
    <row r="508" spans="2:17" x14ac:dyDescent="0.2">
      <c r="B508" s="14"/>
      <c r="C508" s="14"/>
      <c r="D508" s="14"/>
      <c r="E508" s="26"/>
      <c r="F508" s="14"/>
      <c r="G508" s="15"/>
      <c r="H508" s="15"/>
      <c r="I508" s="14"/>
      <c r="J508" s="14"/>
      <c r="K508" s="19"/>
      <c r="L508" s="19"/>
      <c r="M508" s="19"/>
      <c r="N508" s="19"/>
      <c r="O508" s="19"/>
      <c r="P508" s="19"/>
      <c r="Q508" s="19"/>
    </row>
    <row r="509" spans="2:17" x14ac:dyDescent="0.2">
      <c r="B509" s="14"/>
      <c r="C509" s="14"/>
      <c r="D509" s="14"/>
      <c r="E509" s="26"/>
      <c r="F509" s="14"/>
      <c r="G509" s="15"/>
      <c r="H509" s="15"/>
      <c r="I509" s="14"/>
      <c r="J509" s="14"/>
      <c r="K509" s="19"/>
      <c r="L509" s="19"/>
      <c r="M509" s="19"/>
      <c r="N509" s="19"/>
      <c r="O509" s="19"/>
      <c r="P509" s="19"/>
      <c r="Q509" s="19"/>
    </row>
    <row r="510" spans="2:17" x14ac:dyDescent="0.2">
      <c r="B510" s="14"/>
      <c r="C510" s="14"/>
      <c r="D510" s="14"/>
      <c r="E510" s="26"/>
      <c r="F510" s="14"/>
      <c r="G510" s="15"/>
      <c r="H510" s="15"/>
      <c r="I510" s="14"/>
      <c r="J510" s="14"/>
      <c r="K510" s="19"/>
      <c r="L510" s="19"/>
      <c r="M510" s="19"/>
      <c r="N510" s="19"/>
      <c r="O510" s="19"/>
      <c r="P510" s="19"/>
      <c r="Q510" s="19"/>
    </row>
    <row r="511" spans="2:17" x14ac:dyDescent="0.2">
      <c r="B511" s="14"/>
      <c r="C511" s="14"/>
      <c r="D511" s="14"/>
      <c r="E511" s="26"/>
      <c r="F511" s="14"/>
      <c r="G511" s="15"/>
      <c r="H511" s="15"/>
      <c r="I511" s="14"/>
      <c r="J511" s="14"/>
      <c r="K511" s="19"/>
      <c r="L511" s="19"/>
      <c r="M511" s="19"/>
      <c r="N511" s="19"/>
      <c r="O511" s="19"/>
      <c r="P511" s="19"/>
      <c r="Q511" s="19"/>
    </row>
    <row r="512" spans="2:17" x14ac:dyDescent="0.2">
      <c r="B512" s="14"/>
      <c r="C512" s="14"/>
      <c r="D512" s="14"/>
      <c r="E512" s="26"/>
      <c r="F512" s="14"/>
      <c r="G512" s="15"/>
      <c r="H512" s="15"/>
      <c r="I512" s="14"/>
      <c r="J512" s="14"/>
      <c r="K512" s="19"/>
      <c r="L512" s="19"/>
      <c r="M512" s="19"/>
      <c r="N512" s="19"/>
      <c r="O512" s="19"/>
      <c r="P512" s="19"/>
      <c r="Q512" s="19"/>
    </row>
    <row r="513" spans="2:17" x14ac:dyDescent="0.2">
      <c r="B513" s="14"/>
      <c r="C513" s="14"/>
      <c r="D513" s="14"/>
      <c r="E513" s="26"/>
      <c r="F513" s="14"/>
      <c r="G513" s="15"/>
      <c r="H513" s="15"/>
      <c r="I513" s="14"/>
      <c r="J513" s="14"/>
      <c r="K513" s="19"/>
      <c r="L513" s="19"/>
      <c r="M513" s="19"/>
      <c r="N513" s="19"/>
      <c r="O513" s="19"/>
      <c r="P513" s="19"/>
      <c r="Q513" s="19"/>
    </row>
    <row r="514" spans="2:17" x14ac:dyDescent="0.2">
      <c r="B514" s="14"/>
      <c r="C514" s="14"/>
      <c r="D514" s="14"/>
      <c r="E514" s="26"/>
      <c r="F514" s="14"/>
      <c r="G514" s="15"/>
      <c r="H514" s="15"/>
      <c r="I514" s="14"/>
      <c r="J514" s="14"/>
      <c r="K514" s="19"/>
      <c r="L514" s="19"/>
      <c r="M514" s="19"/>
      <c r="N514" s="19"/>
      <c r="O514" s="19"/>
      <c r="P514" s="19"/>
      <c r="Q514" s="19"/>
    </row>
    <row r="515" spans="2:17" x14ac:dyDescent="0.2">
      <c r="B515" s="14"/>
      <c r="C515" s="14"/>
      <c r="D515" s="14"/>
      <c r="E515" s="26"/>
      <c r="F515" s="14"/>
      <c r="G515" s="15"/>
      <c r="H515" s="15"/>
      <c r="I515" s="14"/>
      <c r="J515" s="14"/>
      <c r="K515" s="19"/>
      <c r="L515" s="19"/>
      <c r="M515" s="19"/>
      <c r="N515" s="19"/>
      <c r="O515" s="19"/>
      <c r="P515" s="19"/>
      <c r="Q515" s="19"/>
    </row>
    <row r="516" spans="2:17" x14ac:dyDescent="0.2">
      <c r="B516" s="14"/>
      <c r="C516" s="14"/>
      <c r="D516" s="14"/>
      <c r="E516" s="26"/>
      <c r="F516" s="14"/>
      <c r="G516" s="15"/>
      <c r="H516" s="15"/>
      <c r="I516" s="14"/>
      <c r="J516" s="14"/>
      <c r="K516" s="19"/>
      <c r="L516" s="19"/>
      <c r="M516" s="19"/>
      <c r="N516" s="19"/>
      <c r="O516" s="19"/>
      <c r="P516" s="19"/>
      <c r="Q516" s="19"/>
    </row>
    <row r="517" spans="2:17" x14ac:dyDescent="0.2">
      <c r="B517" s="14"/>
      <c r="C517" s="14"/>
      <c r="D517" s="14"/>
      <c r="E517" s="26"/>
      <c r="F517" s="14"/>
      <c r="G517" s="15"/>
      <c r="H517" s="15"/>
      <c r="I517" s="14"/>
      <c r="J517" s="14"/>
      <c r="K517" s="19"/>
      <c r="L517" s="19"/>
      <c r="M517" s="19"/>
      <c r="N517" s="19"/>
      <c r="O517" s="19"/>
      <c r="P517" s="19"/>
      <c r="Q517" s="19"/>
    </row>
    <row r="518" spans="2:17" x14ac:dyDescent="0.2">
      <c r="B518" s="14"/>
      <c r="C518" s="14"/>
      <c r="D518" s="14"/>
      <c r="E518" s="26"/>
      <c r="F518" s="14"/>
      <c r="G518" s="15"/>
      <c r="H518" s="15"/>
      <c r="I518" s="14"/>
      <c r="J518" s="14"/>
      <c r="K518" s="19"/>
      <c r="L518" s="19"/>
      <c r="M518" s="19"/>
      <c r="N518" s="19"/>
      <c r="O518" s="19"/>
      <c r="P518" s="19"/>
      <c r="Q518" s="19"/>
    </row>
    <row r="519" spans="2:17" x14ac:dyDescent="0.2">
      <c r="B519" s="14"/>
      <c r="C519" s="14"/>
      <c r="D519" s="14"/>
      <c r="E519" s="26"/>
      <c r="F519" s="14"/>
      <c r="G519" s="15"/>
      <c r="H519" s="15"/>
      <c r="I519" s="14"/>
      <c r="J519" s="14"/>
      <c r="K519" s="19"/>
      <c r="L519" s="19"/>
      <c r="M519" s="19"/>
      <c r="N519" s="19"/>
      <c r="O519" s="19"/>
      <c r="P519" s="19"/>
      <c r="Q519" s="19"/>
    </row>
    <row r="520" spans="2:17" x14ac:dyDescent="0.2">
      <c r="B520" s="14"/>
      <c r="C520" s="14"/>
      <c r="D520" s="14"/>
      <c r="E520" s="26"/>
      <c r="F520" s="14"/>
      <c r="G520" s="15"/>
      <c r="H520" s="15"/>
      <c r="I520" s="14"/>
      <c r="J520" s="14"/>
      <c r="K520" s="19"/>
      <c r="L520" s="19"/>
      <c r="M520" s="19"/>
      <c r="N520" s="19"/>
      <c r="O520" s="19"/>
      <c r="P520" s="19"/>
      <c r="Q520" s="19"/>
    </row>
    <row r="521" spans="2:17" x14ac:dyDescent="0.2">
      <c r="B521" s="14"/>
      <c r="C521" s="14"/>
      <c r="D521" s="14"/>
      <c r="E521" s="26"/>
      <c r="F521" s="14"/>
      <c r="G521" s="15"/>
      <c r="H521" s="15"/>
      <c r="I521" s="14"/>
      <c r="J521" s="14"/>
      <c r="K521" s="19"/>
      <c r="M521" s="19"/>
      <c r="N521" s="19"/>
      <c r="O521" s="19"/>
      <c r="P521" s="19"/>
      <c r="Q521" s="19"/>
    </row>
    <row r="522" spans="2:17" x14ac:dyDescent="0.2">
      <c r="I522" s="14"/>
      <c r="J522" s="14"/>
      <c r="K522" s="19"/>
      <c r="L522" s="19"/>
      <c r="M522" s="19"/>
      <c r="N522" s="19"/>
      <c r="O522" s="19"/>
      <c r="P522" s="19"/>
      <c r="Q522" s="19"/>
    </row>
    <row r="523" spans="2:17" x14ac:dyDescent="0.2">
      <c r="I523" s="14"/>
      <c r="J523" s="14"/>
      <c r="K523" s="19"/>
      <c r="L523" s="19"/>
      <c r="M523" s="19"/>
      <c r="N523" s="19"/>
      <c r="O523" s="19"/>
      <c r="P523" s="19"/>
      <c r="Q523" s="19"/>
    </row>
    <row r="524" spans="2:17" x14ac:dyDescent="0.2">
      <c r="B524" s="14"/>
      <c r="C524" s="14"/>
      <c r="D524" s="14"/>
      <c r="E524" s="26"/>
      <c r="F524" s="14"/>
      <c r="G524" s="15"/>
      <c r="H524" s="15"/>
      <c r="I524" s="14"/>
      <c r="J524" s="14"/>
      <c r="K524" s="19"/>
      <c r="M524" s="19"/>
      <c r="N524" s="19"/>
      <c r="O524" s="19"/>
      <c r="P524" s="19"/>
      <c r="Q524" s="19"/>
    </row>
    <row r="525" spans="2:17" x14ac:dyDescent="0.2">
      <c r="I525" s="14"/>
      <c r="J525" s="14"/>
      <c r="K525" s="19"/>
      <c r="L525" s="19"/>
      <c r="M525" s="19"/>
      <c r="N525" s="19"/>
      <c r="O525" s="19"/>
      <c r="P525" s="19"/>
      <c r="Q525" s="19"/>
    </row>
    <row r="526" spans="2:17" x14ac:dyDescent="0.2">
      <c r="I526" s="14"/>
      <c r="J526" s="14"/>
      <c r="K526" s="19"/>
      <c r="L526" s="19"/>
      <c r="M526" s="19"/>
      <c r="N526" s="19"/>
      <c r="O526" s="19"/>
      <c r="P526" s="19"/>
      <c r="Q526" s="19"/>
    </row>
    <row r="527" spans="2:17" x14ac:dyDescent="0.2">
      <c r="I527" s="14"/>
      <c r="J527" s="14"/>
      <c r="K527" s="19"/>
      <c r="L527" s="19"/>
      <c r="M527" s="19"/>
      <c r="N527" s="19"/>
      <c r="O527" s="19"/>
      <c r="P527" s="19"/>
      <c r="Q527" s="19"/>
    </row>
    <row r="528" spans="2:17" x14ac:dyDescent="0.2">
      <c r="B528" s="14"/>
      <c r="C528" s="14"/>
      <c r="D528" s="14"/>
      <c r="E528" s="26"/>
      <c r="F528" s="14"/>
      <c r="G528" s="15"/>
      <c r="H528" s="15"/>
      <c r="I528" s="14"/>
      <c r="J528" s="14"/>
      <c r="K528" s="19"/>
      <c r="L528" s="19"/>
      <c r="M528" s="19"/>
      <c r="N528" s="19"/>
      <c r="O528" s="19"/>
      <c r="P528" s="19"/>
      <c r="Q528" s="19"/>
    </row>
    <row r="529" spans="2:17" x14ac:dyDescent="0.2">
      <c r="I529" s="14"/>
      <c r="J529" s="14"/>
      <c r="K529" s="19"/>
      <c r="L529" s="19"/>
      <c r="M529" s="19"/>
      <c r="N529" s="19"/>
      <c r="O529" s="19"/>
      <c r="P529" s="19"/>
      <c r="Q529" s="19"/>
    </row>
    <row r="530" spans="2:17" x14ac:dyDescent="0.2">
      <c r="I530" s="14"/>
      <c r="J530" s="14"/>
      <c r="K530" s="19"/>
      <c r="L530" s="19"/>
      <c r="M530" s="19"/>
      <c r="N530" s="19"/>
      <c r="O530" s="19"/>
      <c r="P530" s="19"/>
      <c r="Q530" s="19"/>
    </row>
    <row r="531" spans="2:17" x14ac:dyDescent="0.2">
      <c r="I531" s="14"/>
      <c r="J531" s="14"/>
      <c r="K531" s="19"/>
      <c r="L531" s="19"/>
      <c r="M531" s="19"/>
      <c r="N531" s="19"/>
      <c r="O531" s="19"/>
      <c r="P531" s="19"/>
      <c r="Q531" s="19"/>
    </row>
    <row r="532" spans="2:17" x14ac:dyDescent="0.2">
      <c r="I532" s="14"/>
      <c r="J532" s="14"/>
      <c r="K532" s="19"/>
      <c r="L532" s="19"/>
      <c r="M532" s="19"/>
      <c r="N532" s="19"/>
      <c r="O532" s="19"/>
      <c r="P532" s="19"/>
      <c r="Q532" s="19"/>
    </row>
    <row r="533" spans="2:17" x14ac:dyDescent="0.2">
      <c r="I533" s="14"/>
      <c r="J533" s="14"/>
      <c r="K533" s="19"/>
      <c r="L533" s="19"/>
      <c r="M533" s="19"/>
      <c r="N533" s="19"/>
      <c r="O533" s="19"/>
      <c r="P533" s="19"/>
      <c r="Q533" s="19"/>
    </row>
    <row r="534" spans="2:17" x14ac:dyDescent="0.2">
      <c r="B534" s="14"/>
      <c r="C534" s="14"/>
      <c r="D534" s="14"/>
      <c r="E534" s="26"/>
      <c r="F534" s="14"/>
      <c r="G534" s="15"/>
      <c r="H534" s="15"/>
      <c r="I534" s="14"/>
      <c r="J534" s="14"/>
      <c r="K534" s="19"/>
      <c r="L534" s="19"/>
      <c r="M534" s="19"/>
      <c r="N534" s="19"/>
      <c r="O534" s="19"/>
      <c r="P534" s="19"/>
      <c r="Q534" s="19"/>
    </row>
    <row r="535" spans="2:17" x14ac:dyDescent="0.2">
      <c r="I535" s="14"/>
      <c r="J535" s="14"/>
      <c r="K535" s="19"/>
      <c r="L535" s="19"/>
      <c r="M535" s="19"/>
      <c r="N535" s="19"/>
      <c r="O535" s="19"/>
      <c r="P535" s="19"/>
      <c r="Q535" s="19"/>
    </row>
    <row r="536" spans="2:17" x14ac:dyDescent="0.2">
      <c r="B536" s="14"/>
      <c r="C536" s="14"/>
      <c r="D536" s="14"/>
      <c r="E536" s="26"/>
      <c r="F536" s="14"/>
      <c r="G536" s="15"/>
      <c r="H536" s="15"/>
      <c r="I536" s="14"/>
      <c r="J536" s="14"/>
      <c r="K536" s="19"/>
      <c r="L536" s="19"/>
      <c r="M536" s="19"/>
      <c r="N536" s="19"/>
      <c r="O536" s="19"/>
      <c r="P536" s="19"/>
      <c r="Q536" s="19"/>
    </row>
    <row r="537" spans="2:17" x14ac:dyDescent="0.2">
      <c r="B537" s="14"/>
      <c r="C537" s="14"/>
      <c r="D537" s="14"/>
      <c r="E537" s="26"/>
      <c r="F537" s="14"/>
      <c r="G537" s="15"/>
      <c r="H537" s="15"/>
      <c r="I537" s="14"/>
      <c r="J537" s="14"/>
      <c r="K537" s="19"/>
      <c r="L537" s="19"/>
      <c r="M537" s="19"/>
      <c r="N537" s="19"/>
      <c r="O537" s="19"/>
      <c r="P537" s="19"/>
      <c r="Q537" s="19"/>
    </row>
    <row r="538" spans="2:17" x14ac:dyDescent="0.2">
      <c r="B538" s="14"/>
      <c r="C538" s="14"/>
      <c r="D538" s="14"/>
      <c r="E538" s="26"/>
      <c r="F538" s="14"/>
      <c r="G538" s="15"/>
      <c r="H538" s="15"/>
      <c r="I538" s="14"/>
      <c r="J538" s="14"/>
      <c r="K538" s="19"/>
      <c r="L538" s="19"/>
      <c r="M538" s="19"/>
      <c r="N538" s="19"/>
      <c r="O538" s="19"/>
      <c r="P538" s="19"/>
      <c r="Q538" s="19"/>
    </row>
    <row r="539" spans="2:17" x14ac:dyDescent="0.2">
      <c r="B539" s="14"/>
      <c r="C539" s="14"/>
      <c r="D539" s="14"/>
      <c r="E539" s="26"/>
      <c r="F539" s="14"/>
      <c r="G539" s="15"/>
      <c r="H539" s="15"/>
      <c r="I539" s="14"/>
      <c r="J539" s="14"/>
      <c r="K539" s="19"/>
      <c r="L539" s="19"/>
      <c r="M539" s="19"/>
      <c r="N539" s="19"/>
      <c r="O539" s="19"/>
      <c r="P539" s="19"/>
      <c r="Q539" s="19"/>
    </row>
    <row r="540" spans="2:17" x14ac:dyDescent="0.2">
      <c r="B540" s="14"/>
      <c r="C540" s="14"/>
      <c r="D540" s="14"/>
      <c r="E540" s="26"/>
      <c r="F540" s="14"/>
      <c r="G540" s="15"/>
      <c r="H540" s="15"/>
      <c r="I540" s="14"/>
      <c r="J540" s="14"/>
      <c r="K540" s="19"/>
      <c r="L540" s="19"/>
      <c r="M540" s="19"/>
      <c r="N540" s="19"/>
      <c r="O540" s="19"/>
      <c r="P540" s="19"/>
      <c r="Q540" s="19"/>
    </row>
    <row r="541" spans="2:17" x14ac:dyDescent="0.2">
      <c r="I541" s="14"/>
      <c r="J541" s="14"/>
      <c r="K541" s="19"/>
      <c r="L541" s="19"/>
      <c r="M541" s="19"/>
      <c r="N541" s="19"/>
      <c r="O541" s="19"/>
      <c r="P541" s="19"/>
      <c r="Q541" s="19"/>
    </row>
    <row r="542" spans="2:17" x14ac:dyDescent="0.2">
      <c r="I542" s="14"/>
      <c r="J542" s="14"/>
      <c r="K542" s="19"/>
      <c r="L542" s="19"/>
      <c r="M542" s="19"/>
      <c r="N542" s="19"/>
      <c r="O542" s="19"/>
      <c r="P542" s="19"/>
      <c r="Q542" s="19"/>
    </row>
    <row r="543" spans="2:17" x14ac:dyDescent="0.2">
      <c r="B543" s="14"/>
      <c r="C543" s="14"/>
      <c r="D543" s="14"/>
      <c r="E543" s="26"/>
      <c r="F543" s="14"/>
      <c r="G543" s="15"/>
      <c r="H543" s="15"/>
      <c r="I543" s="14"/>
      <c r="J543" s="14"/>
      <c r="K543" s="19"/>
      <c r="L543" s="19"/>
      <c r="M543" s="19"/>
      <c r="N543" s="19"/>
      <c r="O543" s="19"/>
      <c r="P543" s="19"/>
      <c r="Q543" s="19"/>
    </row>
    <row r="544" spans="2:17" x14ac:dyDescent="0.2">
      <c r="B544" s="14"/>
      <c r="C544" s="14"/>
      <c r="D544" s="14"/>
      <c r="E544" s="26"/>
      <c r="F544" s="14"/>
      <c r="G544" s="15"/>
      <c r="H544" s="15"/>
      <c r="I544" s="14"/>
      <c r="J544" s="14"/>
      <c r="K544" s="19"/>
      <c r="L544" s="19"/>
      <c r="M544" s="19"/>
      <c r="N544" s="19"/>
      <c r="O544" s="19"/>
      <c r="P544" s="19"/>
      <c r="Q544" s="19"/>
    </row>
    <row r="545" spans="2:17" x14ac:dyDescent="0.2">
      <c r="B545" s="14"/>
      <c r="C545" s="14"/>
      <c r="D545" s="14"/>
      <c r="E545" s="26"/>
      <c r="F545" s="14"/>
      <c r="G545" s="15"/>
      <c r="H545" s="15"/>
      <c r="I545" s="14"/>
      <c r="J545" s="14"/>
      <c r="K545" s="19"/>
      <c r="L545" s="19"/>
      <c r="M545" s="19"/>
      <c r="N545" s="19"/>
      <c r="O545" s="19"/>
      <c r="P545" s="19"/>
      <c r="Q545" s="19"/>
    </row>
    <row r="546" spans="2:17" x14ac:dyDescent="0.2">
      <c r="B546" s="14"/>
      <c r="C546" s="14"/>
      <c r="D546" s="14"/>
      <c r="E546" s="26"/>
      <c r="F546" s="14"/>
      <c r="G546" s="15"/>
      <c r="H546" s="15"/>
      <c r="I546" s="14"/>
      <c r="J546" s="14"/>
      <c r="K546" s="19"/>
      <c r="L546" s="19"/>
      <c r="M546" s="19"/>
      <c r="N546" s="19"/>
      <c r="O546" s="19"/>
      <c r="P546" s="19"/>
      <c r="Q546" s="19"/>
    </row>
    <row r="547" spans="2:17" x14ac:dyDescent="0.2">
      <c r="B547" s="14"/>
      <c r="C547" s="14"/>
      <c r="D547" s="14"/>
      <c r="E547" s="26"/>
      <c r="F547" s="14"/>
      <c r="G547" s="15"/>
      <c r="H547" s="15"/>
      <c r="I547" s="14"/>
      <c r="J547" s="14"/>
      <c r="K547" s="19"/>
      <c r="L547" s="19"/>
      <c r="M547" s="19"/>
      <c r="N547" s="19"/>
      <c r="O547" s="19"/>
      <c r="P547" s="19"/>
      <c r="Q547" s="19"/>
    </row>
    <row r="548" spans="2:17" x14ac:dyDescent="0.2">
      <c r="B548" s="14"/>
      <c r="C548" s="14"/>
      <c r="D548" s="14"/>
      <c r="E548" s="26"/>
      <c r="F548" s="14"/>
      <c r="G548" s="15"/>
      <c r="H548" s="15"/>
      <c r="I548" s="14"/>
      <c r="J548" s="14"/>
      <c r="K548" s="19"/>
      <c r="L548" s="19"/>
      <c r="M548" s="19"/>
      <c r="N548" s="19"/>
      <c r="O548" s="19"/>
      <c r="P548" s="19"/>
      <c r="Q548" s="19"/>
    </row>
    <row r="549" spans="2:17" x14ac:dyDescent="0.2">
      <c r="B549" s="14"/>
      <c r="C549" s="14"/>
      <c r="D549" s="14"/>
      <c r="E549" s="26"/>
      <c r="F549" s="14"/>
      <c r="G549" s="15"/>
      <c r="H549" s="15"/>
      <c r="I549" s="14"/>
      <c r="J549" s="14"/>
      <c r="K549" s="19"/>
      <c r="L549" s="19"/>
      <c r="M549" s="19"/>
      <c r="N549" s="19"/>
      <c r="O549" s="19"/>
      <c r="P549" s="19"/>
      <c r="Q549" s="19"/>
    </row>
    <row r="550" spans="2:17" x14ac:dyDescent="0.2">
      <c r="B550" s="14"/>
      <c r="C550" s="14"/>
      <c r="D550" s="14"/>
      <c r="E550" s="26"/>
      <c r="F550" s="14"/>
      <c r="G550" s="15"/>
      <c r="H550" s="15"/>
      <c r="I550" s="14"/>
      <c r="J550" s="14"/>
      <c r="K550" s="19"/>
      <c r="L550" s="19"/>
      <c r="M550" s="19"/>
      <c r="N550" s="19"/>
      <c r="O550" s="19"/>
      <c r="P550" s="19"/>
      <c r="Q550" s="19"/>
    </row>
    <row r="551" spans="2:17" x14ac:dyDescent="0.2">
      <c r="B551" s="14"/>
      <c r="C551" s="14"/>
      <c r="D551" s="14"/>
      <c r="E551" s="26"/>
      <c r="F551" s="14"/>
      <c r="G551" s="15"/>
      <c r="H551" s="15"/>
      <c r="I551" s="14"/>
      <c r="J551" s="14"/>
      <c r="K551" s="19"/>
      <c r="L551" s="19"/>
      <c r="M551" s="19"/>
      <c r="N551" s="19"/>
      <c r="O551" s="19"/>
      <c r="P551" s="19"/>
      <c r="Q551" s="19"/>
    </row>
    <row r="552" spans="2:17" x14ac:dyDescent="0.2">
      <c r="B552" s="14"/>
      <c r="C552" s="14"/>
      <c r="D552" s="14"/>
      <c r="E552" s="26"/>
      <c r="F552" s="14"/>
      <c r="G552" s="15"/>
      <c r="H552" s="15"/>
      <c r="I552" s="14"/>
      <c r="J552" s="14"/>
      <c r="K552" s="19"/>
      <c r="L552" s="19"/>
      <c r="M552" s="19"/>
      <c r="N552" s="19"/>
      <c r="O552" s="19"/>
      <c r="P552" s="19"/>
      <c r="Q552" s="19"/>
    </row>
    <row r="553" spans="2:17" x14ac:dyDescent="0.2">
      <c r="I553" s="14"/>
      <c r="J553" s="14"/>
      <c r="K553" s="19"/>
      <c r="M553" s="19"/>
      <c r="N553" s="19"/>
      <c r="O553" s="19"/>
      <c r="P553" s="19"/>
      <c r="Q553" s="19"/>
    </row>
    <row r="554" spans="2:17" x14ac:dyDescent="0.2">
      <c r="I554" s="14"/>
      <c r="J554" s="14"/>
      <c r="K554" s="19"/>
      <c r="L554" s="19"/>
      <c r="M554" s="19"/>
      <c r="N554" s="19"/>
      <c r="O554" s="19"/>
      <c r="P554" s="19"/>
      <c r="Q554" s="19"/>
    </row>
    <row r="555" spans="2:17" x14ac:dyDescent="0.2">
      <c r="I555" s="14"/>
      <c r="J555" s="14"/>
      <c r="K555" s="19"/>
      <c r="L555" s="19"/>
      <c r="M555" s="19"/>
      <c r="N555" s="19"/>
      <c r="O555" s="19"/>
      <c r="P555" s="19"/>
      <c r="Q555" s="19"/>
    </row>
    <row r="556" spans="2:17" x14ac:dyDescent="0.2">
      <c r="B556" s="14"/>
      <c r="C556" s="14"/>
      <c r="D556" s="14"/>
      <c r="E556" s="26"/>
      <c r="F556" s="14"/>
      <c r="G556" s="15"/>
      <c r="H556" s="15"/>
      <c r="I556" s="14"/>
      <c r="J556" s="14"/>
      <c r="K556" s="19"/>
      <c r="L556" s="19"/>
      <c r="M556" s="19"/>
      <c r="N556" s="19"/>
      <c r="O556" s="19"/>
      <c r="P556" s="19"/>
      <c r="Q556" s="19"/>
    </row>
    <row r="557" spans="2:17" x14ac:dyDescent="0.2">
      <c r="I557" s="14"/>
      <c r="J557" s="14"/>
      <c r="K557" s="19"/>
      <c r="L557" s="19"/>
      <c r="M557" s="19"/>
      <c r="N557" s="19"/>
      <c r="O557" s="19"/>
      <c r="P557" s="19"/>
      <c r="Q557" s="19"/>
    </row>
    <row r="558" spans="2:17" x14ac:dyDescent="0.2">
      <c r="I558" s="14"/>
      <c r="J558" s="14"/>
      <c r="K558" s="19"/>
      <c r="L558" s="19"/>
      <c r="M558" s="19"/>
      <c r="N558" s="19"/>
      <c r="O558" s="19"/>
      <c r="P558" s="19"/>
      <c r="Q558" s="19"/>
    </row>
    <row r="559" spans="2:17" x14ac:dyDescent="0.2">
      <c r="B559" s="14"/>
      <c r="C559" s="14"/>
      <c r="D559" s="14"/>
      <c r="E559" s="26"/>
      <c r="F559" s="14"/>
      <c r="G559" s="15"/>
      <c r="H559" s="15"/>
      <c r="I559" s="14"/>
      <c r="J559" s="14"/>
      <c r="K559" s="19"/>
      <c r="L559" s="19"/>
      <c r="M559" s="19"/>
      <c r="N559" s="19"/>
      <c r="O559" s="19"/>
      <c r="P559" s="19"/>
      <c r="Q559" s="19"/>
    </row>
    <row r="560" spans="2:17" x14ac:dyDescent="0.2">
      <c r="B560" s="14"/>
      <c r="C560" s="14"/>
      <c r="D560" s="14"/>
      <c r="E560" s="26"/>
      <c r="F560" s="14"/>
      <c r="G560" s="15"/>
      <c r="H560" s="15"/>
      <c r="I560" s="14"/>
      <c r="J560" s="14"/>
      <c r="K560" s="19"/>
      <c r="L560" s="19"/>
      <c r="M560" s="19"/>
      <c r="N560" s="19"/>
      <c r="O560" s="19"/>
      <c r="P560" s="19"/>
      <c r="Q560" s="19"/>
    </row>
    <row r="561" spans="2:17" x14ac:dyDescent="0.2">
      <c r="B561" s="14"/>
      <c r="C561" s="14"/>
      <c r="D561" s="14"/>
      <c r="E561" s="26"/>
      <c r="F561" s="14"/>
      <c r="G561" s="15"/>
      <c r="H561" s="15"/>
      <c r="I561" s="14"/>
      <c r="J561" s="14"/>
      <c r="K561" s="19"/>
      <c r="L561" s="19"/>
      <c r="M561" s="19"/>
      <c r="N561" s="19"/>
      <c r="O561" s="19"/>
      <c r="P561" s="19"/>
      <c r="Q561" s="19"/>
    </row>
    <row r="562" spans="2:17" x14ac:dyDescent="0.2">
      <c r="B562" s="14"/>
      <c r="C562" s="14"/>
      <c r="D562" s="14"/>
      <c r="E562" s="26"/>
      <c r="F562" s="14"/>
      <c r="G562" s="15"/>
      <c r="H562" s="15"/>
      <c r="I562" s="14"/>
      <c r="J562" s="14"/>
      <c r="K562" s="19"/>
      <c r="L562" s="19"/>
      <c r="M562" s="19"/>
      <c r="N562" s="19"/>
      <c r="O562" s="19"/>
      <c r="P562" s="19"/>
      <c r="Q562" s="19"/>
    </row>
    <row r="563" spans="2:17" x14ac:dyDescent="0.2">
      <c r="B563" s="14"/>
      <c r="C563" s="14"/>
      <c r="D563" s="14"/>
      <c r="E563" s="26"/>
      <c r="F563" s="14"/>
      <c r="G563" s="15"/>
      <c r="H563" s="15"/>
      <c r="I563" s="14"/>
      <c r="J563" s="14"/>
      <c r="K563" s="19"/>
      <c r="L563" s="19"/>
      <c r="M563" s="19"/>
      <c r="N563" s="19"/>
      <c r="O563" s="19"/>
      <c r="P563" s="19"/>
      <c r="Q563" s="19"/>
    </row>
    <row r="564" spans="2:17" x14ac:dyDescent="0.2">
      <c r="B564" s="14"/>
      <c r="C564" s="14"/>
      <c r="D564" s="14"/>
      <c r="E564" s="26"/>
      <c r="F564" s="14"/>
      <c r="G564" s="15"/>
      <c r="H564" s="15"/>
      <c r="I564" s="14"/>
      <c r="J564" s="14"/>
      <c r="K564" s="19"/>
      <c r="L564" s="19"/>
      <c r="M564" s="19"/>
      <c r="N564" s="19"/>
      <c r="O564" s="19"/>
      <c r="P564" s="19"/>
      <c r="Q564" s="19"/>
    </row>
    <row r="565" spans="2:17" x14ac:dyDescent="0.2">
      <c r="B565" s="14"/>
      <c r="C565" s="14"/>
      <c r="D565" s="14"/>
      <c r="E565" s="26"/>
      <c r="F565" s="14"/>
      <c r="G565" s="15"/>
      <c r="H565" s="15"/>
      <c r="I565" s="14"/>
      <c r="J565" s="14"/>
      <c r="K565" s="19"/>
      <c r="L565" s="19"/>
      <c r="M565" s="19"/>
      <c r="N565" s="19"/>
      <c r="O565" s="19"/>
      <c r="P565" s="19"/>
      <c r="Q565" s="19"/>
    </row>
    <row r="566" spans="2:17" x14ac:dyDescent="0.2">
      <c r="B566" s="14"/>
      <c r="C566" s="14"/>
      <c r="D566" s="14"/>
      <c r="E566" s="26"/>
      <c r="F566" s="14"/>
      <c r="G566" s="15"/>
      <c r="H566" s="15"/>
      <c r="I566" s="14"/>
      <c r="J566" s="14"/>
      <c r="K566" s="19"/>
      <c r="L566" s="19"/>
      <c r="M566" s="19"/>
      <c r="N566" s="19"/>
      <c r="O566" s="19"/>
      <c r="P566" s="19"/>
      <c r="Q566" s="19"/>
    </row>
    <row r="567" spans="2:17" x14ac:dyDescent="0.2">
      <c r="B567" s="14"/>
      <c r="C567" s="14"/>
      <c r="D567" s="14"/>
      <c r="E567" s="26"/>
      <c r="F567" s="14"/>
      <c r="G567" s="15"/>
      <c r="H567" s="15"/>
      <c r="I567" s="14"/>
      <c r="J567" s="14"/>
      <c r="K567" s="19"/>
      <c r="L567" s="19"/>
      <c r="M567" s="19"/>
      <c r="N567" s="19"/>
      <c r="O567" s="19"/>
      <c r="P567" s="19"/>
      <c r="Q567" s="19"/>
    </row>
    <row r="568" spans="2:17" x14ac:dyDescent="0.2">
      <c r="B568" s="14"/>
      <c r="C568" s="14"/>
      <c r="D568" s="14"/>
      <c r="E568" s="26"/>
      <c r="F568" s="14"/>
      <c r="G568" s="15"/>
      <c r="H568" s="15"/>
      <c r="I568" s="14"/>
      <c r="J568" s="14"/>
      <c r="K568" s="19"/>
      <c r="L568" s="19"/>
      <c r="M568" s="19"/>
      <c r="N568" s="19"/>
      <c r="O568" s="19"/>
      <c r="P568" s="19"/>
      <c r="Q568" s="19"/>
    </row>
    <row r="569" spans="2:17" x14ac:dyDescent="0.2">
      <c r="B569" s="14"/>
      <c r="C569" s="14"/>
      <c r="D569" s="14"/>
      <c r="E569" s="26"/>
      <c r="F569" s="14"/>
      <c r="G569" s="15"/>
      <c r="H569" s="15"/>
      <c r="I569" s="14"/>
      <c r="J569" s="14"/>
      <c r="K569" s="19"/>
      <c r="L569" s="19"/>
      <c r="M569" s="19"/>
      <c r="N569" s="19"/>
      <c r="O569" s="19"/>
      <c r="P569" s="19"/>
      <c r="Q569" s="19"/>
    </row>
    <row r="570" spans="2:17" x14ac:dyDescent="0.2">
      <c r="B570" s="14"/>
      <c r="C570" s="14"/>
      <c r="D570" s="14"/>
      <c r="E570" s="26"/>
      <c r="F570" s="14"/>
      <c r="G570" s="15"/>
      <c r="H570" s="15"/>
      <c r="I570" s="14"/>
      <c r="J570" s="14"/>
      <c r="K570" s="19"/>
      <c r="L570" s="19"/>
      <c r="M570" s="19"/>
      <c r="N570" s="19"/>
      <c r="O570" s="19"/>
      <c r="P570" s="19"/>
      <c r="Q570" s="19"/>
    </row>
    <row r="571" spans="2:17" x14ac:dyDescent="0.2">
      <c r="B571" s="14"/>
      <c r="C571" s="14"/>
      <c r="D571" s="14"/>
      <c r="E571" s="26"/>
      <c r="F571" s="14"/>
      <c r="G571" s="15"/>
      <c r="H571" s="15"/>
      <c r="I571" s="14"/>
      <c r="J571" s="14"/>
      <c r="K571" s="19"/>
      <c r="L571" s="19"/>
      <c r="M571" s="19"/>
      <c r="N571" s="19"/>
      <c r="O571" s="19"/>
      <c r="P571" s="19"/>
      <c r="Q571" s="19"/>
    </row>
    <row r="572" spans="2:17" x14ac:dyDescent="0.2">
      <c r="B572" s="14"/>
      <c r="C572" s="14"/>
      <c r="D572" s="14"/>
      <c r="E572" s="26"/>
      <c r="F572" s="14"/>
      <c r="G572" s="15"/>
      <c r="H572" s="15"/>
      <c r="I572" s="14"/>
      <c r="J572" s="14"/>
      <c r="K572" s="19"/>
      <c r="L572" s="19"/>
      <c r="M572" s="19"/>
      <c r="N572" s="19"/>
      <c r="O572" s="19"/>
      <c r="P572" s="19"/>
      <c r="Q572" s="19"/>
    </row>
    <row r="573" spans="2:17" x14ac:dyDescent="0.2">
      <c r="B573" s="14"/>
      <c r="C573" s="14"/>
      <c r="D573" s="14"/>
      <c r="E573" s="26"/>
      <c r="F573" s="14"/>
      <c r="G573" s="15"/>
      <c r="H573" s="15"/>
      <c r="I573" s="14"/>
      <c r="J573" s="14"/>
      <c r="K573" s="19"/>
      <c r="L573" s="19"/>
      <c r="M573" s="19"/>
      <c r="N573" s="19"/>
      <c r="O573" s="19"/>
      <c r="P573" s="19"/>
      <c r="Q573" s="19"/>
    </row>
    <row r="574" spans="2:17" x14ac:dyDescent="0.2">
      <c r="B574" s="14"/>
      <c r="C574" s="14"/>
      <c r="D574" s="14"/>
      <c r="E574" s="26"/>
      <c r="F574" s="14"/>
      <c r="G574" s="15"/>
      <c r="H574" s="15"/>
      <c r="I574" s="14"/>
      <c r="J574" s="14"/>
      <c r="K574" s="19"/>
      <c r="L574" s="19"/>
      <c r="M574" s="19"/>
      <c r="N574" s="19"/>
      <c r="O574" s="19"/>
      <c r="P574" s="19"/>
      <c r="Q574" s="19"/>
    </row>
    <row r="575" spans="2:17" x14ac:dyDescent="0.2">
      <c r="I575" s="14"/>
      <c r="J575" s="14"/>
      <c r="K575" s="19"/>
      <c r="L575" s="19"/>
      <c r="M575" s="19"/>
      <c r="N575" s="19"/>
      <c r="O575" s="19"/>
      <c r="P575" s="19"/>
      <c r="Q575" s="19"/>
    </row>
    <row r="576" spans="2:17" x14ac:dyDescent="0.2">
      <c r="I576" s="14"/>
      <c r="J576" s="14"/>
      <c r="K576" s="19"/>
      <c r="L576" s="19"/>
      <c r="M576" s="19"/>
      <c r="N576" s="19"/>
      <c r="O576" s="19"/>
      <c r="P576" s="19"/>
      <c r="Q576" s="19"/>
    </row>
    <row r="577" spans="2:17" x14ac:dyDescent="0.2">
      <c r="I577" s="14"/>
      <c r="J577" s="14"/>
      <c r="K577" s="19"/>
      <c r="L577" s="19"/>
      <c r="M577" s="19"/>
      <c r="N577" s="19"/>
      <c r="O577" s="19"/>
      <c r="P577" s="19"/>
      <c r="Q577" s="19"/>
    </row>
    <row r="578" spans="2:17" x14ac:dyDescent="0.2">
      <c r="I578" s="14"/>
      <c r="J578" s="14"/>
      <c r="K578" s="19"/>
      <c r="L578" s="19"/>
      <c r="M578" s="19"/>
      <c r="N578" s="19"/>
      <c r="O578" s="19"/>
      <c r="P578" s="19"/>
      <c r="Q578" s="19"/>
    </row>
    <row r="579" spans="2:17" x14ac:dyDescent="0.2">
      <c r="I579" s="14"/>
      <c r="J579" s="14"/>
      <c r="K579" s="19"/>
      <c r="L579" s="19"/>
      <c r="M579" s="19"/>
      <c r="N579" s="19"/>
      <c r="O579" s="19"/>
      <c r="P579" s="19"/>
      <c r="Q579" s="19"/>
    </row>
    <row r="580" spans="2:17" x14ac:dyDescent="0.2">
      <c r="I580" s="14"/>
      <c r="J580" s="14"/>
      <c r="K580" s="19"/>
      <c r="L580" s="19"/>
      <c r="M580" s="19"/>
      <c r="N580" s="19"/>
      <c r="O580" s="19"/>
      <c r="P580" s="19"/>
      <c r="Q580" s="19"/>
    </row>
    <row r="581" spans="2:17" x14ac:dyDescent="0.2">
      <c r="I581" s="14"/>
      <c r="J581" s="14"/>
      <c r="K581" s="19"/>
      <c r="L581" s="19"/>
      <c r="M581" s="19"/>
      <c r="N581" s="19"/>
      <c r="O581" s="19"/>
      <c r="P581" s="19"/>
      <c r="Q581" s="19"/>
    </row>
    <row r="582" spans="2:17" x14ac:dyDescent="0.2">
      <c r="I582" s="14"/>
      <c r="J582" s="14"/>
      <c r="K582" s="19"/>
      <c r="L582" s="19"/>
      <c r="M582" s="19"/>
      <c r="N582" s="19"/>
      <c r="O582" s="19"/>
      <c r="P582" s="19"/>
      <c r="Q582" s="19"/>
    </row>
    <row r="583" spans="2:17" x14ac:dyDescent="0.2">
      <c r="I583" s="14"/>
      <c r="J583" s="14"/>
      <c r="K583" s="19"/>
      <c r="L583" s="19"/>
      <c r="M583" s="19"/>
      <c r="N583" s="19"/>
      <c r="O583" s="19"/>
      <c r="P583" s="19"/>
      <c r="Q583" s="19"/>
    </row>
    <row r="584" spans="2:17" x14ac:dyDescent="0.2">
      <c r="I584" s="14"/>
      <c r="J584" s="14"/>
      <c r="K584" s="19"/>
      <c r="L584" s="19"/>
      <c r="M584" s="19"/>
      <c r="N584" s="19"/>
      <c r="O584" s="19"/>
      <c r="P584" s="19"/>
      <c r="Q584" s="19"/>
    </row>
    <row r="585" spans="2:17" x14ac:dyDescent="0.2">
      <c r="B585" s="14"/>
      <c r="C585" s="14"/>
      <c r="D585" s="14"/>
      <c r="E585" s="26"/>
      <c r="F585" s="14"/>
      <c r="G585" s="15"/>
      <c r="H585" s="15"/>
      <c r="I585" s="14"/>
      <c r="J585" s="14"/>
      <c r="K585" s="19"/>
      <c r="L585" s="19"/>
      <c r="M585" s="19"/>
      <c r="N585" s="19"/>
      <c r="O585" s="19"/>
      <c r="P585" s="19"/>
      <c r="Q585" s="19"/>
    </row>
    <row r="586" spans="2:17" x14ac:dyDescent="0.2">
      <c r="I586" s="14"/>
      <c r="J586" s="14"/>
      <c r="K586" s="19"/>
      <c r="L586" s="19"/>
      <c r="M586" s="19"/>
      <c r="N586" s="19"/>
      <c r="O586" s="19"/>
      <c r="P586" s="19"/>
      <c r="Q586" s="19"/>
    </row>
    <row r="587" spans="2:17" x14ac:dyDescent="0.2">
      <c r="B587" s="14"/>
      <c r="C587" s="14"/>
      <c r="D587" s="14"/>
      <c r="E587" s="26"/>
      <c r="F587" s="14"/>
      <c r="G587" s="15"/>
      <c r="H587" s="15"/>
      <c r="I587" s="14"/>
      <c r="J587" s="14"/>
      <c r="K587" s="19"/>
      <c r="L587" s="19"/>
      <c r="M587" s="19"/>
      <c r="N587" s="19"/>
      <c r="O587" s="19"/>
      <c r="P587" s="19"/>
      <c r="Q587" s="19"/>
    </row>
    <row r="588" spans="2:17" x14ac:dyDescent="0.2">
      <c r="I588" s="14"/>
      <c r="J588" s="14"/>
      <c r="K588" s="19"/>
      <c r="L588" s="19"/>
      <c r="M588" s="19"/>
      <c r="N588" s="19"/>
      <c r="O588" s="19"/>
      <c r="P588" s="19"/>
      <c r="Q588" s="19"/>
    </row>
    <row r="589" spans="2:17" x14ac:dyDescent="0.2">
      <c r="I589" s="14"/>
      <c r="J589" s="14"/>
      <c r="K589" s="19"/>
      <c r="L589" s="19"/>
      <c r="M589" s="19"/>
      <c r="N589" s="19"/>
      <c r="O589" s="19"/>
      <c r="P589" s="19"/>
      <c r="Q589" s="19"/>
    </row>
    <row r="590" spans="2:17" x14ac:dyDescent="0.2">
      <c r="B590" s="14"/>
      <c r="C590" s="14"/>
      <c r="D590" s="14"/>
      <c r="E590" s="26"/>
      <c r="F590" s="14"/>
      <c r="G590" s="15"/>
      <c r="H590" s="15"/>
      <c r="I590" s="14"/>
      <c r="J590" s="14"/>
      <c r="K590" s="19"/>
      <c r="L590" s="19"/>
      <c r="M590" s="19"/>
      <c r="N590" s="19"/>
      <c r="O590" s="19"/>
      <c r="P590" s="19"/>
      <c r="Q590" s="19"/>
    </row>
    <row r="591" spans="2:17" x14ac:dyDescent="0.2">
      <c r="B591" s="14"/>
      <c r="C591" s="14"/>
      <c r="D591" s="14"/>
      <c r="E591" s="26"/>
      <c r="F591" s="14"/>
      <c r="G591" s="15"/>
      <c r="H591" s="15"/>
      <c r="I591" s="14"/>
      <c r="J591" s="14"/>
      <c r="K591" s="19"/>
      <c r="L591" s="19"/>
      <c r="M591" s="19"/>
      <c r="N591" s="19"/>
      <c r="O591" s="19"/>
      <c r="P591" s="19"/>
      <c r="Q591" s="19"/>
    </row>
    <row r="592" spans="2:17" x14ac:dyDescent="0.2">
      <c r="B592" s="14"/>
      <c r="C592" s="14"/>
      <c r="D592" s="14"/>
      <c r="E592" s="26"/>
      <c r="F592" s="14"/>
      <c r="G592" s="15"/>
      <c r="H592" s="15"/>
      <c r="I592" s="14"/>
      <c r="J592" s="14"/>
      <c r="K592" s="19"/>
      <c r="L592" s="19"/>
      <c r="M592" s="19"/>
      <c r="N592" s="19"/>
      <c r="O592" s="19"/>
      <c r="P592" s="19"/>
      <c r="Q592" s="19"/>
    </row>
    <row r="593" spans="2:17" x14ac:dyDescent="0.2">
      <c r="B593" s="14"/>
      <c r="C593" s="14"/>
      <c r="D593" s="14"/>
      <c r="E593" s="26"/>
      <c r="F593" s="14"/>
      <c r="G593" s="15"/>
      <c r="H593" s="15"/>
      <c r="I593" s="14"/>
      <c r="J593" s="14"/>
      <c r="K593" s="19"/>
      <c r="L593" s="19"/>
      <c r="M593" s="19"/>
      <c r="N593" s="19"/>
      <c r="O593" s="19"/>
      <c r="P593" s="19"/>
      <c r="Q593" s="19"/>
    </row>
    <row r="594" spans="2:17" x14ac:dyDescent="0.2">
      <c r="B594" s="14"/>
      <c r="C594" s="14"/>
      <c r="D594" s="14"/>
      <c r="E594" s="26"/>
      <c r="F594" s="14"/>
      <c r="G594" s="15"/>
      <c r="H594" s="15"/>
      <c r="I594" s="14"/>
      <c r="J594" s="14"/>
      <c r="K594" s="19"/>
      <c r="L594" s="19"/>
      <c r="M594" s="19"/>
      <c r="N594" s="19"/>
      <c r="O594" s="19"/>
      <c r="P594" s="19"/>
      <c r="Q594" s="19"/>
    </row>
    <row r="595" spans="2:17" x14ac:dyDescent="0.2">
      <c r="B595" s="14"/>
      <c r="C595" s="14"/>
      <c r="D595" s="14"/>
      <c r="E595" s="26"/>
      <c r="F595" s="14"/>
      <c r="G595" s="15"/>
      <c r="H595" s="15"/>
      <c r="I595" s="14"/>
      <c r="J595" s="14"/>
      <c r="K595" s="19"/>
      <c r="L595" s="19"/>
      <c r="M595" s="19"/>
      <c r="N595" s="19"/>
      <c r="O595" s="19"/>
      <c r="P595" s="19"/>
      <c r="Q595" s="19"/>
    </row>
    <row r="596" spans="2:17" x14ac:dyDescent="0.2">
      <c r="B596" s="14"/>
      <c r="C596" s="14"/>
      <c r="D596" s="14"/>
      <c r="E596" s="26"/>
      <c r="F596" s="14"/>
      <c r="G596" s="15"/>
      <c r="H596" s="15"/>
      <c r="I596" s="14"/>
      <c r="J596" s="14"/>
      <c r="K596" s="19"/>
      <c r="L596" s="19"/>
      <c r="M596" s="19"/>
      <c r="N596" s="19"/>
      <c r="O596" s="19"/>
      <c r="P596" s="19"/>
      <c r="Q596" s="19"/>
    </row>
    <row r="597" spans="2:17" x14ac:dyDescent="0.2">
      <c r="B597" s="14"/>
      <c r="C597" s="14"/>
      <c r="D597" s="14"/>
      <c r="E597" s="26"/>
      <c r="F597" s="14"/>
      <c r="G597" s="15"/>
      <c r="H597" s="15"/>
      <c r="I597" s="14"/>
      <c r="J597" s="14"/>
      <c r="K597" s="19"/>
      <c r="L597" s="19"/>
      <c r="M597" s="19"/>
      <c r="N597" s="19"/>
      <c r="O597" s="19"/>
      <c r="P597" s="19"/>
      <c r="Q597" s="19"/>
    </row>
    <row r="598" spans="2:17" x14ac:dyDescent="0.2">
      <c r="B598" s="14"/>
      <c r="C598" s="14"/>
      <c r="D598" s="14"/>
      <c r="E598" s="26"/>
      <c r="F598" s="14"/>
      <c r="G598" s="15"/>
      <c r="H598" s="15"/>
      <c r="I598" s="14"/>
      <c r="J598" s="14"/>
      <c r="K598" s="19"/>
      <c r="L598" s="19"/>
      <c r="M598" s="19"/>
      <c r="N598" s="19"/>
      <c r="O598" s="19"/>
      <c r="P598" s="19"/>
      <c r="Q598" s="19"/>
    </row>
    <row r="599" spans="2:17" x14ac:dyDescent="0.2">
      <c r="B599" s="14"/>
      <c r="C599" s="14"/>
      <c r="D599" s="14"/>
      <c r="E599" s="26"/>
      <c r="F599" s="14"/>
      <c r="G599" s="15"/>
      <c r="H599" s="15"/>
      <c r="I599" s="14"/>
      <c r="J599" s="14"/>
      <c r="K599" s="19"/>
      <c r="L599" s="19"/>
      <c r="M599" s="19"/>
      <c r="N599" s="19"/>
      <c r="O599" s="19"/>
      <c r="P599" s="19"/>
      <c r="Q599" s="19"/>
    </row>
    <row r="600" spans="2:17" x14ac:dyDescent="0.2">
      <c r="B600" s="14"/>
      <c r="C600" s="14"/>
      <c r="D600" s="14"/>
      <c r="E600" s="26"/>
      <c r="F600" s="14"/>
      <c r="G600" s="15"/>
      <c r="H600" s="15"/>
      <c r="I600" s="14"/>
      <c r="J600" s="14"/>
      <c r="K600" s="19"/>
      <c r="L600" s="19"/>
      <c r="M600" s="19"/>
      <c r="N600" s="19"/>
      <c r="O600" s="19"/>
      <c r="P600" s="19"/>
      <c r="Q600" s="19"/>
    </row>
    <row r="601" spans="2:17" x14ac:dyDescent="0.2">
      <c r="I601" s="14"/>
      <c r="J601" s="14"/>
      <c r="K601" s="19"/>
      <c r="L601" s="19"/>
      <c r="M601" s="19"/>
      <c r="N601" s="19"/>
      <c r="O601" s="19"/>
      <c r="P601" s="19"/>
      <c r="Q601" s="19"/>
    </row>
    <row r="602" spans="2:17" x14ac:dyDescent="0.2">
      <c r="B602" s="14"/>
      <c r="C602" s="14"/>
      <c r="D602" s="14"/>
      <c r="E602" s="26"/>
      <c r="F602" s="14"/>
      <c r="G602" s="15"/>
      <c r="H602" s="15"/>
      <c r="I602" s="14"/>
      <c r="J602" s="14"/>
      <c r="K602" s="19"/>
      <c r="L602" s="19"/>
      <c r="M602" s="19"/>
      <c r="N602" s="19"/>
      <c r="O602" s="19"/>
      <c r="P602" s="19"/>
      <c r="Q602" s="19"/>
    </row>
    <row r="603" spans="2:17" x14ac:dyDescent="0.2">
      <c r="I603" s="14"/>
      <c r="J603" s="14"/>
      <c r="K603" s="19"/>
      <c r="L603" s="19"/>
      <c r="M603" s="19"/>
      <c r="N603" s="19"/>
      <c r="O603" s="19"/>
      <c r="P603" s="19"/>
      <c r="Q603" s="19"/>
    </row>
    <row r="604" spans="2:17" x14ac:dyDescent="0.2">
      <c r="I604" s="14"/>
      <c r="J604" s="14"/>
      <c r="K604" s="19"/>
      <c r="L604" s="19"/>
      <c r="M604" s="19"/>
      <c r="N604" s="19"/>
      <c r="O604" s="19"/>
      <c r="P604" s="19"/>
      <c r="Q604" s="19"/>
    </row>
    <row r="605" spans="2:17" x14ac:dyDescent="0.2">
      <c r="B605" s="14"/>
      <c r="C605" s="14"/>
      <c r="D605" s="14"/>
      <c r="E605" s="26"/>
      <c r="F605" s="14"/>
      <c r="G605" s="15"/>
      <c r="H605" s="15"/>
      <c r="I605" s="14"/>
      <c r="J605" s="14"/>
      <c r="K605" s="19"/>
      <c r="L605" s="19"/>
      <c r="M605" s="19"/>
      <c r="N605" s="19"/>
      <c r="O605" s="19"/>
      <c r="P605" s="19"/>
      <c r="Q605" s="19"/>
    </row>
    <row r="606" spans="2:17" x14ac:dyDescent="0.2">
      <c r="B606" s="14"/>
      <c r="C606" s="14"/>
      <c r="D606" s="14"/>
      <c r="E606" s="26"/>
      <c r="F606" s="14"/>
      <c r="G606" s="15"/>
      <c r="H606" s="15"/>
      <c r="I606" s="14"/>
      <c r="J606" s="14"/>
      <c r="K606" s="19"/>
      <c r="L606" s="19"/>
      <c r="M606" s="19"/>
      <c r="N606" s="19"/>
      <c r="O606" s="19"/>
      <c r="P606" s="19"/>
      <c r="Q606" s="19"/>
    </row>
    <row r="607" spans="2:17" x14ac:dyDescent="0.2">
      <c r="B607" s="14"/>
      <c r="C607" s="14"/>
      <c r="D607" s="14"/>
      <c r="E607" s="26"/>
      <c r="F607" s="14"/>
      <c r="G607" s="15"/>
      <c r="H607" s="15"/>
      <c r="I607" s="14"/>
      <c r="J607" s="14"/>
      <c r="K607" s="19"/>
      <c r="L607" s="19"/>
      <c r="M607" s="19"/>
      <c r="N607" s="19"/>
      <c r="O607" s="19"/>
      <c r="P607" s="19"/>
      <c r="Q607" s="19"/>
    </row>
    <row r="608" spans="2:17" x14ac:dyDescent="0.2">
      <c r="B608" s="14"/>
      <c r="C608" s="14"/>
      <c r="D608" s="14"/>
      <c r="E608" s="26"/>
      <c r="F608" s="14"/>
      <c r="G608" s="15"/>
      <c r="H608" s="15"/>
      <c r="I608" s="14"/>
      <c r="J608" s="14"/>
      <c r="K608" s="19"/>
      <c r="L608" s="19"/>
      <c r="M608" s="19"/>
      <c r="N608" s="19"/>
      <c r="O608" s="19"/>
      <c r="P608" s="19"/>
      <c r="Q608" s="19"/>
    </row>
    <row r="609" spans="2:17" x14ac:dyDescent="0.2">
      <c r="B609" s="14"/>
      <c r="C609" s="14"/>
      <c r="D609" s="14"/>
      <c r="E609" s="26"/>
      <c r="F609" s="19"/>
      <c r="G609" s="15"/>
      <c r="H609" s="15"/>
      <c r="I609" s="14"/>
      <c r="J609" s="14"/>
      <c r="K609" s="19"/>
      <c r="L609" s="19"/>
      <c r="M609" s="19"/>
      <c r="N609" s="19"/>
      <c r="O609" s="19"/>
      <c r="P609" s="19"/>
      <c r="Q609" s="19"/>
    </row>
    <row r="610" spans="2:17" x14ac:dyDescent="0.2">
      <c r="B610" s="14"/>
      <c r="C610" s="14"/>
      <c r="D610" s="14"/>
      <c r="E610" s="26"/>
      <c r="F610" s="19"/>
      <c r="G610" s="15"/>
      <c r="H610" s="15"/>
      <c r="I610" s="14"/>
      <c r="J610" s="14"/>
      <c r="K610" s="19"/>
      <c r="L610" s="19"/>
      <c r="M610" s="19"/>
      <c r="N610" s="19"/>
      <c r="O610" s="19"/>
      <c r="P610" s="19"/>
      <c r="Q610" s="19"/>
    </row>
    <row r="611" spans="2:17" x14ac:dyDescent="0.2">
      <c r="B611" s="14"/>
      <c r="C611" s="14"/>
      <c r="D611" s="14"/>
      <c r="E611" s="26"/>
      <c r="F611" s="19"/>
      <c r="G611" s="15"/>
      <c r="H611" s="15"/>
      <c r="I611" s="14"/>
      <c r="J611" s="14"/>
      <c r="K611" s="19"/>
      <c r="L611" s="19"/>
      <c r="M611" s="19"/>
      <c r="N611" s="19"/>
      <c r="O611" s="19"/>
      <c r="P611" s="19"/>
      <c r="Q611" s="19"/>
    </row>
    <row r="612" spans="2:17" x14ac:dyDescent="0.2">
      <c r="B612" s="14"/>
      <c r="C612" s="14"/>
      <c r="D612" s="14"/>
      <c r="E612" s="26"/>
      <c r="F612" s="19"/>
      <c r="G612" s="15"/>
      <c r="H612" s="15"/>
      <c r="I612" s="14"/>
      <c r="J612" s="14"/>
      <c r="K612" s="19"/>
      <c r="L612" s="19"/>
      <c r="M612" s="19"/>
      <c r="N612" s="19"/>
      <c r="O612" s="19"/>
      <c r="P612" s="19"/>
      <c r="Q612" s="19"/>
    </row>
    <row r="613" spans="2:17" x14ac:dyDescent="0.2">
      <c r="I613" s="14"/>
      <c r="J613" s="14"/>
      <c r="K613" s="19"/>
      <c r="L613" s="19"/>
      <c r="M613" s="19"/>
      <c r="N613" s="19"/>
      <c r="O613" s="19"/>
      <c r="P613" s="19"/>
      <c r="Q613" s="19"/>
    </row>
    <row r="614" spans="2:17" x14ac:dyDescent="0.2">
      <c r="B614" s="14"/>
      <c r="C614" s="14"/>
      <c r="D614" s="14"/>
      <c r="E614" s="26"/>
      <c r="F614" s="14"/>
      <c r="G614" s="15"/>
      <c r="H614" s="15"/>
      <c r="I614" s="14"/>
      <c r="J614" s="14"/>
      <c r="K614" s="19"/>
      <c r="L614" s="19"/>
      <c r="M614" s="19"/>
      <c r="N614" s="19"/>
      <c r="O614" s="19"/>
      <c r="P614" s="19"/>
      <c r="Q614" s="19"/>
    </row>
    <row r="615" spans="2:17" x14ac:dyDescent="0.2">
      <c r="B615" s="14"/>
      <c r="C615" s="14"/>
      <c r="D615" s="14"/>
      <c r="E615" s="26"/>
      <c r="F615" s="14"/>
      <c r="G615" s="15"/>
      <c r="H615" s="15"/>
      <c r="I615" s="14"/>
      <c r="J615" s="14"/>
      <c r="K615" s="19"/>
      <c r="L615" s="19"/>
      <c r="M615" s="19"/>
      <c r="N615" s="19"/>
      <c r="O615" s="19"/>
      <c r="P615" s="19"/>
      <c r="Q615" s="19"/>
    </row>
    <row r="616" spans="2:17" x14ac:dyDescent="0.2">
      <c r="B616" s="14"/>
      <c r="C616" s="14"/>
      <c r="D616" s="14"/>
      <c r="E616" s="26"/>
      <c r="F616" s="14"/>
      <c r="G616" s="15"/>
      <c r="H616" s="15"/>
      <c r="I616" s="14"/>
      <c r="J616" s="14"/>
      <c r="K616" s="19"/>
      <c r="L616" s="19"/>
      <c r="M616" s="19"/>
      <c r="N616" s="19"/>
      <c r="O616" s="19"/>
      <c r="P616" s="19"/>
      <c r="Q616" s="19"/>
    </row>
    <row r="617" spans="2:17" x14ac:dyDescent="0.2">
      <c r="I617" s="14"/>
      <c r="J617" s="14"/>
      <c r="K617" s="19"/>
      <c r="L617" s="19"/>
      <c r="M617" s="19"/>
      <c r="N617" s="19"/>
      <c r="O617" s="19"/>
      <c r="P617" s="19"/>
      <c r="Q617" s="19"/>
    </row>
    <row r="618" spans="2:17" x14ac:dyDescent="0.2">
      <c r="B618" s="14"/>
      <c r="C618" s="14"/>
      <c r="D618" s="14"/>
      <c r="E618" s="26"/>
      <c r="F618" s="14"/>
      <c r="G618" s="15"/>
      <c r="H618" s="15"/>
      <c r="I618" s="14"/>
      <c r="J618" s="14"/>
      <c r="K618" s="19"/>
      <c r="L618" s="19"/>
      <c r="M618" s="19"/>
      <c r="N618" s="19"/>
      <c r="O618" s="19"/>
      <c r="P618" s="19"/>
      <c r="Q618" s="19"/>
    </row>
    <row r="619" spans="2:17" x14ac:dyDescent="0.2">
      <c r="B619" s="14"/>
      <c r="C619" s="14"/>
      <c r="D619" s="14"/>
      <c r="E619" s="26"/>
      <c r="F619" s="14"/>
      <c r="G619" s="15"/>
      <c r="H619" s="15"/>
      <c r="I619" s="14"/>
      <c r="J619" s="14"/>
      <c r="K619" s="19"/>
      <c r="L619" s="19"/>
      <c r="M619" s="19"/>
      <c r="N619" s="19"/>
      <c r="O619" s="19"/>
      <c r="P619" s="19"/>
      <c r="Q619" s="19"/>
    </row>
    <row r="620" spans="2:17" x14ac:dyDescent="0.2">
      <c r="B620" s="14"/>
      <c r="C620" s="14"/>
      <c r="D620" s="14"/>
      <c r="E620" s="26"/>
      <c r="F620" s="14"/>
      <c r="G620" s="15"/>
      <c r="H620" s="15"/>
      <c r="I620" s="14"/>
      <c r="J620" s="14"/>
      <c r="K620" s="19"/>
      <c r="L620" s="19"/>
      <c r="M620" s="19"/>
      <c r="N620" s="19"/>
      <c r="O620" s="19"/>
      <c r="P620" s="19"/>
      <c r="Q620" s="19"/>
    </row>
    <row r="621" spans="2:17" x14ac:dyDescent="0.2">
      <c r="I621" s="14"/>
      <c r="J621" s="14"/>
      <c r="K621" s="19"/>
      <c r="L621" s="19"/>
      <c r="M621" s="19"/>
      <c r="N621" s="19"/>
      <c r="O621" s="19"/>
      <c r="P621" s="19"/>
      <c r="Q621" s="19"/>
    </row>
    <row r="622" spans="2:17" x14ac:dyDescent="0.2">
      <c r="B622" s="14"/>
      <c r="C622" s="14"/>
      <c r="D622" s="14"/>
      <c r="E622" s="26"/>
      <c r="F622" s="14"/>
      <c r="G622" s="15"/>
      <c r="H622" s="15"/>
      <c r="I622" s="14"/>
      <c r="J622" s="14"/>
      <c r="K622" s="19"/>
      <c r="L622" s="19"/>
      <c r="M622" s="19"/>
      <c r="N622" s="19"/>
      <c r="O622" s="19"/>
      <c r="P622" s="19"/>
      <c r="Q622" s="19"/>
    </row>
    <row r="623" spans="2:17" x14ac:dyDescent="0.2">
      <c r="I623" s="14"/>
      <c r="J623" s="14"/>
      <c r="K623" s="19"/>
      <c r="L623" s="19"/>
      <c r="M623" s="19"/>
      <c r="N623" s="19"/>
      <c r="O623" s="19"/>
      <c r="P623" s="19"/>
      <c r="Q623" s="19"/>
    </row>
    <row r="624" spans="2:17" x14ac:dyDescent="0.2">
      <c r="I624" s="14"/>
      <c r="J624" s="14"/>
      <c r="K624" s="19"/>
      <c r="L624" s="19"/>
      <c r="M624" s="19"/>
      <c r="N624" s="19"/>
      <c r="O624" s="19"/>
      <c r="P624" s="19"/>
      <c r="Q624" s="19"/>
    </row>
    <row r="625" spans="2:17" x14ac:dyDescent="0.2">
      <c r="I625" s="14"/>
      <c r="J625" s="14"/>
      <c r="K625" s="19"/>
      <c r="L625" s="19"/>
      <c r="M625" s="19"/>
      <c r="N625" s="19"/>
      <c r="O625" s="19"/>
      <c r="P625" s="19"/>
      <c r="Q625" s="19"/>
    </row>
    <row r="626" spans="2:17" x14ac:dyDescent="0.2">
      <c r="I626" s="14"/>
      <c r="J626" s="14"/>
      <c r="K626" s="19"/>
      <c r="L626" s="19"/>
      <c r="M626" s="19"/>
      <c r="N626" s="19"/>
      <c r="O626" s="19"/>
      <c r="P626" s="19"/>
      <c r="Q626" s="19"/>
    </row>
    <row r="627" spans="2:17" x14ac:dyDescent="0.2">
      <c r="I627" s="14"/>
      <c r="J627" s="14"/>
      <c r="K627" s="19"/>
      <c r="L627" s="19"/>
      <c r="M627" s="19"/>
      <c r="N627" s="19"/>
      <c r="O627" s="19"/>
      <c r="P627" s="19"/>
      <c r="Q627" s="19"/>
    </row>
    <row r="628" spans="2:17" x14ac:dyDescent="0.2">
      <c r="I628" s="14"/>
      <c r="J628" s="14"/>
      <c r="K628" s="19"/>
      <c r="L628" s="19"/>
      <c r="M628" s="19"/>
      <c r="N628" s="19"/>
      <c r="O628" s="19"/>
      <c r="P628" s="19"/>
      <c r="Q628" s="19"/>
    </row>
    <row r="629" spans="2:17" x14ac:dyDescent="0.2">
      <c r="I629" s="14"/>
      <c r="J629" s="14"/>
      <c r="K629" s="19"/>
      <c r="L629" s="19"/>
      <c r="M629" s="19"/>
      <c r="N629" s="19"/>
      <c r="O629" s="19"/>
      <c r="P629" s="19"/>
      <c r="Q629" s="19"/>
    </row>
    <row r="630" spans="2:17" x14ac:dyDescent="0.2">
      <c r="I630" s="14"/>
      <c r="J630" s="14"/>
      <c r="K630" s="19"/>
      <c r="L630" s="19"/>
      <c r="M630" s="19"/>
      <c r="N630" s="19"/>
      <c r="O630" s="19"/>
      <c r="P630" s="19"/>
      <c r="Q630" s="19"/>
    </row>
    <row r="631" spans="2:17" x14ac:dyDescent="0.2">
      <c r="I631" s="14"/>
      <c r="J631" s="14"/>
      <c r="K631" s="19"/>
      <c r="L631" s="19"/>
      <c r="M631" s="19"/>
      <c r="N631" s="19"/>
      <c r="O631" s="19"/>
      <c r="P631" s="19"/>
      <c r="Q631" s="19"/>
    </row>
    <row r="632" spans="2:17" x14ac:dyDescent="0.2">
      <c r="I632" s="14"/>
      <c r="J632" s="14"/>
      <c r="K632" s="19"/>
      <c r="L632" s="19"/>
      <c r="M632" s="19"/>
      <c r="N632" s="19"/>
      <c r="O632" s="19"/>
      <c r="P632" s="19"/>
      <c r="Q632" s="19"/>
    </row>
    <row r="633" spans="2:17" x14ac:dyDescent="0.2">
      <c r="I633" s="14"/>
      <c r="J633" s="14"/>
      <c r="K633" s="19"/>
      <c r="L633" s="19"/>
      <c r="M633" s="19"/>
      <c r="N633" s="19"/>
      <c r="O633" s="19"/>
      <c r="P633" s="19"/>
      <c r="Q633" s="19"/>
    </row>
    <row r="634" spans="2:17" x14ac:dyDescent="0.2">
      <c r="H634" s="16"/>
      <c r="I634" s="14"/>
      <c r="J634" s="14"/>
      <c r="K634" s="19"/>
      <c r="L634" s="19"/>
      <c r="M634" s="19"/>
      <c r="N634" s="19"/>
      <c r="O634" s="19"/>
      <c r="P634" s="19"/>
      <c r="Q634" s="19"/>
    </row>
    <row r="635" spans="2:17" x14ac:dyDescent="0.2">
      <c r="B635" s="14"/>
      <c r="C635" s="14"/>
      <c r="D635" s="14"/>
      <c r="E635" s="26"/>
      <c r="F635" s="14"/>
      <c r="G635" s="15"/>
      <c r="H635" s="15"/>
      <c r="I635" s="14"/>
      <c r="J635" s="14"/>
      <c r="K635" s="19"/>
      <c r="L635" s="19"/>
      <c r="M635" s="19"/>
      <c r="N635" s="19"/>
      <c r="O635" s="19"/>
      <c r="P635" s="19"/>
      <c r="Q635" s="19"/>
    </row>
    <row r="636" spans="2:17" x14ac:dyDescent="0.2">
      <c r="I636" s="14"/>
      <c r="J636" s="14"/>
      <c r="K636" s="19"/>
      <c r="L636" s="19"/>
      <c r="M636" s="19"/>
      <c r="N636" s="19"/>
      <c r="O636" s="19"/>
      <c r="P636" s="19"/>
      <c r="Q636" s="19"/>
    </row>
    <row r="637" spans="2:17" x14ac:dyDescent="0.2">
      <c r="B637" s="14"/>
      <c r="C637" s="14"/>
      <c r="D637" s="14"/>
      <c r="E637" s="26"/>
      <c r="F637" s="14"/>
      <c r="G637" s="15"/>
      <c r="H637" s="15"/>
      <c r="I637" s="14"/>
      <c r="J637" s="14"/>
      <c r="K637" s="19"/>
      <c r="L637" s="19"/>
      <c r="M637" s="19"/>
      <c r="N637" s="19"/>
      <c r="O637" s="19"/>
      <c r="P637" s="19"/>
      <c r="Q637" s="19"/>
    </row>
    <row r="638" spans="2:17" x14ac:dyDescent="0.2">
      <c r="I638" s="14"/>
      <c r="J638" s="14"/>
      <c r="K638" s="19"/>
      <c r="L638" s="19"/>
      <c r="M638" s="19"/>
      <c r="N638" s="19"/>
      <c r="O638" s="19"/>
      <c r="P638" s="19"/>
      <c r="Q638" s="19"/>
    </row>
    <row r="639" spans="2:17" x14ac:dyDescent="0.2">
      <c r="I639" s="14"/>
      <c r="J639" s="14"/>
      <c r="K639" s="19"/>
      <c r="L639" s="19"/>
      <c r="M639" s="19"/>
      <c r="N639" s="19"/>
      <c r="O639" s="19"/>
      <c r="P639" s="19"/>
      <c r="Q639" s="19"/>
    </row>
    <row r="640" spans="2:17" x14ac:dyDescent="0.2">
      <c r="I640" s="14"/>
      <c r="J640" s="14"/>
      <c r="K640" s="19"/>
      <c r="L640" s="19"/>
      <c r="M640" s="19"/>
      <c r="N640" s="19"/>
      <c r="O640" s="19"/>
      <c r="P640" s="19"/>
      <c r="Q640" s="19"/>
    </row>
    <row r="641" spans="2:17" x14ac:dyDescent="0.2">
      <c r="I641" s="14"/>
      <c r="J641" s="14"/>
      <c r="K641" s="19"/>
      <c r="L641" s="19"/>
      <c r="M641" s="19"/>
      <c r="N641" s="19"/>
      <c r="O641" s="19"/>
      <c r="P641" s="19"/>
      <c r="Q641" s="19"/>
    </row>
    <row r="642" spans="2:17" x14ac:dyDescent="0.2">
      <c r="I642" s="14"/>
      <c r="J642" s="14"/>
      <c r="K642" s="19"/>
      <c r="L642" s="19"/>
      <c r="M642" s="19"/>
      <c r="N642" s="19"/>
      <c r="O642" s="19"/>
      <c r="P642" s="19"/>
      <c r="Q642" s="19"/>
    </row>
    <row r="643" spans="2:17" x14ac:dyDescent="0.2">
      <c r="I643" s="14"/>
      <c r="J643" s="14"/>
      <c r="K643" s="19"/>
      <c r="L643" s="19"/>
      <c r="M643" s="19"/>
      <c r="N643" s="19"/>
      <c r="O643" s="19"/>
      <c r="P643" s="19"/>
      <c r="Q643" s="19"/>
    </row>
    <row r="644" spans="2:17" x14ac:dyDescent="0.2">
      <c r="I644" s="14"/>
      <c r="J644" s="14"/>
      <c r="K644" s="19"/>
      <c r="L644" s="19"/>
      <c r="M644" s="19"/>
      <c r="N644" s="19"/>
      <c r="O644" s="19"/>
      <c r="P644" s="19"/>
      <c r="Q644" s="19"/>
    </row>
    <row r="645" spans="2:17" x14ac:dyDescent="0.2">
      <c r="I645" s="14"/>
      <c r="J645" s="14"/>
      <c r="K645" s="19"/>
      <c r="L645" s="19"/>
      <c r="M645" s="19"/>
      <c r="N645" s="19"/>
      <c r="O645" s="19"/>
      <c r="P645" s="19"/>
      <c r="Q645" s="19"/>
    </row>
    <row r="646" spans="2:17" x14ac:dyDescent="0.2">
      <c r="I646" s="14"/>
      <c r="J646" s="14"/>
      <c r="K646" s="19"/>
      <c r="L646" s="19"/>
      <c r="M646" s="19"/>
      <c r="N646" s="19"/>
      <c r="O646" s="19"/>
      <c r="P646" s="19"/>
      <c r="Q646" s="19"/>
    </row>
    <row r="647" spans="2:17" x14ac:dyDescent="0.2">
      <c r="I647" s="14"/>
      <c r="J647" s="14"/>
      <c r="K647" s="19"/>
      <c r="L647" s="19"/>
      <c r="M647" s="19"/>
      <c r="N647" s="19"/>
      <c r="O647" s="19"/>
      <c r="P647" s="19"/>
      <c r="Q647" s="19"/>
    </row>
    <row r="648" spans="2:17" x14ac:dyDescent="0.2">
      <c r="I648" s="14"/>
      <c r="J648" s="14"/>
      <c r="K648" s="19"/>
      <c r="L648" s="19"/>
      <c r="M648" s="19"/>
      <c r="N648" s="19"/>
      <c r="O648" s="19"/>
      <c r="P648" s="19"/>
      <c r="Q648" s="19"/>
    </row>
    <row r="649" spans="2:17" x14ac:dyDescent="0.2">
      <c r="I649" s="14"/>
      <c r="J649" s="14"/>
      <c r="K649" s="19"/>
      <c r="L649" s="19"/>
      <c r="M649" s="19"/>
      <c r="N649" s="19"/>
      <c r="O649" s="19"/>
      <c r="P649" s="19"/>
      <c r="Q649" s="19"/>
    </row>
    <row r="650" spans="2:17" x14ac:dyDescent="0.2">
      <c r="B650" s="14"/>
      <c r="C650" s="14"/>
      <c r="D650" s="14"/>
      <c r="E650" s="26"/>
      <c r="F650" s="19"/>
      <c r="G650" s="15"/>
      <c r="H650" s="15"/>
      <c r="I650" s="14"/>
      <c r="J650" s="14"/>
      <c r="K650" s="19"/>
      <c r="L650" s="19"/>
      <c r="M650" s="19"/>
      <c r="N650" s="19"/>
      <c r="O650" s="19"/>
      <c r="P650" s="19"/>
      <c r="Q650" s="19"/>
    </row>
    <row r="651" spans="2:17" x14ac:dyDescent="0.2">
      <c r="B651" s="14"/>
      <c r="C651" s="14"/>
      <c r="D651" s="14"/>
      <c r="E651" s="26"/>
      <c r="F651" s="14"/>
      <c r="G651" s="15"/>
      <c r="H651" s="15"/>
      <c r="I651" s="14"/>
      <c r="J651" s="14"/>
      <c r="K651" s="19"/>
      <c r="L651" s="19"/>
      <c r="M651" s="19"/>
      <c r="N651" s="19"/>
      <c r="O651" s="19"/>
      <c r="P651" s="19"/>
      <c r="Q651" s="19"/>
    </row>
    <row r="652" spans="2:17" x14ac:dyDescent="0.2">
      <c r="I652" s="14"/>
      <c r="J652" s="14"/>
      <c r="K652" s="19"/>
      <c r="L652" s="19"/>
      <c r="M652" s="19"/>
      <c r="N652" s="19"/>
      <c r="O652" s="19"/>
      <c r="P652" s="19"/>
      <c r="Q652" s="19"/>
    </row>
    <row r="653" spans="2:17" x14ac:dyDescent="0.2">
      <c r="I653" s="14"/>
      <c r="J653" s="14"/>
      <c r="K653" s="19"/>
      <c r="L653" s="19"/>
      <c r="M653" s="19"/>
      <c r="N653" s="19"/>
      <c r="O653" s="19"/>
      <c r="P653" s="19"/>
      <c r="Q653" s="19"/>
    </row>
    <row r="654" spans="2:17" x14ac:dyDescent="0.2">
      <c r="B654" s="14"/>
      <c r="C654" s="14"/>
      <c r="D654" s="14"/>
      <c r="E654" s="26"/>
      <c r="F654" s="19"/>
      <c r="G654" s="15"/>
      <c r="H654" s="15"/>
      <c r="I654" s="14"/>
      <c r="J654" s="14"/>
      <c r="K654" s="19"/>
      <c r="L654" s="19"/>
      <c r="M654" s="19"/>
      <c r="N654" s="19"/>
      <c r="O654" s="19"/>
      <c r="P654" s="19"/>
      <c r="Q654" s="19"/>
    </row>
    <row r="655" spans="2:17" x14ac:dyDescent="0.2">
      <c r="I655" s="14"/>
      <c r="J655" s="14"/>
      <c r="K655" s="19"/>
      <c r="L655" s="19"/>
      <c r="M655" s="19"/>
      <c r="N655" s="19"/>
      <c r="O655" s="19"/>
      <c r="P655" s="19"/>
      <c r="Q655" s="19"/>
    </row>
    <row r="656" spans="2:17" x14ac:dyDescent="0.2">
      <c r="I656" s="14"/>
      <c r="J656" s="14"/>
      <c r="K656" s="19"/>
      <c r="L656" s="19"/>
      <c r="M656" s="19"/>
      <c r="N656" s="19"/>
      <c r="O656" s="19"/>
      <c r="P656" s="19"/>
      <c r="Q656" s="19"/>
    </row>
    <row r="657" spans="2:17" x14ac:dyDescent="0.2">
      <c r="I657" s="14"/>
      <c r="J657" s="14"/>
      <c r="K657" s="19"/>
      <c r="L657" s="19"/>
      <c r="M657" s="19"/>
      <c r="N657" s="19"/>
      <c r="O657" s="19"/>
      <c r="P657" s="19"/>
      <c r="Q657" s="19"/>
    </row>
    <row r="658" spans="2:17" x14ac:dyDescent="0.2">
      <c r="B658" s="14"/>
      <c r="C658" s="14"/>
      <c r="D658" s="14"/>
      <c r="E658" s="26"/>
      <c r="F658" s="19"/>
      <c r="G658" s="15"/>
      <c r="H658" s="15"/>
      <c r="I658" s="14"/>
      <c r="J658" s="14"/>
      <c r="K658" s="19"/>
      <c r="L658" s="19"/>
      <c r="M658" s="19"/>
      <c r="N658" s="19"/>
      <c r="O658" s="19"/>
      <c r="P658" s="19"/>
      <c r="Q658" s="19"/>
    </row>
    <row r="659" spans="2:17" x14ac:dyDescent="0.2">
      <c r="B659" s="14"/>
      <c r="C659" s="14"/>
      <c r="D659" s="14"/>
      <c r="E659" s="26"/>
      <c r="F659" s="19"/>
      <c r="G659" s="15"/>
      <c r="H659" s="15"/>
      <c r="I659" s="14"/>
      <c r="J659" s="14"/>
      <c r="K659" s="19"/>
      <c r="L659" s="19"/>
      <c r="M659" s="19"/>
      <c r="N659" s="19"/>
      <c r="O659" s="19"/>
      <c r="P659" s="19"/>
      <c r="Q659" s="19"/>
    </row>
    <row r="660" spans="2:17" x14ac:dyDescent="0.2">
      <c r="B660" s="14"/>
      <c r="C660" s="14"/>
      <c r="D660" s="14"/>
      <c r="E660" s="26"/>
      <c r="F660" s="19"/>
      <c r="G660" s="15"/>
      <c r="H660" s="15"/>
      <c r="I660" s="14"/>
      <c r="J660" s="14"/>
      <c r="K660" s="19"/>
      <c r="L660" s="19"/>
      <c r="M660" s="19"/>
      <c r="N660" s="19"/>
      <c r="O660" s="19"/>
      <c r="P660" s="19"/>
      <c r="Q660" s="19"/>
    </row>
    <row r="661" spans="2:17" x14ac:dyDescent="0.2">
      <c r="B661" s="14"/>
      <c r="C661" s="14"/>
      <c r="D661" s="14"/>
      <c r="E661" s="26"/>
      <c r="F661" s="19"/>
      <c r="G661" s="15"/>
      <c r="H661" s="15"/>
      <c r="I661" s="14"/>
      <c r="J661" s="14"/>
      <c r="K661" s="19"/>
      <c r="L661" s="19"/>
      <c r="M661" s="19"/>
      <c r="N661" s="19"/>
      <c r="O661" s="19"/>
      <c r="P661" s="19"/>
      <c r="Q661" s="19"/>
    </row>
    <row r="662" spans="2:17" x14ac:dyDescent="0.2">
      <c r="I662" s="14"/>
      <c r="J662" s="14"/>
      <c r="K662" s="19"/>
      <c r="L662" s="19"/>
      <c r="M662" s="19"/>
      <c r="N662" s="19"/>
      <c r="O662" s="19"/>
      <c r="P662" s="19"/>
      <c r="Q662" s="19"/>
    </row>
    <row r="663" spans="2:17" x14ac:dyDescent="0.2">
      <c r="I663" s="14"/>
      <c r="J663" s="14"/>
      <c r="K663" s="19"/>
      <c r="M663" s="19"/>
      <c r="N663" s="19"/>
      <c r="O663" s="19"/>
      <c r="P663" s="19"/>
      <c r="Q663" s="19"/>
    </row>
    <row r="664" spans="2:17" x14ac:dyDescent="0.2">
      <c r="I664" s="14"/>
      <c r="J664" s="14"/>
      <c r="K664" s="19"/>
      <c r="M664" s="19"/>
      <c r="N664" s="19"/>
      <c r="O664" s="19"/>
      <c r="P664" s="19"/>
      <c r="Q664" s="19"/>
    </row>
    <row r="665" spans="2:17" x14ac:dyDescent="0.2">
      <c r="I665" s="14"/>
      <c r="J665" s="14"/>
      <c r="K665" s="19"/>
      <c r="L665" s="19"/>
      <c r="M665" s="19"/>
      <c r="N665" s="19"/>
      <c r="O665" s="19"/>
      <c r="P665" s="19"/>
      <c r="Q665" s="19"/>
    </row>
    <row r="666" spans="2:17" x14ac:dyDescent="0.2">
      <c r="B666" s="14"/>
      <c r="C666" s="14"/>
      <c r="D666" s="14"/>
      <c r="E666" s="26"/>
      <c r="F666" s="14"/>
      <c r="G666" s="15"/>
      <c r="H666" s="15"/>
      <c r="I666" s="14"/>
      <c r="J666" s="14"/>
      <c r="K666" s="19"/>
      <c r="L666" s="19"/>
      <c r="M666" s="19"/>
      <c r="N666" s="19"/>
      <c r="O666" s="19"/>
      <c r="P666" s="19"/>
      <c r="Q666" s="19"/>
    </row>
    <row r="667" spans="2:17" x14ac:dyDescent="0.2">
      <c r="B667" s="14"/>
      <c r="C667" s="14"/>
      <c r="D667" s="14"/>
      <c r="E667" s="26"/>
      <c r="F667" s="14"/>
      <c r="G667" s="15"/>
      <c r="H667" s="15"/>
      <c r="I667" s="14"/>
      <c r="J667" s="14"/>
      <c r="K667" s="19"/>
      <c r="L667" s="19"/>
      <c r="M667" s="19"/>
      <c r="N667" s="19"/>
      <c r="O667" s="19"/>
      <c r="P667" s="19"/>
      <c r="Q667" s="19"/>
    </row>
    <row r="668" spans="2:17" x14ac:dyDescent="0.2">
      <c r="B668" s="14"/>
      <c r="C668" s="14"/>
      <c r="D668" s="14"/>
      <c r="E668" s="26"/>
      <c r="F668" s="14"/>
      <c r="G668" s="15"/>
      <c r="H668" s="15"/>
      <c r="I668" s="14"/>
      <c r="J668" s="14"/>
      <c r="K668" s="19"/>
      <c r="L668" s="19"/>
      <c r="M668" s="19"/>
      <c r="N668" s="19"/>
      <c r="O668" s="19"/>
      <c r="P668" s="19"/>
      <c r="Q668" s="19"/>
    </row>
    <row r="669" spans="2:17" x14ac:dyDescent="0.2">
      <c r="I669" s="14"/>
      <c r="J669" s="14"/>
      <c r="K669" s="19"/>
      <c r="L669" s="19"/>
      <c r="M669" s="19"/>
      <c r="N669" s="19"/>
      <c r="O669" s="19"/>
      <c r="P669" s="19"/>
      <c r="Q669" s="19"/>
    </row>
    <row r="670" spans="2:17" x14ac:dyDescent="0.2">
      <c r="I670" s="14"/>
      <c r="J670" s="14"/>
      <c r="K670" s="19"/>
      <c r="L670" s="19"/>
      <c r="M670" s="19"/>
      <c r="N670" s="19"/>
      <c r="O670" s="19"/>
      <c r="P670" s="19"/>
      <c r="Q670" s="19"/>
    </row>
    <row r="671" spans="2:17" x14ac:dyDescent="0.2">
      <c r="B671" s="14"/>
      <c r="C671" s="14"/>
      <c r="D671" s="14"/>
      <c r="E671" s="26"/>
      <c r="F671" s="19"/>
      <c r="G671" s="15"/>
      <c r="H671" s="15"/>
      <c r="I671" s="14"/>
      <c r="J671" s="14"/>
      <c r="K671" s="19"/>
      <c r="L671" s="19"/>
      <c r="M671" s="19"/>
      <c r="N671" s="19"/>
      <c r="O671" s="19"/>
      <c r="P671" s="19"/>
      <c r="Q671" s="19"/>
    </row>
    <row r="672" spans="2:17" x14ac:dyDescent="0.2">
      <c r="B672" s="14"/>
      <c r="C672" s="14"/>
      <c r="D672" s="14"/>
      <c r="E672" s="26"/>
      <c r="F672" s="19"/>
      <c r="G672" s="15"/>
      <c r="H672" s="15"/>
      <c r="I672" s="14"/>
      <c r="J672" s="14"/>
      <c r="K672" s="19"/>
      <c r="L672" s="19"/>
      <c r="M672" s="19"/>
      <c r="N672" s="19"/>
      <c r="O672" s="19"/>
      <c r="P672" s="19"/>
      <c r="Q672" s="19"/>
    </row>
    <row r="673" spans="2:17" x14ac:dyDescent="0.2">
      <c r="B673" s="14"/>
      <c r="C673" s="14"/>
      <c r="D673" s="14"/>
      <c r="E673" s="26"/>
      <c r="F673" s="14"/>
      <c r="G673" s="15"/>
      <c r="H673" s="15"/>
      <c r="I673" s="14"/>
      <c r="J673" s="14"/>
      <c r="K673" s="19"/>
      <c r="L673" s="19"/>
      <c r="M673" s="19"/>
      <c r="N673" s="19"/>
      <c r="O673" s="19"/>
      <c r="P673" s="19"/>
      <c r="Q673" s="19"/>
    </row>
    <row r="674" spans="2:17" x14ac:dyDescent="0.2">
      <c r="B674" s="14"/>
      <c r="C674" s="14"/>
      <c r="D674" s="14"/>
      <c r="E674" s="26"/>
      <c r="F674" s="14"/>
      <c r="G674" s="15"/>
      <c r="H674" s="15"/>
      <c r="I674" s="14"/>
      <c r="J674" s="14"/>
      <c r="K674" s="19"/>
      <c r="L674" s="19"/>
      <c r="M674" s="19"/>
      <c r="N674" s="19"/>
      <c r="O674" s="19"/>
      <c r="P674" s="19"/>
      <c r="Q674" s="19"/>
    </row>
    <row r="675" spans="2:17" x14ac:dyDescent="0.2">
      <c r="I675" s="14"/>
      <c r="J675" s="14"/>
      <c r="K675" s="19"/>
      <c r="L675" s="19"/>
      <c r="M675" s="19"/>
      <c r="N675" s="19"/>
      <c r="O675" s="19"/>
      <c r="P675" s="19"/>
      <c r="Q675" s="19"/>
    </row>
    <row r="676" spans="2:17" x14ac:dyDescent="0.2">
      <c r="I676" s="14"/>
      <c r="J676" s="14"/>
      <c r="K676" s="19"/>
      <c r="L676" s="19"/>
      <c r="M676" s="19"/>
      <c r="N676" s="19"/>
      <c r="O676" s="19"/>
      <c r="P676" s="19"/>
      <c r="Q676" s="19"/>
    </row>
    <row r="677" spans="2:17" x14ac:dyDescent="0.2">
      <c r="B677" s="14"/>
      <c r="C677" s="14"/>
      <c r="D677" s="14"/>
      <c r="E677" s="26"/>
      <c r="F677" s="19"/>
      <c r="G677" s="15"/>
      <c r="H677" s="15"/>
      <c r="I677" s="14"/>
      <c r="J677" s="14"/>
      <c r="K677" s="19"/>
      <c r="L677" s="19"/>
      <c r="M677" s="19"/>
      <c r="N677" s="19"/>
      <c r="O677" s="19"/>
      <c r="P677" s="19"/>
      <c r="Q677" s="19"/>
    </row>
    <row r="678" spans="2:17" x14ac:dyDescent="0.2">
      <c r="I678" s="14"/>
      <c r="J678" s="14"/>
      <c r="K678" s="19"/>
      <c r="L678" s="19"/>
      <c r="M678" s="19"/>
      <c r="N678" s="19"/>
      <c r="O678" s="19"/>
      <c r="P678" s="19"/>
      <c r="Q678" s="19"/>
    </row>
    <row r="679" spans="2:17" x14ac:dyDescent="0.2">
      <c r="I679" s="14"/>
      <c r="J679" s="14"/>
      <c r="K679" s="19"/>
      <c r="L679" s="19"/>
      <c r="M679" s="19"/>
      <c r="N679" s="19"/>
      <c r="O679" s="19"/>
      <c r="P679" s="19"/>
      <c r="Q679" s="19"/>
    </row>
    <row r="680" spans="2:17" x14ac:dyDescent="0.2">
      <c r="B680" s="14"/>
      <c r="C680" s="14"/>
      <c r="D680" s="14"/>
      <c r="E680" s="26"/>
      <c r="F680" s="14"/>
      <c r="G680" s="15"/>
      <c r="H680" s="15"/>
      <c r="I680" s="14"/>
      <c r="J680" s="14"/>
      <c r="K680" s="19"/>
      <c r="L680" s="19"/>
      <c r="M680" s="19"/>
      <c r="N680" s="19"/>
      <c r="O680" s="19"/>
      <c r="P680" s="19"/>
      <c r="Q680" s="19"/>
    </row>
    <row r="681" spans="2:17" x14ac:dyDescent="0.2">
      <c r="I681" s="14"/>
      <c r="J681" s="14"/>
      <c r="K681" s="19"/>
      <c r="L681" s="19"/>
      <c r="M681" s="19"/>
      <c r="N681" s="19"/>
      <c r="O681" s="19"/>
      <c r="P681" s="19"/>
      <c r="Q681" s="19"/>
    </row>
    <row r="682" spans="2:17" x14ac:dyDescent="0.2">
      <c r="B682" s="14"/>
      <c r="C682" s="14"/>
      <c r="D682" s="14"/>
      <c r="E682" s="26"/>
      <c r="F682" s="14"/>
      <c r="G682" s="15"/>
      <c r="H682" s="15"/>
      <c r="I682" s="14"/>
      <c r="J682" s="14"/>
      <c r="K682" s="19"/>
      <c r="L682" s="19"/>
      <c r="M682" s="19"/>
      <c r="N682" s="19"/>
      <c r="O682" s="19"/>
      <c r="P682" s="19"/>
      <c r="Q682" s="19"/>
    </row>
    <row r="683" spans="2:17" x14ac:dyDescent="0.2">
      <c r="I683" s="14"/>
      <c r="J683" s="14"/>
      <c r="K683" s="19"/>
      <c r="L683" s="19"/>
      <c r="M683" s="19"/>
      <c r="N683" s="19"/>
      <c r="O683" s="19"/>
      <c r="P683" s="19"/>
      <c r="Q683" s="19"/>
    </row>
    <row r="684" spans="2:17" x14ac:dyDescent="0.2">
      <c r="I684" s="14"/>
      <c r="J684" s="14"/>
      <c r="K684" s="19"/>
      <c r="L684" s="19"/>
      <c r="M684" s="19"/>
      <c r="N684" s="19"/>
      <c r="O684" s="19"/>
      <c r="P684" s="19"/>
      <c r="Q684" s="19"/>
    </row>
    <row r="685" spans="2:17" x14ac:dyDescent="0.2">
      <c r="I685" s="14"/>
      <c r="J685" s="14"/>
      <c r="K685" s="19"/>
      <c r="L685" s="19"/>
      <c r="M685" s="19"/>
      <c r="N685" s="19"/>
      <c r="O685" s="19"/>
      <c r="P685" s="19"/>
      <c r="Q685" s="19"/>
    </row>
    <row r="686" spans="2:17" x14ac:dyDescent="0.2">
      <c r="B686" s="14"/>
      <c r="C686" s="14"/>
      <c r="D686" s="14"/>
      <c r="E686" s="26"/>
      <c r="F686" s="14"/>
      <c r="G686" s="15"/>
      <c r="H686" s="15"/>
      <c r="I686" s="14"/>
      <c r="J686" s="14"/>
      <c r="K686" s="19"/>
      <c r="L686" s="19"/>
      <c r="M686" s="19"/>
      <c r="N686" s="19"/>
      <c r="O686" s="19"/>
      <c r="P686" s="19"/>
      <c r="Q686" s="19"/>
    </row>
    <row r="687" spans="2:17" x14ac:dyDescent="0.2">
      <c r="B687" s="14"/>
      <c r="C687" s="14"/>
      <c r="D687" s="14"/>
      <c r="E687" s="26"/>
      <c r="F687" s="14"/>
      <c r="G687" s="15"/>
      <c r="H687" s="15"/>
      <c r="I687" s="14"/>
      <c r="J687" s="14"/>
      <c r="K687" s="19"/>
      <c r="L687" s="19"/>
      <c r="M687" s="19"/>
      <c r="N687" s="19"/>
      <c r="O687" s="19"/>
      <c r="P687" s="19"/>
      <c r="Q687" s="19"/>
    </row>
    <row r="688" spans="2:17" x14ac:dyDescent="0.2">
      <c r="B688" s="14"/>
      <c r="C688" s="14"/>
      <c r="D688" s="14"/>
      <c r="E688" s="26"/>
      <c r="F688" s="19"/>
      <c r="G688" s="15"/>
      <c r="H688" s="15"/>
      <c r="I688" s="14"/>
      <c r="J688" s="14"/>
      <c r="K688" s="19"/>
      <c r="L688" s="19"/>
      <c r="M688" s="19"/>
      <c r="N688" s="19"/>
      <c r="O688" s="19"/>
      <c r="P688" s="19"/>
      <c r="Q688" s="19"/>
    </row>
    <row r="689" spans="2:17" x14ac:dyDescent="0.2">
      <c r="I689" s="14"/>
      <c r="J689" s="14"/>
      <c r="K689" s="19"/>
      <c r="L689" s="19"/>
      <c r="M689" s="19"/>
      <c r="N689" s="19"/>
      <c r="O689" s="19"/>
      <c r="P689" s="19"/>
      <c r="Q689" s="19"/>
    </row>
    <row r="690" spans="2:17" x14ac:dyDescent="0.2">
      <c r="I690" s="14"/>
      <c r="J690" s="14"/>
      <c r="K690" s="19"/>
      <c r="L690" s="19"/>
      <c r="M690" s="19"/>
      <c r="N690" s="19"/>
      <c r="O690" s="19"/>
      <c r="P690" s="19"/>
      <c r="Q690" s="19"/>
    </row>
    <row r="691" spans="2:17" x14ac:dyDescent="0.2">
      <c r="I691" s="14"/>
      <c r="J691" s="14"/>
      <c r="K691" s="19"/>
      <c r="L691" s="19"/>
      <c r="M691" s="19"/>
      <c r="N691" s="19"/>
      <c r="O691" s="19"/>
      <c r="P691" s="19"/>
      <c r="Q691" s="19"/>
    </row>
    <row r="692" spans="2:17" x14ac:dyDescent="0.2">
      <c r="B692" s="14"/>
      <c r="C692" s="14"/>
      <c r="D692" s="14"/>
      <c r="E692" s="26"/>
      <c r="F692" s="14"/>
      <c r="G692" s="15"/>
      <c r="H692" s="15"/>
      <c r="I692" s="14"/>
      <c r="J692" s="14"/>
      <c r="K692" s="19"/>
      <c r="L692" s="19"/>
      <c r="M692" s="19"/>
      <c r="N692" s="19"/>
      <c r="O692" s="19"/>
      <c r="P692" s="19"/>
      <c r="Q692" s="19"/>
    </row>
    <row r="693" spans="2:17" x14ac:dyDescent="0.2">
      <c r="B693" s="14"/>
      <c r="C693" s="14"/>
      <c r="D693" s="14"/>
      <c r="E693" s="26"/>
      <c r="F693" s="14"/>
      <c r="G693" s="15"/>
      <c r="H693" s="15"/>
      <c r="I693" s="14"/>
      <c r="J693" s="14"/>
      <c r="K693" s="19"/>
      <c r="L693" s="19"/>
      <c r="M693" s="19"/>
      <c r="N693" s="19"/>
      <c r="O693" s="19"/>
      <c r="P693" s="19"/>
      <c r="Q693" s="19"/>
    </row>
    <row r="694" spans="2:17" x14ac:dyDescent="0.2">
      <c r="I694" s="14"/>
      <c r="J694" s="14"/>
      <c r="K694" s="19"/>
      <c r="L694" s="19"/>
      <c r="M694" s="19"/>
      <c r="N694" s="19"/>
      <c r="O694" s="19"/>
      <c r="P694" s="19"/>
      <c r="Q694" s="19"/>
    </row>
    <row r="695" spans="2:17" x14ac:dyDescent="0.2">
      <c r="I695" s="14"/>
      <c r="J695" s="14"/>
      <c r="K695" s="19"/>
      <c r="L695" s="19"/>
      <c r="M695" s="19"/>
      <c r="N695" s="19"/>
      <c r="O695" s="19"/>
      <c r="P695" s="19"/>
      <c r="Q695" s="19"/>
    </row>
    <row r="696" spans="2:17" x14ac:dyDescent="0.2">
      <c r="I696" s="14"/>
      <c r="J696" s="14"/>
      <c r="K696" s="19"/>
      <c r="L696" s="19"/>
      <c r="M696" s="19"/>
      <c r="N696" s="19"/>
      <c r="O696" s="19"/>
      <c r="P696" s="19"/>
      <c r="Q696" s="19"/>
    </row>
    <row r="697" spans="2:17" x14ac:dyDescent="0.2">
      <c r="I697" s="14"/>
      <c r="J697" s="14"/>
      <c r="K697" s="19"/>
      <c r="L697" s="19"/>
      <c r="M697" s="19"/>
      <c r="N697" s="19"/>
      <c r="O697" s="19"/>
      <c r="P697" s="19"/>
      <c r="Q697" s="19"/>
    </row>
    <row r="698" spans="2:17" x14ac:dyDescent="0.2">
      <c r="B698" s="14"/>
      <c r="C698" s="14"/>
      <c r="D698" s="14"/>
      <c r="E698" s="26"/>
      <c r="F698" s="14"/>
      <c r="G698" s="15"/>
      <c r="H698" s="15"/>
      <c r="I698" s="14"/>
      <c r="J698" s="14"/>
      <c r="K698" s="19"/>
      <c r="L698" s="19"/>
      <c r="M698" s="19"/>
      <c r="N698" s="19"/>
      <c r="O698" s="19"/>
      <c r="P698" s="19"/>
      <c r="Q698" s="19"/>
    </row>
    <row r="699" spans="2:17" x14ac:dyDescent="0.2">
      <c r="I699" s="14"/>
      <c r="J699" s="14"/>
      <c r="K699" s="19"/>
      <c r="L699" s="19"/>
      <c r="M699" s="19"/>
      <c r="N699" s="19"/>
      <c r="O699" s="19"/>
      <c r="P699" s="19"/>
      <c r="Q699" s="19"/>
    </row>
    <row r="700" spans="2:17" x14ac:dyDescent="0.2">
      <c r="I700" s="14"/>
      <c r="J700" s="14"/>
      <c r="K700" s="19"/>
      <c r="L700" s="19"/>
      <c r="M700" s="19"/>
      <c r="N700" s="19"/>
      <c r="O700" s="19"/>
      <c r="P700" s="19"/>
      <c r="Q700" s="19"/>
    </row>
    <row r="701" spans="2:17" x14ac:dyDescent="0.2">
      <c r="B701" s="14"/>
      <c r="C701" s="14"/>
      <c r="D701" s="14"/>
      <c r="E701" s="26"/>
      <c r="F701" s="14"/>
      <c r="G701" s="15"/>
      <c r="H701" s="15"/>
      <c r="I701" s="14"/>
      <c r="J701" s="14"/>
      <c r="K701" s="19"/>
      <c r="L701" s="19"/>
      <c r="M701" s="19"/>
      <c r="N701" s="19"/>
      <c r="O701" s="19"/>
      <c r="P701" s="19"/>
      <c r="Q701" s="19"/>
    </row>
    <row r="702" spans="2:17" x14ac:dyDescent="0.2">
      <c r="B702" s="14"/>
      <c r="C702" s="14"/>
      <c r="D702" s="14"/>
      <c r="E702" s="26"/>
      <c r="F702" s="14"/>
      <c r="G702" s="15"/>
      <c r="H702" s="15"/>
      <c r="I702" s="14"/>
      <c r="J702" s="14"/>
      <c r="K702" s="19"/>
      <c r="L702" s="19"/>
      <c r="M702" s="19"/>
      <c r="N702" s="19"/>
      <c r="O702" s="19"/>
      <c r="P702" s="19"/>
      <c r="Q702" s="19"/>
    </row>
    <row r="703" spans="2:17" x14ac:dyDescent="0.2">
      <c r="I703" s="14"/>
      <c r="J703" s="14"/>
      <c r="K703" s="19"/>
      <c r="L703" s="19"/>
      <c r="M703" s="19"/>
      <c r="N703" s="19"/>
      <c r="O703" s="19"/>
      <c r="P703" s="19"/>
      <c r="Q703" s="19"/>
    </row>
    <row r="704" spans="2:17" x14ac:dyDescent="0.2">
      <c r="B704" s="14"/>
      <c r="C704" s="14"/>
      <c r="D704" s="14"/>
      <c r="E704" s="26"/>
      <c r="F704" s="19"/>
      <c r="G704" s="15"/>
      <c r="H704" s="15"/>
      <c r="I704" s="14"/>
      <c r="J704" s="14"/>
      <c r="K704" s="19"/>
      <c r="L704" s="19"/>
      <c r="M704" s="19"/>
      <c r="N704" s="19"/>
      <c r="O704" s="19"/>
      <c r="P704" s="19"/>
      <c r="Q704" s="19"/>
    </row>
    <row r="705" spans="2:17" x14ac:dyDescent="0.2">
      <c r="B705" s="14"/>
      <c r="C705" s="14"/>
      <c r="D705" s="14"/>
      <c r="E705" s="26"/>
      <c r="F705" s="14"/>
      <c r="G705" s="15"/>
      <c r="H705" s="15"/>
      <c r="I705" s="14"/>
      <c r="J705" s="14"/>
      <c r="K705" s="19"/>
      <c r="L705" s="19"/>
      <c r="M705" s="19"/>
      <c r="N705" s="19"/>
      <c r="O705" s="19"/>
      <c r="P705" s="19"/>
      <c r="Q705" s="19"/>
    </row>
    <row r="706" spans="2:17" x14ac:dyDescent="0.2">
      <c r="B706" s="14"/>
      <c r="C706" s="14"/>
      <c r="D706" s="14"/>
      <c r="E706" s="26"/>
      <c r="F706" s="14"/>
      <c r="G706" s="15"/>
      <c r="H706" s="15"/>
      <c r="I706" s="14"/>
      <c r="J706" s="14"/>
      <c r="K706" s="19"/>
      <c r="L706" s="19"/>
      <c r="M706" s="19"/>
      <c r="N706" s="19"/>
      <c r="O706" s="19"/>
      <c r="P706" s="19"/>
      <c r="Q706" s="19"/>
    </row>
    <row r="707" spans="2:17" x14ac:dyDescent="0.2">
      <c r="B707" s="14"/>
      <c r="C707" s="14"/>
      <c r="D707" s="14"/>
      <c r="E707" s="26"/>
      <c r="F707" s="14"/>
      <c r="G707" s="15"/>
      <c r="H707" s="15"/>
      <c r="I707" s="14"/>
      <c r="J707" s="14"/>
      <c r="K707" s="19"/>
      <c r="L707" s="19"/>
      <c r="M707" s="19"/>
      <c r="N707" s="19"/>
      <c r="O707" s="19"/>
      <c r="P707" s="19"/>
      <c r="Q707" s="19"/>
    </row>
    <row r="708" spans="2:17" x14ac:dyDescent="0.2">
      <c r="B708" s="14"/>
      <c r="C708" s="14"/>
      <c r="D708" s="14"/>
      <c r="E708" s="26"/>
      <c r="F708" s="14"/>
      <c r="G708" s="15"/>
      <c r="H708" s="15"/>
      <c r="I708" s="14"/>
      <c r="J708" s="14"/>
      <c r="K708" s="19"/>
      <c r="L708" s="19"/>
      <c r="M708" s="19"/>
      <c r="N708" s="19"/>
      <c r="O708" s="19"/>
      <c r="P708" s="19"/>
      <c r="Q708" s="19"/>
    </row>
    <row r="709" spans="2:17" x14ac:dyDescent="0.2">
      <c r="I709" s="14"/>
      <c r="J709" s="14"/>
      <c r="K709" s="19"/>
      <c r="L709" s="19"/>
      <c r="M709" s="19"/>
      <c r="N709" s="19"/>
      <c r="O709" s="19"/>
      <c r="P709" s="19"/>
      <c r="Q709" s="19"/>
    </row>
    <row r="710" spans="2:17" x14ac:dyDescent="0.2">
      <c r="B710" s="14"/>
      <c r="C710" s="14"/>
      <c r="D710" s="14"/>
      <c r="E710" s="26"/>
      <c r="F710" s="19"/>
      <c r="G710" s="15"/>
      <c r="H710" s="15"/>
      <c r="I710" s="14"/>
      <c r="J710" s="14"/>
      <c r="K710" s="19"/>
      <c r="L710" s="19"/>
      <c r="M710" s="19"/>
      <c r="N710" s="19"/>
      <c r="O710" s="19"/>
      <c r="P710" s="19"/>
      <c r="Q710" s="19"/>
    </row>
    <row r="711" spans="2:17" x14ac:dyDescent="0.2">
      <c r="I711" s="14"/>
      <c r="J711" s="14"/>
      <c r="K711" s="19"/>
      <c r="L711" s="19"/>
      <c r="M711" s="19"/>
      <c r="N711" s="19"/>
      <c r="O711" s="19"/>
      <c r="P711" s="19"/>
      <c r="Q711" s="19"/>
    </row>
    <row r="712" spans="2:17" x14ac:dyDescent="0.2">
      <c r="I712" s="14"/>
      <c r="J712" s="14"/>
      <c r="K712" s="19"/>
      <c r="L712" s="19"/>
      <c r="M712" s="19"/>
      <c r="N712" s="19"/>
      <c r="O712" s="19"/>
      <c r="P712" s="19"/>
      <c r="Q712" s="19"/>
    </row>
    <row r="713" spans="2:17" x14ac:dyDescent="0.2">
      <c r="B713" s="14"/>
      <c r="C713" s="14"/>
      <c r="D713" s="14"/>
      <c r="E713" s="26"/>
      <c r="F713" s="14"/>
      <c r="G713" s="15"/>
      <c r="H713" s="15"/>
      <c r="I713" s="14"/>
      <c r="J713" s="14"/>
      <c r="K713" s="19"/>
      <c r="L713" s="19"/>
      <c r="M713" s="19"/>
      <c r="N713" s="19"/>
      <c r="O713" s="19"/>
      <c r="P713" s="19"/>
      <c r="Q713" s="19"/>
    </row>
    <row r="714" spans="2:17" x14ac:dyDescent="0.2">
      <c r="I714" s="14"/>
      <c r="J714" s="14"/>
      <c r="K714" s="19"/>
      <c r="L714" s="19"/>
      <c r="M714" s="19"/>
      <c r="N714" s="19"/>
      <c r="O714" s="19"/>
      <c r="P714" s="19"/>
      <c r="Q714" s="19"/>
    </row>
    <row r="715" spans="2:17" x14ac:dyDescent="0.2">
      <c r="B715" s="14"/>
      <c r="C715" s="14"/>
      <c r="D715" s="14"/>
      <c r="E715" s="26"/>
      <c r="F715" s="19"/>
      <c r="G715" s="15"/>
      <c r="H715" s="15"/>
      <c r="I715" s="14"/>
      <c r="J715" s="14"/>
      <c r="K715" s="19"/>
      <c r="L715" s="19"/>
      <c r="M715" s="19"/>
      <c r="N715" s="19"/>
      <c r="O715" s="19"/>
      <c r="P715" s="19"/>
      <c r="Q715" s="19"/>
    </row>
    <row r="716" spans="2:17" x14ac:dyDescent="0.2">
      <c r="I716" s="14"/>
      <c r="J716" s="14"/>
      <c r="K716" s="19"/>
      <c r="L716" s="19"/>
      <c r="M716" s="19"/>
      <c r="N716" s="19"/>
      <c r="O716" s="19"/>
      <c r="P716" s="19"/>
      <c r="Q716" s="19"/>
    </row>
    <row r="717" spans="2:17" x14ac:dyDescent="0.2">
      <c r="B717" s="14"/>
      <c r="C717" s="14"/>
      <c r="D717" s="14"/>
      <c r="E717" s="26"/>
      <c r="F717" s="14"/>
      <c r="G717" s="15"/>
      <c r="H717" s="15"/>
      <c r="I717" s="14"/>
      <c r="J717" s="14"/>
      <c r="K717" s="19"/>
      <c r="L717" s="19"/>
      <c r="M717" s="19"/>
      <c r="N717" s="19"/>
      <c r="O717" s="19"/>
      <c r="P717" s="19"/>
      <c r="Q717" s="19"/>
    </row>
    <row r="718" spans="2:17" x14ac:dyDescent="0.2">
      <c r="I718" s="14"/>
      <c r="J718" s="14"/>
      <c r="K718" s="19"/>
      <c r="L718" s="19"/>
      <c r="M718" s="19"/>
      <c r="N718" s="19"/>
      <c r="O718" s="19"/>
      <c r="P718" s="19"/>
      <c r="Q718" s="19"/>
    </row>
    <row r="719" spans="2:17" x14ac:dyDescent="0.2">
      <c r="I719" s="14"/>
      <c r="J719" s="14"/>
      <c r="K719" s="19"/>
      <c r="L719" s="19"/>
      <c r="M719" s="19"/>
      <c r="N719" s="19"/>
      <c r="O719" s="19"/>
      <c r="P719" s="19"/>
      <c r="Q719" s="19"/>
    </row>
    <row r="720" spans="2:17" x14ac:dyDescent="0.2">
      <c r="B720" s="14"/>
      <c r="C720" s="14"/>
      <c r="D720" s="14"/>
      <c r="E720" s="26"/>
      <c r="F720" s="19"/>
      <c r="G720" s="15"/>
      <c r="H720" s="15"/>
      <c r="I720" s="14"/>
      <c r="J720" s="14"/>
      <c r="K720" s="19"/>
      <c r="L720" s="19"/>
      <c r="M720" s="19"/>
      <c r="N720" s="19"/>
      <c r="O720" s="19"/>
      <c r="P720" s="19"/>
      <c r="Q720" s="19"/>
    </row>
    <row r="721" spans="2:17" x14ac:dyDescent="0.2">
      <c r="I721" s="14"/>
      <c r="J721" s="14"/>
      <c r="K721" s="19"/>
      <c r="M721" s="19"/>
      <c r="N721" s="19"/>
      <c r="O721" s="19"/>
      <c r="P721" s="19"/>
      <c r="Q721" s="19"/>
    </row>
    <row r="722" spans="2:17" x14ac:dyDescent="0.2">
      <c r="G722" s="28"/>
      <c r="I722" s="14"/>
      <c r="J722" s="14"/>
      <c r="K722" s="19"/>
      <c r="L722" s="19"/>
      <c r="M722" s="19"/>
      <c r="N722" s="19"/>
      <c r="O722" s="19"/>
      <c r="P722" s="19"/>
      <c r="Q722" s="19"/>
    </row>
    <row r="723" spans="2:17" x14ac:dyDescent="0.2">
      <c r="I723" s="14"/>
      <c r="J723" s="14"/>
      <c r="K723" s="19"/>
      <c r="L723" s="19"/>
      <c r="M723" s="19"/>
      <c r="N723" s="19"/>
      <c r="O723" s="19"/>
      <c r="P723" s="19"/>
      <c r="Q723" s="19"/>
    </row>
    <row r="724" spans="2:17" x14ac:dyDescent="0.2">
      <c r="I724" s="14"/>
      <c r="J724" s="14"/>
      <c r="K724" s="19"/>
      <c r="L724" s="19"/>
      <c r="M724" s="19"/>
      <c r="N724" s="19"/>
      <c r="O724" s="19"/>
      <c r="P724" s="19"/>
      <c r="Q724" s="19"/>
    </row>
    <row r="725" spans="2:17" x14ac:dyDescent="0.2">
      <c r="I725" s="14"/>
      <c r="J725" s="14"/>
      <c r="K725" s="19"/>
      <c r="L725" s="19"/>
      <c r="M725" s="19"/>
      <c r="N725" s="19"/>
      <c r="O725" s="19"/>
      <c r="P725" s="19"/>
      <c r="Q725" s="19"/>
    </row>
    <row r="726" spans="2:17" x14ac:dyDescent="0.2">
      <c r="I726" s="14"/>
      <c r="J726" s="14"/>
      <c r="K726" s="19"/>
      <c r="L726" s="19"/>
      <c r="M726" s="19"/>
      <c r="N726" s="19"/>
      <c r="O726" s="19"/>
      <c r="P726" s="19"/>
      <c r="Q726" s="19"/>
    </row>
    <row r="727" spans="2:17" x14ac:dyDescent="0.2">
      <c r="I727" s="14"/>
      <c r="J727" s="14"/>
      <c r="K727" s="19"/>
      <c r="L727" s="19"/>
      <c r="M727" s="19"/>
      <c r="N727" s="19"/>
      <c r="O727" s="19"/>
      <c r="P727" s="19"/>
      <c r="Q727" s="19"/>
    </row>
    <row r="728" spans="2:17" x14ac:dyDescent="0.2">
      <c r="I728" s="14"/>
      <c r="J728" s="14"/>
      <c r="K728" s="19"/>
      <c r="L728" s="19"/>
      <c r="M728" s="19"/>
      <c r="N728" s="19"/>
      <c r="O728" s="19"/>
      <c r="P728" s="19"/>
      <c r="Q728" s="19"/>
    </row>
    <row r="729" spans="2:17" x14ac:dyDescent="0.2">
      <c r="I729" s="14"/>
      <c r="J729" s="14"/>
      <c r="K729" s="19"/>
      <c r="L729" s="19"/>
      <c r="M729" s="19"/>
      <c r="N729" s="19"/>
      <c r="O729" s="19"/>
      <c r="P729" s="19"/>
      <c r="Q729" s="19"/>
    </row>
    <row r="730" spans="2:17" x14ac:dyDescent="0.2">
      <c r="I730" s="14"/>
      <c r="J730" s="14"/>
      <c r="K730" s="19"/>
      <c r="L730" s="19"/>
      <c r="M730" s="19"/>
      <c r="N730" s="19"/>
      <c r="O730" s="19"/>
      <c r="P730" s="19"/>
      <c r="Q730" s="19"/>
    </row>
    <row r="731" spans="2:17" x14ac:dyDescent="0.2">
      <c r="I731" s="14"/>
      <c r="J731" s="14"/>
      <c r="K731" s="19"/>
      <c r="L731" s="19"/>
      <c r="M731" s="19"/>
      <c r="N731" s="19"/>
      <c r="O731" s="19"/>
      <c r="P731" s="19"/>
      <c r="Q731" s="19"/>
    </row>
    <row r="732" spans="2:17" x14ac:dyDescent="0.2">
      <c r="I732" s="14"/>
      <c r="J732" s="14"/>
      <c r="K732" s="19"/>
      <c r="L732" s="19"/>
      <c r="M732" s="19"/>
      <c r="N732" s="19"/>
      <c r="O732" s="19"/>
      <c r="P732" s="19"/>
      <c r="Q732" s="19"/>
    </row>
    <row r="733" spans="2:17" x14ac:dyDescent="0.2">
      <c r="G733" s="28"/>
      <c r="I733" s="14"/>
      <c r="J733" s="14"/>
      <c r="K733" s="19"/>
      <c r="L733" s="19"/>
      <c r="M733" s="19"/>
      <c r="N733" s="19"/>
      <c r="O733" s="19"/>
      <c r="P733" s="19"/>
      <c r="Q733" s="19"/>
    </row>
    <row r="734" spans="2:17" x14ac:dyDescent="0.2">
      <c r="B734" s="14"/>
      <c r="C734" s="14"/>
      <c r="D734" s="14"/>
      <c r="E734" s="26"/>
      <c r="F734" s="19"/>
      <c r="G734" s="15"/>
      <c r="H734" s="15"/>
      <c r="I734" s="14"/>
      <c r="J734" s="14"/>
      <c r="K734" s="19"/>
      <c r="L734" s="19"/>
      <c r="M734" s="19"/>
      <c r="N734" s="19"/>
      <c r="O734" s="19"/>
      <c r="P734" s="19"/>
      <c r="Q734" s="19"/>
    </row>
    <row r="735" spans="2:17" x14ac:dyDescent="0.2">
      <c r="B735" s="14"/>
      <c r="C735" s="14"/>
      <c r="D735" s="14"/>
      <c r="E735" s="26"/>
      <c r="F735" s="19"/>
      <c r="G735" s="15"/>
      <c r="H735" s="15"/>
      <c r="I735" s="14"/>
      <c r="J735" s="14"/>
      <c r="K735" s="19"/>
      <c r="L735" s="19"/>
      <c r="M735" s="19"/>
      <c r="N735" s="19"/>
      <c r="O735" s="19"/>
      <c r="P735" s="19"/>
      <c r="Q735" s="19"/>
    </row>
    <row r="736" spans="2:17" x14ac:dyDescent="0.2">
      <c r="B736" s="14"/>
      <c r="C736" s="14"/>
      <c r="D736" s="14"/>
      <c r="E736" s="26"/>
      <c r="F736" s="19"/>
      <c r="G736" s="15"/>
      <c r="H736" s="15"/>
      <c r="I736" s="14"/>
      <c r="J736" s="14"/>
      <c r="K736" s="19"/>
      <c r="L736" s="19"/>
      <c r="M736" s="19"/>
      <c r="N736" s="19"/>
      <c r="O736" s="19"/>
      <c r="P736" s="19"/>
      <c r="Q736" s="19"/>
    </row>
    <row r="737" spans="2:17" x14ac:dyDescent="0.2">
      <c r="F737" s="16"/>
      <c r="I737" s="14"/>
      <c r="J737" s="14"/>
      <c r="K737" s="19"/>
      <c r="L737" s="19"/>
      <c r="M737" s="19"/>
      <c r="N737" s="19"/>
      <c r="O737" s="19"/>
      <c r="P737" s="19"/>
      <c r="Q737" s="19"/>
    </row>
    <row r="738" spans="2:17" x14ac:dyDescent="0.2">
      <c r="I738" s="14"/>
      <c r="J738" s="14"/>
      <c r="K738" s="19"/>
      <c r="L738" s="19"/>
      <c r="M738" s="19"/>
      <c r="N738" s="19"/>
      <c r="O738" s="19"/>
      <c r="P738" s="19"/>
      <c r="Q738" s="19"/>
    </row>
    <row r="739" spans="2:17" x14ac:dyDescent="0.2">
      <c r="G739" s="28"/>
      <c r="I739" s="14"/>
      <c r="J739" s="14"/>
      <c r="K739" s="19"/>
      <c r="L739" s="19"/>
      <c r="M739" s="19"/>
      <c r="N739" s="19"/>
      <c r="O739" s="19"/>
      <c r="P739" s="19"/>
      <c r="Q739" s="19"/>
    </row>
    <row r="740" spans="2:17" x14ac:dyDescent="0.2">
      <c r="I740" s="14"/>
      <c r="J740" s="14"/>
      <c r="K740" s="19"/>
      <c r="L740" s="19"/>
      <c r="M740" s="19"/>
      <c r="N740" s="19"/>
      <c r="O740" s="19"/>
      <c r="P740" s="19"/>
      <c r="Q740" s="19"/>
    </row>
    <row r="741" spans="2:17" x14ac:dyDescent="0.2">
      <c r="I741" s="14"/>
      <c r="J741" s="14"/>
      <c r="K741" s="19"/>
      <c r="L741" s="19"/>
      <c r="M741" s="19"/>
      <c r="N741" s="19"/>
      <c r="O741" s="19"/>
      <c r="P741" s="19"/>
      <c r="Q741" s="19"/>
    </row>
    <row r="742" spans="2:17" x14ac:dyDescent="0.2">
      <c r="I742" s="14"/>
      <c r="J742" s="14"/>
      <c r="K742" s="19"/>
      <c r="L742" s="19"/>
      <c r="M742" s="19"/>
      <c r="N742" s="19"/>
      <c r="O742" s="19"/>
      <c r="P742" s="19"/>
      <c r="Q742" s="19"/>
    </row>
    <row r="743" spans="2:17" x14ac:dyDescent="0.2">
      <c r="I743" s="14"/>
      <c r="J743" s="14"/>
      <c r="K743" s="19"/>
      <c r="L743" s="19"/>
      <c r="M743" s="19"/>
      <c r="N743" s="19"/>
      <c r="O743" s="19"/>
      <c r="P743" s="19"/>
      <c r="Q743" s="19"/>
    </row>
    <row r="744" spans="2:17" x14ac:dyDescent="0.2">
      <c r="B744" s="14"/>
      <c r="C744" s="14"/>
      <c r="D744" s="14"/>
      <c r="E744" s="26"/>
      <c r="F744" s="14"/>
      <c r="G744" s="15"/>
      <c r="H744" s="15"/>
      <c r="I744" s="14"/>
      <c r="J744" s="14"/>
      <c r="K744" s="19"/>
      <c r="L744" s="19"/>
      <c r="M744" s="19"/>
      <c r="N744" s="19"/>
      <c r="O744" s="19"/>
      <c r="P744" s="19"/>
      <c r="Q744" s="19"/>
    </row>
    <row r="745" spans="2:17" x14ac:dyDescent="0.2">
      <c r="B745" s="14"/>
      <c r="C745" s="14"/>
      <c r="D745" s="14"/>
      <c r="E745" s="26"/>
      <c r="F745" s="19"/>
      <c r="G745" s="15"/>
      <c r="H745" s="15"/>
      <c r="I745" s="14"/>
      <c r="J745" s="14"/>
      <c r="K745" s="19"/>
      <c r="L745" s="19"/>
      <c r="M745" s="19"/>
      <c r="N745" s="19"/>
      <c r="O745" s="19"/>
      <c r="P745" s="19"/>
      <c r="Q745" s="19"/>
    </row>
    <row r="746" spans="2:17" x14ac:dyDescent="0.2">
      <c r="I746" s="14"/>
      <c r="J746" s="14"/>
      <c r="K746" s="19"/>
      <c r="L746" s="19"/>
      <c r="M746" s="19"/>
      <c r="N746" s="19"/>
      <c r="O746" s="19"/>
      <c r="P746" s="19"/>
      <c r="Q746" s="19"/>
    </row>
    <row r="747" spans="2:17" x14ac:dyDescent="0.2">
      <c r="I747" s="14"/>
      <c r="J747" s="14"/>
      <c r="K747" s="19"/>
      <c r="L747" s="19"/>
      <c r="M747" s="19"/>
      <c r="N747" s="19"/>
      <c r="O747" s="19"/>
      <c r="P747" s="19"/>
      <c r="Q747" s="19"/>
    </row>
    <row r="748" spans="2:17" x14ac:dyDescent="0.2">
      <c r="I748" s="14"/>
      <c r="J748" s="14"/>
      <c r="K748" s="19"/>
      <c r="L748" s="19"/>
      <c r="M748" s="19"/>
      <c r="N748" s="19"/>
      <c r="O748" s="19"/>
      <c r="P748" s="19"/>
      <c r="Q748" s="19"/>
    </row>
    <row r="749" spans="2:17" x14ac:dyDescent="0.2">
      <c r="B749" s="14"/>
      <c r="C749" s="14"/>
      <c r="D749" s="14"/>
      <c r="E749" s="26"/>
      <c r="F749" s="19"/>
      <c r="G749" s="15"/>
      <c r="H749" s="15"/>
      <c r="I749" s="14"/>
      <c r="J749" s="14"/>
      <c r="K749" s="19"/>
      <c r="L749" s="19"/>
      <c r="M749" s="19"/>
      <c r="N749" s="19"/>
      <c r="O749" s="19"/>
      <c r="P749" s="19"/>
      <c r="Q749" s="19"/>
    </row>
    <row r="750" spans="2:17" x14ac:dyDescent="0.2">
      <c r="B750" s="14"/>
      <c r="C750" s="14"/>
      <c r="D750" s="14"/>
      <c r="E750" s="26"/>
      <c r="F750" s="19"/>
      <c r="G750" s="15"/>
      <c r="H750" s="15"/>
      <c r="I750" s="14"/>
      <c r="J750" s="14"/>
      <c r="K750" s="19"/>
      <c r="L750" s="19"/>
      <c r="M750" s="19"/>
      <c r="N750" s="19"/>
      <c r="O750" s="19"/>
      <c r="P750" s="19"/>
      <c r="Q750" s="19"/>
    </row>
    <row r="751" spans="2:17" x14ac:dyDescent="0.2">
      <c r="I751" s="14"/>
      <c r="J751" s="14"/>
      <c r="K751" s="19"/>
      <c r="L751" s="19"/>
      <c r="M751" s="19"/>
      <c r="N751" s="19"/>
      <c r="O751" s="19"/>
      <c r="P751" s="19"/>
      <c r="Q751" s="19"/>
    </row>
    <row r="752" spans="2:17" x14ac:dyDescent="0.2">
      <c r="B752" s="14"/>
      <c r="C752" s="14"/>
      <c r="D752" s="14"/>
      <c r="E752" s="26"/>
      <c r="F752" s="19"/>
      <c r="G752" s="15"/>
      <c r="H752" s="15"/>
      <c r="I752" s="14"/>
      <c r="J752" s="14"/>
      <c r="K752" s="19"/>
      <c r="L752" s="19"/>
      <c r="M752" s="19"/>
      <c r="N752" s="19"/>
      <c r="O752" s="19"/>
      <c r="P752" s="19"/>
      <c r="Q752" s="19"/>
    </row>
    <row r="753" spans="2:17" x14ac:dyDescent="0.2">
      <c r="I753" s="14"/>
      <c r="J753" s="14"/>
      <c r="K753" s="19"/>
      <c r="L753" s="19"/>
      <c r="M753" s="19"/>
      <c r="N753" s="19"/>
      <c r="O753" s="19"/>
      <c r="P753" s="19"/>
      <c r="Q753" s="19"/>
    </row>
    <row r="754" spans="2:17" x14ac:dyDescent="0.2">
      <c r="I754" s="14"/>
      <c r="J754" s="14"/>
      <c r="K754" s="19"/>
      <c r="L754" s="19"/>
      <c r="M754" s="19"/>
      <c r="N754" s="19"/>
      <c r="O754" s="19"/>
      <c r="P754" s="19"/>
      <c r="Q754" s="19"/>
    </row>
    <row r="755" spans="2:17" x14ac:dyDescent="0.2">
      <c r="I755" s="14"/>
      <c r="J755" s="14"/>
      <c r="K755" s="19"/>
      <c r="M755" s="19"/>
      <c r="N755" s="19"/>
      <c r="O755" s="19"/>
      <c r="P755" s="19"/>
      <c r="Q755" s="19"/>
    </row>
    <row r="756" spans="2:17" x14ac:dyDescent="0.2">
      <c r="I756" s="14"/>
      <c r="J756" s="14"/>
      <c r="K756" s="19"/>
      <c r="L756" s="19"/>
      <c r="M756" s="19"/>
      <c r="N756" s="19"/>
      <c r="O756" s="19"/>
      <c r="P756" s="19"/>
      <c r="Q756" s="19"/>
    </row>
    <row r="757" spans="2:17" x14ac:dyDescent="0.2">
      <c r="B757" s="14"/>
      <c r="C757" s="14"/>
      <c r="D757" s="14"/>
      <c r="E757" s="26"/>
      <c r="F757" s="19"/>
      <c r="G757" s="15"/>
      <c r="H757" s="15"/>
      <c r="I757" s="14"/>
      <c r="J757" s="14"/>
      <c r="K757" s="19"/>
      <c r="L757" s="19"/>
      <c r="M757" s="19"/>
      <c r="N757" s="19"/>
      <c r="O757" s="19"/>
      <c r="P757" s="19"/>
      <c r="Q757" s="19"/>
    </row>
    <row r="758" spans="2:17" x14ac:dyDescent="0.2">
      <c r="I758" s="14"/>
      <c r="J758" s="14"/>
      <c r="K758" s="19"/>
      <c r="L758" s="19"/>
      <c r="M758" s="19"/>
      <c r="N758" s="19"/>
      <c r="O758" s="19"/>
      <c r="P758" s="19"/>
      <c r="Q758" s="19"/>
    </row>
    <row r="759" spans="2:17" x14ac:dyDescent="0.2">
      <c r="I759" s="14"/>
      <c r="J759" s="14"/>
      <c r="K759" s="19"/>
      <c r="L759" s="19"/>
      <c r="M759" s="19"/>
      <c r="N759" s="19"/>
      <c r="O759" s="19"/>
      <c r="P759" s="19"/>
      <c r="Q759" s="19"/>
    </row>
    <row r="760" spans="2:17" x14ac:dyDescent="0.2">
      <c r="B760" s="14"/>
      <c r="C760" s="14"/>
      <c r="D760" s="14"/>
      <c r="E760" s="26"/>
      <c r="F760" s="19"/>
      <c r="G760" s="15"/>
      <c r="H760" s="15"/>
      <c r="I760" s="14"/>
      <c r="J760" s="14"/>
      <c r="K760" s="19"/>
      <c r="L760" s="19"/>
      <c r="M760" s="19"/>
      <c r="N760" s="19"/>
      <c r="O760" s="19"/>
      <c r="P760" s="19"/>
      <c r="Q760" s="19"/>
    </row>
    <row r="761" spans="2:17" x14ac:dyDescent="0.2">
      <c r="B761" s="14"/>
      <c r="C761" s="14"/>
      <c r="D761" s="14"/>
      <c r="E761" s="26"/>
      <c r="F761" s="19"/>
      <c r="G761" s="15"/>
      <c r="H761" s="15"/>
      <c r="I761" s="14"/>
      <c r="J761" s="14"/>
      <c r="K761" s="19"/>
      <c r="L761" s="19"/>
      <c r="M761" s="19"/>
      <c r="N761" s="19"/>
      <c r="O761" s="19"/>
      <c r="P761" s="19"/>
      <c r="Q761" s="19"/>
    </row>
    <row r="762" spans="2:17" x14ac:dyDescent="0.2">
      <c r="I762" s="14"/>
      <c r="J762" s="14"/>
      <c r="K762" s="19"/>
      <c r="L762" s="19"/>
      <c r="M762" s="19"/>
      <c r="N762" s="19"/>
      <c r="O762" s="19"/>
      <c r="P762" s="19"/>
      <c r="Q762" s="19"/>
    </row>
    <row r="763" spans="2:17" x14ac:dyDescent="0.2">
      <c r="I763" s="14"/>
      <c r="J763" s="14"/>
      <c r="K763" s="19"/>
      <c r="L763" s="19"/>
      <c r="M763" s="19"/>
      <c r="N763" s="19"/>
      <c r="O763" s="19"/>
      <c r="P763" s="19"/>
      <c r="Q763" s="19"/>
    </row>
    <row r="764" spans="2:17" x14ac:dyDescent="0.2">
      <c r="B764" s="14"/>
      <c r="C764" s="14"/>
      <c r="D764" s="14"/>
      <c r="E764" s="26"/>
      <c r="F764" s="14"/>
      <c r="G764" s="15"/>
      <c r="H764" s="15"/>
      <c r="I764" s="14"/>
      <c r="J764" s="14"/>
      <c r="K764" s="19"/>
      <c r="L764" s="19"/>
      <c r="M764" s="19"/>
      <c r="N764" s="19"/>
      <c r="O764" s="19"/>
      <c r="P764" s="19"/>
      <c r="Q764" s="19"/>
    </row>
    <row r="765" spans="2:17" x14ac:dyDescent="0.2">
      <c r="I765" s="14"/>
      <c r="J765" s="14"/>
      <c r="K765" s="19"/>
      <c r="L765" s="19"/>
      <c r="M765" s="19"/>
      <c r="N765" s="19"/>
      <c r="O765" s="19"/>
      <c r="P765" s="19"/>
      <c r="Q765" s="19"/>
    </row>
    <row r="766" spans="2:17" x14ac:dyDescent="0.2">
      <c r="B766" s="14"/>
      <c r="C766" s="14"/>
      <c r="D766" s="14"/>
      <c r="E766" s="26"/>
      <c r="F766" s="19"/>
      <c r="G766" s="15"/>
      <c r="H766" s="15"/>
      <c r="I766" s="14"/>
      <c r="J766" s="14"/>
      <c r="K766" s="19"/>
      <c r="L766" s="19"/>
      <c r="M766" s="19"/>
      <c r="N766" s="19"/>
      <c r="O766" s="19"/>
      <c r="P766" s="19"/>
      <c r="Q766" s="19"/>
    </row>
    <row r="767" spans="2:17" x14ac:dyDescent="0.2">
      <c r="B767" s="14"/>
      <c r="C767" s="14"/>
      <c r="D767" s="14"/>
      <c r="E767" s="26"/>
      <c r="F767" s="19"/>
      <c r="G767" s="15"/>
      <c r="H767" s="15"/>
      <c r="I767" s="14"/>
      <c r="J767" s="14"/>
      <c r="K767" s="19"/>
      <c r="L767" s="19"/>
      <c r="M767" s="19"/>
      <c r="N767" s="19"/>
      <c r="O767" s="19"/>
      <c r="P767" s="19"/>
      <c r="Q767" s="19"/>
    </row>
    <row r="768" spans="2:17" x14ac:dyDescent="0.2">
      <c r="B768" s="14"/>
      <c r="C768" s="14"/>
      <c r="D768" s="14"/>
      <c r="E768" s="26"/>
      <c r="F768" s="19"/>
      <c r="G768" s="15"/>
      <c r="H768" s="15"/>
      <c r="I768" s="14"/>
      <c r="J768" s="14"/>
      <c r="K768" s="19"/>
      <c r="L768" s="19"/>
      <c r="M768" s="19"/>
      <c r="N768" s="19"/>
      <c r="O768" s="19"/>
      <c r="P768" s="19"/>
      <c r="Q768" s="19"/>
    </row>
    <row r="769" spans="2:17" x14ac:dyDescent="0.2">
      <c r="I769" s="14"/>
      <c r="J769" s="14"/>
      <c r="K769" s="19"/>
      <c r="L769" s="19"/>
      <c r="M769" s="19"/>
      <c r="N769" s="19"/>
      <c r="O769" s="19"/>
      <c r="P769" s="19"/>
      <c r="Q769" s="19"/>
    </row>
    <row r="770" spans="2:17" x14ac:dyDescent="0.2">
      <c r="I770" s="14"/>
      <c r="J770" s="14"/>
      <c r="K770" s="19"/>
      <c r="L770" s="19"/>
      <c r="M770" s="19"/>
      <c r="N770" s="19"/>
      <c r="O770" s="19"/>
      <c r="P770" s="19"/>
      <c r="Q770" s="19"/>
    </row>
    <row r="771" spans="2:17" x14ac:dyDescent="0.2">
      <c r="B771" s="14"/>
      <c r="C771" s="14"/>
      <c r="D771" s="14"/>
      <c r="E771" s="26"/>
      <c r="F771" s="19"/>
      <c r="G771" s="15"/>
      <c r="H771" s="15"/>
      <c r="I771" s="14"/>
      <c r="J771" s="14"/>
      <c r="K771" s="19"/>
      <c r="L771" s="19"/>
      <c r="M771" s="19"/>
      <c r="N771" s="19"/>
      <c r="O771" s="19"/>
      <c r="P771" s="19"/>
      <c r="Q771" s="19"/>
    </row>
    <row r="772" spans="2:17" x14ac:dyDescent="0.2">
      <c r="B772" s="14"/>
      <c r="C772" s="14"/>
      <c r="D772" s="14"/>
      <c r="E772" s="26"/>
      <c r="F772" s="19"/>
      <c r="G772" s="15"/>
      <c r="H772" s="15"/>
      <c r="I772" s="14"/>
      <c r="J772" s="14"/>
      <c r="K772" s="19"/>
      <c r="L772" s="19"/>
      <c r="M772" s="19"/>
      <c r="N772" s="19"/>
      <c r="O772" s="19"/>
      <c r="P772" s="19"/>
      <c r="Q772" s="19"/>
    </row>
    <row r="773" spans="2:17" x14ac:dyDescent="0.2">
      <c r="B773" s="14"/>
      <c r="C773" s="14"/>
      <c r="D773" s="14"/>
      <c r="E773" s="26"/>
      <c r="F773" s="19"/>
      <c r="G773" s="15"/>
      <c r="H773" s="15"/>
      <c r="I773" s="14"/>
      <c r="J773" s="14"/>
      <c r="K773" s="19"/>
      <c r="L773" s="19"/>
      <c r="M773" s="19"/>
      <c r="N773" s="19"/>
      <c r="O773" s="19"/>
      <c r="P773" s="19"/>
      <c r="Q773" s="19"/>
    </row>
    <row r="774" spans="2:17" x14ac:dyDescent="0.2">
      <c r="B774" s="14"/>
      <c r="C774" s="14"/>
      <c r="D774" s="14"/>
      <c r="E774" s="26"/>
      <c r="F774" s="19"/>
      <c r="G774" s="15"/>
      <c r="H774" s="15"/>
      <c r="I774" s="14"/>
      <c r="J774" s="14"/>
      <c r="K774" s="19"/>
      <c r="L774" s="19"/>
      <c r="M774" s="19"/>
      <c r="N774" s="19"/>
      <c r="O774" s="19"/>
      <c r="P774" s="19"/>
      <c r="Q774" s="19"/>
    </row>
    <row r="775" spans="2:17" x14ac:dyDescent="0.2">
      <c r="B775" s="14"/>
      <c r="C775" s="14"/>
      <c r="D775" s="14"/>
      <c r="E775" s="26"/>
      <c r="F775" s="19"/>
      <c r="G775" s="15"/>
      <c r="H775" s="15"/>
      <c r="I775" s="14"/>
      <c r="J775" s="14"/>
      <c r="K775" s="19"/>
      <c r="L775" s="19"/>
      <c r="M775" s="19"/>
      <c r="N775" s="19"/>
      <c r="O775" s="19"/>
      <c r="P775" s="19"/>
      <c r="Q775" s="19"/>
    </row>
    <row r="776" spans="2:17" x14ac:dyDescent="0.2">
      <c r="B776" s="14"/>
      <c r="C776" s="14"/>
      <c r="D776" s="14"/>
      <c r="E776" s="26"/>
      <c r="F776" s="19"/>
      <c r="G776" s="15"/>
      <c r="H776" s="15"/>
      <c r="I776" s="14"/>
      <c r="J776" s="14"/>
      <c r="K776" s="19"/>
      <c r="L776" s="19"/>
      <c r="M776" s="19"/>
      <c r="N776" s="19"/>
      <c r="O776" s="19"/>
      <c r="P776" s="19"/>
      <c r="Q776" s="19"/>
    </row>
    <row r="777" spans="2:17" x14ac:dyDescent="0.2">
      <c r="B777" s="14"/>
      <c r="C777" s="14"/>
      <c r="D777" s="14"/>
      <c r="E777" s="26"/>
      <c r="F777" s="19"/>
      <c r="G777" s="15"/>
      <c r="H777" s="15"/>
      <c r="I777" s="14"/>
      <c r="J777" s="14"/>
      <c r="K777" s="19"/>
      <c r="L777" s="19"/>
      <c r="M777" s="19"/>
      <c r="N777" s="19"/>
      <c r="O777" s="19"/>
      <c r="P777" s="19"/>
      <c r="Q777" s="19"/>
    </row>
    <row r="778" spans="2:17" x14ac:dyDescent="0.2">
      <c r="B778" s="14"/>
      <c r="C778" s="14"/>
      <c r="D778" s="14"/>
      <c r="E778" s="26"/>
      <c r="F778" s="19"/>
      <c r="G778" s="15"/>
      <c r="H778" s="15"/>
      <c r="I778" s="14"/>
      <c r="J778" s="14"/>
      <c r="K778" s="19"/>
      <c r="L778" s="19"/>
      <c r="M778" s="19"/>
      <c r="N778" s="19"/>
      <c r="O778" s="19"/>
      <c r="P778" s="19"/>
      <c r="Q778" s="19"/>
    </row>
    <row r="779" spans="2:17" x14ac:dyDescent="0.2">
      <c r="B779" s="14"/>
      <c r="C779" s="14"/>
      <c r="D779" s="14"/>
      <c r="E779" s="26"/>
      <c r="F779" s="14"/>
      <c r="G779" s="15"/>
      <c r="H779" s="15"/>
      <c r="I779" s="14"/>
      <c r="J779" s="14"/>
      <c r="K779" s="19"/>
      <c r="L779" s="19"/>
      <c r="M779" s="19"/>
      <c r="N779" s="19"/>
      <c r="O779" s="19"/>
      <c r="P779" s="19"/>
      <c r="Q779" s="19"/>
    </row>
    <row r="780" spans="2:17" x14ac:dyDescent="0.2">
      <c r="B780" s="14"/>
      <c r="C780" s="14"/>
      <c r="D780" s="14"/>
      <c r="E780" s="26"/>
      <c r="F780" s="14"/>
      <c r="G780" s="15"/>
      <c r="H780" s="15"/>
      <c r="I780" s="14"/>
      <c r="J780" s="14"/>
      <c r="K780" s="19"/>
      <c r="L780" s="19"/>
      <c r="M780" s="19"/>
      <c r="N780" s="19"/>
      <c r="O780" s="19"/>
      <c r="P780" s="19"/>
      <c r="Q780" s="19"/>
    </row>
    <row r="781" spans="2:17" x14ac:dyDescent="0.2">
      <c r="I781" s="14"/>
      <c r="J781" s="14"/>
      <c r="K781" s="19"/>
      <c r="L781" s="19"/>
      <c r="M781" s="19"/>
      <c r="N781" s="19"/>
      <c r="O781" s="19"/>
      <c r="P781" s="19"/>
      <c r="Q781" s="19"/>
    </row>
    <row r="782" spans="2:17" x14ac:dyDescent="0.2">
      <c r="I782" s="14"/>
      <c r="J782" s="14"/>
      <c r="K782" s="19"/>
      <c r="L782" s="19"/>
      <c r="M782" s="19"/>
      <c r="N782" s="19"/>
      <c r="O782" s="19"/>
      <c r="P782" s="19"/>
      <c r="Q782" s="19"/>
    </row>
    <row r="783" spans="2:17" x14ac:dyDescent="0.2">
      <c r="B783" s="14"/>
      <c r="C783" s="14"/>
      <c r="D783" s="14"/>
      <c r="E783" s="26"/>
      <c r="F783" s="19"/>
      <c r="G783" s="15"/>
      <c r="H783" s="15"/>
      <c r="I783" s="14"/>
      <c r="J783" s="14"/>
      <c r="K783" s="19"/>
      <c r="L783" s="19"/>
      <c r="M783" s="19"/>
      <c r="N783" s="19"/>
      <c r="O783" s="19"/>
      <c r="P783" s="19"/>
      <c r="Q783" s="19"/>
    </row>
    <row r="784" spans="2:17" x14ac:dyDescent="0.2">
      <c r="B784" s="14"/>
      <c r="C784" s="14"/>
      <c r="D784" s="14"/>
      <c r="E784" s="26"/>
      <c r="F784" s="19"/>
      <c r="G784" s="15"/>
      <c r="H784" s="15"/>
      <c r="I784" s="14"/>
      <c r="J784" s="14"/>
      <c r="K784" s="19"/>
      <c r="L784" s="19"/>
      <c r="M784" s="19"/>
      <c r="N784" s="19"/>
      <c r="O784" s="19"/>
      <c r="P784" s="19"/>
      <c r="Q784" s="19"/>
    </row>
    <row r="785" spans="2:17" x14ac:dyDescent="0.2">
      <c r="B785" s="14"/>
      <c r="C785" s="14"/>
      <c r="D785" s="14"/>
      <c r="E785" s="26"/>
      <c r="F785" s="19"/>
      <c r="G785" s="15"/>
      <c r="H785" s="15"/>
      <c r="I785" s="14"/>
      <c r="J785" s="14"/>
      <c r="K785" s="19"/>
      <c r="L785" s="19"/>
      <c r="M785" s="19"/>
      <c r="N785" s="19"/>
      <c r="O785" s="19"/>
      <c r="P785" s="19"/>
      <c r="Q785" s="19"/>
    </row>
    <row r="786" spans="2:17" x14ac:dyDescent="0.2">
      <c r="B786" s="14"/>
      <c r="C786" s="14"/>
      <c r="D786" s="14"/>
      <c r="E786" s="26"/>
      <c r="F786" s="19"/>
      <c r="G786" s="15"/>
      <c r="H786" s="15"/>
      <c r="I786" s="14"/>
      <c r="J786" s="14"/>
      <c r="K786" s="19"/>
      <c r="L786" s="19"/>
      <c r="M786" s="19"/>
      <c r="N786" s="19"/>
      <c r="O786" s="19"/>
      <c r="P786" s="19"/>
      <c r="Q786" s="19"/>
    </row>
    <row r="787" spans="2:17" x14ac:dyDescent="0.2">
      <c r="B787" s="14"/>
      <c r="C787" s="14"/>
      <c r="D787" s="14"/>
      <c r="E787" s="26"/>
      <c r="F787" s="19"/>
      <c r="G787" s="15"/>
      <c r="H787" s="15"/>
      <c r="I787" s="14"/>
      <c r="J787" s="14"/>
      <c r="K787" s="19"/>
      <c r="L787" s="19"/>
      <c r="M787" s="19"/>
      <c r="N787" s="19"/>
      <c r="O787" s="19"/>
      <c r="P787" s="19"/>
      <c r="Q787" s="19"/>
    </row>
    <row r="788" spans="2:17" x14ac:dyDescent="0.2">
      <c r="B788" s="14"/>
      <c r="C788" s="14"/>
      <c r="D788" s="14"/>
      <c r="E788" s="26"/>
      <c r="F788" s="19"/>
      <c r="G788" s="15"/>
      <c r="H788" s="15"/>
      <c r="I788" s="14"/>
      <c r="J788" s="14"/>
      <c r="K788" s="19"/>
      <c r="L788" s="19"/>
      <c r="M788" s="19"/>
      <c r="N788" s="19"/>
      <c r="O788" s="19"/>
      <c r="P788" s="19"/>
      <c r="Q788" s="19"/>
    </row>
    <row r="789" spans="2:17" x14ac:dyDescent="0.2">
      <c r="B789" s="14"/>
      <c r="C789" s="14"/>
      <c r="D789" s="14"/>
      <c r="E789" s="26"/>
      <c r="F789" s="19"/>
      <c r="G789" s="15"/>
      <c r="H789" s="15"/>
      <c r="I789" s="14"/>
      <c r="J789" s="14"/>
      <c r="K789" s="19"/>
      <c r="L789" s="19"/>
      <c r="M789" s="19"/>
      <c r="N789" s="19"/>
      <c r="O789" s="19"/>
      <c r="P789" s="19"/>
      <c r="Q789" s="19"/>
    </row>
    <row r="790" spans="2:17" x14ac:dyDescent="0.2">
      <c r="B790" s="14"/>
      <c r="C790" s="14"/>
      <c r="D790" s="14"/>
      <c r="E790" s="26"/>
      <c r="F790" s="19"/>
      <c r="G790" s="15"/>
      <c r="H790" s="15"/>
      <c r="I790" s="14"/>
      <c r="J790" s="14"/>
      <c r="K790" s="19"/>
      <c r="L790" s="19"/>
      <c r="M790" s="19"/>
      <c r="N790" s="19"/>
      <c r="O790" s="19"/>
      <c r="P790" s="19"/>
      <c r="Q790" s="19"/>
    </row>
    <row r="791" spans="2:17" x14ac:dyDescent="0.2">
      <c r="B791" s="14"/>
      <c r="C791" s="14"/>
      <c r="D791" s="14"/>
      <c r="E791" s="26"/>
      <c r="F791" s="19"/>
      <c r="G791" s="15"/>
      <c r="H791" s="15"/>
      <c r="I791" s="14"/>
      <c r="J791" s="14"/>
      <c r="K791" s="19"/>
      <c r="L791" s="19"/>
      <c r="M791" s="19"/>
      <c r="N791" s="19"/>
      <c r="O791" s="19"/>
      <c r="P791" s="19"/>
      <c r="Q791" s="19"/>
    </row>
    <row r="792" spans="2:17" x14ac:dyDescent="0.2">
      <c r="B792" s="14"/>
      <c r="C792" s="14"/>
      <c r="D792" s="14"/>
      <c r="E792" s="26"/>
      <c r="F792" s="19"/>
      <c r="G792" s="15"/>
      <c r="H792" s="15"/>
      <c r="I792" s="14"/>
      <c r="J792" s="14"/>
      <c r="K792" s="19"/>
      <c r="L792" s="19"/>
      <c r="M792" s="19"/>
      <c r="N792" s="19"/>
      <c r="O792" s="19"/>
      <c r="P792" s="19"/>
      <c r="Q792" s="19"/>
    </row>
    <row r="793" spans="2:17" x14ac:dyDescent="0.2">
      <c r="B793" s="14"/>
      <c r="C793" s="14"/>
      <c r="D793" s="14"/>
      <c r="E793" s="26"/>
      <c r="F793" s="19"/>
      <c r="G793" s="15"/>
      <c r="H793" s="15"/>
      <c r="I793" s="14"/>
      <c r="J793" s="14"/>
      <c r="K793" s="19"/>
      <c r="L793" s="19"/>
      <c r="M793" s="19"/>
      <c r="N793" s="19"/>
      <c r="O793" s="19"/>
      <c r="P793" s="19"/>
      <c r="Q793" s="19"/>
    </row>
    <row r="794" spans="2:17" x14ac:dyDescent="0.2">
      <c r="B794" s="14"/>
      <c r="C794" s="14"/>
      <c r="D794" s="14"/>
      <c r="E794" s="26"/>
      <c r="F794" s="19"/>
      <c r="G794" s="15"/>
      <c r="H794" s="15"/>
      <c r="I794" s="14"/>
      <c r="J794" s="14"/>
      <c r="K794" s="19"/>
      <c r="L794" s="19"/>
      <c r="M794" s="19"/>
      <c r="N794" s="19"/>
      <c r="O794" s="19"/>
      <c r="P794" s="19"/>
      <c r="Q794" s="19"/>
    </row>
    <row r="795" spans="2:17" x14ac:dyDescent="0.2">
      <c r="B795" s="14"/>
      <c r="C795" s="14"/>
      <c r="D795" s="14"/>
      <c r="E795" s="26"/>
      <c r="F795" s="19"/>
      <c r="G795" s="15"/>
      <c r="H795" s="15"/>
      <c r="I795" s="14"/>
      <c r="J795" s="14"/>
      <c r="K795" s="19"/>
      <c r="L795" s="19"/>
      <c r="M795" s="19"/>
      <c r="N795" s="19"/>
      <c r="O795" s="19"/>
      <c r="P795" s="19"/>
      <c r="Q795" s="19"/>
    </row>
    <row r="796" spans="2:17" x14ac:dyDescent="0.2">
      <c r="B796" s="14"/>
      <c r="C796" s="14"/>
      <c r="D796" s="14"/>
      <c r="E796" s="26"/>
      <c r="F796" s="14"/>
      <c r="G796" s="15"/>
      <c r="H796" s="15"/>
      <c r="I796" s="14"/>
      <c r="J796" s="14"/>
      <c r="K796" s="19"/>
      <c r="L796" s="19"/>
      <c r="M796" s="19"/>
      <c r="N796" s="19"/>
      <c r="O796" s="19"/>
      <c r="P796" s="19"/>
      <c r="Q796" s="19"/>
    </row>
    <row r="797" spans="2:17" x14ac:dyDescent="0.2">
      <c r="B797" s="14"/>
      <c r="C797" s="14"/>
      <c r="D797" s="14"/>
      <c r="E797" s="26"/>
      <c r="F797" s="14"/>
      <c r="G797" s="15"/>
      <c r="H797" s="15"/>
      <c r="I797" s="14"/>
      <c r="J797" s="14"/>
      <c r="K797" s="19"/>
      <c r="L797" s="19"/>
      <c r="M797" s="19"/>
      <c r="N797" s="19"/>
      <c r="O797" s="19"/>
      <c r="P797" s="19"/>
      <c r="Q797" s="19"/>
    </row>
    <row r="798" spans="2:17" x14ac:dyDescent="0.2">
      <c r="B798" s="16"/>
      <c r="C798" s="16"/>
      <c r="F798" s="30"/>
      <c r="I798" s="14"/>
      <c r="J798" s="14"/>
      <c r="K798" s="19"/>
      <c r="L798" s="19"/>
      <c r="M798" s="19"/>
      <c r="N798" s="19"/>
      <c r="O798" s="19"/>
      <c r="P798" s="19"/>
      <c r="Q798" s="19"/>
    </row>
    <row r="799" spans="2:17" x14ac:dyDescent="0.2">
      <c r="B799" s="16"/>
      <c r="C799" s="16"/>
      <c r="I799" s="14"/>
      <c r="J799" s="14"/>
      <c r="K799" s="19"/>
      <c r="L799" s="19"/>
      <c r="M799" s="19"/>
      <c r="N799" s="19"/>
      <c r="O799" s="19"/>
      <c r="P799" s="19"/>
      <c r="Q799" s="19"/>
    </row>
    <row r="800" spans="2:17" x14ac:dyDescent="0.2">
      <c r="I800" s="14"/>
      <c r="J800" s="14"/>
      <c r="K800" s="19"/>
      <c r="L800" s="19"/>
      <c r="M800" s="19"/>
      <c r="N800" s="19"/>
      <c r="O800" s="19"/>
      <c r="P800" s="19"/>
      <c r="Q800" s="19"/>
    </row>
    <row r="801" spans="2:17" x14ac:dyDescent="0.2">
      <c r="I801" s="14"/>
      <c r="J801" s="14"/>
      <c r="K801" s="19"/>
      <c r="L801" s="19"/>
      <c r="M801" s="19"/>
      <c r="N801" s="19"/>
      <c r="O801" s="19"/>
      <c r="P801" s="19"/>
      <c r="Q801" s="19"/>
    </row>
    <row r="802" spans="2:17" x14ac:dyDescent="0.2">
      <c r="B802" s="14"/>
      <c r="C802" s="14"/>
      <c r="D802" s="14"/>
      <c r="E802" s="26"/>
      <c r="F802" s="14"/>
      <c r="G802" s="15"/>
      <c r="H802" s="15"/>
      <c r="I802" s="14"/>
      <c r="J802" s="14"/>
      <c r="K802" s="19"/>
      <c r="L802" s="19"/>
      <c r="M802" s="19"/>
      <c r="N802" s="19"/>
      <c r="O802" s="19"/>
      <c r="P802" s="19"/>
      <c r="Q802" s="19"/>
    </row>
    <row r="803" spans="2:17" x14ac:dyDescent="0.2">
      <c r="B803" s="14"/>
      <c r="C803" s="14"/>
      <c r="D803" s="14"/>
      <c r="E803" s="26"/>
      <c r="F803" s="14"/>
      <c r="G803" s="15"/>
      <c r="H803" s="15"/>
      <c r="I803" s="14"/>
      <c r="J803" s="14"/>
      <c r="K803" s="19"/>
      <c r="L803" s="19"/>
      <c r="M803" s="19"/>
      <c r="N803" s="19"/>
      <c r="O803" s="19"/>
      <c r="P803" s="19"/>
      <c r="Q803" s="19"/>
    </row>
    <row r="804" spans="2:17" x14ac:dyDescent="0.2">
      <c r="B804" s="14"/>
      <c r="C804" s="14"/>
      <c r="D804" s="14"/>
      <c r="E804" s="26"/>
      <c r="F804" s="14"/>
      <c r="G804" s="15"/>
      <c r="H804" s="15"/>
      <c r="I804" s="14"/>
      <c r="J804" s="14"/>
      <c r="K804" s="19"/>
      <c r="L804" s="19"/>
      <c r="M804" s="19"/>
      <c r="N804" s="19"/>
      <c r="O804" s="19"/>
      <c r="P804" s="19"/>
      <c r="Q804" s="19"/>
    </row>
    <row r="805" spans="2:17" x14ac:dyDescent="0.2">
      <c r="I805" s="14"/>
      <c r="J805" s="14"/>
      <c r="K805" s="19"/>
      <c r="L805" s="19"/>
      <c r="M805" s="19"/>
      <c r="N805" s="19"/>
      <c r="O805" s="19"/>
      <c r="P805" s="19"/>
      <c r="Q805" s="19"/>
    </row>
    <row r="806" spans="2:17" x14ac:dyDescent="0.2">
      <c r="I806" s="14"/>
      <c r="J806" s="14"/>
      <c r="K806" s="19"/>
      <c r="L806" s="19"/>
      <c r="M806" s="19"/>
      <c r="N806" s="19"/>
      <c r="O806" s="19"/>
      <c r="P806" s="19"/>
      <c r="Q806" s="19"/>
    </row>
    <row r="807" spans="2:17" x14ac:dyDescent="0.2">
      <c r="I807" s="14"/>
      <c r="J807" s="14"/>
      <c r="K807" s="19"/>
      <c r="L807" s="19"/>
      <c r="M807" s="19"/>
      <c r="N807" s="19"/>
      <c r="O807" s="19"/>
      <c r="P807" s="19"/>
      <c r="Q807" s="19"/>
    </row>
    <row r="808" spans="2:17" x14ac:dyDescent="0.2">
      <c r="I808" s="14"/>
      <c r="J808" s="14"/>
      <c r="K808" s="19"/>
      <c r="L808" s="19"/>
      <c r="M808" s="19"/>
      <c r="N808" s="19"/>
      <c r="O808" s="19"/>
      <c r="P808" s="19"/>
      <c r="Q808" s="19"/>
    </row>
    <row r="809" spans="2:17" x14ac:dyDescent="0.2">
      <c r="I809" s="14"/>
      <c r="J809" s="14"/>
      <c r="K809" s="19"/>
      <c r="L809" s="19"/>
      <c r="M809" s="19"/>
      <c r="N809" s="19"/>
      <c r="O809" s="19"/>
      <c r="P809" s="19"/>
      <c r="Q809" s="19"/>
    </row>
    <row r="810" spans="2:17" x14ac:dyDescent="0.2">
      <c r="I810" s="14"/>
      <c r="J810" s="14"/>
      <c r="K810" s="19"/>
      <c r="L810" s="19"/>
      <c r="M810" s="19"/>
      <c r="N810" s="19"/>
      <c r="O810" s="19"/>
      <c r="P810" s="19"/>
      <c r="Q810" s="19"/>
    </row>
    <row r="811" spans="2:17" x14ac:dyDescent="0.2">
      <c r="B811" s="16"/>
      <c r="C811" s="16"/>
      <c r="I811" s="14"/>
      <c r="J811" s="14"/>
      <c r="K811" s="19"/>
      <c r="L811" s="19"/>
      <c r="M811" s="19"/>
      <c r="N811" s="19"/>
      <c r="O811" s="19"/>
      <c r="P811" s="19"/>
      <c r="Q811" s="19"/>
    </row>
    <row r="812" spans="2:17" x14ac:dyDescent="0.2">
      <c r="B812" s="14"/>
      <c r="C812" s="14"/>
      <c r="D812" s="14"/>
      <c r="E812" s="26"/>
      <c r="F812" s="14"/>
      <c r="G812" s="15"/>
      <c r="H812" s="15"/>
      <c r="I812" s="14"/>
      <c r="J812" s="14"/>
      <c r="K812" s="19"/>
      <c r="L812" s="19"/>
      <c r="M812" s="19"/>
      <c r="N812" s="19"/>
      <c r="O812" s="19"/>
      <c r="P812" s="19"/>
      <c r="Q812" s="19"/>
    </row>
    <row r="813" spans="2:17" x14ac:dyDescent="0.2">
      <c r="B813" s="14"/>
      <c r="C813" s="14"/>
      <c r="D813" s="14"/>
      <c r="E813" s="26"/>
      <c r="F813" s="14"/>
      <c r="G813" s="15"/>
      <c r="H813" s="15"/>
      <c r="I813" s="14"/>
      <c r="J813" s="14"/>
      <c r="K813" s="19"/>
      <c r="L813" s="19"/>
      <c r="M813" s="19"/>
      <c r="N813" s="19"/>
      <c r="O813" s="19"/>
      <c r="P813" s="19"/>
      <c r="Q813" s="19"/>
    </row>
    <row r="814" spans="2:17" x14ac:dyDescent="0.2">
      <c r="B814" s="14"/>
      <c r="C814" s="14"/>
      <c r="D814" s="14"/>
      <c r="E814" s="26"/>
      <c r="F814" s="14"/>
      <c r="G814" s="15"/>
      <c r="H814" s="15"/>
      <c r="I814" s="14"/>
      <c r="J814" s="14"/>
      <c r="K814" s="19"/>
      <c r="L814" s="19"/>
      <c r="M814" s="19"/>
      <c r="N814" s="19"/>
      <c r="O814" s="19"/>
      <c r="P814" s="19"/>
      <c r="Q814" s="19"/>
    </row>
    <row r="815" spans="2:17" x14ac:dyDescent="0.2">
      <c r="B815" s="14"/>
      <c r="C815" s="14"/>
      <c r="D815" s="14"/>
      <c r="E815" s="26"/>
      <c r="F815" s="14"/>
      <c r="G815" s="15"/>
      <c r="H815" s="15"/>
      <c r="I815" s="14"/>
      <c r="J815" s="14"/>
      <c r="K815" s="19"/>
      <c r="L815" s="19"/>
      <c r="M815" s="19"/>
      <c r="N815" s="19"/>
      <c r="O815" s="19"/>
      <c r="P815" s="19"/>
      <c r="Q815" s="19"/>
    </row>
    <row r="816" spans="2:17" x14ac:dyDescent="0.2">
      <c r="I816" s="14"/>
      <c r="J816" s="14"/>
      <c r="K816" s="19"/>
      <c r="L816" s="19"/>
      <c r="M816" s="19"/>
      <c r="N816" s="19"/>
      <c r="O816" s="19"/>
      <c r="P816" s="19"/>
      <c r="Q816" s="19"/>
    </row>
    <row r="817" spans="2:17" x14ac:dyDescent="0.2">
      <c r="I817" s="14"/>
      <c r="J817" s="14"/>
      <c r="K817" s="19"/>
      <c r="L817" s="19"/>
      <c r="M817" s="19"/>
      <c r="N817" s="19"/>
      <c r="O817" s="19"/>
      <c r="P817" s="19"/>
      <c r="Q817" s="19"/>
    </row>
    <row r="818" spans="2:17" x14ac:dyDescent="0.2">
      <c r="I818" s="14"/>
      <c r="J818" s="14"/>
      <c r="K818" s="19"/>
      <c r="L818" s="19"/>
      <c r="M818" s="19"/>
      <c r="N818" s="19"/>
      <c r="O818" s="19"/>
      <c r="P818" s="19"/>
      <c r="Q818" s="19"/>
    </row>
    <row r="819" spans="2:17" x14ac:dyDescent="0.2">
      <c r="I819" s="14"/>
      <c r="J819" s="14"/>
      <c r="K819" s="19"/>
      <c r="L819" s="19"/>
      <c r="M819" s="19"/>
      <c r="N819" s="19"/>
      <c r="O819" s="19"/>
      <c r="P819" s="19"/>
      <c r="Q819" s="19"/>
    </row>
    <row r="820" spans="2:17" x14ac:dyDescent="0.2">
      <c r="I820" s="14"/>
      <c r="J820" s="14"/>
      <c r="K820" s="19"/>
      <c r="L820" s="19"/>
      <c r="M820" s="19"/>
      <c r="N820" s="19"/>
      <c r="O820" s="19"/>
      <c r="P820" s="19"/>
      <c r="Q820" s="19"/>
    </row>
    <row r="821" spans="2:17" x14ac:dyDescent="0.2">
      <c r="I821" s="14"/>
      <c r="J821" s="14"/>
      <c r="K821" s="19"/>
      <c r="L821" s="19"/>
      <c r="M821" s="19"/>
      <c r="N821" s="19"/>
      <c r="O821" s="19"/>
      <c r="P821" s="19"/>
      <c r="Q821" s="19"/>
    </row>
    <row r="822" spans="2:17" x14ac:dyDescent="0.2">
      <c r="F822" s="16"/>
      <c r="I822" s="14"/>
      <c r="J822" s="14"/>
      <c r="K822" s="19"/>
      <c r="L822" s="19"/>
      <c r="M822" s="19"/>
      <c r="N822" s="19"/>
      <c r="O822" s="19"/>
      <c r="P822" s="19"/>
      <c r="Q822" s="19"/>
    </row>
    <row r="823" spans="2:17" x14ac:dyDescent="0.2">
      <c r="I823" s="14"/>
      <c r="J823" s="14"/>
      <c r="K823" s="19"/>
      <c r="L823" s="19"/>
      <c r="M823" s="19"/>
      <c r="N823" s="19"/>
      <c r="O823" s="19"/>
      <c r="P823" s="19"/>
      <c r="Q823" s="19"/>
    </row>
    <row r="824" spans="2:17" x14ac:dyDescent="0.2">
      <c r="I824" s="14"/>
      <c r="J824" s="14"/>
      <c r="K824" s="19"/>
      <c r="L824" s="19"/>
      <c r="M824" s="19"/>
      <c r="N824" s="19"/>
      <c r="O824" s="19"/>
      <c r="P824" s="19"/>
      <c r="Q824" s="19"/>
    </row>
    <row r="825" spans="2:17" x14ac:dyDescent="0.2">
      <c r="B825" s="21"/>
      <c r="C825" s="21"/>
      <c r="D825" s="21"/>
      <c r="E825" s="31"/>
      <c r="F825" s="21"/>
      <c r="G825" s="21"/>
      <c r="H825" s="21"/>
      <c r="I825" s="14"/>
      <c r="J825" s="14"/>
      <c r="K825" s="19"/>
      <c r="L825" s="19"/>
      <c r="M825" s="19"/>
      <c r="N825" s="19"/>
      <c r="O825" s="19"/>
      <c r="P825" s="19"/>
      <c r="Q825" s="19"/>
    </row>
    <row r="826" spans="2:17" x14ac:dyDescent="0.2">
      <c r="I826" s="14"/>
      <c r="J826" s="14"/>
      <c r="K826" s="19"/>
      <c r="L826" s="19"/>
      <c r="M826" s="19"/>
      <c r="N826" s="19"/>
      <c r="O826" s="19"/>
      <c r="P826" s="19"/>
      <c r="Q826" s="19"/>
    </row>
    <row r="827" spans="2:17" x14ac:dyDescent="0.2">
      <c r="B827" s="16"/>
      <c r="C827" s="16"/>
      <c r="I827" s="14"/>
      <c r="J827" s="14"/>
      <c r="K827" s="19"/>
      <c r="L827" s="19"/>
      <c r="M827" s="19"/>
      <c r="N827" s="19"/>
      <c r="O827" s="19"/>
      <c r="P827" s="19"/>
      <c r="Q827" s="19"/>
    </row>
    <row r="828" spans="2:17" x14ac:dyDescent="0.2">
      <c r="I828" s="14"/>
      <c r="J828" s="14"/>
      <c r="K828" s="19"/>
      <c r="L828" s="19"/>
      <c r="M828" s="19"/>
      <c r="N828" s="19"/>
      <c r="O828" s="19"/>
      <c r="P828" s="19"/>
      <c r="Q828" s="19"/>
    </row>
    <row r="829" spans="2:17" x14ac:dyDescent="0.2">
      <c r="B829" s="21"/>
      <c r="C829" s="21"/>
      <c r="D829" s="21"/>
      <c r="E829" s="31"/>
      <c r="F829" s="21"/>
      <c r="G829" s="59"/>
      <c r="H829" s="59"/>
      <c r="I829" s="14"/>
      <c r="J829" s="14"/>
      <c r="K829" s="19"/>
      <c r="L829" s="19"/>
      <c r="M829" s="19"/>
      <c r="N829" s="19"/>
      <c r="O829" s="19"/>
      <c r="P829" s="19"/>
      <c r="Q829" s="19"/>
    </row>
    <row r="830" spans="2:17" x14ac:dyDescent="0.2">
      <c r="B830" s="16"/>
      <c r="C830" s="16"/>
      <c r="I830" s="14"/>
      <c r="J830" s="14"/>
      <c r="K830" s="19"/>
      <c r="L830" s="19"/>
      <c r="M830" s="19"/>
      <c r="N830" s="19"/>
      <c r="O830" s="19"/>
      <c r="P830" s="19"/>
      <c r="Q830" s="19"/>
    </row>
    <row r="831" spans="2:17" x14ac:dyDescent="0.2">
      <c r="B831" s="14"/>
      <c r="C831" s="14"/>
      <c r="D831" s="14"/>
      <c r="E831" s="26"/>
      <c r="F831" s="14"/>
      <c r="G831" s="15"/>
      <c r="H831" s="15"/>
      <c r="I831" s="14"/>
      <c r="J831" s="14"/>
      <c r="K831" s="19"/>
      <c r="L831" s="19"/>
      <c r="M831" s="19"/>
      <c r="N831" s="19"/>
      <c r="O831" s="19"/>
      <c r="P831" s="19"/>
      <c r="Q831" s="19"/>
    </row>
    <row r="832" spans="2:17" x14ac:dyDescent="0.2">
      <c r="B832" s="21"/>
      <c r="C832" s="21"/>
      <c r="D832" s="21"/>
      <c r="E832" s="31"/>
      <c r="F832" s="21"/>
      <c r="G832" s="21"/>
      <c r="H832" s="59"/>
      <c r="I832" s="14"/>
      <c r="J832" s="14"/>
      <c r="K832" s="19"/>
      <c r="L832" s="19"/>
      <c r="M832" s="19"/>
      <c r="N832" s="19"/>
      <c r="O832" s="19"/>
      <c r="P832" s="19"/>
      <c r="Q832" s="19"/>
    </row>
    <row r="833" spans="2:17" x14ac:dyDescent="0.2">
      <c r="B833" s="16"/>
      <c r="C833" s="16"/>
      <c r="I833" s="14"/>
      <c r="J833" s="14"/>
      <c r="K833" s="19"/>
      <c r="L833" s="19"/>
      <c r="M833" s="19"/>
      <c r="N833" s="19"/>
      <c r="O833" s="19"/>
      <c r="P833" s="19"/>
      <c r="Q833" s="19"/>
    </row>
    <row r="834" spans="2:17" x14ac:dyDescent="0.2">
      <c r="B834" s="21"/>
      <c r="C834" s="21"/>
      <c r="D834" s="21"/>
      <c r="E834" s="31"/>
      <c r="F834" s="21"/>
      <c r="G834" s="21"/>
      <c r="H834" s="21"/>
      <c r="I834" s="14"/>
      <c r="J834" s="14"/>
      <c r="K834" s="19"/>
      <c r="L834" s="19"/>
      <c r="M834" s="19"/>
      <c r="N834" s="19"/>
      <c r="O834" s="19"/>
      <c r="P834" s="19"/>
      <c r="Q834" s="19"/>
    </row>
    <row r="835" spans="2:17" x14ac:dyDescent="0.2">
      <c r="I835" s="14"/>
      <c r="J835" s="14"/>
      <c r="K835" s="19"/>
      <c r="L835" s="19"/>
      <c r="M835" s="19"/>
      <c r="N835" s="19"/>
      <c r="O835" s="19"/>
      <c r="P835" s="19"/>
      <c r="Q835" s="19"/>
    </row>
    <row r="836" spans="2:17" x14ac:dyDescent="0.2">
      <c r="B836" s="21"/>
      <c r="C836" s="21"/>
      <c r="D836" s="21"/>
      <c r="E836" s="31"/>
      <c r="F836" s="21"/>
      <c r="G836" s="21"/>
      <c r="H836" s="59"/>
      <c r="I836" s="14"/>
      <c r="J836" s="14"/>
      <c r="K836" s="19"/>
      <c r="L836" s="19"/>
      <c r="M836" s="19"/>
      <c r="N836" s="19"/>
      <c r="O836" s="19"/>
      <c r="P836" s="19"/>
      <c r="Q836" s="19"/>
    </row>
    <row r="837" spans="2:17" x14ac:dyDescent="0.2">
      <c r="B837" s="21"/>
      <c r="C837" s="21"/>
      <c r="D837" s="21"/>
      <c r="E837" s="31"/>
      <c r="F837" s="21"/>
      <c r="G837" s="21"/>
      <c r="H837" s="21"/>
      <c r="I837" s="14"/>
      <c r="J837" s="14"/>
      <c r="K837" s="19"/>
      <c r="L837" s="19"/>
      <c r="M837" s="19"/>
      <c r="N837" s="19"/>
      <c r="O837" s="19"/>
      <c r="P837" s="19"/>
      <c r="Q837" s="19"/>
    </row>
    <row r="838" spans="2:17" x14ac:dyDescent="0.2">
      <c r="I838" s="14"/>
      <c r="J838" s="14"/>
      <c r="K838" s="19"/>
      <c r="L838" s="19"/>
      <c r="M838" s="19"/>
      <c r="N838" s="19"/>
      <c r="O838" s="19"/>
      <c r="P838" s="19"/>
      <c r="Q838" s="19"/>
    </row>
    <row r="839" spans="2:17" x14ac:dyDescent="0.2">
      <c r="B839" s="14"/>
      <c r="C839" s="14"/>
      <c r="D839" s="14"/>
      <c r="E839" s="26"/>
      <c r="F839" s="14"/>
      <c r="G839" s="15"/>
      <c r="H839" s="15"/>
      <c r="I839" s="14"/>
      <c r="J839" s="14"/>
      <c r="K839" s="19"/>
      <c r="L839" s="19"/>
      <c r="M839" s="19"/>
      <c r="N839" s="19"/>
      <c r="O839" s="19"/>
      <c r="P839" s="19"/>
      <c r="Q839" s="19"/>
    </row>
    <row r="840" spans="2:17" x14ac:dyDescent="0.2">
      <c r="I840" s="14"/>
      <c r="J840" s="14"/>
      <c r="K840" s="19"/>
      <c r="L840" s="19"/>
      <c r="M840" s="19"/>
      <c r="N840" s="19"/>
      <c r="O840" s="19"/>
      <c r="P840" s="19"/>
      <c r="Q840" s="19"/>
    </row>
    <row r="841" spans="2:17" x14ac:dyDescent="0.2">
      <c r="I841" s="14"/>
      <c r="J841" s="14"/>
      <c r="K841" s="19"/>
      <c r="L841" s="19"/>
      <c r="M841" s="19"/>
      <c r="N841" s="19"/>
      <c r="O841" s="19"/>
      <c r="P841" s="19"/>
      <c r="Q841" s="19"/>
    </row>
    <row r="842" spans="2:17" x14ac:dyDescent="0.2">
      <c r="B842" s="14"/>
      <c r="C842" s="14"/>
      <c r="D842" s="14"/>
      <c r="E842" s="26"/>
      <c r="F842" s="14"/>
      <c r="G842" s="15"/>
      <c r="H842" s="15"/>
      <c r="I842" s="14"/>
      <c r="J842" s="14"/>
      <c r="K842" s="19"/>
      <c r="L842" s="19"/>
      <c r="M842" s="19"/>
      <c r="N842" s="19"/>
      <c r="O842" s="19"/>
      <c r="P842" s="19"/>
      <c r="Q842" s="19"/>
    </row>
    <row r="843" spans="2:17" x14ac:dyDescent="0.2">
      <c r="B843" s="22"/>
      <c r="C843" s="22"/>
      <c r="D843" s="21"/>
      <c r="E843" s="31"/>
      <c r="F843" s="21"/>
      <c r="G843" s="21"/>
      <c r="H843" s="21"/>
      <c r="I843" s="14"/>
      <c r="J843" s="14"/>
      <c r="K843" s="19"/>
      <c r="L843" s="19"/>
      <c r="M843" s="19"/>
      <c r="N843" s="19"/>
      <c r="O843" s="19"/>
      <c r="P843" s="19"/>
      <c r="Q843" s="19"/>
    </row>
    <row r="844" spans="2:17" x14ac:dyDescent="0.2">
      <c r="B844" s="16"/>
      <c r="C844" s="16"/>
      <c r="I844" s="14"/>
      <c r="J844" s="14"/>
      <c r="K844" s="19"/>
      <c r="L844" s="19"/>
      <c r="M844" s="19"/>
      <c r="N844" s="19"/>
      <c r="O844" s="19"/>
      <c r="P844" s="19"/>
      <c r="Q844" s="19"/>
    </row>
    <row r="845" spans="2:17" x14ac:dyDescent="0.2">
      <c r="B845" s="14"/>
      <c r="C845" s="14"/>
      <c r="D845" s="14"/>
      <c r="E845" s="26"/>
      <c r="F845" s="14"/>
      <c r="G845" s="15"/>
      <c r="H845" s="15"/>
      <c r="I845" s="14"/>
      <c r="J845" s="14"/>
      <c r="K845" s="19"/>
      <c r="L845" s="19"/>
      <c r="M845" s="19"/>
      <c r="N845" s="19"/>
      <c r="O845" s="19"/>
      <c r="P845" s="19"/>
      <c r="Q845" s="19"/>
    </row>
    <row r="846" spans="2:17" x14ac:dyDescent="0.2">
      <c r="B846" s="14"/>
      <c r="C846" s="14"/>
      <c r="D846" s="14"/>
      <c r="E846" s="26"/>
      <c r="F846" s="14"/>
      <c r="G846" s="15"/>
      <c r="H846" s="15"/>
      <c r="I846" s="14"/>
      <c r="J846" s="14"/>
      <c r="K846" s="19"/>
      <c r="L846" s="19"/>
      <c r="M846" s="19"/>
      <c r="N846" s="19"/>
      <c r="O846" s="19"/>
      <c r="P846" s="19"/>
      <c r="Q846" s="19"/>
    </row>
    <row r="847" spans="2:17" x14ac:dyDescent="0.2">
      <c r="B847" s="16"/>
      <c r="C847" s="16"/>
      <c r="I847" s="14"/>
      <c r="J847" s="14"/>
      <c r="K847" s="19"/>
      <c r="L847" s="19"/>
      <c r="M847" s="19"/>
      <c r="N847" s="19"/>
      <c r="O847" s="19"/>
      <c r="P847" s="19"/>
      <c r="Q847" s="19"/>
    </row>
    <row r="848" spans="2:17" x14ac:dyDescent="0.2">
      <c r="B848" s="16"/>
      <c r="C848" s="16"/>
      <c r="I848" s="14"/>
      <c r="J848" s="14"/>
      <c r="K848" s="19"/>
      <c r="L848" s="19"/>
      <c r="M848" s="19"/>
      <c r="N848" s="19"/>
      <c r="O848" s="19"/>
      <c r="P848" s="19"/>
      <c r="Q848" s="19"/>
    </row>
    <row r="849" spans="2:17" x14ac:dyDescent="0.2">
      <c r="B849" s="16"/>
      <c r="C849" s="16"/>
      <c r="I849" s="14"/>
      <c r="J849" s="14"/>
      <c r="K849" s="19"/>
      <c r="L849" s="19"/>
      <c r="M849" s="19"/>
      <c r="N849" s="19"/>
      <c r="O849" s="19"/>
      <c r="P849" s="19"/>
      <c r="Q849" s="19"/>
    </row>
    <row r="850" spans="2:17" x14ac:dyDescent="0.2">
      <c r="B850" s="16"/>
      <c r="C850" s="16"/>
      <c r="I850" s="14"/>
      <c r="J850" s="14"/>
      <c r="K850" s="19"/>
      <c r="L850" s="19"/>
      <c r="M850" s="19"/>
      <c r="N850" s="19"/>
      <c r="O850" s="19"/>
      <c r="P850" s="19"/>
      <c r="Q850" s="19"/>
    </row>
    <row r="851" spans="2:17" x14ac:dyDescent="0.2">
      <c r="B851" s="16"/>
      <c r="C851" s="16"/>
      <c r="I851" s="14"/>
      <c r="J851" s="14"/>
      <c r="K851" s="19"/>
      <c r="L851" s="19"/>
      <c r="M851" s="19"/>
      <c r="N851" s="19"/>
      <c r="O851" s="19"/>
      <c r="P851" s="19"/>
      <c r="Q851" s="19"/>
    </row>
    <row r="852" spans="2:17" x14ac:dyDescent="0.2">
      <c r="B852" s="16"/>
      <c r="C852" s="16"/>
      <c r="I852" s="14"/>
      <c r="J852" s="14"/>
      <c r="K852" s="19"/>
      <c r="L852" s="19"/>
      <c r="M852" s="19"/>
      <c r="N852" s="19"/>
      <c r="O852" s="19"/>
      <c r="P852" s="19"/>
      <c r="Q852" s="19"/>
    </row>
    <row r="853" spans="2:17" x14ac:dyDescent="0.2">
      <c r="B853" s="16"/>
      <c r="C853" s="16"/>
      <c r="I853" s="14"/>
      <c r="J853" s="14"/>
      <c r="K853" s="19"/>
      <c r="L853" s="19"/>
      <c r="M853" s="19"/>
      <c r="N853" s="19"/>
      <c r="O853" s="19"/>
      <c r="P853" s="19"/>
      <c r="Q853" s="19"/>
    </row>
    <row r="854" spans="2:17" x14ac:dyDescent="0.2">
      <c r="B854" s="22"/>
      <c r="C854" s="22"/>
      <c r="D854" s="21"/>
      <c r="E854" s="31"/>
      <c r="F854" s="21"/>
      <c r="G854" s="21"/>
      <c r="H854" s="21"/>
      <c r="I854" s="14"/>
      <c r="J854" s="14"/>
      <c r="K854" s="19"/>
      <c r="L854" s="19"/>
      <c r="M854" s="19"/>
      <c r="N854" s="19"/>
      <c r="O854" s="19"/>
      <c r="P854" s="19"/>
      <c r="Q854" s="19"/>
    </row>
    <row r="855" spans="2:17" x14ac:dyDescent="0.2">
      <c r="B855" s="22"/>
      <c r="C855" s="22"/>
      <c r="D855" s="21"/>
      <c r="E855" s="31"/>
      <c r="F855" s="21"/>
      <c r="G855" s="21"/>
      <c r="H855" s="21"/>
      <c r="I855" s="14"/>
      <c r="J855" s="14"/>
      <c r="K855" s="19"/>
      <c r="L855" s="19"/>
      <c r="M855" s="19"/>
      <c r="N855" s="19"/>
      <c r="O855" s="19"/>
      <c r="P855" s="19"/>
      <c r="Q855" s="19"/>
    </row>
    <row r="856" spans="2:17" x14ac:dyDescent="0.2">
      <c r="B856" s="14"/>
      <c r="C856" s="14"/>
      <c r="D856" s="14"/>
      <c r="E856" s="26"/>
      <c r="F856" s="14"/>
      <c r="G856" s="15"/>
      <c r="H856" s="15"/>
      <c r="I856" s="14"/>
      <c r="J856" s="14"/>
      <c r="K856" s="19"/>
      <c r="L856" s="19"/>
      <c r="M856" s="19"/>
      <c r="N856" s="19"/>
      <c r="O856" s="19"/>
      <c r="P856" s="19"/>
      <c r="Q856" s="19"/>
    </row>
    <row r="857" spans="2:17" x14ac:dyDescent="0.2">
      <c r="I857" s="14"/>
      <c r="J857" s="14"/>
      <c r="K857" s="19"/>
      <c r="L857" s="19"/>
      <c r="M857" s="19"/>
      <c r="N857" s="19"/>
      <c r="O857" s="19"/>
      <c r="P857" s="19"/>
      <c r="Q857" s="19"/>
    </row>
    <row r="858" spans="2:17" x14ac:dyDescent="0.2">
      <c r="I858" s="14"/>
      <c r="J858" s="14"/>
      <c r="K858" s="19"/>
      <c r="L858" s="19"/>
      <c r="M858" s="19"/>
      <c r="N858" s="19"/>
      <c r="O858" s="19"/>
      <c r="P858" s="19"/>
      <c r="Q858" s="19"/>
    </row>
    <row r="859" spans="2:17" x14ac:dyDescent="0.2">
      <c r="I859" s="14"/>
      <c r="J859" s="14"/>
      <c r="K859" s="19"/>
      <c r="L859" s="19"/>
      <c r="M859" s="19"/>
      <c r="N859" s="19"/>
      <c r="O859" s="19"/>
      <c r="P859" s="19"/>
      <c r="Q859" s="19"/>
    </row>
    <row r="860" spans="2:17" x14ac:dyDescent="0.2">
      <c r="B860" s="22"/>
      <c r="C860" s="22"/>
      <c r="D860" s="21"/>
      <c r="E860" s="31"/>
      <c r="F860" s="21"/>
      <c r="G860" s="21"/>
      <c r="H860" s="59"/>
      <c r="I860" s="14"/>
      <c r="J860" s="14"/>
      <c r="K860" s="19"/>
      <c r="L860" s="19"/>
      <c r="M860" s="19"/>
      <c r="N860" s="19"/>
      <c r="O860" s="19"/>
      <c r="P860" s="19"/>
      <c r="Q860" s="19"/>
    </row>
    <row r="861" spans="2:17" x14ac:dyDescent="0.2">
      <c r="I861" s="14"/>
      <c r="J861" s="14"/>
      <c r="K861" s="19"/>
      <c r="L861" s="19"/>
      <c r="M861" s="19"/>
      <c r="N861" s="19"/>
      <c r="O861" s="19"/>
      <c r="P861" s="19"/>
      <c r="Q861" s="19"/>
    </row>
    <row r="862" spans="2:17" x14ac:dyDescent="0.2">
      <c r="B862" s="14"/>
      <c r="C862" s="14"/>
      <c r="D862" s="14"/>
      <c r="E862" s="26"/>
      <c r="F862" s="14"/>
      <c r="G862" s="15"/>
      <c r="H862" s="15"/>
      <c r="I862" s="14"/>
      <c r="J862" s="14"/>
      <c r="K862" s="19"/>
      <c r="L862" s="19"/>
      <c r="M862" s="19"/>
      <c r="N862" s="19"/>
      <c r="O862" s="19"/>
      <c r="P862" s="19"/>
      <c r="Q862" s="19"/>
    </row>
    <row r="863" spans="2:17" x14ac:dyDescent="0.2">
      <c r="B863" s="22"/>
      <c r="C863" s="22"/>
      <c r="D863" s="22"/>
      <c r="E863" s="29"/>
      <c r="F863" s="22"/>
      <c r="G863" s="22"/>
      <c r="H863" s="22"/>
      <c r="I863" s="14"/>
      <c r="J863" s="14"/>
      <c r="K863" s="19"/>
      <c r="L863" s="19"/>
      <c r="M863" s="19"/>
      <c r="N863" s="19"/>
      <c r="O863" s="19"/>
      <c r="P863" s="19"/>
      <c r="Q863" s="19"/>
    </row>
    <row r="864" spans="2:17" x14ac:dyDescent="0.2">
      <c r="B864" s="16"/>
      <c r="C864" s="16"/>
      <c r="I864" s="14"/>
      <c r="J864" s="14"/>
      <c r="K864" s="19"/>
      <c r="L864" s="19"/>
      <c r="M864" s="19"/>
      <c r="N864" s="19"/>
      <c r="O864" s="19"/>
      <c r="P864" s="19"/>
      <c r="Q864" s="19"/>
    </row>
    <row r="865" spans="2:17" x14ac:dyDescent="0.2">
      <c r="B865" s="14"/>
      <c r="C865" s="14"/>
      <c r="D865" s="14"/>
      <c r="E865" s="26"/>
      <c r="F865" s="14"/>
      <c r="G865" s="15"/>
      <c r="H865" s="15"/>
      <c r="I865" s="14"/>
      <c r="J865" s="14"/>
      <c r="K865" s="19"/>
      <c r="L865" s="19"/>
      <c r="M865" s="19"/>
      <c r="N865" s="19"/>
      <c r="O865" s="19"/>
      <c r="P865" s="19"/>
      <c r="Q865" s="19"/>
    </row>
    <row r="866" spans="2:17" x14ac:dyDescent="0.2">
      <c r="I866" s="14"/>
      <c r="J866" s="14"/>
      <c r="K866" s="19"/>
      <c r="L866" s="19"/>
      <c r="M866" s="19"/>
      <c r="N866" s="19"/>
      <c r="O866" s="19"/>
      <c r="P866" s="19"/>
      <c r="Q866" s="19"/>
    </row>
    <row r="867" spans="2:17" x14ac:dyDescent="0.2">
      <c r="B867" s="14"/>
      <c r="C867" s="14"/>
      <c r="D867" s="14"/>
      <c r="E867" s="26"/>
      <c r="F867" s="14"/>
      <c r="G867" s="15"/>
      <c r="H867" s="15"/>
      <c r="I867" s="14"/>
      <c r="J867" s="14"/>
      <c r="K867" s="19"/>
      <c r="L867" s="19"/>
      <c r="M867" s="19"/>
      <c r="N867" s="19"/>
      <c r="O867" s="19"/>
      <c r="P867" s="19"/>
      <c r="Q867" s="19"/>
    </row>
    <row r="868" spans="2:17" x14ac:dyDescent="0.2">
      <c r="B868" s="14"/>
      <c r="C868" s="14"/>
      <c r="D868" s="14"/>
      <c r="E868" s="26"/>
      <c r="F868" s="14"/>
      <c r="G868" s="15"/>
      <c r="H868" s="15"/>
      <c r="I868" s="14"/>
      <c r="J868" s="14"/>
      <c r="K868" s="19"/>
      <c r="L868" s="19"/>
      <c r="M868" s="19"/>
      <c r="N868" s="19"/>
      <c r="O868" s="19"/>
      <c r="P868" s="19"/>
      <c r="Q868" s="19"/>
    </row>
    <row r="869" spans="2:17" x14ac:dyDescent="0.2">
      <c r="B869" s="16"/>
      <c r="C869" s="16"/>
      <c r="I869" s="14"/>
      <c r="J869" s="14"/>
      <c r="K869" s="19"/>
      <c r="L869" s="19"/>
      <c r="M869" s="19"/>
      <c r="N869" s="19"/>
      <c r="O869" s="19"/>
      <c r="P869" s="19"/>
      <c r="Q869" s="19"/>
    </row>
    <row r="870" spans="2:17" x14ac:dyDescent="0.2">
      <c r="B870" s="16"/>
      <c r="C870" s="16"/>
      <c r="I870" s="14"/>
      <c r="J870" s="14"/>
      <c r="K870" s="19"/>
      <c r="L870" s="19"/>
      <c r="M870" s="19"/>
      <c r="N870" s="19"/>
      <c r="O870" s="19"/>
      <c r="P870" s="19"/>
      <c r="Q870" s="19"/>
    </row>
    <row r="871" spans="2:17" x14ac:dyDescent="0.2">
      <c r="B871" s="16"/>
      <c r="C871" s="16"/>
      <c r="I871" s="14"/>
      <c r="J871" s="14"/>
      <c r="K871" s="19"/>
      <c r="L871" s="19"/>
      <c r="M871" s="19"/>
      <c r="N871" s="19"/>
      <c r="O871" s="19"/>
      <c r="P871" s="19"/>
      <c r="Q871" s="19"/>
    </row>
    <row r="872" spans="2:17" x14ac:dyDescent="0.2">
      <c r="B872" s="16"/>
      <c r="C872" s="16"/>
      <c r="I872" s="14"/>
      <c r="J872" s="14"/>
      <c r="K872" s="58"/>
      <c r="L872" s="58"/>
      <c r="M872" s="19"/>
      <c r="N872" s="19"/>
      <c r="O872" s="19"/>
      <c r="P872" s="19"/>
      <c r="Q872" s="19"/>
    </row>
    <row r="873" spans="2:17" x14ac:dyDescent="0.2">
      <c r="B873" s="16"/>
      <c r="C873" s="16"/>
      <c r="I873" s="14"/>
      <c r="J873" s="14"/>
      <c r="K873" s="19"/>
      <c r="L873" s="19"/>
      <c r="M873" s="19"/>
      <c r="N873" s="19"/>
      <c r="O873" s="19"/>
      <c r="P873" s="19"/>
      <c r="Q873" s="19"/>
    </row>
    <row r="874" spans="2:17" x14ac:dyDescent="0.2">
      <c r="B874" s="16"/>
      <c r="C874" s="16"/>
      <c r="I874" s="14"/>
      <c r="J874" s="14"/>
      <c r="K874" s="58"/>
      <c r="L874" s="58"/>
      <c r="M874" s="19"/>
      <c r="N874" s="19"/>
      <c r="O874" s="19"/>
      <c r="P874" s="19"/>
      <c r="Q874" s="19"/>
    </row>
    <row r="875" spans="2:17" x14ac:dyDescent="0.2">
      <c r="I875" s="14"/>
      <c r="J875" s="14"/>
      <c r="K875" s="19"/>
      <c r="L875" s="19"/>
      <c r="M875" s="19"/>
      <c r="N875" s="19"/>
      <c r="O875" s="19"/>
      <c r="P875" s="19"/>
      <c r="Q875" s="19"/>
    </row>
    <row r="876" spans="2:17" x14ac:dyDescent="0.2">
      <c r="B876" s="22"/>
      <c r="C876" s="22"/>
      <c r="D876" s="22"/>
      <c r="E876" s="29"/>
      <c r="F876" s="32"/>
      <c r="G876" s="22"/>
      <c r="H876" s="21"/>
      <c r="I876" s="14"/>
      <c r="J876" s="14"/>
      <c r="K876" s="19"/>
      <c r="L876" s="19"/>
      <c r="M876" s="19"/>
      <c r="N876" s="19"/>
      <c r="O876" s="19"/>
      <c r="P876" s="19"/>
      <c r="Q876" s="19"/>
    </row>
    <row r="877" spans="2:17" x14ac:dyDescent="0.2">
      <c r="B877" s="22"/>
      <c r="C877" s="22"/>
      <c r="D877" s="22"/>
      <c r="E877" s="29"/>
      <c r="F877" s="32"/>
      <c r="G877" s="22"/>
      <c r="H877" s="21"/>
      <c r="I877" s="14"/>
      <c r="J877" s="14"/>
      <c r="K877" s="19"/>
      <c r="L877" s="19"/>
      <c r="M877" s="19"/>
      <c r="N877" s="19"/>
      <c r="O877" s="19"/>
      <c r="P877" s="19"/>
      <c r="Q877" s="19"/>
    </row>
    <row r="878" spans="2:17" x14ac:dyDescent="0.2">
      <c r="I878" s="14"/>
      <c r="J878" s="14"/>
      <c r="K878" s="19"/>
      <c r="L878" s="19"/>
      <c r="M878" s="19"/>
      <c r="N878" s="19"/>
      <c r="O878" s="19"/>
      <c r="P878" s="19"/>
      <c r="Q878" s="19"/>
    </row>
    <row r="879" spans="2:17" x14ac:dyDescent="0.2">
      <c r="B879" s="22"/>
      <c r="C879" s="22"/>
      <c r="D879" s="22"/>
      <c r="E879" s="29"/>
      <c r="F879" s="22"/>
      <c r="G879" s="22"/>
      <c r="H879" s="22"/>
      <c r="I879" s="14"/>
      <c r="J879" s="14"/>
      <c r="K879" s="19"/>
      <c r="L879" s="19"/>
      <c r="M879" s="19"/>
      <c r="N879" s="19"/>
      <c r="O879" s="19"/>
      <c r="P879" s="19"/>
      <c r="Q879" s="19"/>
    </row>
    <row r="880" spans="2:17" x14ac:dyDescent="0.2">
      <c r="B880" s="22"/>
      <c r="C880" s="22"/>
      <c r="D880" s="22"/>
      <c r="E880" s="29"/>
      <c r="F880" s="22"/>
      <c r="G880" s="22"/>
      <c r="H880" s="17"/>
      <c r="I880" s="14"/>
      <c r="J880" s="14"/>
      <c r="K880" s="19"/>
      <c r="L880" s="19"/>
      <c r="M880" s="19"/>
      <c r="N880" s="19"/>
      <c r="O880" s="19"/>
      <c r="P880" s="19"/>
      <c r="Q880" s="19"/>
    </row>
    <row r="881" spans="2:17" x14ac:dyDescent="0.2">
      <c r="I881" s="14"/>
      <c r="J881" s="14"/>
      <c r="K881" s="19"/>
      <c r="L881" s="19"/>
      <c r="M881" s="19"/>
      <c r="N881" s="19"/>
      <c r="O881" s="19"/>
      <c r="P881" s="19"/>
      <c r="Q881" s="19"/>
    </row>
    <row r="882" spans="2:17" x14ac:dyDescent="0.2">
      <c r="I882" s="14"/>
      <c r="J882" s="14"/>
      <c r="K882" s="19"/>
      <c r="L882" s="19"/>
      <c r="M882" s="19"/>
      <c r="N882" s="19"/>
      <c r="O882" s="19"/>
      <c r="P882" s="19"/>
      <c r="Q882" s="19"/>
    </row>
    <row r="883" spans="2:17" x14ac:dyDescent="0.2">
      <c r="I883" s="14"/>
      <c r="J883" s="14"/>
      <c r="K883" s="19"/>
      <c r="L883" s="19"/>
      <c r="M883" s="19"/>
      <c r="N883" s="19"/>
      <c r="O883" s="19"/>
      <c r="P883" s="19"/>
      <c r="Q883" s="19"/>
    </row>
    <row r="884" spans="2:17" x14ac:dyDescent="0.2">
      <c r="I884" s="14"/>
      <c r="J884" s="14"/>
      <c r="K884" s="19"/>
      <c r="L884" s="19"/>
      <c r="M884" s="19"/>
      <c r="N884" s="19"/>
      <c r="O884" s="19"/>
      <c r="P884" s="19"/>
      <c r="Q884" s="19"/>
    </row>
    <row r="885" spans="2:17" x14ac:dyDescent="0.2">
      <c r="I885" s="14"/>
      <c r="J885" s="14"/>
      <c r="K885" s="19"/>
      <c r="L885" s="19"/>
      <c r="M885" s="19"/>
      <c r="N885" s="19"/>
      <c r="O885" s="19"/>
      <c r="P885" s="19"/>
      <c r="Q885" s="19"/>
    </row>
    <row r="886" spans="2:17" x14ac:dyDescent="0.2">
      <c r="I886" s="14"/>
      <c r="J886" s="14"/>
      <c r="K886" s="19"/>
      <c r="L886" s="19"/>
      <c r="M886" s="19"/>
      <c r="N886" s="19"/>
      <c r="O886" s="19"/>
      <c r="P886" s="19"/>
      <c r="Q886" s="19"/>
    </row>
    <row r="887" spans="2:17" x14ac:dyDescent="0.2">
      <c r="I887" s="14"/>
      <c r="J887" s="14"/>
      <c r="K887" s="19"/>
      <c r="L887" s="19"/>
      <c r="M887" s="19"/>
      <c r="N887" s="19"/>
      <c r="O887" s="19"/>
      <c r="P887" s="19"/>
      <c r="Q887" s="19"/>
    </row>
    <row r="888" spans="2:17" x14ac:dyDescent="0.2">
      <c r="B888" s="14"/>
      <c r="C888" s="14"/>
      <c r="D888" s="14"/>
      <c r="E888" s="26"/>
      <c r="F888" s="14"/>
      <c r="G888" s="15"/>
      <c r="H888" s="15"/>
      <c r="I888" s="14"/>
      <c r="J888" s="14"/>
      <c r="K888" s="19"/>
      <c r="L888" s="19"/>
      <c r="M888" s="19"/>
      <c r="N888" s="19"/>
      <c r="O888" s="19"/>
      <c r="P888" s="19"/>
      <c r="Q888" s="19"/>
    </row>
    <row r="889" spans="2:17" x14ac:dyDescent="0.2">
      <c r="I889" s="14"/>
      <c r="J889" s="14"/>
      <c r="K889" s="19"/>
      <c r="L889" s="19"/>
      <c r="M889" s="19"/>
      <c r="N889" s="19"/>
      <c r="O889" s="19"/>
      <c r="P889" s="19"/>
      <c r="Q889" s="19"/>
    </row>
    <row r="890" spans="2:17" x14ac:dyDescent="0.2">
      <c r="I890" s="14"/>
      <c r="J890" s="14"/>
      <c r="K890" s="19"/>
      <c r="L890" s="19"/>
      <c r="M890" s="19"/>
      <c r="N890" s="19"/>
      <c r="O890" s="19"/>
      <c r="P890" s="19"/>
      <c r="Q890" s="19"/>
    </row>
    <row r="891" spans="2:17" x14ac:dyDescent="0.2">
      <c r="I891" s="14"/>
      <c r="J891" s="14"/>
      <c r="K891" s="19"/>
      <c r="L891" s="19"/>
      <c r="M891" s="19"/>
      <c r="N891" s="19"/>
      <c r="O891" s="19"/>
      <c r="P891" s="19"/>
      <c r="Q891" s="19"/>
    </row>
    <row r="892" spans="2:17" x14ac:dyDescent="0.2">
      <c r="I892" s="14"/>
      <c r="J892" s="14"/>
      <c r="K892" s="19"/>
      <c r="L892" s="19"/>
      <c r="M892" s="19"/>
      <c r="N892" s="19"/>
      <c r="O892" s="19"/>
      <c r="P892" s="19"/>
      <c r="Q892" s="19"/>
    </row>
    <row r="893" spans="2:17" x14ac:dyDescent="0.2">
      <c r="I893" s="14"/>
      <c r="J893" s="14"/>
      <c r="K893" s="19"/>
      <c r="L893" s="19"/>
      <c r="M893" s="19"/>
      <c r="N893" s="19"/>
      <c r="O893" s="19"/>
      <c r="P893" s="19"/>
      <c r="Q893" s="19"/>
    </row>
    <row r="894" spans="2:17" x14ac:dyDescent="0.2">
      <c r="I894" s="14"/>
      <c r="J894" s="14"/>
      <c r="K894" s="19"/>
      <c r="L894" s="19"/>
      <c r="M894" s="19"/>
      <c r="N894" s="19"/>
      <c r="O894" s="19"/>
      <c r="P894" s="19"/>
      <c r="Q894" s="19"/>
    </row>
    <row r="895" spans="2:17" x14ac:dyDescent="0.2">
      <c r="I895" s="14"/>
      <c r="J895" s="14"/>
      <c r="K895" s="19"/>
      <c r="L895" s="19"/>
      <c r="M895" s="19"/>
      <c r="N895" s="19"/>
      <c r="O895" s="19"/>
      <c r="P895" s="19"/>
      <c r="Q895" s="19"/>
    </row>
    <row r="896" spans="2:17" x14ac:dyDescent="0.2">
      <c r="I896" s="14"/>
      <c r="J896" s="14"/>
      <c r="K896" s="19"/>
      <c r="L896" s="19"/>
      <c r="M896" s="19"/>
      <c r="N896" s="19"/>
      <c r="O896" s="19"/>
      <c r="P896" s="19"/>
      <c r="Q896" s="19"/>
    </row>
    <row r="897" spans="2:17" x14ac:dyDescent="0.2">
      <c r="I897" s="14"/>
      <c r="J897" s="14"/>
      <c r="K897" s="19"/>
      <c r="L897" s="19"/>
      <c r="M897" s="19"/>
      <c r="N897" s="19"/>
      <c r="O897" s="19"/>
      <c r="P897" s="19"/>
      <c r="Q897" s="19"/>
    </row>
    <row r="898" spans="2:17" x14ac:dyDescent="0.2">
      <c r="I898" s="14"/>
      <c r="J898" s="14"/>
      <c r="K898" s="19"/>
      <c r="L898" s="19"/>
      <c r="M898" s="19"/>
      <c r="N898" s="19"/>
      <c r="O898" s="19"/>
      <c r="P898" s="19"/>
      <c r="Q898" s="19"/>
    </row>
    <row r="899" spans="2:17" x14ac:dyDescent="0.2">
      <c r="I899" s="14"/>
      <c r="J899" s="14"/>
      <c r="K899" s="19"/>
      <c r="L899" s="19"/>
      <c r="M899" s="19"/>
      <c r="N899" s="19"/>
      <c r="O899" s="19"/>
      <c r="P899" s="19"/>
      <c r="Q899" s="19"/>
    </row>
    <row r="900" spans="2:17" x14ac:dyDescent="0.2">
      <c r="I900" s="14"/>
      <c r="J900" s="14"/>
      <c r="K900" s="19"/>
      <c r="L900" s="19"/>
      <c r="M900" s="19"/>
      <c r="N900" s="19"/>
      <c r="O900" s="19"/>
      <c r="P900" s="19"/>
      <c r="Q900" s="19"/>
    </row>
    <row r="901" spans="2:17" x14ac:dyDescent="0.2">
      <c r="I901" s="14"/>
      <c r="J901" s="14"/>
      <c r="K901" s="19"/>
      <c r="L901" s="19"/>
      <c r="M901" s="19"/>
      <c r="N901" s="19"/>
      <c r="O901" s="19"/>
      <c r="P901" s="19"/>
      <c r="Q901" s="19"/>
    </row>
    <row r="902" spans="2:17" x14ac:dyDescent="0.2">
      <c r="I902" s="14"/>
      <c r="J902" s="14"/>
      <c r="K902" s="19"/>
      <c r="L902" s="19"/>
      <c r="M902" s="19"/>
      <c r="N902" s="19"/>
      <c r="O902" s="19"/>
      <c r="P902" s="19"/>
      <c r="Q902" s="19"/>
    </row>
    <row r="903" spans="2:17" x14ac:dyDescent="0.2">
      <c r="B903" s="14"/>
      <c r="C903" s="14"/>
      <c r="D903" s="14"/>
      <c r="E903" s="26"/>
      <c r="F903" s="14"/>
      <c r="G903" s="15"/>
      <c r="H903" s="15"/>
      <c r="I903" s="14"/>
      <c r="J903" s="14"/>
      <c r="K903" s="19"/>
      <c r="L903" s="19"/>
      <c r="M903" s="19"/>
      <c r="N903" s="19"/>
      <c r="O903" s="19"/>
      <c r="P903" s="19"/>
      <c r="Q903" s="19"/>
    </row>
    <row r="904" spans="2:17" x14ac:dyDescent="0.2">
      <c r="B904" s="14"/>
      <c r="C904" s="14"/>
      <c r="D904" s="14"/>
      <c r="E904" s="26"/>
      <c r="F904" s="14"/>
      <c r="G904" s="15"/>
      <c r="H904" s="15"/>
      <c r="I904" s="14"/>
      <c r="J904" s="14"/>
      <c r="K904" s="19"/>
      <c r="L904" s="19"/>
      <c r="M904" s="19"/>
      <c r="N904" s="19"/>
      <c r="O904" s="19"/>
      <c r="P904" s="19"/>
      <c r="Q904" s="19"/>
    </row>
    <row r="905" spans="2:17" x14ac:dyDescent="0.2">
      <c r="D905" s="16"/>
      <c r="E905" s="27"/>
      <c r="F905" s="16"/>
      <c r="I905" s="14"/>
      <c r="J905" s="14"/>
      <c r="K905" s="19"/>
      <c r="L905" s="19"/>
      <c r="M905" s="19"/>
      <c r="N905" s="19"/>
      <c r="O905" s="19"/>
      <c r="P905" s="19"/>
      <c r="Q905" s="19"/>
    </row>
  </sheetData>
  <sheetProtection selectLockedCells="1" selectUnlockedCells="1"/>
  <autoFilter ref="A1:Q905"/>
  <sortState ref="A2:Q905">
    <sortCondition ref="A2:A905"/>
  </sortState>
  <phoneticPr fontId="0" type="noConversion"/>
  <pageMargins left="0.78740157499999996" right="0.78740157499999996" top="0.984251969" bottom="0.984251969" header="0.51180555555555551" footer="0.51180555555555551"/>
  <pageSetup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workbookViewId="0">
      <pane xSplit="1" ySplit="1" topLeftCell="B2" activePane="bottomRight" state="frozen"/>
      <selection pane="topRight" activeCell="B1" sqref="B1"/>
      <selection pane="bottomLeft" activeCell="A2" sqref="A2"/>
      <selection pane="bottomRight" activeCell="A9" sqref="A9"/>
    </sheetView>
  </sheetViews>
  <sheetFormatPr defaultColWidth="8.7109375" defaultRowHeight="12.75" x14ac:dyDescent="0.2"/>
  <cols>
    <col min="1" max="1" width="8.7109375" style="20"/>
    <col min="2" max="2" width="23.140625" style="20" customWidth="1"/>
    <col min="3" max="3" width="11.28515625" style="20" customWidth="1"/>
    <col min="4" max="4" width="6.7109375" style="20" customWidth="1"/>
    <col min="5" max="5" width="10.42578125" style="20" customWidth="1"/>
    <col min="6" max="6" width="7.42578125" style="20" customWidth="1"/>
    <col min="7" max="8" width="54.42578125" style="20" customWidth="1"/>
    <col min="9" max="9" width="4.140625" style="20" customWidth="1"/>
    <col min="10" max="10" width="11" style="20" customWidth="1"/>
    <col min="11" max="11" width="10.7109375" style="20" customWidth="1"/>
    <col min="12" max="12" width="25.7109375" style="20" customWidth="1"/>
    <col min="13" max="13" width="10.7109375" style="20" customWidth="1"/>
    <col min="14" max="14" width="25.7109375" style="20" customWidth="1"/>
    <col min="15" max="15" width="11.140625" style="20" customWidth="1"/>
    <col min="16" max="16384" width="8.7109375" style="20"/>
  </cols>
  <sheetData>
    <row r="1" spans="1:15" ht="28.9" customHeight="1" x14ac:dyDescent="0.2">
      <c r="A1" s="18" t="s">
        <v>28</v>
      </c>
      <c r="B1" s="18" t="s">
        <v>12</v>
      </c>
      <c r="C1" s="18" t="s">
        <v>13</v>
      </c>
      <c r="D1" s="18" t="s">
        <v>14</v>
      </c>
      <c r="E1" s="18" t="s">
        <v>15</v>
      </c>
      <c r="F1" s="18" t="s">
        <v>16</v>
      </c>
      <c r="G1" s="18" t="s">
        <v>17</v>
      </c>
      <c r="H1" s="18" t="s">
        <v>18</v>
      </c>
      <c r="I1" s="18" t="s">
        <v>19</v>
      </c>
      <c r="J1" s="18" t="s">
        <v>23</v>
      </c>
      <c r="K1" s="18" t="s">
        <v>24</v>
      </c>
      <c r="L1" s="18" t="s">
        <v>25</v>
      </c>
      <c r="M1" s="18" t="s">
        <v>26</v>
      </c>
      <c r="N1" s="18" t="s">
        <v>27</v>
      </c>
      <c r="O1" s="18" t="s">
        <v>85</v>
      </c>
    </row>
    <row r="2" spans="1:15" x14ac:dyDescent="0.2">
      <c r="A2" s="20" t="s">
        <v>361</v>
      </c>
      <c r="N2" s="19"/>
    </row>
    <row r="3" spans="1:15" x14ac:dyDescent="0.2">
      <c r="A3" s="20" t="str">
        <f>CONCATENATE("r2rg-", TEXT((VALUE(RIGHT(A2,4))+1),"0000"))</f>
        <v>r2rg-0001</v>
      </c>
    </row>
    <row r="4" spans="1:15" x14ac:dyDescent="0.2">
      <c r="A4" s="20" t="str">
        <f t="shared" ref="A4:A8" si="0">CONCATENATE("r2rg-", TEXT((VALUE(RIGHT(A3,4))+1),"0000"))</f>
        <v>r2rg-0002</v>
      </c>
      <c r="N4" s="19"/>
    </row>
    <row r="5" spans="1:15" x14ac:dyDescent="0.2">
      <c r="A5" s="20" t="str">
        <f t="shared" si="0"/>
        <v>r2rg-0003</v>
      </c>
      <c r="N5" s="19"/>
    </row>
    <row r="6" spans="1:15" x14ac:dyDescent="0.2">
      <c r="A6" s="20" t="str">
        <f t="shared" si="0"/>
        <v>r2rg-0004</v>
      </c>
      <c r="N6" s="19"/>
    </row>
    <row r="7" spans="1:15" x14ac:dyDescent="0.2">
      <c r="A7" s="20" t="str">
        <f t="shared" si="0"/>
        <v>r2rg-0005</v>
      </c>
      <c r="N7" s="19"/>
    </row>
    <row r="8" spans="1:15" x14ac:dyDescent="0.2">
      <c r="A8" s="20" t="str">
        <f t="shared" si="0"/>
        <v>r2rg-0006</v>
      </c>
      <c r="N8" s="19"/>
    </row>
  </sheetData>
  <autoFilter ref="A1:O8"/>
  <sortState ref="A2:N8">
    <sortCondition ref="D2:D8"/>
    <sortCondition ref="F2:F8"/>
  </sortState>
  <pageMargins left="0.7" right="0.7" top="0.75" bottom="0.75" header="0.3" footer="0.3"/>
  <pageSetup paperSize="9"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election activeCell="A3" sqref="A3:B14"/>
    </sheetView>
  </sheetViews>
  <sheetFormatPr defaultRowHeight="12.75" x14ac:dyDescent="0.2"/>
  <cols>
    <col min="1" max="1" width="16.7109375" customWidth="1"/>
    <col min="2" max="2" width="99.28515625" customWidth="1"/>
  </cols>
  <sheetData>
    <row r="1" spans="1:2" ht="46.9" customHeight="1" thickBot="1" x14ac:dyDescent="0.25">
      <c r="B1" s="62" t="s">
        <v>109</v>
      </c>
    </row>
    <row r="2" spans="1:2" x14ac:dyDescent="0.2">
      <c r="A2" t="s">
        <v>107</v>
      </c>
      <c r="B2" t="s">
        <v>108</v>
      </c>
    </row>
    <row r="3" spans="1:2" ht="15" x14ac:dyDescent="0.25">
      <c r="B3" s="60"/>
    </row>
    <row r="4" spans="1:2" ht="15" x14ac:dyDescent="0.25">
      <c r="B4" s="60"/>
    </row>
    <row r="5" spans="1:2" ht="15" x14ac:dyDescent="0.25">
      <c r="A5" s="61"/>
      <c r="B5" s="60"/>
    </row>
    <row r="6" spans="1:2" ht="15" x14ac:dyDescent="0.25">
      <c r="B6" s="60"/>
    </row>
    <row r="7" spans="1:2" ht="15" x14ac:dyDescent="0.25">
      <c r="B7" s="60"/>
    </row>
    <row r="8" spans="1:2" ht="15" x14ac:dyDescent="0.25">
      <c r="B8" s="60"/>
    </row>
    <row r="9" spans="1:2" ht="15" x14ac:dyDescent="0.25">
      <c r="B9" s="60"/>
    </row>
    <row r="10" spans="1:2" ht="15" x14ac:dyDescent="0.25">
      <c r="B10" s="60"/>
    </row>
    <row r="11" spans="1:2" ht="15" x14ac:dyDescent="0.25">
      <c r="B11" s="60"/>
    </row>
    <row r="12" spans="1:2" ht="15" x14ac:dyDescent="0.25">
      <c r="B12" s="60"/>
    </row>
    <row r="13" spans="1:2" ht="15" x14ac:dyDescent="0.25">
      <c r="B13" s="60"/>
    </row>
    <row r="14" spans="1:2" ht="15" x14ac:dyDescent="0.25">
      <c r="B14" s="60"/>
    </row>
  </sheetData>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8"/>
  <sheetViews>
    <sheetView zoomScale="70" zoomScaleNormal="70" workbookViewId="0">
      <selection activeCell="E40" sqref="E40"/>
    </sheetView>
  </sheetViews>
  <sheetFormatPr defaultColWidth="9.140625" defaultRowHeight="12.75" x14ac:dyDescent="0.2"/>
  <cols>
    <col min="1" max="1" width="4.140625" style="33" customWidth="1"/>
    <col min="2" max="2" width="14.28515625" style="33" customWidth="1"/>
    <col min="3" max="3" width="13" style="33" customWidth="1"/>
    <col min="4" max="4" width="15.42578125" style="33" customWidth="1"/>
    <col min="5" max="6" width="11.85546875" style="33" customWidth="1"/>
    <col min="7" max="7" width="12.85546875" style="33" customWidth="1"/>
    <col min="8" max="8" width="9.140625" style="33"/>
    <col min="9" max="9" width="18.28515625" style="33" customWidth="1"/>
    <col min="10" max="10" width="17.85546875" style="33" customWidth="1"/>
    <col min="11" max="11" width="2.28515625" style="33" customWidth="1"/>
    <col min="12" max="14" width="9.140625" style="33"/>
    <col min="15" max="15" width="12.5703125" style="33" customWidth="1"/>
    <col min="16" max="16" width="2" style="33" customWidth="1"/>
    <col min="17" max="17" width="9.85546875" style="33" customWidth="1"/>
    <col min="18" max="16384" width="9.140625" style="33"/>
  </cols>
  <sheetData>
    <row r="1" spans="1:18" ht="13.5" thickBot="1" x14ac:dyDescent="0.25"/>
    <row r="2" spans="1:18" ht="24" customHeight="1" thickBot="1" x14ac:dyDescent="0.25">
      <c r="B2" s="75" t="s">
        <v>91</v>
      </c>
      <c r="C2" s="76"/>
      <c r="D2" s="76"/>
      <c r="E2" s="76"/>
      <c r="F2" s="76"/>
      <c r="G2" s="77"/>
      <c r="H2" s="34"/>
      <c r="I2" s="75" t="s">
        <v>92</v>
      </c>
      <c r="J2" s="76"/>
      <c r="K2" s="76"/>
      <c r="L2" s="76"/>
      <c r="M2" s="76"/>
      <c r="N2" s="76"/>
      <c r="O2" s="76"/>
      <c r="P2" s="76"/>
      <c r="Q2" s="77"/>
    </row>
    <row r="3" spans="1:18" ht="13.5" thickBot="1" x14ac:dyDescent="0.25"/>
    <row r="4" spans="1:18" ht="39" thickBot="1" x14ac:dyDescent="0.25">
      <c r="B4" s="35" t="s">
        <v>93</v>
      </c>
      <c r="C4" s="36" t="s">
        <v>94</v>
      </c>
      <c r="D4" s="36" t="s">
        <v>95</v>
      </c>
      <c r="E4" s="36" t="s">
        <v>96</v>
      </c>
      <c r="F4" s="36" t="s">
        <v>97</v>
      </c>
      <c r="G4" s="36" t="s">
        <v>98</v>
      </c>
      <c r="H4" s="37"/>
      <c r="I4" s="35" t="s">
        <v>89</v>
      </c>
      <c r="J4" s="36" t="s">
        <v>88</v>
      </c>
      <c r="L4" s="38" t="s">
        <v>99</v>
      </c>
      <c r="M4" s="39" t="s">
        <v>87</v>
      </c>
      <c r="N4" s="39" t="s">
        <v>90</v>
      </c>
      <c r="O4" s="40" t="s">
        <v>100</v>
      </c>
      <c r="Q4" s="35" t="s">
        <v>101</v>
      </c>
    </row>
    <row r="5" spans="1:18" ht="34.5" customHeight="1" thickBot="1" x14ac:dyDescent="0.25">
      <c r="B5" s="41">
        <f>COUNTA('LB162'!A:A)-1</f>
        <v>193</v>
      </c>
      <c r="C5" s="42">
        <f>B5-D5</f>
        <v>193</v>
      </c>
      <c r="D5" s="43">
        <f>COUNTA('LB162'!K:K)-1</f>
        <v>0</v>
      </c>
      <c r="E5" s="42">
        <f>COUNTIF('LB162'!K:K,"Rejected")</f>
        <v>0</v>
      </c>
      <c r="F5" s="42">
        <f>COUNTIF('LB162'!K:K,"Accepted")</f>
        <v>0</v>
      </c>
      <c r="G5" s="42">
        <f>COUNTIF('LB162'!K:K,"Revised")</f>
        <v>0</v>
      </c>
      <c r="H5" s="37"/>
      <c r="I5" s="44">
        <f>COUNTIF('LB162'!$O:$O,I4)</f>
        <v>0</v>
      </c>
      <c r="J5" s="44">
        <f>COUNTIF('LB162'!$O:$O,J4)</f>
        <v>0</v>
      </c>
      <c r="K5" s="45"/>
      <c r="L5" s="44">
        <f>COUNTIF('LB162'!$O:$O,L4)</f>
        <v>0</v>
      </c>
      <c r="M5" s="44">
        <f>COUNTIF('LB162'!$O:$O,M4)</f>
        <v>0</v>
      </c>
      <c r="N5" s="44">
        <f>COUNTIF('LB162'!$O:$O,N4)</f>
        <v>0</v>
      </c>
      <c r="O5" s="44">
        <f>COUNTIF('LB162'!$O:$O,O4)</f>
        <v>0</v>
      </c>
      <c r="Q5" s="44">
        <f>B5-(COUNTA('LB162'!O:O)-1)</f>
        <v>193</v>
      </c>
    </row>
    <row r="6" spans="1:18" ht="13.5" customHeight="1" thickBot="1" x14ac:dyDescent="0.25"/>
    <row r="7" spans="1:18" ht="21.75" customHeight="1" thickBot="1" x14ac:dyDescent="0.25">
      <c r="B7" s="37"/>
      <c r="C7" s="37"/>
      <c r="D7" s="46" t="str">
        <f>IF(D5=E7,"Okay","MIS-MATCHED")</f>
        <v>Okay</v>
      </c>
      <c r="E7" s="78">
        <f>E5+F5+G5</f>
        <v>0</v>
      </c>
      <c r="F7" s="79"/>
      <c r="G7" s="80"/>
      <c r="H7" s="37"/>
      <c r="I7" s="47">
        <f>SUM(I5:J5)</f>
        <v>0</v>
      </c>
      <c r="J7" s="48" t="s">
        <v>102</v>
      </c>
      <c r="K7" s="45"/>
    </row>
    <row r="8" spans="1:18" ht="13.5" thickBot="1" x14ac:dyDescent="0.25">
      <c r="B8" s="37"/>
      <c r="C8" s="37"/>
      <c r="D8" s="46"/>
      <c r="H8" s="37"/>
      <c r="K8" s="49"/>
    </row>
    <row r="9" spans="1:18" ht="34.5" customHeight="1" thickBot="1" x14ac:dyDescent="0.25">
      <c r="B9" s="46"/>
      <c r="C9" s="46"/>
      <c r="D9" s="50">
        <f>D5/B5</f>
        <v>0</v>
      </c>
      <c r="E9" s="46"/>
      <c r="F9" s="46"/>
      <c r="G9" s="46"/>
      <c r="H9" s="46"/>
      <c r="I9" s="51">
        <f>I7/$B$5</f>
        <v>0</v>
      </c>
      <c r="J9" s="52" t="s">
        <v>103</v>
      </c>
      <c r="K9" s="53"/>
      <c r="L9" s="54">
        <f>L5/$B$5</f>
        <v>0</v>
      </c>
      <c r="M9" s="54">
        <f>M5/$B$5</f>
        <v>0</v>
      </c>
      <c r="N9" s="54">
        <f>N5/$B$5</f>
        <v>0</v>
      </c>
      <c r="O9" s="54">
        <f>O5/$B$5</f>
        <v>0</v>
      </c>
      <c r="Q9" s="54">
        <f>Q5/$B$5</f>
        <v>1</v>
      </c>
    </row>
    <row r="10" spans="1:18" ht="13.5" thickBot="1" x14ac:dyDescent="0.25">
      <c r="B10" s="46"/>
      <c r="C10" s="46"/>
      <c r="D10" s="46"/>
      <c r="E10" s="46"/>
      <c r="F10" s="46"/>
      <c r="G10" s="46"/>
      <c r="H10" s="46"/>
    </row>
    <row r="11" spans="1:18" ht="13.5" thickBot="1" x14ac:dyDescent="0.25">
      <c r="B11" s="46"/>
      <c r="C11" s="46"/>
      <c r="D11" s="46"/>
      <c r="E11" s="46"/>
      <c r="F11" s="46"/>
      <c r="G11" s="46"/>
      <c r="H11" s="46"/>
      <c r="I11" s="81">
        <f>I9+SUM(L9:O9)</f>
        <v>0</v>
      </c>
      <c r="J11" s="82"/>
      <c r="K11" s="82"/>
      <c r="L11" s="82"/>
      <c r="M11" s="82"/>
      <c r="N11" s="82"/>
      <c r="O11" s="83"/>
    </row>
    <row r="12" spans="1:18" x14ac:dyDescent="0.2">
      <c r="A12" s="53"/>
      <c r="B12" s="49"/>
      <c r="C12" s="49"/>
      <c r="D12" s="49"/>
      <c r="E12" s="49"/>
      <c r="F12" s="49"/>
      <c r="G12" s="49"/>
      <c r="H12" s="49"/>
      <c r="I12" s="53"/>
      <c r="J12" s="53"/>
      <c r="K12" s="53"/>
      <c r="L12" s="53"/>
      <c r="M12" s="53"/>
      <c r="N12" s="53"/>
      <c r="O12" s="53"/>
      <c r="P12" s="53"/>
      <c r="Q12" s="53"/>
      <c r="R12" s="53"/>
    </row>
    <row r="13" spans="1:18" ht="13.5" thickBot="1" x14ac:dyDescent="0.25">
      <c r="A13" s="55"/>
      <c r="B13" s="56"/>
      <c r="C13" s="56"/>
      <c r="D13" s="56"/>
      <c r="E13" s="56"/>
      <c r="F13" s="56"/>
      <c r="G13" s="56"/>
      <c r="H13" s="56"/>
      <c r="I13" s="55"/>
      <c r="J13" s="55"/>
      <c r="K13" s="55"/>
      <c r="L13" s="55"/>
      <c r="M13" s="55"/>
      <c r="N13" s="55"/>
      <c r="O13" s="55"/>
      <c r="P13" s="55"/>
      <c r="Q13" s="55"/>
      <c r="R13" s="55"/>
    </row>
    <row r="14" spans="1:18" x14ac:dyDescent="0.2">
      <c r="B14" s="46"/>
      <c r="C14" s="46"/>
      <c r="D14" s="46"/>
      <c r="E14" s="46"/>
      <c r="F14" s="46"/>
      <c r="G14" s="46"/>
      <c r="H14" s="46"/>
      <c r="I14" s="46"/>
      <c r="J14" s="46"/>
      <c r="K14" s="46"/>
      <c r="L14" s="46"/>
      <c r="M14" s="46"/>
      <c r="N14" s="46"/>
      <c r="O14" s="46"/>
    </row>
    <row r="15" spans="1:18" ht="13.5" thickBot="1" x14ac:dyDescent="0.25">
      <c r="C15" s="46"/>
      <c r="D15" s="46"/>
      <c r="E15" s="46"/>
      <c r="F15" s="46"/>
      <c r="G15" s="46"/>
      <c r="H15" s="46"/>
      <c r="I15" s="46"/>
      <c r="J15" s="46"/>
      <c r="K15" s="46"/>
      <c r="L15" s="46"/>
      <c r="M15" s="46"/>
      <c r="N15" s="46"/>
      <c r="O15" s="46"/>
    </row>
    <row r="16" spans="1:18" ht="30.6" customHeight="1" thickBot="1" x14ac:dyDescent="0.25">
      <c r="B16" s="75" t="s">
        <v>104</v>
      </c>
      <c r="C16" s="76"/>
      <c r="D16" s="76"/>
      <c r="E16" s="76"/>
      <c r="F16" s="76"/>
      <c r="G16" s="77"/>
      <c r="H16" s="46"/>
      <c r="I16" s="46"/>
      <c r="J16" s="46"/>
      <c r="K16" s="46"/>
      <c r="L16" s="57"/>
      <c r="M16" s="57"/>
      <c r="N16" s="57"/>
      <c r="O16" s="46"/>
    </row>
    <row r="17" spans="1:18" ht="13.5" thickBot="1" x14ac:dyDescent="0.25">
      <c r="C17" s="46"/>
      <c r="D17" s="46"/>
      <c r="E17" s="46"/>
      <c r="F17" s="46"/>
      <c r="G17" s="46"/>
      <c r="H17" s="46"/>
      <c r="I17" s="46"/>
      <c r="J17" s="46"/>
      <c r="K17" s="46"/>
      <c r="L17" s="46"/>
      <c r="M17" s="46"/>
      <c r="N17" s="46"/>
      <c r="O17" s="46"/>
    </row>
    <row r="18" spans="1:18" ht="27.75" customHeight="1" thickBot="1" x14ac:dyDescent="0.25">
      <c r="B18" s="35" t="s">
        <v>105</v>
      </c>
      <c r="C18" s="46"/>
      <c r="D18" s="35" t="s">
        <v>106</v>
      </c>
      <c r="E18" s="35" t="s">
        <v>89</v>
      </c>
      <c r="F18" s="35" t="s">
        <v>88</v>
      </c>
      <c r="G18" s="35" t="s">
        <v>87</v>
      </c>
      <c r="I18" s="46"/>
      <c r="J18" s="46"/>
      <c r="K18" s="46"/>
      <c r="L18" s="46"/>
      <c r="M18" s="46"/>
      <c r="N18" s="46"/>
    </row>
    <row r="19" spans="1:18" ht="31.5" customHeight="1" thickBot="1" x14ac:dyDescent="0.25">
      <c r="B19" s="41">
        <f>COUNTA(Rogue!A:A)-1</f>
        <v>7</v>
      </c>
      <c r="C19" s="46"/>
      <c r="D19" s="44">
        <f>E19+F19</f>
        <v>0</v>
      </c>
      <c r="E19" s="44">
        <f>COUNTIF(Rogue!$M:$M,E18)</f>
        <v>0</v>
      </c>
      <c r="F19" s="44">
        <f>COUNTIF(Rogue!$M:$M,F18)</f>
        <v>0</v>
      </c>
      <c r="G19" s="44">
        <f>COUNTIF(Rogue!$M:$M,G18)</f>
        <v>0</v>
      </c>
      <c r="I19" s="46"/>
      <c r="J19" s="46"/>
      <c r="K19" s="46"/>
      <c r="L19" s="46"/>
      <c r="M19" s="46"/>
      <c r="N19" s="46"/>
      <c r="O19" s="46"/>
      <c r="P19" s="46"/>
      <c r="Q19" s="46"/>
    </row>
    <row r="20" spans="1:18" ht="13.5" thickBot="1" x14ac:dyDescent="0.25">
      <c r="C20" s="46"/>
      <c r="D20" s="46"/>
      <c r="E20" s="46"/>
      <c r="F20" s="46"/>
      <c r="G20" s="46"/>
      <c r="H20" s="46"/>
      <c r="I20" s="37"/>
      <c r="J20" s="46"/>
      <c r="K20" s="46"/>
      <c r="L20" s="46"/>
      <c r="M20" s="46"/>
      <c r="N20" s="46"/>
      <c r="O20" s="46"/>
    </row>
    <row r="21" spans="1:18" ht="16.5" thickBot="1" x14ac:dyDescent="0.25">
      <c r="C21" s="46"/>
      <c r="D21" s="51">
        <f>D19/$B$19</f>
        <v>0</v>
      </c>
      <c r="E21" s="52" t="s">
        <v>103</v>
      </c>
      <c r="F21" s="46"/>
      <c r="G21" s="46"/>
      <c r="H21" s="46"/>
      <c r="I21" s="37"/>
      <c r="J21" s="46"/>
      <c r="K21" s="46"/>
      <c r="L21" s="46"/>
      <c r="M21" s="46"/>
      <c r="N21" s="46"/>
      <c r="O21" s="46"/>
    </row>
    <row r="23" spans="1:18" ht="13.5" thickBot="1" x14ac:dyDescent="0.25">
      <c r="A23" s="55"/>
      <c r="B23" s="56"/>
      <c r="C23" s="56"/>
      <c r="D23" s="56"/>
      <c r="E23" s="56"/>
      <c r="F23" s="56"/>
      <c r="G23" s="56"/>
      <c r="H23" s="56"/>
      <c r="I23" s="55"/>
      <c r="J23" s="55"/>
      <c r="K23" s="55"/>
      <c r="L23" s="55"/>
      <c r="M23" s="55"/>
      <c r="N23" s="55"/>
      <c r="O23" s="55"/>
      <c r="P23" s="55"/>
      <c r="Q23" s="55"/>
      <c r="R23" s="55"/>
    </row>
    <row r="24" spans="1:18" x14ac:dyDescent="0.2">
      <c r="B24" s="46"/>
      <c r="C24" s="46"/>
      <c r="D24" s="46"/>
      <c r="E24" s="46"/>
      <c r="F24" s="46"/>
      <c r="G24" s="46"/>
      <c r="H24" s="46"/>
      <c r="I24" s="46"/>
      <c r="J24" s="46"/>
      <c r="K24" s="46"/>
      <c r="L24" s="46"/>
      <c r="M24" s="46"/>
      <c r="N24" s="46"/>
      <c r="O24" s="46"/>
    </row>
    <row r="26" spans="1:18" x14ac:dyDescent="0.2">
      <c r="C26" s="46"/>
      <c r="D26" s="46"/>
    </row>
    <row r="27" spans="1:18" x14ac:dyDescent="0.2">
      <c r="C27" s="46"/>
      <c r="D27" s="46"/>
    </row>
    <row r="28" spans="1:18" x14ac:dyDescent="0.2">
      <c r="C28" s="57"/>
      <c r="D28" s="46"/>
    </row>
    <row r="29" spans="1:18" x14ac:dyDescent="0.2">
      <c r="C29" s="57"/>
      <c r="D29" s="46"/>
    </row>
    <row r="30" spans="1:18" x14ac:dyDescent="0.2">
      <c r="C30" s="57"/>
      <c r="D30" s="46"/>
    </row>
    <row r="31" spans="1:18" x14ac:dyDescent="0.2">
      <c r="C31" s="57"/>
      <c r="D31" s="46"/>
    </row>
    <row r="32" spans="1:18" x14ac:dyDescent="0.2">
      <c r="C32" s="57"/>
      <c r="D32" s="46"/>
    </row>
    <row r="33" spans="3:4" x14ac:dyDescent="0.2">
      <c r="C33" s="57"/>
      <c r="D33" s="46"/>
    </row>
    <row r="34" spans="3:4" x14ac:dyDescent="0.2">
      <c r="C34" s="57"/>
      <c r="D34" s="46"/>
    </row>
    <row r="35" spans="3:4" x14ac:dyDescent="0.2">
      <c r="C35" s="57"/>
      <c r="D35" s="46"/>
    </row>
    <row r="36" spans="3:4" x14ac:dyDescent="0.2">
      <c r="C36" s="57"/>
      <c r="D36" s="46"/>
    </row>
    <row r="37" spans="3:4" x14ac:dyDescent="0.2">
      <c r="C37" s="57"/>
      <c r="D37" s="46"/>
    </row>
    <row r="38" spans="3:4" x14ac:dyDescent="0.2">
      <c r="C38" s="57"/>
      <c r="D38" s="46"/>
    </row>
  </sheetData>
  <sortState ref="C28:E35">
    <sortCondition ref="D28:D35"/>
  </sortState>
  <mergeCells count="5">
    <mergeCell ref="B2:G2"/>
    <mergeCell ref="I2:Q2"/>
    <mergeCell ref="E7:G7"/>
    <mergeCell ref="I11:O11"/>
    <mergeCell ref="B16:G16"/>
  </mergeCells>
  <conditionalFormatting sqref="N5">
    <cfRule type="expression" dxfId="0" priority="1">
      <formula>$N$5&gt;0</formula>
    </cfRule>
  </conditionalFormatting>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IEEE_Cover</vt:lpstr>
      <vt:lpstr>LB162</vt:lpstr>
      <vt:lpstr>Rogue</vt:lpstr>
      <vt:lpstr>Reference-docs</vt:lpstr>
      <vt:lpstr>Progress-Status</vt:lpstr>
      <vt:lpstr>'LB162'!numbers_1</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Clint Chaplin</cp:lastModifiedBy>
  <dcterms:created xsi:type="dcterms:W3CDTF">2012-07-21T16:42:55Z</dcterms:created>
  <dcterms:modified xsi:type="dcterms:W3CDTF">2019-10-14T13:26:50Z</dcterms:modified>
</cp:coreProperties>
</file>