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6"/>
  </bookViews>
  <sheets>
    <sheet name="UseCases" sheetId="3" r:id="rId1"/>
    <sheet name="Parameter Description" sheetId="4" r:id="rId2"/>
    <sheet name="Scheme" sheetId="5" r:id="rId3"/>
    <sheet name="GatewayTransparent" sheetId="6" r:id="rId4"/>
    <sheet name="Plain IP" sheetId="7" r:id="rId5"/>
    <sheet name="SCHC IP Compression" sheetId="8" r:id="rId6"/>
    <sheet name="RFC 6282 Header Compression" sheetId="9" r:id="rId7"/>
  </sheets>
  <definedNames>
    <definedName name="_xlnm._FilterDatabase" localSheetId="0" hidden="1">UseCases!$A$1:$Q$25</definedName>
  </definedNames>
  <calcPr calcId="145621"/>
</workbook>
</file>

<file path=xl/calcChain.xml><?xml version="1.0" encoding="utf-8"?>
<calcChain xmlns="http://schemas.openxmlformats.org/spreadsheetml/2006/main">
  <c r="Q25" i="9" l="1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 s="1"/>
  <c r="Q23" i="9"/>
  <c r="P23" i="9"/>
  <c r="O23" i="9"/>
  <c r="N23" i="9"/>
  <c r="M23" i="9"/>
  <c r="L23" i="9"/>
  <c r="K23" i="9"/>
  <c r="J23" i="9"/>
  <c r="I23" i="9"/>
  <c r="C23" i="9" s="1"/>
  <c r="H23" i="9"/>
  <c r="G23" i="9"/>
  <c r="F23" i="9"/>
  <c r="E23" i="9"/>
  <c r="D23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Q15" i="9"/>
  <c r="P15" i="9"/>
  <c r="O15" i="9"/>
  <c r="N15" i="9"/>
  <c r="M15" i="9"/>
  <c r="C15" i="9" s="1"/>
  <c r="L15" i="9"/>
  <c r="K15" i="9"/>
  <c r="J15" i="9"/>
  <c r="I15" i="9"/>
  <c r="H15" i="9"/>
  <c r="G15" i="9"/>
  <c r="F15" i="9"/>
  <c r="E15" i="9"/>
  <c r="D15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Q3" i="9"/>
  <c r="P3" i="9"/>
  <c r="O3" i="9"/>
  <c r="N3" i="9"/>
  <c r="M3" i="9"/>
  <c r="C3" i="9" s="1"/>
  <c r="L3" i="9"/>
  <c r="K3" i="9"/>
  <c r="J3" i="9"/>
  <c r="I3" i="9"/>
  <c r="H3" i="9"/>
  <c r="G3" i="9"/>
  <c r="F3" i="9"/>
  <c r="E3" i="9"/>
  <c r="D3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 s="1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 s="1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Q22" i="8"/>
  <c r="P22" i="8"/>
  <c r="O22" i="8"/>
  <c r="N22" i="8"/>
  <c r="M22" i="8"/>
  <c r="L22" i="8"/>
  <c r="K22" i="8"/>
  <c r="J22" i="8"/>
  <c r="I22" i="8"/>
  <c r="H22" i="8"/>
  <c r="G22" i="8"/>
  <c r="F22" i="8"/>
  <c r="C22" i="8" s="1"/>
  <c r="E22" i="8"/>
  <c r="D22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 s="1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 s="1"/>
  <c r="Q19" i="8"/>
  <c r="P19" i="8"/>
  <c r="O19" i="8"/>
  <c r="N19" i="8"/>
  <c r="M19" i="8"/>
  <c r="L19" i="8"/>
  <c r="K19" i="8"/>
  <c r="J19" i="8"/>
  <c r="I19" i="8"/>
  <c r="H19" i="8"/>
  <c r="G19" i="8"/>
  <c r="C19" i="8" s="1"/>
  <c r="F19" i="8"/>
  <c r="E19" i="8"/>
  <c r="D19" i="8"/>
  <c r="Q18" i="8"/>
  <c r="P18" i="8"/>
  <c r="O18" i="8"/>
  <c r="N18" i="8"/>
  <c r="M18" i="8"/>
  <c r="L18" i="8"/>
  <c r="K18" i="8"/>
  <c r="J18" i="8"/>
  <c r="I18" i="8"/>
  <c r="H18" i="8"/>
  <c r="G18" i="8"/>
  <c r="F18" i="8"/>
  <c r="C18" i="8" s="1"/>
  <c r="E18" i="8"/>
  <c r="D18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 s="1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 s="1"/>
  <c r="Q15" i="8"/>
  <c r="P15" i="8"/>
  <c r="O15" i="8"/>
  <c r="N15" i="8"/>
  <c r="M15" i="8"/>
  <c r="L15" i="8"/>
  <c r="K15" i="8"/>
  <c r="C15" i="8" s="1"/>
  <c r="J15" i="8"/>
  <c r="I15" i="8"/>
  <c r="H15" i="8"/>
  <c r="G15" i="8"/>
  <c r="F15" i="8"/>
  <c r="E15" i="8"/>
  <c r="D15" i="8"/>
  <c r="Q14" i="8"/>
  <c r="P14" i="8"/>
  <c r="O14" i="8"/>
  <c r="N14" i="8"/>
  <c r="M14" i="8"/>
  <c r="L14" i="8"/>
  <c r="K14" i="8"/>
  <c r="J14" i="8"/>
  <c r="I14" i="8"/>
  <c r="H14" i="8"/>
  <c r="G14" i="8"/>
  <c r="F14" i="8"/>
  <c r="C14" i="8" s="1"/>
  <c r="E14" i="8"/>
  <c r="D14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 s="1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 s="1"/>
  <c r="Q11" i="8"/>
  <c r="P11" i="8"/>
  <c r="O11" i="8"/>
  <c r="N11" i="8"/>
  <c r="M11" i="8"/>
  <c r="L11" i="8"/>
  <c r="K11" i="8"/>
  <c r="J11" i="8"/>
  <c r="I11" i="8"/>
  <c r="H11" i="8"/>
  <c r="G11" i="8"/>
  <c r="C11" i="8" s="1"/>
  <c r="F11" i="8"/>
  <c r="E11" i="8"/>
  <c r="D11" i="8"/>
  <c r="Q10" i="8"/>
  <c r="P10" i="8"/>
  <c r="O10" i="8"/>
  <c r="N10" i="8"/>
  <c r="M10" i="8"/>
  <c r="L10" i="8"/>
  <c r="K10" i="8"/>
  <c r="J10" i="8"/>
  <c r="I10" i="8"/>
  <c r="H10" i="8"/>
  <c r="G10" i="8"/>
  <c r="F10" i="8"/>
  <c r="C10" i="8" s="1"/>
  <c r="E10" i="8"/>
  <c r="D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 s="1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 s="1"/>
  <c r="Q7" i="8"/>
  <c r="P7" i="8"/>
  <c r="O7" i="8"/>
  <c r="N7" i="8"/>
  <c r="M7" i="8"/>
  <c r="L7" i="8"/>
  <c r="K7" i="8"/>
  <c r="C7" i="8" s="1"/>
  <c r="J7" i="8"/>
  <c r="I7" i="8"/>
  <c r="H7" i="8"/>
  <c r="G7" i="8"/>
  <c r="F7" i="8"/>
  <c r="E7" i="8"/>
  <c r="D7" i="8"/>
  <c r="Q6" i="8"/>
  <c r="P6" i="8"/>
  <c r="O6" i="8"/>
  <c r="N6" i="8"/>
  <c r="M6" i="8"/>
  <c r="L6" i="8"/>
  <c r="K6" i="8"/>
  <c r="J6" i="8"/>
  <c r="I6" i="8"/>
  <c r="H6" i="8"/>
  <c r="G6" i="8"/>
  <c r="F6" i="8"/>
  <c r="C6" i="8" s="1"/>
  <c r="E6" i="8"/>
  <c r="D6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 s="1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 s="1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Q2" i="8"/>
  <c r="P2" i="8"/>
  <c r="O2" i="8"/>
  <c r="N2" i="8"/>
  <c r="M2" i="8"/>
  <c r="L2" i="8"/>
  <c r="K2" i="8"/>
  <c r="J2" i="8"/>
  <c r="I2" i="8"/>
  <c r="H2" i="8"/>
  <c r="G2" i="8"/>
  <c r="F2" i="8"/>
  <c r="C2" i="8" s="1"/>
  <c r="E2" i="8"/>
  <c r="D2" i="8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 s="1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C22" i="7" s="1"/>
  <c r="D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 s="1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Q3" i="7"/>
  <c r="P3" i="7"/>
  <c r="O3" i="7"/>
  <c r="N3" i="7"/>
  <c r="M3" i="7"/>
  <c r="C3" i="7" s="1"/>
  <c r="L3" i="7"/>
  <c r="K3" i="7"/>
  <c r="J3" i="7"/>
  <c r="I3" i="7"/>
  <c r="H3" i="7"/>
  <c r="G3" i="7"/>
  <c r="F3" i="7"/>
  <c r="E3" i="7"/>
  <c r="D3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Q25" i="6"/>
  <c r="P25" i="6"/>
  <c r="O25" i="6"/>
  <c r="N25" i="6"/>
  <c r="M25" i="6"/>
  <c r="L25" i="6"/>
  <c r="K25" i="6"/>
  <c r="J25" i="6"/>
  <c r="I25" i="6"/>
  <c r="H25" i="6"/>
  <c r="G25" i="6"/>
  <c r="F25" i="6"/>
  <c r="C25" i="6" s="1"/>
  <c r="E25" i="6"/>
  <c r="D25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 s="1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 s="1"/>
  <c r="Q22" i="6"/>
  <c r="P22" i="6"/>
  <c r="O22" i="6"/>
  <c r="N22" i="6"/>
  <c r="M22" i="6"/>
  <c r="L22" i="6"/>
  <c r="K22" i="6"/>
  <c r="J22" i="6"/>
  <c r="I22" i="6"/>
  <c r="H22" i="6"/>
  <c r="G22" i="6"/>
  <c r="C22" i="6" s="1"/>
  <c r="F22" i="6"/>
  <c r="E22" i="6"/>
  <c r="D22" i="6"/>
  <c r="Q21" i="6"/>
  <c r="P21" i="6"/>
  <c r="O21" i="6"/>
  <c r="N21" i="6"/>
  <c r="M21" i="6"/>
  <c r="L21" i="6"/>
  <c r="K21" i="6"/>
  <c r="J21" i="6"/>
  <c r="I21" i="6"/>
  <c r="H21" i="6"/>
  <c r="G21" i="6"/>
  <c r="F21" i="6"/>
  <c r="C21" i="6" s="1"/>
  <c r="E21" i="6"/>
  <c r="D21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 s="1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 s="1"/>
  <c r="Q18" i="6"/>
  <c r="P18" i="6"/>
  <c r="O18" i="6"/>
  <c r="N18" i="6"/>
  <c r="M18" i="6"/>
  <c r="L18" i="6"/>
  <c r="K18" i="6"/>
  <c r="J18" i="6"/>
  <c r="I18" i="6"/>
  <c r="H18" i="6"/>
  <c r="G18" i="6"/>
  <c r="C18" i="6" s="1"/>
  <c r="F18" i="6"/>
  <c r="E18" i="6"/>
  <c r="D18" i="6"/>
  <c r="Q17" i="6"/>
  <c r="P17" i="6"/>
  <c r="O17" i="6"/>
  <c r="N17" i="6"/>
  <c r="M17" i="6"/>
  <c r="L17" i="6"/>
  <c r="K17" i="6"/>
  <c r="J17" i="6"/>
  <c r="I17" i="6"/>
  <c r="H17" i="6"/>
  <c r="G17" i="6"/>
  <c r="F17" i="6"/>
  <c r="C17" i="6" s="1"/>
  <c r="E17" i="6"/>
  <c r="D17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 s="1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 s="1"/>
  <c r="Q14" i="6"/>
  <c r="P14" i="6"/>
  <c r="O14" i="6"/>
  <c r="N14" i="6"/>
  <c r="M14" i="6"/>
  <c r="L14" i="6"/>
  <c r="K14" i="6"/>
  <c r="J14" i="6"/>
  <c r="I14" i="6"/>
  <c r="H14" i="6"/>
  <c r="G14" i="6"/>
  <c r="C14" i="6" s="1"/>
  <c r="F14" i="6"/>
  <c r="E14" i="6"/>
  <c r="D14" i="6"/>
  <c r="Q13" i="6"/>
  <c r="P13" i="6"/>
  <c r="O13" i="6"/>
  <c r="N13" i="6"/>
  <c r="M13" i="6"/>
  <c r="L13" i="6"/>
  <c r="K13" i="6"/>
  <c r="J13" i="6"/>
  <c r="I13" i="6"/>
  <c r="H13" i="6"/>
  <c r="G13" i="6"/>
  <c r="F13" i="6"/>
  <c r="C13" i="6" s="1"/>
  <c r="E13" i="6"/>
  <c r="D13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 s="1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 s="1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Q9" i="6"/>
  <c r="P9" i="6"/>
  <c r="O9" i="6"/>
  <c r="N9" i="6"/>
  <c r="M9" i="6"/>
  <c r="L9" i="6"/>
  <c r="K9" i="6"/>
  <c r="J9" i="6"/>
  <c r="I9" i="6"/>
  <c r="H9" i="6"/>
  <c r="G9" i="6"/>
  <c r="F9" i="6"/>
  <c r="C9" i="6" s="1"/>
  <c r="E9" i="6"/>
  <c r="D9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 s="1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 s="1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Q5" i="6"/>
  <c r="P5" i="6"/>
  <c r="O5" i="6"/>
  <c r="N5" i="6"/>
  <c r="M5" i="6"/>
  <c r="L5" i="6"/>
  <c r="K5" i="6"/>
  <c r="J5" i="6"/>
  <c r="I5" i="6"/>
  <c r="H5" i="6"/>
  <c r="G5" i="6"/>
  <c r="F5" i="6"/>
  <c r="C5" i="6" s="1"/>
  <c r="E5" i="6"/>
  <c r="D5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 s="1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 s="1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C16" i="9" l="1"/>
  <c r="C20" i="9"/>
  <c r="C21" i="9"/>
  <c r="C2" i="9"/>
  <c r="C7" i="9"/>
  <c r="C11" i="9"/>
  <c r="C5" i="9"/>
  <c r="C9" i="9"/>
  <c r="C13" i="9"/>
  <c r="C19" i="9"/>
  <c r="C17" i="9"/>
  <c r="C18" i="9"/>
  <c r="C22" i="9"/>
  <c r="C6" i="9"/>
  <c r="C10" i="9"/>
  <c r="C14" i="9"/>
  <c r="C4" i="9"/>
  <c r="C8" i="9"/>
  <c r="C12" i="9"/>
  <c r="C25" i="9"/>
  <c r="C11" i="7"/>
  <c r="C15" i="7"/>
  <c r="C7" i="7"/>
  <c r="C19" i="7"/>
  <c r="C23" i="7"/>
  <c r="C10" i="7"/>
  <c r="C2" i="7"/>
  <c r="C5" i="7"/>
  <c r="C13" i="7"/>
  <c r="C6" i="7"/>
  <c r="C14" i="7"/>
  <c r="C17" i="7"/>
  <c r="C18" i="7"/>
  <c r="C4" i="7"/>
  <c r="C8" i="7"/>
  <c r="C12" i="7"/>
  <c r="C21" i="7"/>
  <c r="C9" i="7"/>
  <c r="C16" i="7"/>
  <c r="C25" i="7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Q7" i="5"/>
  <c r="Q6" i="5"/>
  <c r="Q5" i="5"/>
  <c r="Q4" i="5"/>
  <c r="Q3" i="5"/>
  <c r="Q2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2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5" i="5"/>
  <c r="E24" i="5"/>
  <c r="E23" i="5"/>
  <c r="E22" i="5"/>
  <c r="E21" i="5"/>
  <c r="E20" i="5"/>
  <c r="C20" i="5" s="1"/>
  <c r="E19" i="5"/>
  <c r="E18" i="5"/>
  <c r="E17" i="5"/>
  <c r="E16" i="5"/>
  <c r="C16" i="5" s="1"/>
  <c r="E15" i="5"/>
  <c r="E14" i="5"/>
  <c r="E13" i="5"/>
  <c r="E12" i="5"/>
  <c r="C12" i="5" s="1"/>
  <c r="E11" i="5"/>
  <c r="E10" i="5"/>
  <c r="E9" i="5"/>
  <c r="E8" i="5"/>
  <c r="E7" i="5"/>
  <c r="E6" i="5"/>
  <c r="E5" i="5"/>
  <c r="E4" i="5"/>
  <c r="C4" i="5" s="1"/>
  <c r="E3" i="5"/>
  <c r="E2" i="5"/>
  <c r="D25" i="5"/>
  <c r="D24" i="5"/>
  <c r="D23" i="5"/>
  <c r="C23" i="5" s="1"/>
  <c r="D22" i="5"/>
  <c r="C22" i="5" s="1"/>
  <c r="D21" i="5"/>
  <c r="D20" i="5"/>
  <c r="D19" i="5"/>
  <c r="C19" i="5" s="1"/>
  <c r="D18" i="5"/>
  <c r="C18" i="5" s="1"/>
  <c r="D17" i="5"/>
  <c r="D16" i="5"/>
  <c r="D15" i="5"/>
  <c r="C15" i="5" s="1"/>
  <c r="D14" i="5"/>
  <c r="C14" i="5" s="1"/>
  <c r="D13" i="5"/>
  <c r="D12" i="5"/>
  <c r="D11" i="5"/>
  <c r="C11" i="5" s="1"/>
  <c r="D10" i="5"/>
  <c r="C10" i="5" s="1"/>
  <c r="D9" i="5"/>
  <c r="D8" i="5"/>
  <c r="D7" i="5"/>
  <c r="D6" i="5"/>
  <c r="C6" i="5" s="1"/>
  <c r="D5" i="5"/>
  <c r="D4" i="5"/>
  <c r="D3" i="5"/>
  <c r="C3" i="5" s="1"/>
  <c r="D2" i="5"/>
  <c r="C8" i="5" l="1"/>
  <c r="C2" i="5"/>
  <c r="C24" i="5"/>
  <c r="C7" i="5"/>
  <c r="C5" i="5"/>
  <c r="C9" i="5"/>
  <c r="C13" i="5"/>
  <c r="C17" i="5"/>
  <c r="C21" i="5"/>
  <c r="C25" i="5"/>
</calcChain>
</file>

<file path=xl/sharedStrings.xml><?xml version="1.0" encoding="utf-8"?>
<sst xmlns="http://schemas.openxmlformats.org/spreadsheetml/2006/main" count="883" uniqueCount="166">
  <si>
    <t>Use-Case</t>
  </si>
  <si>
    <t>Domain</t>
  </si>
  <si>
    <t>Description</t>
  </si>
  <si>
    <t>Channel Model</t>
  </si>
  <si>
    <t>Interference Model</t>
  </si>
  <si>
    <t>Active Interfering Users</t>
  </si>
  <si>
    <t>Communication Mode</t>
  </si>
  <si>
    <t>Data Period</t>
  </si>
  <si>
    <t>Availability</t>
  </si>
  <si>
    <t>Indoor</t>
  </si>
  <si>
    <t>Outdoor Rural</t>
  </si>
  <si>
    <t>Low</t>
  </si>
  <si>
    <t>Uplink</t>
  </si>
  <si>
    <t>Best effort</t>
  </si>
  <si>
    <t>FCC</t>
  </si>
  <si>
    <t>&lt;1day</t>
  </si>
  <si>
    <t>&lt;=16bytes</t>
  </si>
  <si>
    <t>Occasionally 1/day</t>
  </si>
  <si>
    <t>Periodically 1/day</t>
  </si>
  <si>
    <t>Agriculture and Environmental</t>
  </si>
  <si>
    <t>Field Monitoring</t>
  </si>
  <si>
    <t>Information on soil parameters such as humidity, temperature, soil moisture, etc.</t>
  </si>
  <si>
    <t>&lt;60min</t>
  </si>
  <si>
    <t>Periodically 1/hour</t>
  </si>
  <si>
    <t>&lt;100m</t>
  </si>
  <si>
    <t>Waste Management</t>
  </si>
  <si>
    <t>Smart City</t>
  </si>
  <si>
    <t>Outdoor Urban</t>
  </si>
  <si>
    <t>Dense</t>
  </si>
  <si>
    <t>Very high</t>
  </si>
  <si>
    <t>Not required</t>
  </si>
  <si>
    <t>ETSI/FCC</t>
  </si>
  <si>
    <t>Structural Health Monitoring</t>
  </si>
  <si>
    <t>Infrastructure</t>
  </si>
  <si>
    <t>High</t>
  </si>
  <si>
    <t>&lt;1min</t>
  </si>
  <si>
    <t>Street lights can be switched on/off on demand</t>
  </si>
  <si>
    <t>Uplink/Downlink</t>
  </si>
  <si>
    <t>Occasionally 1/hour</t>
  </si>
  <si>
    <t>Medium</t>
  </si>
  <si>
    <t>Smart Parking</t>
  </si>
  <si>
    <t>Occasionally, more than 1/hour</t>
  </si>
  <si>
    <t>Vending Machines - general</t>
  </si>
  <si>
    <t>Monitor vending machines, alert on low stock or maintenance</t>
  </si>
  <si>
    <t>&lt;=64bytes</t>
  </si>
  <si>
    <t>Data verification, e.g. for cashless payment</t>
  </si>
  <si>
    <t>&gt;256bytes</t>
  </si>
  <si>
    <t>&lt;10s</t>
  </si>
  <si>
    <t>Pet Tracking</t>
  </si>
  <si>
    <t>Consumer/Medical</t>
  </si>
  <si>
    <t>Tracking of pets</t>
  </si>
  <si>
    <t>Periodically, more than 1/hour</t>
  </si>
  <si>
    <t>Access Control</t>
  </si>
  <si>
    <t>Smart Building</t>
  </si>
  <si>
    <t>Access control using keyless entry systems</t>
  </si>
  <si>
    <t>&lt;1s</t>
  </si>
  <si>
    <t>&lt;10m</t>
  </si>
  <si>
    <t>Alarms and Security</t>
  </si>
  <si>
    <t>Monitoring of doors, windows</t>
  </si>
  <si>
    <t>Smoke Detectors</t>
  </si>
  <si>
    <t>Uplink/Broadcast Downlink</t>
  </si>
  <si>
    <t>Real time alerts, status of battery, etc., alarms are broadcasted to other smoke detectors</t>
  </si>
  <si>
    <t>Detection of collapses, monitoring of vital data</t>
  </si>
  <si>
    <t>Industrial</t>
  </si>
  <si>
    <t>Industrial Production Monitoring</t>
  </si>
  <si>
    <t>Monitoring of machine parameters (e.g. bearing temperature, oil levels, etc.)</t>
  </si>
  <si>
    <t>None</t>
  </si>
  <si>
    <t>NA</t>
  </si>
  <si>
    <t>Asset Tracking</t>
  </si>
  <si>
    <t>Location and antitheft of assets</t>
  </si>
  <si>
    <t>Industrial Plant Condition Monitoring</t>
  </si>
  <si>
    <t>Cattle Monitoring</t>
  </si>
  <si>
    <t>Location and health monitoring of cattle</t>
  </si>
  <si>
    <t>&lt;10min</t>
  </si>
  <si>
    <t>Smart Grid - Load Control</t>
  </si>
  <si>
    <t>Control of load distribution in smart grid, use of licensed frequency band</t>
  </si>
  <si>
    <t>Smart Grid - Fault Monitoring</t>
  </si>
  <si>
    <t>Detection and indication of faults in the medium voltage distribution network</t>
  </si>
  <si>
    <t>Smart Metering</t>
  </si>
  <si>
    <t>Automatic readout of gas/water meters, public key for data encryption is broadcasted</t>
  </si>
  <si>
    <t>Data Length (Uplink)</t>
  </si>
  <si>
    <t>Pipeline Monitoring - Terrestrial</t>
  </si>
  <si>
    <t>Monitoring of pipelines, using licensed frequency band</t>
  </si>
  <si>
    <t>Water Pipe Leakage Monitoring</t>
  </si>
  <si>
    <t>Logistics</t>
  </si>
  <si>
    <t>Global Tracking</t>
  </si>
  <si>
    <t>World-wide tracking of goods, e.g. containers</t>
  </si>
  <si>
    <t>Light Switch</t>
  </si>
  <si>
    <t>Wireless light switches</t>
  </si>
  <si>
    <t>CR2025</t>
  </si>
  <si>
    <t>2xAA</t>
  </si>
  <si>
    <t>Energy Harvesting</t>
  </si>
  <si>
    <t>External</t>
  </si>
  <si>
    <t>Frequency Regulation</t>
  </si>
  <si>
    <t>Typical Power Supply</t>
  </si>
  <si>
    <t>&lt;0.25s</t>
  </si>
  <si>
    <t>LP-WAN Localization Precision</t>
  </si>
  <si>
    <t>Data Security</t>
  </si>
  <si>
    <t>Models the linear channel, i.e. the effects due to multi-path propagation and shadowing</t>
  </si>
  <si>
    <t>&lt;1km</t>
  </si>
  <si>
    <t>&lt;5km</t>
  </si>
  <si>
    <t>&lt;50km</t>
  </si>
  <si>
    <t>&lt;10km</t>
  </si>
  <si>
    <t>Secure Authentication</t>
  </si>
  <si>
    <t>Models the interference from other systems in license-exempt frequency bands</t>
  </si>
  <si>
    <t>Models the number of users using the same transmission system</t>
  </si>
  <si>
    <t xml:space="preserve">Simple device may only transmit measured sensor data using the uplink, other devices may contain actuators, and hence require up- and downlink </t>
  </si>
  <si>
    <t>Type and number of payload transmissions of a sensor node</t>
  </si>
  <si>
    <t>Models the required payload data communication mode of the device</t>
  </si>
  <si>
    <t>Data Length</t>
  </si>
  <si>
    <t>Length of the payload data of one payload transmission</t>
  </si>
  <si>
    <t>Availability of the device, i.e. the required probability of a successful transmission</t>
  </si>
  <si>
    <t xml:space="preserve">Latency </t>
  </si>
  <si>
    <t>Latency</t>
  </si>
  <si>
    <t>Maximum acceptable latency for a given use-case</t>
  </si>
  <si>
    <t>LP-WAN Localization</t>
  </si>
  <si>
    <t>Required localization using the LP-WAN signal (no GPS), e.g. for indoor localization</t>
  </si>
  <si>
    <t>Typical power supply of the node to estimate overall lifetime and max. transmit power</t>
  </si>
  <si>
    <t>Restrictions due to frequency regulation, e.g. on transmit power and duty cycle</t>
  </si>
  <si>
    <t>Required size of the network cell, mainly affects path loss</t>
  </si>
  <si>
    <t>Required type of data security, at least encryption is required in all cases</t>
  </si>
  <si>
    <t>Assisted Living</t>
  </si>
  <si>
    <t>Monitoring of large industrial plant (e.g. oil refinery), use of licensed frequency band</t>
  </si>
  <si>
    <t>Monitor structural health of bridges, etc.</t>
  </si>
  <si>
    <t>Cell Radius</t>
  </si>
  <si>
    <t>Layer-2</t>
  </si>
  <si>
    <t>End-to-end</t>
  </si>
  <si>
    <t>Layer-3</t>
  </si>
  <si>
    <t>Available parking space indication in real-time</t>
  </si>
  <si>
    <t>Garbage bins report their fill level</t>
  </si>
  <si>
    <t>Monitoring of water pipe leaks in buildings</t>
  </si>
  <si>
    <t>Public Lighting</t>
  </si>
  <si>
    <t>Node  Velocity</t>
  </si>
  <si>
    <t>3km/h</t>
  </si>
  <si>
    <t>30km/h</t>
  </si>
  <si>
    <t>Localization of equipment, etc. and asset outside</t>
  </si>
  <si>
    <t>more than 1/hour</t>
  </si>
  <si>
    <t>Fast Asset Tracking</t>
  </si>
  <si>
    <t>Vending Machines - Point of Sale</t>
  </si>
  <si>
    <t>Indoor; Outdoor Urban; Outdoor Rural</t>
  </si>
  <si>
    <t>Full support</t>
  </si>
  <si>
    <t>Limited support</t>
  </si>
  <si>
    <t>General Support</t>
  </si>
  <si>
    <t>Very high; High; Medium; Low</t>
  </si>
  <si>
    <t>Uplink/Downlink; Uplink/Broadcast Downlink; Uplink</t>
  </si>
  <si>
    <t>Occasionally, less than 1/day;Occasionally 1/day;Occasionally 1/hour;Occasionally, more than 1/hour;Periodically 1/day;Periodically 1/hour;Periodically, more than 1/hour</t>
  </si>
  <si>
    <t>&lt;=16bytes;&lt;=64bytes;&lt;=256bytes;&gt;256bytes</t>
  </si>
  <si>
    <t>Best effort;Medium;High</t>
  </si>
  <si>
    <t>&lt;0.25s;&lt;1s;&lt;10s;&lt;1min;&lt;10min;&lt;60min;&lt;1day</t>
  </si>
  <si>
    <t>&lt;10m;&lt;100m;Not required</t>
  </si>
  <si>
    <t>CR2025;2xAA;Energy Harvesting;External</t>
  </si>
  <si>
    <t>NA;ETSI;FCC;ETSI/FCC</t>
  </si>
  <si>
    <t>&lt;1km;&lt;5km;&lt;10km;&lt;50km;&gt;50km</t>
  </si>
  <si>
    <t>Layer-2;Layer-3;End-to-end;Secure Authentication</t>
  </si>
  <si>
    <t xml:space="preserve"> </t>
  </si>
  <si>
    <t>3km/h;30km/h;120km/h</t>
  </si>
  <si>
    <t>Scheme</t>
  </si>
  <si>
    <t>Dense;Medium;Low;None</t>
  </si>
  <si>
    <t>Gateway/Transparent</t>
  </si>
  <si>
    <t>Plain IP without header compression</t>
  </si>
  <si>
    <t>&lt;=256bytes</t>
  </si>
  <si>
    <t>SCHC IP Header Compression</t>
  </si>
  <si>
    <t>&lt;=64bytes;&lt;=256bytes;&gt;256bytes</t>
  </si>
  <si>
    <t>2xAA;Energy Harvesting;External</t>
  </si>
  <si>
    <t xml:space="preserve"> CR2025</t>
  </si>
  <si>
    <t>RFC 6282 Header Compression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</si>
</sst>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opLeftCell="B1" zoomScale="120" zoomScaleNormal="120" workbookViewId="0">
      <selection activeCell="E4" sqref="E4"/>
    </sheetView>
  </sheetViews>
  <sheetFormatPr baseColWidth="10" defaultColWidth="9.140625" defaultRowHeight="15" x14ac:dyDescent="0.25"/>
  <cols>
    <col min="1" max="1" width="36.140625" customWidth="1"/>
    <col min="2" max="2" width="30" customWidth="1"/>
    <col min="3" max="3" width="82.7109375" customWidth="1"/>
    <col min="4" max="4" width="18" customWidth="1"/>
    <col min="5" max="5" width="16.42578125" customWidth="1"/>
    <col min="6" max="6" width="22.85546875" customWidth="1"/>
    <col min="7" max="7" width="29.140625" customWidth="1"/>
    <col min="8" max="8" width="30.85546875" customWidth="1"/>
    <col min="9" max="9" width="18.85546875" customWidth="1"/>
    <col min="10" max="10" width="14" customWidth="1"/>
    <col min="11" max="11" width="22.140625" customWidth="1"/>
    <col min="12" max="13" width="22.85546875" customWidth="1"/>
    <col min="14" max="14" width="21" customWidth="1"/>
    <col min="15" max="15" width="18.7109375" customWidth="1"/>
    <col min="16" max="16" width="25.28515625" customWidth="1"/>
    <col min="17" max="17" width="16.42578125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2" t="s">
        <v>54</v>
      </c>
      <c r="D2" t="s">
        <v>9</v>
      </c>
      <c r="E2" t="s">
        <v>39</v>
      </c>
      <c r="F2" t="s">
        <v>11</v>
      </c>
      <c r="G2" t="s">
        <v>37</v>
      </c>
      <c r="H2" t="s">
        <v>41</v>
      </c>
      <c r="I2" t="s">
        <v>16</v>
      </c>
      <c r="J2" t="s">
        <v>34</v>
      </c>
      <c r="K2" t="s">
        <v>95</v>
      </c>
      <c r="L2" t="s">
        <v>56</v>
      </c>
      <c r="M2" t="s">
        <v>89</v>
      </c>
      <c r="N2" t="s">
        <v>31</v>
      </c>
      <c r="O2" t="s">
        <v>99</v>
      </c>
      <c r="P2" t="s">
        <v>103</v>
      </c>
      <c r="Q2" t="s">
        <v>133</v>
      </c>
    </row>
    <row r="3" spans="1:17" x14ac:dyDescent="0.25">
      <c r="A3" t="s">
        <v>57</v>
      </c>
      <c r="B3" t="s">
        <v>53</v>
      </c>
      <c r="C3" s="2" t="s">
        <v>58</v>
      </c>
      <c r="D3" t="s">
        <v>9</v>
      </c>
      <c r="E3" t="s">
        <v>39</v>
      </c>
      <c r="F3" t="s">
        <v>39</v>
      </c>
      <c r="G3" t="s">
        <v>12</v>
      </c>
      <c r="H3" t="s">
        <v>41</v>
      </c>
      <c r="I3" t="s">
        <v>16</v>
      </c>
      <c r="J3" t="s">
        <v>34</v>
      </c>
      <c r="K3" t="s">
        <v>47</v>
      </c>
      <c r="L3" t="s">
        <v>30</v>
      </c>
      <c r="M3" t="s">
        <v>89</v>
      </c>
      <c r="N3" t="s">
        <v>31</v>
      </c>
      <c r="O3" t="s">
        <v>99</v>
      </c>
      <c r="P3" t="s">
        <v>125</v>
      </c>
      <c r="Q3" t="s">
        <v>133</v>
      </c>
    </row>
    <row r="4" spans="1:17" x14ac:dyDescent="0.25">
      <c r="A4" t="s">
        <v>68</v>
      </c>
      <c r="B4" t="s">
        <v>63</v>
      </c>
      <c r="C4" s="2" t="s">
        <v>69</v>
      </c>
      <c r="D4" t="s">
        <v>9</v>
      </c>
      <c r="E4" t="s">
        <v>39</v>
      </c>
      <c r="F4" t="s">
        <v>39</v>
      </c>
      <c r="G4" t="s">
        <v>37</v>
      </c>
      <c r="H4" t="s">
        <v>38</v>
      </c>
      <c r="I4" t="s">
        <v>16</v>
      </c>
      <c r="J4" t="s">
        <v>39</v>
      </c>
      <c r="K4" t="s">
        <v>47</v>
      </c>
      <c r="L4" t="s">
        <v>56</v>
      </c>
      <c r="M4" t="s">
        <v>89</v>
      </c>
      <c r="N4" t="s">
        <v>31</v>
      </c>
      <c r="O4" t="s">
        <v>99</v>
      </c>
      <c r="P4" t="s">
        <v>125</v>
      </c>
      <c r="Q4" t="s">
        <v>134</v>
      </c>
    </row>
    <row r="5" spans="1:17" x14ac:dyDescent="0.25">
      <c r="A5" t="s">
        <v>121</v>
      </c>
      <c r="B5" t="s">
        <v>49</v>
      </c>
      <c r="C5" s="2" t="s">
        <v>62</v>
      </c>
      <c r="D5" t="s">
        <v>9</v>
      </c>
      <c r="E5" t="s">
        <v>39</v>
      </c>
      <c r="F5" t="s">
        <v>39</v>
      </c>
      <c r="G5" t="s">
        <v>37</v>
      </c>
      <c r="H5" t="s">
        <v>41</v>
      </c>
      <c r="I5" t="s">
        <v>46</v>
      </c>
      <c r="J5" t="s">
        <v>34</v>
      </c>
      <c r="K5" t="s">
        <v>47</v>
      </c>
      <c r="L5" t="s">
        <v>56</v>
      </c>
      <c r="M5" t="s">
        <v>89</v>
      </c>
      <c r="N5" t="s">
        <v>31</v>
      </c>
      <c r="O5" t="s">
        <v>99</v>
      </c>
      <c r="P5" t="s">
        <v>126</v>
      </c>
      <c r="Q5" t="s">
        <v>133</v>
      </c>
    </row>
    <row r="6" spans="1:17" x14ac:dyDescent="0.25">
      <c r="A6" t="s">
        <v>71</v>
      </c>
      <c r="B6" t="s">
        <v>19</v>
      </c>
      <c r="C6" s="2" t="s">
        <v>72</v>
      </c>
      <c r="D6" t="s">
        <v>10</v>
      </c>
      <c r="E6" t="s">
        <v>11</v>
      </c>
      <c r="F6" t="s">
        <v>11</v>
      </c>
      <c r="G6" t="s">
        <v>12</v>
      </c>
      <c r="H6" t="s">
        <v>23</v>
      </c>
      <c r="I6" t="s">
        <v>16</v>
      </c>
      <c r="J6" t="s">
        <v>13</v>
      </c>
      <c r="K6" t="s">
        <v>73</v>
      </c>
      <c r="L6" t="s">
        <v>24</v>
      </c>
      <c r="M6" t="s">
        <v>90</v>
      </c>
      <c r="N6" t="s">
        <v>14</v>
      </c>
      <c r="O6" t="s">
        <v>102</v>
      </c>
      <c r="P6" t="s">
        <v>125</v>
      </c>
      <c r="Q6" t="s">
        <v>133</v>
      </c>
    </row>
    <row r="7" spans="1:17" x14ac:dyDescent="0.25">
      <c r="A7" t="s">
        <v>20</v>
      </c>
      <c r="B7" t="s">
        <v>19</v>
      </c>
      <c r="C7" s="2" t="s">
        <v>21</v>
      </c>
      <c r="D7" t="s">
        <v>10</v>
      </c>
      <c r="E7" t="s">
        <v>11</v>
      </c>
      <c r="F7" t="s">
        <v>11</v>
      </c>
      <c r="G7" t="s">
        <v>12</v>
      </c>
      <c r="H7" t="s">
        <v>23</v>
      </c>
      <c r="I7" t="s">
        <v>16</v>
      </c>
      <c r="J7" t="s">
        <v>13</v>
      </c>
      <c r="K7" t="s">
        <v>22</v>
      </c>
      <c r="L7" t="s">
        <v>24</v>
      </c>
      <c r="M7" t="s">
        <v>90</v>
      </c>
      <c r="N7" t="s">
        <v>14</v>
      </c>
      <c r="O7" t="s">
        <v>102</v>
      </c>
      <c r="P7" t="s">
        <v>125</v>
      </c>
      <c r="Q7" t="s">
        <v>133</v>
      </c>
    </row>
    <row r="8" spans="1:17" x14ac:dyDescent="0.25">
      <c r="A8" t="s">
        <v>85</v>
      </c>
      <c r="B8" t="s">
        <v>84</v>
      </c>
      <c r="C8" s="2" t="s">
        <v>86</v>
      </c>
      <c r="D8" t="s">
        <v>27</v>
      </c>
      <c r="E8" t="s">
        <v>28</v>
      </c>
      <c r="F8" t="s">
        <v>29</v>
      </c>
      <c r="G8" t="s">
        <v>12</v>
      </c>
      <c r="H8" t="s">
        <v>23</v>
      </c>
      <c r="I8" t="s">
        <v>16</v>
      </c>
      <c r="J8" t="s">
        <v>13</v>
      </c>
      <c r="K8" t="s">
        <v>73</v>
      </c>
      <c r="L8" t="s">
        <v>24</v>
      </c>
      <c r="M8" t="s">
        <v>90</v>
      </c>
      <c r="N8" t="s">
        <v>31</v>
      </c>
      <c r="O8" t="s">
        <v>100</v>
      </c>
      <c r="P8" t="s">
        <v>127</v>
      </c>
      <c r="Q8" s="5" t="s">
        <v>134</v>
      </c>
    </row>
    <row r="9" spans="1:17" x14ac:dyDescent="0.25">
      <c r="A9" t="s">
        <v>70</v>
      </c>
      <c r="B9" t="s">
        <v>63</v>
      </c>
      <c r="C9" s="2" t="s">
        <v>122</v>
      </c>
      <c r="D9" t="s">
        <v>27</v>
      </c>
      <c r="E9" t="s">
        <v>66</v>
      </c>
      <c r="F9" t="s">
        <v>39</v>
      </c>
      <c r="G9" t="s">
        <v>60</v>
      </c>
      <c r="H9" t="s">
        <v>38</v>
      </c>
      <c r="I9" t="s">
        <v>16</v>
      </c>
      <c r="J9" t="s">
        <v>34</v>
      </c>
      <c r="K9" t="s">
        <v>47</v>
      </c>
      <c r="L9" t="s">
        <v>56</v>
      </c>
      <c r="M9" t="s">
        <v>91</v>
      </c>
      <c r="N9" t="s">
        <v>67</v>
      </c>
      <c r="O9" t="s">
        <v>101</v>
      </c>
      <c r="P9" t="s">
        <v>127</v>
      </c>
      <c r="Q9" t="s">
        <v>133</v>
      </c>
    </row>
    <row r="10" spans="1:17" x14ac:dyDescent="0.25">
      <c r="A10" t="s">
        <v>64</v>
      </c>
      <c r="B10" t="s">
        <v>63</v>
      </c>
      <c r="C10" s="2" t="s">
        <v>65</v>
      </c>
      <c r="D10" t="s">
        <v>9</v>
      </c>
      <c r="E10" t="s">
        <v>39</v>
      </c>
      <c r="F10" t="s">
        <v>39</v>
      </c>
      <c r="G10" t="s">
        <v>12</v>
      </c>
      <c r="H10" t="s">
        <v>41</v>
      </c>
      <c r="I10" t="s">
        <v>16</v>
      </c>
      <c r="J10" t="s">
        <v>34</v>
      </c>
      <c r="K10" t="s">
        <v>47</v>
      </c>
      <c r="L10" t="s">
        <v>56</v>
      </c>
      <c r="M10" t="s">
        <v>92</v>
      </c>
      <c r="N10" t="s">
        <v>31</v>
      </c>
      <c r="O10" t="s">
        <v>99</v>
      </c>
      <c r="P10" t="s">
        <v>127</v>
      </c>
      <c r="Q10" t="s">
        <v>133</v>
      </c>
    </row>
    <row r="11" spans="1:17" x14ac:dyDescent="0.25">
      <c r="A11" t="s">
        <v>87</v>
      </c>
      <c r="B11" t="s">
        <v>26</v>
      </c>
      <c r="C11" s="2" t="s">
        <v>88</v>
      </c>
      <c r="D11" t="s">
        <v>9</v>
      </c>
      <c r="E11" t="s">
        <v>39</v>
      </c>
      <c r="F11" t="s">
        <v>39</v>
      </c>
      <c r="G11" t="s">
        <v>12</v>
      </c>
      <c r="H11" t="s">
        <v>41</v>
      </c>
      <c r="I11" t="s">
        <v>16</v>
      </c>
      <c r="J11" t="s">
        <v>39</v>
      </c>
      <c r="K11" t="s">
        <v>95</v>
      </c>
      <c r="L11" t="s">
        <v>30</v>
      </c>
      <c r="M11" t="s">
        <v>89</v>
      </c>
      <c r="N11" t="s">
        <v>31</v>
      </c>
      <c r="O11" t="s">
        <v>99</v>
      </c>
      <c r="P11" t="s">
        <v>127</v>
      </c>
      <c r="Q11" t="s">
        <v>133</v>
      </c>
    </row>
    <row r="12" spans="1:17" x14ac:dyDescent="0.25">
      <c r="A12" t="s">
        <v>48</v>
      </c>
      <c r="B12" t="s">
        <v>49</v>
      </c>
      <c r="C12" s="2" t="s">
        <v>50</v>
      </c>
      <c r="D12" t="s">
        <v>27</v>
      </c>
      <c r="E12" t="s">
        <v>28</v>
      </c>
      <c r="F12" t="s">
        <v>29</v>
      </c>
      <c r="G12" t="s">
        <v>37</v>
      </c>
      <c r="H12" t="s">
        <v>51</v>
      </c>
      <c r="I12" t="s">
        <v>44</v>
      </c>
      <c r="J12" t="s">
        <v>13</v>
      </c>
      <c r="K12" t="s">
        <v>35</v>
      </c>
      <c r="L12" t="s">
        <v>24</v>
      </c>
      <c r="M12" t="s">
        <v>89</v>
      </c>
      <c r="N12" t="s">
        <v>31</v>
      </c>
      <c r="O12" t="s">
        <v>100</v>
      </c>
      <c r="P12" t="s">
        <v>125</v>
      </c>
      <c r="Q12" t="s">
        <v>133</v>
      </c>
    </row>
    <row r="13" spans="1:17" x14ac:dyDescent="0.25">
      <c r="A13" t="s">
        <v>81</v>
      </c>
      <c r="B13" t="s">
        <v>33</v>
      </c>
      <c r="C13" s="2" t="s">
        <v>82</v>
      </c>
      <c r="D13" t="s">
        <v>10</v>
      </c>
      <c r="E13" t="s">
        <v>66</v>
      </c>
      <c r="F13" t="s">
        <v>11</v>
      </c>
      <c r="G13" t="s">
        <v>12</v>
      </c>
      <c r="H13" t="s">
        <v>17</v>
      </c>
      <c r="I13" t="s">
        <v>16</v>
      </c>
      <c r="J13" t="s">
        <v>34</v>
      </c>
      <c r="K13" t="s">
        <v>35</v>
      </c>
      <c r="L13" t="s">
        <v>24</v>
      </c>
      <c r="M13" t="s">
        <v>91</v>
      </c>
      <c r="N13" t="s">
        <v>67</v>
      </c>
      <c r="O13" t="s">
        <v>101</v>
      </c>
      <c r="P13" t="s">
        <v>125</v>
      </c>
      <c r="Q13" t="s">
        <v>133</v>
      </c>
    </row>
    <row r="14" spans="1:17" x14ac:dyDescent="0.25">
      <c r="A14" s="5" t="s">
        <v>131</v>
      </c>
      <c r="B14" t="s">
        <v>26</v>
      </c>
      <c r="C14" s="2" t="s">
        <v>36</v>
      </c>
      <c r="D14" t="s">
        <v>27</v>
      </c>
      <c r="E14" t="s">
        <v>28</v>
      </c>
      <c r="F14" t="s">
        <v>29</v>
      </c>
      <c r="G14" t="s">
        <v>37</v>
      </c>
      <c r="H14" t="s">
        <v>38</v>
      </c>
      <c r="I14" t="s">
        <v>16</v>
      </c>
      <c r="J14" t="s">
        <v>39</v>
      </c>
      <c r="K14" t="s">
        <v>35</v>
      </c>
      <c r="L14" t="s">
        <v>30</v>
      </c>
      <c r="M14" t="s">
        <v>92</v>
      </c>
      <c r="N14" t="s">
        <v>31</v>
      </c>
      <c r="O14" t="s">
        <v>102</v>
      </c>
      <c r="P14" t="s">
        <v>103</v>
      </c>
      <c r="Q14" t="s">
        <v>133</v>
      </c>
    </row>
    <row r="15" spans="1:17" x14ac:dyDescent="0.25">
      <c r="A15" t="s">
        <v>76</v>
      </c>
      <c r="B15" t="s">
        <v>33</v>
      </c>
      <c r="C15" s="2" t="s">
        <v>77</v>
      </c>
      <c r="D15" t="s">
        <v>27</v>
      </c>
      <c r="E15" t="s">
        <v>28</v>
      </c>
      <c r="F15" t="s">
        <v>29</v>
      </c>
      <c r="G15" t="s">
        <v>12</v>
      </c>
      <c r="H15" t="s">
        <v>17</v>
      </c>
      <c r="I15" t="s">
        <v>16</v>
      </c>
      <c r="J15" t="s">
        <v>34</v>
      </c>
      <c r="K15" t="s">
        <v>35</v>
      </c>
      <c r="L15" t="s">
        <v>24</v>
      </c>
      <c r="M15" t="s">
        <v>90</v>
      </c>
      <c r="N15" t="s">
        <v>31</v>
      </c>
      <c r="O15" t="s">
        <v>101</v>
      </c>
      <c r="P15" t="s">
        <v>125</v>
      </c>
      <c r="Q15" t="s">
        <v>133</v>
      </c>
    </row>
    <row r="16" spans="1:17" x14ac:dyDescent="0.25">
      <c r="A16" t="s">
        <v>74</v>
      </c>
      <c r="B16" t="s">
        <v>33</v>
      </c>
      <c r="C16" s="2" t="s">
        <v>75</v>
      </c>
      <c r="D16" t="s">
        <v>27</v>
      </c>
      <c r="E16" t="s">
        <v>66</v>
      </c>
      <c r="F16" t="s">
        <v>29</v>
      </c>
      <c r="G16" t="s">
        <v>37</v>
      </c>
      <c r="H16" t="s">
        <v>41</v>
      </c>
      <c r="I16" t="s">
        <v>16</v>
      </c>
      <c r="J16" t="s">
        <v>34</v>
      </c>
      <c r="K16" t="s">
        <v>55</v>
      </c>
      <c r="L16" t="s">
        <v>30</v>
      </c>
      <c r="M16" t="s">
        <v>92</v>
      </c>
      <c r="N16" t="s">
        <v>67</v>
      </c>
      <c r="O16" t="s">
        <v>102</v>
      </c>
      <c r="P16" t="s">
        <v>103</v>
      </c>
      <c r="Q16" t="s">
        <v>133</v>
      </c>
    </row>
    <row r="17" spans="1:17" x14ac:dyDescent="0.25">
      <c r="A17" t="s">
        <v>78</v>
      </c>
      <c r="B17" t="s">
        <v>33</v>
      </c>
      <c r="C17" s="2" t="s">
        <v>79</v>
      </c>
      <c r="D17" t="s">
        <v>27</v>
      </c>
      <c r="E17" t="s">
        <v>28</v>
      </c>
      <c r="F17" t="s">
        <v>29</v>
      </c>
      <c r="G17" t="s">
        <v>60</v>
      </c>
      <c r="H17" t="s">
        <v>18</v>
      </c>
      <c r="I17" t="s">
        <v>16</v>
      </c>
      <c r="J17" t="s">
        <v>39</v>
      </c>
      <c r="K17" t="s">
        <v>15</v>
      </c>
      <c r="L17" t="s">
        <v>30</v>
      </c>
      <c r="M17" t="s">
        <v>90</v>
      </c>
      <c r="N17" t="s">
        <v>31</v>
      </c>
      <c r="O17" t="s">
        <v>102</v>
      </c>
      <c r="P17" t="s">
        <v>126</v>
      </c>
      <c r="Q17" t="s">
        <v>133</v>
      </c>
    </row>
    <row r="18" spans="1:17" x14ac:dyDescent="0.25">
      <c r="A18" t="s">
        <v>40</v>
      </c>
      <c r="B18" t="s">
        <v>26</v>
      </c>
      <c r="C18" s="4" t="s">
        <v>128</v>
      </c>
      <c r="D18" t="s">
        <v>27</v>
      </c>
      <c r="E18" t="s">
        <v>28</v>
      </c>
      <c r="F18" t="s">
        <v>29</v>
      </c>
      <c r="G18" t="s">
        <v>12</v>
      </c>
      <c r="H18" t="s">
        <v>41</v>
      </c>
      <c r="I18" t="s">
        <v>16</v>
      </c>
      <c r="J18" t="s">
        <v>34</v>
      </c>
      <c r="K18" t="s">
        <v>35</v>
      </c>
      <c r="L18" t="s">
        <v>30</v>
      </c>
      <c r="M18" t="s">
        <v>90</v>
      </c>
      <c r="N18" t="s">
        <v>31</v>
      </c>
      <c r="O18" t="s">
        <v>102</v>
      </c>
      <c r="P18" t="s">
        <v>125</v>
      </c>
      <c r="Q18" t="s">
        <v>133</v>
      </c>
    </row>
    <row r="19" spans="1:17" x14ac:dyDescent="0.25">
      <c r="A19" t="s">
        <v>59</v>
      </c>
      <c r="B19" t="s">
        <v>53</v>
      </c>
      <c r="C19" s="2" t="s">
        <v>61</v>
      </c>
      <c r="D19" t="s">
        <v>9</v>
      </c>
      <c r="E19" t="s">
        <v>39</v>
      </c>
      <c r="F19" t="s">
        <v>39</v>
      </c>
      <c r="G19" t="s">
        <v>60</v>
      </c>
      <c r="H19" t="s">
        <v>17</v>
      </c>
      <c r="I19" t="s">
        <v>16</v>
      </c>
      <c r="J19" t="s">
        <v>34</v>
      </c>
      <c r="K19" t="s">
        <v>47</v>
      </c>
      <c r="L19" t="s">
        <v>30</v>
      </c>
      <c r="M19" t="s">
        <v>90</v>
      </c>
      <c r="N19" t="s">
        <v>31</v>
      </c>
      <c r="O19" t="s">
        <v>99</v>
      </c>
      <c r="P19" t="s">
        <v>125</v>
      </c>
      <c r="Q19" t="s">
        <v>133</v>
      </c>
    </row>
    <row r="20" spans="1:17" x14ac:dyDescent="0.25">
      <c r="A20" t="s">
        <v>32</v>
      </c>
      <c r="B20" t="s">
        <v>33</v>
      </c>
      <c r="C20" s="2" t="s">
        <v>123</v>
      </c>
      <c r="D20" t="s">
        <v>27</v>
      </c>
      <c r="E20" t="s">
        <v>28</v>
      </c>
      <c r="F20" t="s">
        <v>29</v>
      </c>
      <c r="G20" t="s">
        <v>12</v>
      </c>
      <c r="H20" t="s">
        <v>17</v>
      </c>
      <c r="I20" t="s">
        <v>16</v>
      </c>
      <c r="J20" t="s">
        <v>34</v>
      </c>
      <c r="K20" t="s">
        <v>35</v>
      </c>
      <c r="L20" t="s">
        <v>30</v>
      </c>
      <c r="M20" t="s">
        <v>90</v>
      </c>
      <c r="N20" t="s">
        <v>31</v>
      </c>
      <c r="O20" t="s">
        <v>100</v>
      </c>
      <c r="P20" t="s">
        <v>125</v>
      </c>
      <c r="Q20" t="s">
        <v>133</v>
      </c>
    </row>
    <row r="21" spans="1:17" x14ac:dyDescent="0.25">
      <c r="A21" t="s">
        <v>42</v>
      </c>
      <c r="B21" t="s">
        <v>26</v>
      </c>
      <c r="C21" s="2" t="s">
        <v>43</v>
      </c>
      <c r="D21" t="s">
        <v>27</v>
      </c>
      <c r="E21" t="s">
        <v>28</v>
      </c>
      <c r="F21" t="s">
        <v>29</v>
      </c>
      <c r="G21" t="s">
        <v>12</v>
      </c>
      <c r="H21" t="s">
        <v>17</v>
      </c>
      <c r="I21" t="s">
        <v>44</v>
      </c>
      <c r="J21" t="s">
        <v>39</v>
      </c>
      <c r="K21" t="s">
        <v>22</v>
      </c>
      <c r="L21" t="s">
        <v>30</v>
      </c>
      <c r="M21" t="s">
        <v>91</v>
      </c>
      <c r="N21" t="s">
        <v>31</v>
      </c>
      <c r="O21" t="s">
        <v>102</v>
      </c>
      <c r="P21" t="s">
        <v>127</v>
      </c>
      <c r="Q21" t="s">
        <v>133</v>
      </c>
    </row>
    <row r="22" spans="1:17" x14ac:dyDescent="0.25">
      <c r="A22" t="s">
        <v>138</v>
      </c>
      <c r="B22" t="s">
        <v>26</v>
      </c>
      <c r="C22" s="2" t="s">
        <v>45</v>
      </c>
      <c r="D22" t="s">
        <v>27</v>
      </c>
      <c r="E22" t="s">
        <v>28</v>
      </c>
      <c r="F22" t="s">
        <v>29</v>
      </c>
      <c r="G22" t="s">
        <v>37</v>
      </c>
      <c r="H22" t="s">
        <v>41</v>
      </c>
      <c r="I22" t="s">
        <v>46</v>
      </c>
      <c r="J22" t="s">
        <v>34</v>
      </c>
      <c r="K22" t="s">
        <v>47</v>
      </c>
      <c r="L22" t="s">
        <v>30</v>
      </c>
      <c r="M22" t="s">
        <v>92</v>
      </c>
      <c r="N22" t="s">
        <v>31</v>
      </c>
      <c r="O22" t="s">
        <v>102</v>
      </c>
      <c r="P22" t="s">
        <v>103</v>
      </c>
      <c r="Q22" t="s">
        <v>133</v>
      </c>
    </row>
    <row r="23" spans="1:17" x14ac:dyDescent="0.25">
      <c r="A23" t="s">
        <v>25</v>
      </c>
      <c r="B23" t="s">
        <v>26</v>
      </c>
      <c r="C23" s="4" t="s">
        <v>129</v>
      </c>
      <c r="D23" t="s">
        <v>27</v>
      </c>
      <c r="E23" t="s">
        <v>28</v>
      </c>
      <c r="F23" t="s">
        <v>29</v>
      </c>
      <c r="G23" t="s">
        <v>12</v>
      </c>
      <c r="H23" t="s">
        <v>17</v>
      </c>
      <c r="I23" t="s">
        <v>16</v>
      </c>
      <c r="J23" t="s">
        <v>13</v>
      </c>
      <c r="K23" t="s">
        <v>22</v>
      </c>
      <c r="L23" t="s">
        <v>30</v>
      </c>
      <c r="M23" t="s">
        <v>91</v>
      </c>
      <c r="N23" t="s">
        <v>31</v>
      </c>
      <c r="O23" t="s">
        <v>102</v>
      </c>
      <c r="P23" t="s">
        <v>125</v>
      </c>
      <c r="Q23" t="s">
        <v>133</v>
      </c>
    </row>
    <row r="24" spans="1:17" x14ac:dyDescent="0.25">
      <c r="A24" t="s">
        <v>83</v>
      </c>
      <c r="B24" t="s">
        <v>53</v>
      </c>
      <c r="C24" s="4" t="s">
        <v>130</v>
      </c>
      <c r="D24" t="s">
        <v>9</v>
      </c>
      <c r="E24" t="s">
        <v>39</v>
      </c>
      <c r="F24" t="s">
        <v>39</v>
      </c>
      <c r="G24" t="s">
        <v>12</v>
      </c>
      <c r="H24" t="s">
        <v>17</v>
      </c>
      <c r="I24" t="s">
        <v>16</v>
      </c>
      <c r="J24" t="s">
        <v>34</v>
      </c>
      <c r="K24" t="s">
        <v>35</v>
      </c>
      <c r="L24" t="s">
        <v>56</v>
      </c>
      <c r="M24" t="s">
        <v>90</v>
      </c>
      <c r="N24" t="s">
        <v>31</v>
      </c>
      <c r="O24" t="s">
        <v>99</v>
      </c>
      <c r="P24" t="s">
        <v>125</v>
      </c>
      <c r="Q24" t="s">
        <v>133</v>
      </c>
    </row>
    <row r="25" spans="1:17" x14ac:dyDescent="0.25">
      <c r="A25" t="s">
        <v>137</v>
      </c>
      <c r="B25" t="s">
        <v>84</v>
      </c>
      <c r="C25" s="2" t="s">
        <v>135</v>
      </c>
      <c r="D25" t="s">
        <v>27</v>
      </c>
      <c r="E25" t="s">
        <v>28</v>
      </c>
      <c r="F25" t="s">
        <v>34</v>
      </c>
      <c r="G25" t="s">
        <v>12</v>
      </c>
      <c r="H25" t="s">
        <v>136</v>
      </c>
      <c r="I25" t="s">
        <v>16</v>
      </c>
      <c r="J25" t="s">
        <v>34</v>
      </c>
      <c r="K25" t="s">
        <v>35</v>
      </c>
      <c r="L25" t="s">
        <v>56</v>
      </c>
      <c r="M25" t="s">
        <v>90</v>
      </c>
      <c r="N25" t="s">
        <v>31</v>
      </c>
      <c r="O25" t="s">
        <v>100</v>
      </c>
      <c r="P25" t="s">
        <v>125</v>
      </c>
      <c r="Q25" t="s">
        <v>134</v>
      </c>
    </row>
    <row r="26" spans="1:17" x14ac:dyDescent="0.25">
      <c r="C26" s="2"/>
    </row>
    <row r="27" spans="1:17" x14ac:dyDescent="0.25">
      <c r="C27" s="2"/>
    </row>
    <row r="28" spans="1:17" x14ac:dyDescent="0.25">
      <c r="C28" s="2"/>
    </row>
    <row r="29" spans="1:17" x14ac:dyDescent="0.25">
      <c r="C29" s="2"/>
    </row>
    <row r="30" spans="1:17" x14ac:dyDescent="0.25">
      <c r="C30" s="2"/>
    </row>
    <row r="31" spans="1:17" x14ac:dyDescent="0.25">
      <c r="C31" s="2"/>
    </row>
    <row r="32" spans="1:17" x14ac:dyDescent="0.25">
      <c r="C32" s="2"/>
    </row>
    <row r="33" spans="3:3" x14ac:dyDescent="0.25">
      <c r="C33" s="2"/>
    </row>
    <row r="34" spans="3:3" x14ac:dyDescent="0.25">
      <c r="C34" s="2"/>
    </row>
  </sheetData>
  <autoFilter ref="A1:Q25"/>
  <sortState ref="A2:N35">
    <sortCondition ref="H1"/>
  </sortState>
  <dataValidations count="16">
    <dataValidation type="list" allowBlank="1" showInputMessage="1" showErrorMessage="1" sqref="N29:N35">
      <formula1>"Not Regulated,ETSI,FCC"</formula1>
    </dataValidation>
    <dataValidation type="list" allowBlank="1" showInputMessage="1" showErrorMessage="1" sqref="D2:D59">
      <formula1>"Indoor,Outdoor Urban,Outdoor Rural,Satellite"</formula1>
    </dataValidation>
    <dataValidation type="list" allowBlank="1" showInputMessage="1" showErrorMessage="1" sqref="E2:E49">
      <formula1>"Dense,Medium,Low,None"</formula1>
    </dataValidation>
    <dataValidation type="list" allowBlank="1" showInputMessage="1" showErrorMessage="1" sqref="G2:G51">
      <formula1>"Uplink,Uplink/Broadcast Downlink,Uplink/Downlink"</formula1>
    </dataValidation>
    <dataValidation type="list" allowBlank="1" showInputMessage="1" showErrorMessage="1" sqref="J2:J24">
      <formula1>"Best effort,Medium,High"</formula1>
    </dataValidation>
    <dataValidation type="list" allowBlank="1" showInputMessage="1" showErrorMessage="1" sqref="K2:K24">
      <formula1>"&lt;0.25s,&lt;1s,&lt;10s,&lt;1min,&lt;10min,&lt;60min,&lt;1day"</formula1>
    </dataValidation>
    <dataValidation type="list" allowBlank="1" showInputMessage="1" showErrorMessage="1" sqref="I2:I35">
      <formula1>"&lt;=16bytes,&lt;=64bytes,&lt;=256bytes,&gt;256bytes"</formula1>
    </dataValidation>
    <dataValidation type="list" allowBlank="1" showInputMessage="1" showErrorMessage="1" sqref="H2:H39">
      <formula1>"Occasionally,less than 1/day,Occasionally 1/day,Occasionally 1/hour,Occasionally, more than 1/hour,Periodically 1/day,Periodically 1/hour,Periodically, more than 1/hour"</formula1>
    </dataValidation>
    <dataValidation type="list" allowBlank="1" showInputMessage="1" showErrorMessage="1" sqref="F2:F25">
      <formula1>"Low,Medium,High,Very high"</formula1>
    </dataValidation>
    <dataValidation type="list" allowBlank="1" showInputMessage="1" showErrorMessage="1" sqref="B2:B25">
      <formula1>"Smart City,Smart Building,Consumer/Medical,Industrial,Agriculture and Environmental,Infrastructure,Logistics"</formula1>
    </dataValidation>
    <dataValidation type="list" allowBlank="1" showInputMessage="1" showErrorMessage="1" sqref="L2:L24">
      <formula1>"&lt;10m,&lt;100m,Not required"</formula1>
    </dataValidation>
    <dataValidation type="list" allowBlank="1" showInputMessage="1" showErrorMessage="1" sqref="N2:N28">
      <formula1>"NA,ETSI,FCC,ETSI/FCC"</formula1>
    </dataValidation>
    <dataValidation type="list" allowBlank="1" showInputMessage="1" showErrorMessage="1" sqref="M2:M30">
      <formula1>"CR2025,2xAA,Energy Harvesting,External"</formula1>
    </dataValidation>
    <dataValidation type="list" allowBlank="1" showInputMessage="1" showErrorMessage="1" sqref="O2:O24">
      <formula1>"&lt;1km,&lt;5km,&lt;10km,&lt;50km,&gt;50km"</formula1>
    </dataValidation>
    <dataValidation type="list" allowBlank="1" showInputMessage="1" showErrorMessage="1" sqref="P2:P25">
      <formula1>"Layer-2,Layer-3,End-to-end,Secure Authentication"</formula1>
    </dataValidation>
    <dataValidation type="list" allowBlank="1" showInputMessage="1" showErrorMessage="1" sqref="Q2:Q24">
      <formula1>"3km/h,30km/h,120km/h"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2"/>
  <sheetViews>
    <sheetView topLeftCell="A7" workbookViewId="0">
      <selection activeCell="A53" sqref="A53"/>
    </sheetView>
  </sheetViews>
  <sheetFormatPr baseColWidth="10" defaultColWidth="11.42578125" defaultRowHeight="15" x14ac:dyDescent="0.25"/>
  <cols>
    <col min="1" max="1" width="73.85546875" customWidth="1"/>
  </cols>
  <sheetData>
    <row r="1" spans="1:1" x14ac:dyDescent="0.25">
      <c r="A1" s="3" t="s">
        <v>3</v>
      </c>
    </row>
    <row r="2" spans="1:1" x14ac:dyDescent="0.25">
      <c r="A2" t="s">
        <v>98</v>
      </c>
    </row>
    <row r="6" spans="1:1" x14ac:dyDescent="0.25">
      <c r="A6" s="3" t="s">
        <v>4</v>
      </c>
    </row>
    <row r="7" spans="1:1" x14ac:dyDescent="0.25">
      <c r="A7" t="s">
        <v>104</v>
      </c>
    </row>
    <row r="11" spans="1:1" x14ac:dyDescent="0.25">
      <c r="A11" s="3" t="s">
        <v>5</v>
      </c>
    </row>
    <row r="12" spans="1:1" x14ac:dyDescent="0.25">
      <c r="A12" t="s">
        <v>105</v>
      </c>
    </row>
    <row r="16" spans="1:1" x14ac:dyDescent="0.25">
      <c r="A16" s="3" t="s">
        <v>6</v>
      </c>
    </row>
    <row r="17" spans="1:1" x14ac:dyDescent="0.25">
      <c r="A17" t="s">
        <v>108</v>
      </c>
    </row>
    <row r="18" spans="1:1" x14ac:dyDescent="0.25">
      <c r="A18" t="s">
        <v>106</v>
      </c>
    </row>
    <row r="21" spans="1:1" x14ac:dyDescent="0.25">
      <c r="A21" s="3" t="s">
        <v>7</v>
      </c>
    </row>
    <row r="22" spans="1:1" x14ac:dyDescent="0.25">
      <c r="A22" t="s">
        <v>107</v>
      </c>
    </row>
    <row r="26" spans="1:1" x14ac:dyDescent="0.25">
      <c r="A26" s="3" t="s">
        <v>109</v>
      </c>
    </row>
    <row r="27" spans="1:1" x14ac:dyDescent="0.25">
      <c r="A27" t="s">
        <v>110</v>
      </c>
    </row>
    <row r="31" spans="1:1" x14ac:dyDescent="0.25">
      <c r="A31" s="3" t="s">
        <v>8</v>
      </c>
    </row>
    <row r="32" spans="1:1" x14ac:dyDescent="0.25">
      <c r="A32" t="s">
        <v>111</v>
      </c>
    </row>
    <row r="36" spans="1:1" x14ac:dyDescent="0.25">
      <c r="A36" s="3" t="s">
        <v>112</v>
      </c>
    </row>
    <row r="37" spans="1:1" x14ac:dyDescent="0.25">
      <c r="A37" t="s">
        <v>114</v>
      </c>
    </row>
    <row r="41" spans="1:1" x14ac:dyDescent="0.25">
      <c r="A41" s="3" t="s">
        <v>115</v>
      </c>
    </row>
    <row r="42" spans="1:1" x14ac:dyDescent="0.25">
      <c r="A42" t="s">
        <v>116</v>
      </c>
    </row>
    <row r="46" spans="1:1" x14ac:dyDescent="0.25">
      <c r="A46" s="3" t="s">
        <v>94</v>
      </c>
    </row>
    <row r="47" spans="1:1" x14ac:dyDescent="0.25">
      <c r="A47" t="s">
        <v>117</v>
      </c>
    </row>
    <row r="51" spans="1:1" x14ac:dyDescent="0.25">
      <c r="A51" s="3" t="s">
        <v>93</v>
      </c>
    </row>
    <row r="52" spans="1:1" x14ac:dyDescent="0.25">
      <c r="A52" t="s">
        <v>118</v>
      </c>
    </row>
    <row r="56" spans="1:1" x14ac:dyDescent="0.25">
      <c r="A56" s="3" t="s">
        <v>124</v>
      </c>
    </row>
    <row r="57" spans="1:1" x14ac:dyDescent="0.25">
      <c r="A57" t="s">
        <v>119</v>
      </c>
    </row>
    <row r="61" spans="1:1" x14ac:dyDescent="0.25">
      <c r="A61" s="3" t="s">
        <v>97</v>
      </c>
    </row>
    <row r="62" spans="1:1" x14ac:dyDescent="0.25">
      <c r="A62" t="s">
        <v>120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B47" sqref="B47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2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2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2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2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2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2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2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2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2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156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146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/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disablePrompts="1"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A31" sqref="A31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2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2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2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2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2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2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2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2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2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158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146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/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M36" sqref="M36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0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0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0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0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0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0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0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0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0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0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0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0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0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0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0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1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0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0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0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0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0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0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0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1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0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0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0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0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0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0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0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0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0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0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0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0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0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0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1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0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1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0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0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0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0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159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46</v>
      </c>
      <c r="J31" s="9" t="s">
        <v>147</v>
      </c>
      <c r="K31" s="9" t="s">
        <v>148</v>
      </c>
      <c r="L31" s="9" t="s">
        <v>149</v>
      </c>
      <c r="M31" s="9" t="s">
        <v>92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 t="s">
        <v>160</v>
      </c>
      <c r="J32" s="9"/>
      <c r="K32" s="9"/>
      <c r="L32" s="9" t="s">
        <v>154</v>
      </c>
      <c r="M32" s="9" t="s">
        <v>91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E44" sqref="A1:XFD1048576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2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2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2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2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2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2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2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2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2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2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2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2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2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2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2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2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2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2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2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2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2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2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2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2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2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2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2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2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2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2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2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2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2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2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2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2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2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2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2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2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2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2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2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2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2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2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2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2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161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146</v>
      </c>
      <c r="J31" s="9" t="s">
        <v>147</v>
      </c>
      <c r="K31" s="9" t="s">
        <v>148</v>
      </c>
      <c r="L31" s="9" t="s">
        <v>149</v>
      </c>
      <c r="M31" s="9" t="s">
        <v>150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/>
      <c r="J32" s="9"/>
      <c r="K32" s="9"/>
      <c r="L32" s="9" t="s">
        <v>154</v>
      </c>
      <c r="M32" s="9" t="s">
        <v>154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disablePrompts="1"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I11" sqref="I11"/>
    </sheetView>
  </sheetViews>
  <sheetFormatPr baseColWidth="10" defaultRowHeight="15" x14ac:dyDescent="0.25"/>
  <cols>
    <col min="1" max="1" width="38.85546875" customWidth="1"/>
    <col min="2" max="2" width="34.28515625" customWidth="1"/>
    <col min="3" max="3" width="16.140625" customWidth="1"/>
    <col min="4" max="4" width="17.5703125" customWidth="1"/>
    <col min="17" max="17" width="13.7109375" customWidth="1"/>
  </cols>
  <sheetData>
    <row r="1" spans="1:17" x14ac:dyDescent="0.25">
      <c r="A1" s="1" t="s">
        <v>0</v>
      </c>
      <c r="B1" s="1" t="s">
        <v>1</v>
      </c>
      <c r="C1" s="1" t="s">
        <v>142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80</v>
      </c>
      <c r="J1" s="1" t="s">
        <v>8</v>
      </c>
      <c r="K1" s="1" t="s">
        <v>113</v>
      </c>
      <c r="L1" s="1" t="s">
        <v>96</v>
      </c>
      <c r="M1" s="1" t="s">
        <v>94</v>
      </c>
      <c r="N1" s="1" t="s">
        <v>93</v>
      </c>
      <c r="O1" s="1" t="s">
        <v>124</v>
      </c>
      <c r="P1" s="1" t="s">
        <v>97</v>
      </c>
      <c r="Q1" s="1" t="s">
        <v>132</v>
      </c>
    </row>
    <row r="2" spans="1:17" x14ac:dyDescent="0.25">
      <c r="A2" t="s">
        <v>52</v>
      </c>
      <c r="B2" t="s">
        <v>53</v>
      </c>
      <c r="C2" s="6">
        <f>MIN(D2:Q2)</f>
        <v>0</v>
      </c>
      <c r="D2">
        <f>ISNUMBER(FINDB(UseCases!D2, D31)) *2 + ISNUMBER(FINDB(UseCases!D2, D32)) *1</f>
        <v>2</v>
      </c>
      <c r="E2">
        <f>ISNUMBER(FINDB(UseCases!E2, E31)) *2 + ISNUMBER(FINDB(UseCases!E2, E32)) *1</f>
        <v>2</v>
      </c>
      <c r="F2">
        <f>ISNUMBER(FINDB(UseCases!F2, F31)) *2 + ISNUMBER(FINDB(UseCases!F2, F32)) *1</f>
        <v>2</v>
      </c>
      <c r="G2">
        <f>ISNUMBER(FINDB(UseCases!G2, G31)) *2 + ISNUMBER(FINDB(UseCases!G2, G32)) *1</f>
        <v>2</v>
      </c>
      <c r="H2">
        <f>ISNUMBER(FINDB(UseCases!H2, H31)) *2 + ISNUMBER(FINDB(UseCases!H2, H32)) *1</f>
        <v>2</v>
      </c>
      <c r="I2">
        <f>ISNUMBER(FINDB(UseCases!I2, I31)) *2 + ISNUMBER(FINDB(UseCases!I2, I32)) *1</f>
        <v>0</v>
      </c>
      <c r="J2">
        <f>ISNUMBER(FINDB(UseCases!J2, J31)) *2 + ISNUMBER(FINDB(UseCases!J2, J32)) *1</f>
        <v>2</v>
      </c>
      <c r="K2">
        <f>ISNUMBER(FINDB(UseCases!K2, K31)) *2 + ISNUMBER(FINDB(UseCases!K2, K32)) *1</f>
        <v>2</v>
      </c>
      <c r="L2">
        <f>ISNUMBER(FINDB(UseCases!L2, L31)) *2 + ISNUMBER(FINDB(UseCases!L2, L32)) *1</f>
        <v>2</v>
      </c>
      <c r="M2">
        <f>ISNUMBER(FINDB(UseCases!M2, M31)) *2 + ISNUMBER(FINDB(UseCases!M2, M32)) *1</f>
        <v>1</v>
      </c>
      <c r="N2">
        <f>ISNUMBER(FINDB(UseCases!N2, N31)) *2 + ISNUMBER(FINDB(UseCases!N2, N32)) *1</f>
        <v>2</v>
      </c>
      <c r="O2">
        <f>ISNUMBER(FINDB(UseCases!O2, O31)) *2 + ISNUMBER(FINDB(UseCases!O2, O32)) *1</f>
        <v>2</v>
      </c>
      <c r="P2">
        <f>ISNUMBER(FINDB(UseCases!P2, P31)) *2 + ISNUMBER(FINDB(UseCases!P2, P32)) *1</f>
        <v>2</v>
      </c>
      <c r="Q2">
        <f>ISNUMBER(FINDB(UseCases!Q2, Q31)) *2 + ISNUMBER(FINDB(UseCases!Q2, Q32)) *1</f>
        <v>2</v>
      </c>
    </row>
    <row r="3" spans="1:17" x14ac:dyDescent="0.25">
      <c r="A3" t="s">
        <v>57</v>
      </c>
      <c r="B3" t="s">
        <v>53</v>
      </c>
      <c r="C3" s="6">
        <f t="shared" ref="C3:C25" si="0">MIN(D3:Q3)</f>
        <v>0</v>
      </c>
      <c r="D3">
        <f>ISNUMBER(FINDB(UseCases!D3, D31)) *2 + ISNUMBER(FINDB(UseCases!D3, D32)) *1</f>
        <v>2</v>
      </c>
      <c r="E3">
        <f>ISNUMBER(FINDB(UseCases!E3, E31)) *2 + ISNUMBER(FINDB(UseCases!E3, E32)) *1</f>
        <v>2</v>
      </c>
      <c r="F3">
        <f>ISNUMBER(FINDB(UseCases!F3, F31)) *2 + ISNUMBER(FINDB(UseCases!F3, F32)) *1</f>
        <v>2</v>
      </c>
      <c r="G3">
        <f>ISNUMBER(FINDB(UseCases!G3, G31)) *2 + ISNUMBER(FINDB(UseCases!G3, G32)) *1</f>
        <v>2</v>
      </c>
      <c r="H3">
        <f>ISNUMBER(FINDB(UseCases!H3, H31)) *2 + ISNUMBER(FINDB(UseCases!H3, H32)) *1</f>
        <v>2</v>
      </c>
      <c r="I3">
        <f>ISNUMBER(FINDB(UseCases!I3, I31)) *2 + ISNUMBER(FINDB(UseCases!I3, I32)) *1</f>
        <v>0</v>
      </c>
      <c r="J3">
        <f>ISNUMBER(FINDB(UseCases!J3, J31)) *2 + ISNUMBER(FINDB(UseCases!J3, J32)) *1</f>
        <v>2</v>
      </c>
      <c r="K3">
        <f>ISNUMBER(FINDB(UseCases!K3, K31)) *2 + ISNUMBER(FINDB(UseCases!K3, K32)) *1</f>
        <v>2</v>
      </c>
      <c r="L3">
        <f>ISNUMBER(FINDB(UseCases!L3, L31)) *2 + ISNUMBER(FINDB(UseCases!L3, L32)) *1</f>
        <v>2</v>
      </c>
      <c r="M3">
        <f>ISNUMBER(FINDB(UseCases!M3, M31)) *2 + ISNUMBER(FINDB(UseCases!M3, M32)) *1</f>
        <v>1</v>
      </c>
      <c r="N3">
        <f>ISNUMBER(FINDB(UseCases!N3, N31)) *2 + ISNUMBER(FINDB(UseCases!N3, N32)) *1</f>
        <v>2</v>
      </c>
      <c r="O3">
        <f>ISNUMBER(FINDB(UseCases!O3, O31)) *2 + ISNUMBER(FINDB(UseCases!O3, O32)) *1</f>
        <v>2</v>
      </c>
      <c r="P3">
        <f>ISNUMBER(FINDB(UseCases!P3, P31)) *2 + ISNUMBER(FINDB(UseCases!P3, P32)) *1</f>
        <v>2</v>
      </c>
      <c r="Q3">
        <f>ISNUMBER(FINDB(UseCases!Q3, Q31)) *2 + ISNUMBER(FINDB(UseCases!Q3, Q32)) *1</f>
        <v>2</v>
      </c>
    </row>
    <row r="4" spans="1:17" x14ac:dyDescent="0.25">
      <c r="A4" t="s">
        <v>68</v>
      </c>
      <c r="B4" t="s">
        <v>63</v>
      </c>
      <c r="C4" s="6">
        <f t="shared" si="0"/>
        <v>0</v>
      </c>
      <c r="D4">
        <f>ISNUMBER(FINDB(UseCases!D4, D31)) *2 + ISNUMBER(FINDB(UseCases!D4, D32)) *1</f>
        <v>2</v>
      </c>
      <c r="E4">
        <f>ISNUMBER(FINDB(UseCases!E4, E31)) *2 + ISNUMBER(FINDB(UseCases!E4, E32)) *1</f>
        <v>2</v>
      </c>
      <c r="F4">
        <f>ISNUMBER(FINDB(UseCases!F4, F31)) *2 + ISNUMBER(FINDB(UseCases!F4, F32)) *1</f>
        <v>2</v>
      </c>
      <c r="G4">
        <f>ISNUMBER(FINDB(UseCases!G4, G31)) *2 + ISNUMBER(FINDB(UseCases!G4, G32)) *1</f>
        <v>2</v>
      </c>
      <c r="H4">
        <f>ISNUMBER(FINDB(UseCases!H4, H31)) *2 + ISNUMBER(FINDB(UseCases!H4, H32)) *1</f>
        <v>2</v>
      </c>
      <c r="I4">
        <f>ISNUMBER(FINDB(UseCases!I4, I31)) *2 + ISNUMBER(FINDB(UseCases!I4, I32)) *1</f>
        <v>0</v>
      </c>
      <c r="J4">
        <f>ISNUMBER(FINDB(UseCases!J4, J31)) *2 + ISNUMBER(FINDB(UseCases!J4, J32)) *1</f>
        <v>2</v>
      </c>
      <c r="K4">
        <f>ISNUMBER(FINDB(UseCases!K4, K31)) *2 + ISNUMBER(FINDB(UseCases!K4, K32)) *1</f>
        <v>2</v>
      </c>
      <c r="L4">
        <f>ISNUMBER(FINDB(UseCases!L4, L31)) *2 + ISNUMBER(FINDB(UseCases!L4, L32)) *1</f>
        <v>2</v>
      </c>
      <c r="M4">
        <f>ISNUMBER(FINDB(UseCases!M4, M31)) *2 + ISNUMBER(FINDB(UseCases!M4, M32)) *1</f>
        <v>1</v>
      </c>
      <c r="N4">
        <f>ISNUMBER(FINDB(UseCases!N4, N31)) *2 + ISNUMBER(FINDB(UseCases!N4, N32)) *1</f>
        <v>2</v>
      </c>
      <c r="O4">
        <f>ISNUMBER(FINDB(UseCases!O4, O31)) *2 + ISNUMBER(FINDB(UseCases!O4, O32)) *1</f>
        <v>2</v>
      </c>
      <c r="P4">
        <f>ISNUMBER(FINDB(UseCases!P4, P31)) *2 + ISNUMBER(FINDB(UseCases!P4, P32)) *1</f>
        <v>2</v>
      </c>
      <c r="Q4">
        <f>ISNUMBER(FINDB(UseCases!Q4, Q31)) *2 + ISNUMBER(FINDB(UseCases!Q4, Q32)) *1</f>
        <v>2</v>
      </c>
    </row>
    <row r="5" spans="1:17" x14ac:dyDescent="0.25">
      <c r="A5" t="s">
        <v>121</v>
      </c>
      <c r="B5" t="s">
        <v>49</v>
      </c>
      <c r="C5" s="6">
        <f t="shared" si="0"/>
        <v>1</v>
      </c>
      <c r="D5">
        <f>ISNUMBER(FINDB(UseCases!D5, D31)) *2 + ISNUMBER(FINDB(UseCases!D5, D32)) *1</f>
        <v>2</v>
      </c>
      <c r="E5">
        <f>ISNUMBER(FINDB(UseCases!E5, E31)) *2 + ISNUMBER(FINDB(UseCases!E5, E32)) *1</f>
        <v>2</v>
      </c>
      <c r="F5">
        <f>ISNUMBER(FINDB(UseCases!F5, F31)) *2 + ISNUMBER(FINDB(UseCases!F5, F32)) *1</f>
        <v>2</v>
      </c>
      <c r="G5">
        <f>ISNUMBER(FINDB(UseCases!G5, G31)) *2 + ISNUMBER(FINDB(UseCases!G5, G32)) *1</f>
        <v>2</v>
      </c>
      <c r="H5">
        <f>ISNUMBER(FINDB(UseCases!H5, H31)) *2 + ISNUMBER(FINDB(UseCases!H5, H32)) *1</f>
        <v>2</v>
      </c>
      <c r="I5">
        <f>ISNUMBER(FINDB(UseCases!I5, I31)) *2 + ISNUMBER(FINDB(UseCases!I5, I32)) *1</f>
        <v>2</v>
      </c>
      <c r="J5">
        <f>ISNUMBER(FINDB(UseCases!J5, J31)) *2 + ISNUMBER(FINDB(UseCases!J5, J32)) *1</f>
        <v>2</v>
      </c>
      <c r="K5">
        <f>ISNUMBER(FINDB(UseCases!K5, K31)) *2 + ISNUMBER(FINDB(UseCases!K5, K32)) *1</f>
        <v>2</v>
      </c>
      <c r="L5">
        <f>ISNUMBER(FINDB(UseCases!L5, L31)) *2 + ISNUMBER(FINDB(UseCases!L5, L32)) *1</f>
        <v>2</v>
      </c>
      <c r="M5">
        <f>ISNUMBER(FINDB(UseCases!M5, M31)) *2 + ISNUMBER(FINDB(UseCases!M5, M32)) *1</f>
        <v>1</v>
      </c>
      <c r="N5">
        <f>ISNUMBER(FINDB(UseCases!N5, N31)) *2 + ISNUMBER(FINDB(UseCases!N5, N32)) *1</f>
        <v>2</v>
      </c>
      <c r="O5">
        <f>ISNUMBER(FINDB(UseCases!O5, O31)) *2 + ISNUMBER(FINDB(UseCases!O5, O32)) *1</f>
        <v>2</v>
      </c>
      <c r="P5">
        <f>ISNUMBER(FINDB(UseCases!P5, P31)) *2 + ISNUMBER(FINDB(UseCases!P5, P32)) *1</f>
        <v>2</v>
      </c>
      <c r="Q5">
        <f>ISNUMBER(FINDB(UseCases!Q5, Q31)) *2 + ISNUMBER(FINDB(UseCases!Q5, Q32)) *1</f>
        <v>2</v>
      </c>
    </row>
    <row r="6" spans="1:17" x14ac:dyDescent="0.25">
      <c r="A6" t="s">
        <v>71</v>
      </c>
      <c r="B6" t="s">
        <v>19</v>
      </c>
      <c r="C6" s="6">
        <f t="shared" si="0"/>
        <v>0</v>
      </c>
      <c r="D6">
        <f>ISNUMBER(FINDB(UseCases!D6, D31)) *2 + ISNUMBER(FINDB(UseCases!D6, D32)) *1</f>
        <v>2</v>
      </c>
      <c r="E6">
        <f>ISNUMBER(FINDB(UseCases!E6, E31)) *2 + ISNUMBER(FINDB(UseCases!E6, E32)) *1</f>
        <v>2</v>
      </c>
      <c r="F6">
        <f>ISNUMBER(FINDB(UseCases!F6, F31)) *2 + ISNUMBER(FINDB(UseCases!F6, F32)) *1</f>
        <v>2</v>
      </c>
      <c r="G6">
        <f>ISNUMBER(FINDB(UseCases!G6, G31)) *2 + ISNUMBER(FINDB(UseCases!G6, G32)) *1</f>
        <v>2</v>
      </c>
      <c r="H6">
        <f>ISNUMBER(FINDB(UseCases!H6, H31)) *2 + ISNUMBER(FINDB(UseCases!H6, H32)) *1</f>
        <v>2</v>
      </c>
      <c r="I6">
        <f>ISNUMBER(FINDB(UseCases!I6, I31)) *2 + ISNUMBER(FINDB(UseCases!I6, I32)) *1</f>
        <v>0</v>
      </c>
      <c r="J6">
        <f>ISNUMBER(FINDB(UseCases!J6, J31)) *2 + ISNUMBER(FINDB(UseCases!J6, J32)) *1</f>
        <v>2</v>
      </c>
      <c r="K6">
        <f>ISNUMBER(FINDB(UseCases!K6, K31)) *2 + ISNUMBER(FINDB(UseCases!K6, K32)) *1</f>
        <v>2</v>
      </c>
      <c r="L6">
        <f>ISNUMBER(FINDB(UseCases!L6, L31)) *2 + ISNUMBER(FINDB(UseCases!L6, L32)) *1</f>
        <v>2</v>
      </c>
      <c r="M6">
        <f>ISNUMBER(FINDB(UseCases!M6, M31)) *2 + ISNUMBER(FINDB(UseCases!M6, M32)) *1</f>
        <v>2</v>
      </c>
      <c r="N6">
        <f>ISNUMBER(FINDB(UseCases!N6, N31)) *2 + ISNUMBER(FINDB(UseCases!N6, N32)) *1</f>
        <v>2</v>
      </c>
      <c r="O6">
        <f>ISNUMBER(FINDB(UseCases!O6, O31)) *2 + ISNUMBER(FINDB(UseCases!O6, O32)) *1</f>
        <v>2</v>
      </c>
      <c r="P6">
        <f>ISNUMBER(FINDB(UseCases!P6, P31)) *2 + ISNUMBER(FINDB(UseCases!P6, P32)) *1</f>
        <v>2</v>
      </c>
      <c r="Q6">
        <f>ISNUMBER(FINDB(UseCases!Q6, Q31)) *2 + ISNUMBER(FINDB(UseCases!Q6, Q32)) *1</f>
        <v>2</v>
      </c>
    </row>
    <row r="7" spans="1:17" x14ac:dyDescent="0.25">
      <c r="A7" t="s">
        <v>20</v>
      </c>
      <c r="B7" t="s">
        <v>19</v>
      </c>
      <c r="C7" s="6">
        <f t="shared" si="0"/>
        <v>0</v>
      </c>
      <c r="D7">
        <f>ISNUMBER(FINDB(UseCases!D7, D31)) *2 + ISNUMBER(FINDB(UseCases!D7, D32)) *1</f>
        <v>2</v>
      </c>
      <c r="E7">
        <f>ISNUMBER(FINDB(UseCases!E7, E31)) *2 + ISNUMBER(FINDB(UseCases!E7, E32)) *1</f>
        <v>2</v>
      </c>
      <c r="F7">
        <f>ISNUMBER(FINDB(UseCases!F7, F31)) *2 + ISNUMBER(FINDB(UseCases!F7, F32)) *1</f>
        <v>2</v>
      </c>
      <c r="G7">
        <f>ISNUMBER(FINDB(UseCases!G7, G31)) *2 + ISNUMBER(FINDB(UseCases!G7, G32)) *1</f>
        <v>2</v>
      </c>
      <c r="H7">
        <f>ISNUMBER(FINDB(UseCases!H7, H31)) *2 + ISNUMBER(FINDB(UseCases!H7, H32)) *1</f>
        <v>2</v>
      </c>
      <c r="I7">
        <f>ISNUMBER(FINDB(UseCases!I7, I31)) *2 + ISNUMBER(FINDB(UseCases!I7, I32)) *1</f>
        <v>0</v>
      </c>
      <c r="J7">
        <f>ISNUMBER(FINDB(UseCases!J7, J31)) *2 + ISNUMBER(FINDB(UseCases!J7, J32)) *1</f>
        <v>2</v>
      </c>
      <c r="K7">
        <f>ISNUMBER(FINDB(UseCases!K7, K31)) *2 + ISNUMBER(FINDB(UseCases!K7, K32)) *1</f>
        <v>2</v>
      </c>
      <c r="L7">
        <f>ISNUMBER(FINDB(UseCases!L7, L31)) *2 + ISNUMBER(FINDB(UseCases!L7, L32)) *1</f>
        <v>2</v>
      </c>
      <c r="M7">
        <f>ISNUMBER(FINDB(UseCases!M7, M31)) *2 + ISNUMBER(FINDB(UseCases!M7, M32)) *1</f>
        <v>2</v>
      </c>
      <c r="N7">
        <f>ISNUMBER(FINDB(UseCases!N7, N31)) *2 + ISNUMBER(FINDB(UseCases!N7, N32)) *1</f>
        <v>2</v>
      </c>
      <c r="O7">
        <f>ISNUMBER(FINDB(UseCases!O7, O31)) *2 + ISNUMBER(FINDB(UseCases!O7, O32)) *1</f>
        <v>2</v>
      </c>
      <c r="P7">
        <f>ISNUMBER(FINDB(UseCases!P7, P31)) *2 + ISNUMBER(FINDB(UseCases!P7, P32)) *1</f>
        <v>2</v>
      </c>
      <c r="Q7">
        <f>ISNUMBER(FINDB(UseCases!Q7, Q31)) *2 + ISNUMBER(FINDB(UseCases!Q7, Q32)) *1</f>
        <v>2</v>
      </c>
    </row>
    <row r="8" spans="1:17" x14ac:dyDescent="0.25">
      <c r="A8" t="s">
        <v>85</v>
      </c>
      <c r="B8" t="s">
        <v>84</v>
      </c>
      <c r="C8" s="6">
        <f t="shared" si="0"/>
        <v>0</v>
      </c>
      <c r="D8">
        <f>ISNUMBER(FINDB(UseCases!D8, D31)) *2 + ISNUMBER(FINDB(UseCases!D8, D32)) *1</f>
        <v>2</v>
      </c>
      <c r="E8">
        <f>ISNUMBER(FINDB(UseCases!E8, E31)) *2 + ISNUMBER(FINDB(UseCases!E8, E32)) *1</f>
        <v>2</v>
      </c>
      <c r="F8">
        <f>ISNUMBER(FINDB(UseCases!F8, F31)) *2 + ISNUMBER(FINDB(UseCases!F8, F32)) *1</f>
        <v>2</v>
      </c>
      <c r="G8">
        <f>ISNUMBER(FINDB(UseCases!G8, G31)) *2 + ISNUMBER(FINDB(UseCases!G8, G32)) *1</f>
        <v>2</v>
      </c>
      <c r="H8">
        <f>ISNUMBER(FINDB(UseCases!H8, H31)) *2 + ISNUMBER(FINDB(UseCases!H8, H32)) *1</f>
        <v>2</v>
      </c>
      <c r="I8">
        <f>ISNUMBER(FINDB(UseCases!I8, I31)) *2 + ISNUMBER(FINDB(UseCases!I8, I32)) *1</f>
        <v>0</v>
      </c>
      <c r="J8">
        <f>ISNUMBER(FINDB(UseCases!J8, J31)) *2 + ISNUMBER(FINDB(UseCases!J8, J32)) *1</f>
        <v>2</v>
      </c>
      <c r="K8">
        <f>ISNUMBER(FINDB(UseCases!K8, K31)) *2 + ISNUMBER(FINDB(UseCases!K8, K32)) *1</f>
        <v>2</v>
      </c>
      <c r="L8">
        <f>ISNUMBER(FINDB(UseCases!L8, L31)) *2 + ISNUMBER(FINDB(UseCases!L8, L32)) *1</f>
        <v>2</v>
      </c>
      <c r="M8">
        <f>ISNUMBER(FINDB(UseCases!M8, M31)) *2 + ISNUMBER(FINDB(UseCases!M8, M32)) *1</f>
        <v>2</v>
      </c>
      <c r="N8">
        <f>ISNUMBER(FINDB(UseCases!N8, N31)) *2 + ISNUMBER(FINDB(UseCases!N8, N32)) *1</f>
        <v>2</v>
      </c>
      <c r="O8">
        <f>ISNUMBER(FINDB(UseCases!O8, O31)) *2 + ISNUMBER(FINDB(UseCases!O8, O32)) *1</f>
        <v>2</v>
      </c>
      <c r="P8">
        <f>ISNUMBER(FINDB(UseCases!P8, P31)) *2 + ISNUMBER(FINDB(UseCases!P8, P32)) *1</f>
        <v>2</v>
      </c>
      <c r="Q8">
        <f>ISNUMBER(FINDB(UseCases!Q8, Q31)) *2 + ISNUMBER(FINDB(UseCases!Q8, Q32)) *1</f>
        <v>2</v>
      </c>
    </row>
    <row r="9" spans="1:17" x14ac:dyDescent="0.25">
      <c r="A9" t="s">
        <v>70</v>
      </c>
      <c r="B9" t="s">
        <v>63</v>
      </c>
      <c r="C9" s="6">
        <f t="shared" si="0"/>
        <v>0</v>
      </c>
      <c r="D9">
        <f>ISNUMBER(FINDB(UseCases!D9, D31)) *2 + ISNUMBER(FINDB(UseCases!D9, D32)) *1</f>
        <v>2</v>
      </c>
      <c r="E9">
        <f>ISNUMBER(FINDB(UseCases!E9, E31)) *2 + ISNUMBER(FINDB(UseCases!E9, E32)) *1</f>
        <v>2</v>
      </c>
      <c r="F9">
        <f>ISNUMBER(FINDB(UseCases!F9, F31)) *2 + ISNUMBER(FINDB(UseCases!F9, F32)) *1</f>
        <v>2</v>
      </c>
      <c r="G9">
        <f>ISNUMBER(FINDB(UseCases!G9, G31)) *2 + ISNUMBER(FINDB(UseCases!G9, G32)) *1</f>
        <v>2</v>
      </c>
      <c r="H9">
        <f>ISNUMBER(FINDB(UseCases!H9, H31)) *2 + ISNUMBER(FINDB(UseCases!H9, H32)) *1</f>
        <v>2</v>
      </c>
      <c r="I9">
        <f>ISNUMBER(FINDB(UseCases!I9, I31)) *2 + ISNUMBER(FINDB(UseCases!I9, I32)) *1</f>
        <v>0</v>
      </c>
      <c r="J9">
        <f>ISNUMBER(FINDB(UseCases!J9, J31)) *2 + ISNUMBER(FINDB(UseCases!J9, J32)) *1</f>
        <v>2</v>
      </c>
      <c r="K9">
        <f>ISNUMBER(FINDB(UseCases!K9, K31)) *2 + ISNUMBER(FINDB(UseCases!K9, K32)) *1</f>
        <v>2</v>
      </c>
      <c r="L9">
        <f>ISNUMBER(FINDB(UseCases!L9, L31)) *2 + ISNUMBER(FINDB(UseCases!L9, L32)) *1</f>
        <v>2</v>
      </c>
      <c r="M9">
        <f>ISNUMBER(FINDB(UseCases!M9, M31)) *2 + ISNUMBER(FINDB(UseCases!M9, M32)) *1</f>
        <v>2</v>
      </c>
      <c r="N9">
        <f>ISNUMBER(FINDB(UseCases!N9, N31)) *2 + ISNUMBER(FINDB(UseCases!N9, N32)) *1</f>
        <v>2</v>
      </c>
      <c r="O9">
        <f>ISNUMBER(FINDB(UseCases!O9, O31)) *2 + ISNUMBER(FINDB(UseCases!O9, O32)) *1</f>
        <v>2</v>
      </c>
      <c r="P9">
        <f>ISNUMBER(FINDB(UseCases!P9, P31)) *2 + ISNUMBER(FINDB(UseCases!P9, P32)) *1</f>
        <v>2</v>
      </c>
      <c r="Q9">
        <f>ISNUMBER(FINDB(UseCases!Q9, Q31)) *2 + ISNUMBER(FINDB(UseCases!Q9, Q32)) *1</f>
        <v>2</v>
      </c>
    </row>
    <row r="10" spans="1:17" x14ac:dyDescent="0.25">
      <c r="A10" t="s">
        <v>64</v>
      </c>
      <c r="B10" t="s">
        <v>63</v>
      </c>
      <c r="C10" s="6">
        <f t="shared" si="0"/>
        <v>0</v>
      </c>
      <c r="D10">
        <f>ISNUMBER(FINDB(UseCases!D10, D31)) *2 + ISNUMBER(FINDB(UseCases!D10, D32)) *1</f>
        <v>2</v>
      </c>
      <c r="E10">
        <f>ISNUMBER(FINDB(UseCases!E10, E31)) *2 + ISNUMBER(FINDB(UseCases!E10, E32)) *1</f>
        <v>2</v>
      </c>
      <c r="F10">
        <f>ISNUMBER(FINDB(UseCases!F10, F31)) *2 + ISNUMBER(FINDB(UseCases!F10, F32)) *1</f>
        <v>2</v>
      </c>
      <c r="G10">
        <f>ISNUMBER(FINDB(UseCases!G10, G31)) *2 + ISNUMBER(FINDB(UseCases!G10, G32)) *1</f>
        <v>2</v>
      </c>
      <c r="H10">
        <f>ISNUMBER(FINDB(UseCases!H10, H31)) *2 + ISNUMBER(FINDB(UseCases!H10, H32)) *1</f>
        <v>2</v>
      </c>
      <c r="I10">
        <f>ISNUMBER(FINDB(UseCases!I10, I31)) *2 + ISNUMBER(FINDB(UseCases!I10, I32)) *1</f>
        <v>0</v>
      </c>
      <c r="J10">
        <f>ISNUMBER(FINDB(UseCases!J10, J31)) *2 + ISNUMBER(FINDB(UseCases!J10, J32)) *1</f>
        <v>2</v>
      </c>
      <c r="K10">
        <f>ISNUMBER(FINDB(UseCases!K10, K31)) *2 + ISNUMBER(FINDB(UseCases!K10, K32)) *1</f>
        <v>2</v>
      </c>
      <c r="L10">
        <f>ISNUMBER(FINDB(UseCases!L10, L31)) *2 + ISNUMBER(FINDB(UseCases!L10, L32)) *1</f>
        <v>2</v>
      </c>
      <c r="M10">
        <f>ISNUMBER(FINDB(UseCases!M10, M31)) *2 + ISNUMBER(FINDB(UseCases!M10, M32)) *1</f>
        <v>2</v>
      </c>
      <c r="N10">
        <f>ISNUMBER(FINDB(UseCases!N10, N31)) *2 + ISNUMBER(FINDB(UseCases!N10, N32)) *1</f>
        <v>2</v>
      </c>
      <c r="O10">
        <f>ISNUMBER(FINDB(UseCases!O10, O31)) *2 + ISNUMBER(FINDB(UseCases!O10, O32)) *1</f>
        <v>2</v>
      </c>
      <c r="P10">
        <f>ISNUMBER(FINDB(UseCases!P10, P31)) *2 + ISNUMBER(FINDB(UseCases!P10, P32)) *1</f>
        <v>2</v>
      </c>
      <c r="Q10">
        <f>ISNUMBER(FINDB(UseCases!Q10, Q31)) *2 + ISNUMBER(FINDB(UseCases!Q10, Q32)) *1</f>
        <v>2</v>
      </c>
    </row>
    <row r="11" spans="1:17" x14ac:dyDescent="0.25">
      <c r="A11" t="s">
        <v>87</v>
      </c>
      <c r="B11" t="s">
        <v>26</v>
      </c>
      <c r="C11" s="6">
        <f t="shared" si="0"/>
        <v>0</v>
      </c>
      <c r="D11">
        <f>ISNUMBER(FINDB(UseCases!D11, D31)) *2 + ISNUMBER(FINDB(UseCases!D11, D32)) *1</f>
        <v>2</v>
      </c>
      <c r="E11">
        <f>ISNUMBER(FINDB(UseCases!E11, E31)) *2 + ISNUMBER(FINDB(UseCases!E11, E32)) *1</f>
        <v>2</v>
      </c>
      <c r="F11">
        <f>ISNUMBER(FINDB(UseCases!F11, F31)) *2 + ISNUMBER(FINDB(UseCases!F11, F32)) *1</f>
        <v>2</v>
      </c>
      <c r="G11">
        <f>ISNUMBER(FINDB(UseCases!G11, G31)) *2 + ISNUMBER(FINDB(UseCases!G11, G32)) *1</f>
        <v>2</v>
      </c>
      <c r="H11">
        <f>ISNUMBER(FINDB(UseCases!H11, H31)) *2 + ISNUMBER(FINDB(UseCases!H11, H32)) *1</f>
        <v>2</v>
      </c>
      <c r="I11">
        <f>ISNUMBER(FINDB(UseCases!I11, I31)) *2 + ISNUMBER(FINDB(UseCases!I11, I32)) *1</f>
        <v>0</v>
      </c>
      <c r="J11">
        <f>ISNUMBER(FINDB(UseCases!J11, J31)) *2 + ISNUMBER(FINDB(UseCases!J11, J32)) *1</f>
        <v>2</v>
      </c>
      <c r="K11">
        <f>ISNUMBER(FINDB(UseCases!K11, K31)) *2 + ISNUMBER(FINDB(UseCases!K11, K32)) *1</f>
        <v>2</v>
      </c>
      <c r="L11">
        <f>ISNUMBER(FINDB(UseCases!L11, L31)) *2 + ISNUMBER(FINDB(UseCases!L11, L32)) *1</f>
        <v>2</v>
      </c>
      <c r="M11">
        <f>ISNUMBER(FINDB(UseCases!M11, M31)) *2 + ISNUMBER(FINDB(UseCases!M11, M32)) *1</f>
        <v>1</v>
      </c>
      <c r="N11">
        <f>ISNUMBER(FINDB(UseCases!N11, N31)) *2 + ISNUMBER(FINDB(UseCases!N11, N32)) *1</f>
        <v>2</v>
      </c>
      <c r="O11">
        <f>ISNUMBER(FINDB(UseCases!O11, O31)) *2 + ISNUMBER(FINDB(UseCases!O11, O32)) *1</f>
        <v>2</v>
      </c>
      <c r="P11">
        <f>ISNUMBER(FINDB(UseCases!P11, P31)) *2 + ISNUMBER(FINDB(UseCases!P11, P32)) *1</f>
        <v>2</v>
      </c>
      <c r="Q11">
        <f>ISNUMBER(FINDB(UseCases!Q11, Q31)) *2 + ISNUMBER(FINDB(UseCases!Q11, Q32)) *1</f>
        <v>2</v>
      </c>
    </row>
    <row r="12" spans="1:17" x14ac:dyDescent="0.25">
      <c r="A12" t="s">
        <v>48</v>
      </c>
      <c r="B12" t="s">
        <v>49</v>
      </c>
      <c r="C12" s="6">
        <f t="shared" si="0"/>
        <v>1</v>
      </c>
      <c r="D12">
        <f>ISNUMBER(FINDB(UseCases!D12, D31)) *2 + ISNUMBER(FINDB(UseCases!D12, D32)) *1</f>
        <v>2</v>
      </c>
      <c r="E12">
        <f>ISNUMBER(FINDB(UseCases!E12, E31)) *2 + ISNUMBER(FINDB(UseCases!E12, E32)) *1</f>
        <v>2</v>
      </c>
      <c r="F12">
        <f>ISNUMBER(FINDB(UseCases!F12, F31)) *2 + ISNUMBER(FINDB(UseCases!F12, F32)) *1</f>
        <v>2</v>
      </c>
      <c r="G12">
        <f>ISNUMBER(FINDB(UseCases!G12, G31)) *2 + ISNUMBER(FINDB(UseCases!G12, G32)) *1</f>
        <v>2</v>
      </c>
      <c r="H12">
        <f>ISNUMBER(FINDB(UseCases!H12, H31)) *2 + ISNUMBER(FINDB(UseCases!H12, H32)) *1</f>
        <v>2</v>
      </c>
      <c r="I12">
        <f>ISNUMBER(FINDB(UseCases!I12, I31)) *2 + ISNUMBER(FINDB(UseCases!I12, I32)) *1</f>
        <v>2</v>
      </c>
      <c r="J12">
        <f>ISNUMBER(FINDB(UseCases!J12, J31)) *2 + ISNUMBER(FINDB(UseCases!J12, J32)) *1</f>
        <v>2</v>
      </c>
      <c r="K12">
        <f>ISNUMBER(FINDB(UseCases!K12, K31)) *2 + ISNUMBER(FINDB(UseCases!K12, K32)) *1</f>
        <v>2</v>
      </c>
      <c r="L12">
        <f>ISNUMBER(FINDB(UseCases!L12, L31)) *2 + ISNUMBER(FINDB(UseCases!L12, L32)) *1</f>
        <v>2</v>
      </c>
      <c r="M12">
        <f>ISNUMBER(FINDB(UseCases!M12, M31)) *2 + ISNUMBER(FINDB(UseCases!M12, M32)) *1</f>
        <v>1</v>
      </c>
      <c r="N12">
        <f>ISNUMBER(FINDB(UseCases!N12, N31)) *2 + ISNUMBER(FINDB(UseCases!N12, N32)) *1</f>
        <v>2</v>
      </c>
      <c r="O12">
        <f>ISNUMBER(FINDB(UseCases!O12, O31)) *2 + ISNUMBER(FINDB(UseCases!O12, O32)) *1</f>
        <v>2</v>
      </c>
      <c r="P12">
        <f>ISNUMBER(FINDB(UseCases!P12, P31)) *2 + ISNUMBER(FINDB(UseCases!P12, P32)) *1</f>
        <v>2</v>
      </c>
      <c r="Q12">
        <f>ISNUMBER(FINDB(UseCases!Q12, Q31)) *2 + ISNUMBER(FINDB(UseCases!Q12, Q32)) *1</f>
        <v>2</v>
      </c>
    </row>
    <row r="13" spans="1:17" x14ac:dyDescent="0.25">
      <c r="A13" t="s">
        <v>81</v>
      </c>
      <c r="B13" t="s">
        <v>33</v>
      </c>
      <c r="C13" s="6">
        <f t="shared" si="0"/>
        <v>0</v>
      </c>
      <c r="D13">
        <f>ISNUMBER(FINDB(UseCases!D13, D31)) *2 + ISNUMBER(FINDB(UseCases!D13, D32)) *1</f>
        <v>2</v>
      </c>
      <c r="E13">
        <f>ISNUMBER(FINDB(UseCases!E13, E31)) *2 + ISNUMBER(FINDB(UseCases!E13, E32)) *1</f>
        <v>2</v>
      </c>
      <c r="F13">
        <f>ISNUMBER(FINDB(UseCases!F13, F31)) *2 + ISNUMBER(FINDB(UseCases!F13, F32)) *1</f>
        <v>2</v>
      </c>
      <c r="G13">
        <f>ISNUMBER(FINDB(UseCases!G13, G31)) *2 + ISNUMBER(FINDB(UseCases!G13, G32)) *1</f>
        <v>2</v>
      </c>
      <c r="H13">
        <f>ISNUMBER(FINDB(UseCases!H13, H31)) *2 + ISNUMBER(FINDB(UseCases!H13, H32)) *1</f>
        <v>2</v>
      </c>
      <c r="I13">
        <f>ISNUMBER(FINDB(UseCases!I13, I31)) *2 + ISNUMBER(FINDB(UseCases!I13, I32)) *1</f>
        <v>0</v>
      </c>
      <c r="J13">
        <f>ISNUMBER(FINDB(UseCases!J13, J31)) *2 + ISNUMBER(FINDB(UseCases!J13, J32)) *1</f>
        <v>2</v>
      </c>
      <c r="K13">
        <f>ISNUMBER(FINDB(UseCases!K13, K31)) *2 + ISNUMBER(FINDB(UseCases!K13, K32)) *1</f>
        <v>2</v>
      </c>
      <c r="L13">
        <f>ISNUMBER(FINDB(UseCases!L13, L31)) *2 + ISNUMBER(FINDB(UseCases!L13, L32)) *1</f>
        <v>2</v>
      </c>
      <c r="M13">
        <f>ISNUMBER(FINDB(UseCases!M13, M31)) *2 + ISNUMBER(FINDB(UseCases!M13, M32)) *1</f>
        <v>2</v>
      </c>
      <c r="N13">
        <f>ISNUMBER(FINDB(UseCases!N13, N31)) *2 + ISNUMBER(FINDB(UseCases!N13, N32)) *1</f>
        <v>2</v>
      </c>
      <c r="O13">
        <f>ISNUMBER(FINDB(UseCases!O13, O31)) *2 + ISNUMBER(FINDB(UseCases!O13, O32)) *1</f>
        <v>2</v>
      </c>
      <c r="P13">
        <f>ISNUMBER(FINDB(UseCases!P13, P31)) *2 + ISNUMBER(FINDB(UseCases!P13, P32)) *1</f>
        <v>2</v>
      </c>
      <c r="Q13">
        <f>ISNUMBER(FINDB(UseCases!Q13, Q31)) *2 + ISNUMBER(FINDB(UseCases!Q13, Q32)) *1</f>
        <v>2</v>
      </c>
    </row>
    <row r="14" spans="1:17" x14ac:dyDescent="0.25">
      <c r="A14" s="5" t="s">
        <v>131</v>
      </c>
      <c r="B14" t="s">
        <v>26</v>
      </c>
      <c r="C14" s="6">
        <f t="shared" si="0"/>
        <v>0</v>
      </c>
      <c r="D14">
        <f>ISNUMBER(FINDB(UseCases!D14, D31)) *2 + ISNUMBER(FINDB(UseCases!D14, D32)) *1</f>
        <v>2</v>
      </c>
      <c r="E14">
        <f>ISNUMBER(FINDB(UseCases!E14, E31)) *2 + ISNUMBER(FINDB(UseCases!E14, E32)) *1</f>
        <v>2</v>
      </c>
      <c r="F14">
        <f>ISNUMBER(FINDB(UseCases!F14, F31)) *2 + ISNUMBER(FINDB(UseCases!F14, F32)) *1</f>
        <v>2</v>
      </c>
      <c r="G14">
        <f>ISNUMBER(FINDB(UseCases!G14, G31)) *2 + ISNUMBER(FINDB(UseCases!G14, G32)) *1</f>
        <v>2</v>
      </c>
      <c r="H14">
        <f>ISNUMBER(FINDB(UseCases!H14, H31)) *2 + ISNUMBER(FINDB(UseCases!H14, H32)) *1</f>
        <v>2</v>
      </c>
      <c r="I14">
        <f>ISNUMBER(FINDB(UseCases!I14, I31)) *2 + ISNUMBER(FINDB(UseCases!I14, I32)) *1</f>
        <v>0</v>
      </c>
      <c r="J14">
        <f>ISNUMBER(FINDB(UseCases!J14, J31)) *2 + ISNUMBER(FINDB(UseCases!J14, J32)) *1</f>
        <v>2</v>
      </c>
      <c r="K14">
        <f>ISNUMBER(FINDB(UseCases!K14, K31)) *2 + ISNUMBER(FINDB(UseCases!K14, K32)) *1</f>
        <v>2</v>
      </c>
      <c r="L14">
        <f>ISNUMBER(FINDB(UseCases!L14, L31)) *2 + ISNUMBER(FINDB(UseCases!L14, L32)) *1</f>
        <v>2</v>
      </c>
      <c r="M14">
        <f>ISNUMBER(FINDB(UseCases!M14, M31)) *2 + ISNUMBER(FINDB(UseCases!M14, M32)) *1</f>
        <v>2</v>
      </c>
      <c r="N14">
        <f>ISNUMBER(FINDB(UseCases!N14, N31)) *2 + ISNUMBER(FINDB(UseCases!N14, N32)) *1</f>
        <v>2</v>
      </c>
      <c r="O14">
        <f>ISNUMBER(FINDB(UseCases!O14, O31)) *2 + ISNUMBER(FINDB(UseCases!O14, O32)) *1</f>
        <v>2</v>
      </c>
      <c r="P14">
        <f>ISNUMBER(FINDB(UseCases!P14, P31)) *2 + ISNUMBER(FINDB(UseCases!P14, P32)) *1</f>
        <v>2</v>
      </c>
      <c r="Q14">
        <f>ISNUMBER(FINDB(UseCases!Q14, Q31)) *2 + ISNUMBER(FINDB(UseCases!Q14, Q32)) *1</f>
        <v>2</v>
      </c>
    </row>
    <row r="15" spans="1:17" x14ac:dyDescent="0.25">
      <c r="A15" t="s">
        <v>76</v>
      </c>
      <c r="B15" t="s">
        <v>33</v>
      </c>
      <c r="C15" s="6">
        <f t="shared" si="0"/>
        <v>0</v>
      </c>
      <c r="D15">
        <f>ISNUMBER(FINDB(UseCases!D15, D31)) *2 + ISNUMBER(FINDB(UseCases!D15, D32)) *1</f>
        <v>2</v>
      </c>
      <c r="E15">
        <f>ISNUMBER(FINDB(UseCases!E15, E31)) *2 + ISNUMBER(FINDB(UseCases!E15, E32)) *1</f>
        <v>2</v>
      </c>
      <c r="F15">
        <f>ISNUMBER(FINDB(UseCases!F15, F31)) *2 + ISNUMBER(FINDB(UseCases!F15, F32)) *1</f>
        <v>2</v>
      </c>
      <c r="G15">
        <f>ISNUMBER(FINDB(UseCases!G15, G31)) *2 + ISNUMBER(FINDB(UseCases!G15, G32)) *1</f>
        <v>2</v>
      </c>
      <c r="H15">
        <f>ISNUMBER(FINDB(UseCases!H15, H31)) *2 + ISNUMBER(FINDB(UseCases!H15, H32)) *1</f>
        <v>2</v>
      </c>
      <c r="I15">
        <f>ISNUMBER(FINDB(UseCases!I15, I31)) *2 + ISNUMBER(FINDB(UseCases!I15, I32)) *1</f>
        <v>0</v>
      </c>
      <c r="J15">
        <f>ISNUMBER(FINDB(UseCases!J15, J31)) *2 + ISNUMBER(FINDB(UseCases!J15, J32)) *1</f>
        <v>2</v>
      </c>
      <c r="K15">
        <f>ISNUMBER(FINDB(UseCases!K15, K31)) *2 + ISNUMBER(FINDB(UseCases!K15, K32)) *1</f>
        <v>2</v>
      </c>
      <c r="L15">
        <f>ISNUMBER(FINDB(UseCases!L15, L31)) *2 + ISNUMBER(FINDB(UseCases!L15, L32)) *1</f>
        <v>2</v>
      </c>
      <c r="M15">
        <f>ISNUMBER(FINDB(UseCases!M15, M31)) *2 + ISNUMBER(FINDB(UseCases!M15, M32)) *1</f>
        <v>2</v>
      </c>
      <c r="N15">
        <f>ISNUMBER(FINDB(UseCases!N15, N31)) *2 + ISNUMBER(FINDB(UseCases!N15, N32)) *1</f>
        <v>2</v>
      </c>
      <c r="O15">
        <f>ISNUMBER(FINDB(UseCases!O15, O31)) *2 + ISNUMBER(FINDB(UseCases!O15, O32)) *1</f>
        <v>2</v>
      </c>
      <c r="P15">
        <f>ISNUMBER(FINDB(UseCases!P15, P31)) *2 + ISNUMBER(FINDB(UseCases!P15, P32)) *1</f>
        <v>2</v>
      </c>
      <c r="Q15">
        <f>ISNUMBER(FINDB(UseCases!Q15, Q31)) *2 + ISNUMBER(FINDB(UseCases!Q15, Q32)) *1</f>
        <v>2</v>
      </c>
    </row>
    <row r="16" spans="1:17" x14ac:dyDescent="0.25">
      <c r="A16" t="s">
        <v>74</v>
      </c>
      <c r="B16" t="s">
        <v>33</v>
      </c>
      <c r="C16" s="6">
        <f t="shared" si="0"/>
        <v>0</v>
      </c>
      <c r="D16">
        <f>ISNUMBER(FINDB(UseCases!D16, D31)) *2 + ISNUMBER(FINDB(UseCases!D16, D32)) *1</f>
        <v>2</v>
      </c>
      <c r="E16">
        <f>ISNUMBER(FINDB(UseCases!E16, E31)) *2 + ISNUMBER(FINDB(UseCases!E16, E32)) *1</f>
        <v>2</v>
      </c>
      <c r="F16">
        <f>ISNUMBER(FINDB(UseCases!F16, F31)) *2 + ISNUMBER(FINDB(UseCases!F16, F32)) *1</f>
        <v>2</v>
      </c>
      <c r="G16">
        <f>ISNUMBER(FINDB(UseCases!G16, G31)) *2 + ISNUMBER(FINDB(UseCases!G16, G32)) *1</f>
        <v>2</v>
      </c>
      <c r="H16">
        <f>ISNUMBER(FINDB(UseCases!H16, H31)) *2 + ISNUMBER(FINDB(UseCases!H16, H32)) *1</f>
        <v>2</v>
      </c>
      <c r="I16">
        <f>ISNUMBER(FINDB(UseCases!I16, I31)) *2 + ISNUMBER(FINDB(UseCases!I16, I32)) *1</f>
        <v>0</v>
      </c>
      <c r="J16">
        <f>ISNUMBER(FINDB(UseCases!J16, J31)) *2 + ISNUMBER(FINDB(UseCases!J16, J32)) *1</f>
        <v>2</v>
      </c>
      <c r="K16">
        <f>ISNUMBER(FINDB(UseCases!K16, K31)) *2 + ISNUMBER(FINDB(UseCases!K16, K32)) *1</f>
        <v>2</v>
      </c>
      <c r="L16">
        <f>ISNUMBER(FINDB(UseCases!L16, L31)) *2 + ISNUMBER(FINDB(UseCases!L16, L32)) *1</f>
        <v>2</v>
      </c>
      <c r="M16">
        <f>ISNUMBER(FINDB(UseCases!M16, M31)) *2 + ISNUMBER(FINDB(UseCases!M16, M32)) *1</f>
        <v>2</v>
      </c>
      <c r="N16">
        <f>ISNUMBER(FINDB(UseCases!N16, N31)) *2 + ISNUMBER(FINDB(UseCases!N16, N32)) *1</f>
        <v>2</v>
      </c>
      <c r="O16">
        <f>ISNUMBER(FINDB(UseCases!O16, O31)) *2 + ISNUMBER(FINDB(UseCases!O16, O32)) *1</f>
        <v>2</v>
      </c>
      <c r="P16">
        <f>ISNUMBER(FINDB(UseCases!P16, P31)) *2 + ISNUMBER(FINDB(UseCases!P16, P32)) *1</f>
        <v>2</v>
      </c>
      <c r="Q16">
        <f>ISNUMBER(FINDB(UseCases!Q16, Q31)) *2 + ISNUMBER(FINDB(UseCases!Q16, Q32)) *1</f>
        <v>2</v>
      </c>
    </row>
    <row r="17" spans="1:17" x14ac:dyDescent="0.25">
      <c r="A17" t="s">
        <v>78</v>
      </c>
      <c r="B17" t="s">
        <v>33</v>
      </c>
      <c r="C17" s="6">
        <f t="shared" si="0"/>
        <v>0</v>
      </c>
      <c r="D17">
        <f>ISNUMBER(FINDB(UseCases!D17, D31)) *2 + ISNUMBER(FINDB(UseCases!D17, D32)) *1</f>
        <v>2</v>
      </c>
      <c r="E17">
        <f>ISNUMBER(FINDB(UseCases!E17, E31)) *2 + ISNUMBER(FINDB(UseCases!E17, E32)) *1</f>
        <v>2</v>
      </c>
      <c r="F17">
        <f>ISNUMBER(FINDB(UseCases!F17, F31)) *2 + ISNUMBER(FINDB(UseCases!F17, F32)) *1</f>
        <v>2</v>
      </c>
      <c r="G17">
        <f>ISNUMBER(FINDB(UseCases!G17, G31)) *2 + ISNUMBER(FINDB(UseCases!G17, G32)) *1</f>
        <v>2</v>
      </c>
      <c r="H17">
        <f>ISNUMBER(FINDB(UseCases!H17, H31)) *2 + ISNUMBER(FINDB(UseCases!H17, H32)) *1</f>
        <v>2</v>
      </c>
      <c r="I17">
        <f>ISNUMBER(FINDB(UseCases!I17, I31)) *2 + ISNUMBER(FINDB(UseCases!I17, I32)) *1</f>
        <v>0</v>
      </c>
      <c r="J17">
        <f>ISNUMBER(FINDB(UseCases!J17, J31)) *2 + ISNUMBER(FINDB(UseCases!J17, J32)) *1</f>
        <v>2</v>
      </c>
      <c r="K17">
        <f>ISNUMBER(FINDB(UseCases!K17, K31)) *2 + ISNUMBER(FINDB(UseCases!K17, K32)) *1</f>
        <v>2</v>
      </c>
      <c r="L17">
        <f>ISNUMBER(FINDB(UseCases!L17, L31)) *2 + ISNUMBER(FINDB(UseCases!L17, L32)) *1</f>
        <v>2</v>
      </c>
      <c r="M17">
        <f>ISNUMBER(FINDB(UseCases!M17, M31)) *2 + ISNUMBER(FINDB(UseCases!M17, M32)) *1</f>
        <v>2</v>
      </c>
      <c r="N17">
        <f>ISNUMBER(FINDB(UseCases!N17, N31)) *2 + ISNUMBER(FINDB(UseCases!N17, N32)) *1</f>
        <v>2</v>
      </c>
      <c r="O17">
        <f>ISNUMBER(FINDB(UseCases!O17, O31)) *2 + ISNUMBER(FINDB(UseCases!O17, O32)) *1</f>
        <v>2</v>
      </c>
      <c r="P17">
        <f>ISNUMBER(FINDB(UseCases!P17, P31)) *2 + ISNUMBER(FINDB(UseCases!P17, P32)) *1</f>
        <v>2</v>
      </c>
      <c r="Q17">
        <f>ISNUMBER(FINDB(UseCases!Q17, Q31)) *2 + ISNUMBER(FINDB(UseCases!Q17, Q32)) *1</f>
        <v>2</v>
      </c>
    </row>
    <row r="18" spans="1:17" x14ac:dyDescent="0.25">
      <c r="A18" t="s">
        <v>40</v>
      </c>
      <c r="B18" t="s">
        <v>26</v>
      </c>
      <c r="C18" s="6">
        <f t="shared" si="0"/>
        <v>0</v>
      </c>
      <c r="D18">
        <f>ISNUMBER(FINDB(UseCases!D18, D31)) *2 + ISNUMBER(FINDB(UseCases!D18, D32)) *1</f>
        <v>2</v>
      </c>
      <c r="E18">
        <f>ISNUMBER(FINDB(UseCases!E18, E31)) *2 + ISNUMBER(FINDB(UseCases!E18, E32)) *1</f>
        <v>2</v>
      </c>
      <c r="F18">
        <f>ISNUMBER(FINDB(UseCases!F18, F31)) *2 + ISNUMBER(FINDB(UseCases!F18, F32)) *1</f>
        <v>2</v>
      </c>
      <c r="G18">
        <f>ISNUMBER(FINDB(UseCases!G18, G31)) *2 + ISNUMBER(FINDB(UseCases!G18, G32)) *1</f>
        <v>2</v>
      </c>
      <c r="H18">
        <f>ISNUMBER(FINDB(UseCases!H18, H31)) *2 + ISNUMBER(FINDB(UseCases!H18, H32)) *1</f>
        <v>2</v>
      </c>
      <c r="I18">
        <f>ISNUMBER(FINDB(UseCases!I18, I31)) *2 + ISNUMBER(FINDB(UseCases!I18, I32)) *1</f>
        <v>0</v>
      </c>
      <c r="J18">
        <f>ISNUMBER(FINDB(UseCases!J18, J31)) *2 + ISNUMBER(FINDB(UseCases!J18, J32)) *1</f>
        <v>2</v>
      </c>
      <c r="K18">
        <f>ISNUMBER(FINDB(UseCases!K18, K31)) *2 + ISNUMBER(FINDB(UseCases!K18, K32)) *1</f>
        <v>2</v>
      </c>
      <c r="L18">
        <f>ISNUMBER(FINDB(UseCases!L18, L31)) *2 + ISNUMBER(FINDB(UseCases!L18, L32)) *1</f>
        <v>2</v>
      </c>
      <c r="M18">
        <f>ISNUMBER(FINDB(UseCases!M18, M31)) *2 + ISNUMBER(FINDB(UseCases!M18, M32)) *1</f>
        <v>2</v>
      </c>
      <c r="N18">
        <f>ISNUMBER(FINDB(UseCases!N18, N31)) *2 + ISNUMBER(FINDB(UseCases!N18, N32)) *1</f>
        <v>2</v>
      </c>
      <c r="O18">
        <f>ISNUMBER(FINDB(UseCases!O18, O31)) *2 + ISNUMBER(FINDB(UseCases!O18, O32)) *1</f>
        <v>2</v>
      </c>
      <c r="P18">
        <f>ISNUMBER(FINDB(UseCases!P18, P31)) *2 + ISNUMBER(FINDB(UseCases!P18, P32)) *1</f>
        <v>2</v>
      </c>
      <c r="Q18">
        <f>ISNUMBER(FINDB(UseCases!Q18, Q31)) *2 + ISNUMBER(FINDB(UseCases!Q18, Q32)) *1</f>
        <v>2</v>
      </c>
    </row>
    <row r="19" spans="1:17" x14ac:dyDescent="0.25">
      <c r="A19" t="s">
        <v>59</v>
      </c>
      <c r="B19" t="s">
        <v>53</v>
      </c>
      <c r="C19" s="6">
        <f t="shared" si="0"/>
        <v>0</v>
      </c>
      <c r="D19">
        <f>ISNUMBER(FINDB(UseCases!D19, D31)) *2 + ISNUMBER(FINDB(UseCases!D19, D32)) *1</f>
        <v>2</v>
      </c>
      <c r="E19">
        <f>ISNUMBER(FINDB(UseCases!E19, E31)) *2 + ISNUMBER(FINDB(UseCases!E19, E32)) *1</f>
        <v>2</v>
      </c>
      <c r="F19">
        <f>ISNUMBER(FINDB(UseCases!F19, F31)) *2 + ISNUMBER(FINDB(UseCases!F19, F32)) *1</f>
        <v>2</v>
      </c>
      <c r="G19">
        <f>ISNUMBER(FINDB(UseCases!G19, G31)) *2 + ISNUMBER(FINDB(UseCases!G19, G32)) *1</f>
        <v>2</v>
      </c>
      <c r="H19">
        <f>ISNUMBER(FINDB(UseCases!H19, H31)) *2 + ISNUMBER(FINDB(UseCases!H19, H32)) *1</f>
        <v>2</v>
      </c>
      <c r="I19">
        <f>ISNUMBER(FINDB(UseCases!I19, I31)) *2 + ISNUMBER(FINDB(UseCases!I19, I32)) *1</f>
        <v>0</v>
      </c>
      <c r="J19">
        <f>ISNUMBER(FINDB(UseCases!J19, J31)) *2 + ISNUMBER(FINDB(UseCases!J19, J32)) *1</f>
        <v>2</v>
      </c>
      <c r="K19">
        <f>ISNUMBER(FINDB(UseCases!K19, K31)) *2 + ISNUMBER(FINDB(UseCases!K19, K32)) *1</f>
        <v>2</v>
      </c>
      <c r="L19">
        <f>ISNUMBER(FINDB(UseCases!L19, L31)) *2 + ISNUMBER(FINDB(UseCases!L19, L32)) *1</f>
        <v>2</v>
      </c>
      <c r="M19">
        <f>ISNUMBER(FINDB(UseCases!M19, M31)) *2 + ISNUMBER(FINDB(UseCases!M19, M32)) *1</f>
        <v>2</v>
      </c>
      <c r="N19">
        <f>ISNUMBER(FINDB(UseCases!N19, N31)) *2 + ISNUMBER(FINDB(UseCases!N19, N32)) *1</f>
        <v>2</v>
      </c>
      <c r="O19">
        <f>ISNUMBER(FINDB(UseCases!O19, O31)) *2 + ISNUMBER(FINDB(UseCases!O19, O32)) *1</f>
        <v>2</v>
      </c>
      <c r="P19">
        <f>ISNUMBER(FINDB(UseCases!P19, P31)) *2 + ISNUMBER(FINDB(UseCases!P19, P32)) *1</f>
        <v>2</v>
      </c>
      <c r="Q19">
        <f>ISNUMBER(FINDB(UseCases!Q19, Q31)) *2 + ISNUMBER(FINDB(UseCases!Q19, Q32)) *1</f>
        <v>2</v>
      </c>
    </row>
    <row r="20" spans="1:17" x14ac:dyDescent="0.25">
      <c r="A20" t="s">
        <v>32</v>
      </c>
      <c r="B20" t="s">
        <v>33</v>
      </c>
      <c r="C20" s="6">
        <f t="shared" si="0"/>
        <v>0</v>
      </c>
      <c r="D20">
        <f>ISNUMBER(FINDB(UseCases!D20, D31)) *2 + ISNUMBER(FINDB(UseCases!D20, D32)) *1</f>
        <v>2</v>
      </c>
      <c r="E20">
        <f>ISNUMBER(FINDB(UseCases!E20, E31)) *2 + ISNUMBER(FINDB(UseCases!E20, E32)) *1</f>
        <v>2</v>
      </c>
      <c r="F20">
        <f>ISNUMBER(FINDB(UseCases!F20, F31)) *2 + ISNUMBER(FINDB(UseCases!F20, F32)) *1</f>
        <v>2</v>
      </c>
      <c r="G20">
        <f>ISNUMBER(FINDB(UseCases!G20, G31)) *2 + ISNUMBER(FINDB(UseCases!G20, G32)) *1</f>
        <v>2</v>
      </c>
      <c r="H20">
        <f>ISNUMBER(FINDB(UseCases!H20, H31)) *2 + ISNUMBER(FINDB(UseCases!H20, H32)) *1</f>
        <v>2</v>
      </c>
      <c r="I20">
        <f>ISNUMBER(FINDB(UseCases!I20, I31)) *2 + ISNUMBER(FINDB(UseCases!I20, I32)) *1</f>
        <v>0</v>
      </c>
      <c r="J20">
        <f>ISNUMBER(FINDB(UseCases!J20, J31)) *2 + ISNUMBER(FINDB(UseCases!J20, J32)) *1</f>
        <v>2</v>
      </c>
      <c r="K20">
        <f>ISNUMBER(FINDB(UseCases!K20, K31)) *2 + ISNUMBER(FINDB(UseCases!K20, K32)) *1</f>
        <v>2</v>
      </c>
      <c r="L20">
        <f>ISNUMBER(FINDB(UseCases!L20, L31)) *2 + ISNUMBER(FINDB(UseCases!L20, L32)) *1</f>
        <v>2</v>
      </c>
      <c r="M20">
        <f>ISNUMBER(FINDB(UseCases!M20, M31)) *2 + ISNUMBER(FINDB(UseCases!M20, M32)) *1</f>
        <v>2</v>
      </c>
      <c r="N20">
        <f>ISNUMBER(FINDB(UseCases!N20, N31)) *2 + ISNUMBER(FINDB(UseCases!N20, N32)) *1</f>
        <v>2</v>
      </c>
      <c r="O20">
        <f>ISNUMBER(FINDB(UseCases!O20, O31)) *2 + ISNUMBER(FINDB(UseCases!O20, O32)) *1</f>
        <v>2</v>
      </c>
      <c r="P20">
        <f>ISNUMBER(FINDB(UseCases!P20, P31)) *2 + ISNUMBER(FINDB(UseCases!P20, P32)) *1</f>
        <v>2</v>
      </c>
      <c r="Q20">
        <f>ISNUMBER(FINDB(UseCases!Q20, Q31)) *2 + ISNUMBER(FINDB(UseCases!Q20, Q32)) *1</f>
        <v>2</v>
      </c>
    </row>
    <row r="21" spans="1:17" x14ac:dyDescent="0.25">
      <c r="A21" t="s">
        <v>42</v>
      </c>
      <c r="B21" t="s">
        <v>26</v>
      </c>
      <c r="C21" s="6">
        <f t="shared" si="0"/>
        <v>2</v>
      </c>
      <c r="D21">
        <f>ISNUMBER(FINDB(UseCases!D21, D31)) *2 + ISNUMBER(FINDB(UseCases!D21, D32)) *1</f>
        <v>2</v>
      </c>
      <c r="E21">
        <f>ISNUMBER(FINDB(UseCases!E21, E31)) *2 + ISNUMBER(FINDB(UseCases!E21, E32)) *1</f>
        <v>2</v>
      </c>
      <c r="F21">
        <f>ISNUMBER(FINDB(UseCases!F21, F31)) *2 + ISNUMBER(FINDB(UseCases!F21, F32)) *1</f>
        <v>2</v>
      </c>
      <c r="G21">
        <f>ISNUMBER(FINDB(UseCases!G21, G31)) *2 + ISNUMBER(FINDB(UseCases!G21, G32)) *1</f>
        <v>2</v>
      </c>
      <c r="H21">
        <f>ISNUMBER(FINDB(UseCases!H21, H31)) *2 + ISNUMBER(FINDB(UseCases!H21, H32)) *1</f>
        <v>2</v>
      </c>
      <c r="I21">
        <f>ISNUMBER(FINDB(UseCases!I21, I31)) *2 + ISNUMBER(FINDB(UseCases!I21, I32)) *1</f>
        <v>2</v>
      </c>
      <c r="J21">
        <f>ISNUMBER(FINDB(UseCases!J21, J31)) *2 + ISNUMBER(FINDB(UseCases!J21, J32)) *1</f>
        <v>2</v>
      </c>
      <c r="K21">
        <f>ISNUMBER(FINDB(UseCases!K21, K31)) *2 + ISNUMBER(FINDB(UseCases!K21, K32)) *1</f>
        <v>2</v>
      </c>
      <c r="L21">
        <f>ISNUMBER(FINDB(UseCases!L21, L31)) *2 + ISNUMBER(FINDB(UseCases!L21, L32)) *1</f>
        <v>2</v>
      </c>
      <c r="M21">
        <f>ISNUMBER(FINDB(UseCases!M21, M31)) *2 + ISNUMBER(FINDB(UseCases!M21, M32)) *1</f>
        <v>2</v>
      </c>
      <c r="N21">
        <f>ISNUMBER(FINDB(UseCases!N21, N31)) *2 + ISNUMBER(FINDB(UseCases!N21, N32)) *1</f>
        <v>2</v>
      </c>
      <c r="O21">
        <f>ISNUMBER(FINDB(UseCases!O21, O31)) *2 + ISNUMBER(FINDB(UseCases!O21, O32)) *1</f>
        <v>2</v>
      </c>
      <c r="P21">
        <f>ISNUMBER(FINDB(UseCases!P21, P31)) *2 + ISNUMBER(FINDB(UseCases!P21, P32)) *1</f>
        <v>2</v>
      </c>
      <c r="Q21">
        <f>ISNUMBER(FINDB(UseCases!Q21, Q31)) *2 + ISNUMBER(FINDB(UseCases!Q21, Q32)) *1</f>
        <v>2</v>
      </c>
    </row>
    <row r="22" spans="1:17" x14ac:dyDescent="0.25">
      <c r="A22" t="s">
        <v>138</v>
      </c>
      <c r="B22" t="s">
        <v>26</v>
      </c>
      <c r="C22" s="6">
        <f t="shared" si="0"/>
        <v>2</v>
      </c>
      <c r="D22">
        <f>ISNUMBER(FINDB(UseCases!D22, D31)) *2 + ISNUMBER(FINDB(UseCases!D22, D32)) *1</f>
        <v>2</v>
      </c>
      <c r="E22">
        <f>ISNUMBER(FINDB(UseCases!E22, E31)) *2 + ISNUMBER(FINDB(UseCases!E22, E32)) *1</f>
        <v>2</v>
      </c>
      <c r="F22">
        <f>ISNUMBER(FINDB(UseCases!F22, F31)) *2 + ISNUMBER(FINDB(UseCases!F22, F32)) *1</f>
        <v>2</v>
      </c>
      <c r="G22">
        <f>ISNUMBER(FINDB(UseCases!G22, G31)) *2 + ISNUMBER(FINDB(UseCases!G22, G32)) *1</f>
        <v>2</v>
      </c>
      <c r="H22">
        <f>ISNUMBER(FINDB(UseCases!H22, H31)) *2 + ISNUMBER(FINDB(UseCases!H22, H32)) *1</f>
        <v>2</v>
      </c>
      <c r="I22">
        <f>ISNUMBER(FINDB(UseCases!I22, I31)) *2 + ISNUMBER(FINDB(UseCases!I22, I32)) *1</f>
        <v>2</v>
      </c>
      <c r="J22">
        <f>ISNUMBER(FINDB(UseCases!J22, J31)) *2 + ISNUMBER(FINDB(UseCases!J22, J32)) *1</f>
        <v>2</v>
      </c>
      <c r="K22">
        <f>ISNUMBER(FINDB(UseCases!K22, K31)) *2 + ISNUMBER(FINDB(UseCases!K22, K32)) *1</f>
        <v>2</v>
      </c>
      <c r="L22">
        <f>ISNUMBER(FINDB(UseCases!L22, L31)) *2 + ISNUMBER(FINDB(UseCases!L22, L32)) *1</f>
        <v>2</v>
      </c>
      <c r="M22">
        <f>ISNUMBER(FINDB(UseCases!M22, M31)) *2 + ISNUMBER(FINDB(UseCases!M22, M32)) *1</f>
        <v>2</v>
      </c>
      <c r="N22">
        <f>ISNUMBER(FINDB(UseCases!N22, N31)) *2 + ISNUMBER(FINDB(UseCases!N22, N32)) *1</f>
        <v>2</v>
      </c>
      <c r="O22">
        <f>ISNUMBER(FINDB(UseCases!O22, O31)) *2 + ISNUMBER(FINDB(UseCases!O22, O32)) *1</f>
        <v>2</v>
      </c>
      <c r="P22">
        <f>ISNUMBER(FINDB(UseCases!P22, P31)) *2 + ISNUMBER(FINDB(UseCases!P22, P32)) *1</f>
        <v>2</v>
      </c>
      <c r="Q22">
        <f>ISNUMBER(FINDB(UseCases!Q22, Q31)) *2 + ISNUMBER(FINDB(UseCases!Q22, Q32)) *1</f>
        <v>2</v>
      </c>
    </row>
    <row r="23" spans="1:17" x14ac:dyDescent="0.25">
      <c r="A23" t="s">
        <v>25</v>
      </c>
      <c r="B23" t="s">
        <v>26</v>
      </c>
      <c r="C23" s="6">
        <f t="shared" si="0"/>
        <v>0</v>
      </c>
      <c r="D23">
        <f>ISNUMBER(FINDB(UseCases!D23, D31)) *2 + ISNUMBER(FINDB(UseCases!D23, D32)) *1</f>
        <v>2</v>
      </c>
      <c r="E23">
        <f>ISNUMBER(FINDB(UseCases!E23, E31)) *2 + ISNUMBER(FINDB(UseCases!E23, E32)) *1</f>
        <v>2</v>
      </c>
      <c r="F23">
        <f>ISNUMBER(FINDB(UseCases!F23, F31)) *2 + ISNUMBER(FINDB(UseCases!F23, F32)) *1</f>
        <v>2</v>
      </c>
      <c r="G23">
        <f>ISNUMBER(FINDB(UseCases!G23, G31)) *2 + ISNUMBER(FINDB(UseCases!G23, G32)) *1</f>
        <v>2</v>
      </c>
      <c r="H23">
        <f>ISNUMBER(FINDB(UseCases!H23, H31)) *2 + ISNUMBER(FINDB(UseCases!H23, H32)) *1</f>
        <v>2</v>
      </c>
      <c r="I23">
        <f>ISNUMBER(FINDB(UseCases!I23, I31)) *2 + ISNUMBER(FINDB(UseCases!I23, I32)) *1</f>
        <v>0</v>
      </c>
      <c r="J23">
        <f>ISNUMBER(FINDB(UseCases!J23, J31)) *2 + ISNUMBER(FINDB(UseCases!J23, J32)) *1</f>
        <v>2</v>
      </c>
      <c r="K23">
        <f>ISNUMBER(FINDB(UseCases!K23, K31)) *2 + ISNUMBER(FINDB(UseCases!K23, K32)) *1</f>
        <v>2</v>
      </c>
      <c r="L23">
        <f>ISNUMBER(FINDB(UseCases!L23, L31)) *2 + ISNUMBER(FINDB(UseCases!L23, L32)) *1</f>
        <v>2</v>
      </c>
      <c r="M23">
        <f>ISNUMBER(FINDB(UseCases!M23, M31)) *2 + ISNUMBER(FINDB(UseCases!M23, M32)) *1</f>
        <v>2</v>
      </c>
      <c r="N23">
        <f>ISNUMBER(FINDB(UseCases!N23, N31)) *2 + ISNUMBER(FINDB(UseCases!N23, N32)) *1</f>
        <v>2</v>
      </c>
      <c r="O23">
        <f>ISNUMBER(FINDB(UseCases!O23, O31)) *2 + ISNUMBER(FINDB(UseCases!O23, O32)) *1</f>
        <v>2</v>
      </c>
      <c r="P23">
        <f>ISNUMBER(FINDB(UseCases!P23, P31)) *2 + ISNUMBER(FINDB(UseCases!P23, P32)) *1</f>
        <v>2</v>
      </c>
      <c r="Q23">
        <f>ISNUMBER(FINDB(UseCases!Q23, Q31)) *2 + ISNUMBER(FINDB(UseCases!Q23, Q32)) *1</f>
        <v>2</v>
      </c>
    </row>
    <row r="24" spans="1:17" x14ac:dyDescent="0.25">
      <c r="A24" t="s">
        <v>83</v>
      </c>
      <c r="B24" t="s">
        <v>53</v>
      </c>
      <c r="C24" s="6">
        <f t="shared" si="0"/>
        <v>0</v>
      </c>
      <c r="D24">
        <f>ISNUMBER(FINDB(UseCases!D24, D31)) *2 + ISNUMBER(FINDB(UseCases!D24, D32)) *1</f>
        <v>2</v>
      </c>
      <c r="E24">
        <f>ISNUMBER(FINDB(UseCases!E24, E31)) *2 + ISNUMBER(FINDB(UseCases!E24, E32)) *1</f>
        <v>2</v>
      </c>
      <c r="F24">
        <f>ISNUMBER(FINDB(UseCases!F24, F31)) *2 + ISNUMBER(FINDB(UseCases!F24, F32)) *1</f>
        <v>2</v>
      </c>
      <c r="G24">
        <f>ISNUMBER(FINDB(UseCases!G24, G31)) *2 + ISNUMBER(FINDB(UseCases!G24, G32)) *1</f>
        <v>2</v>
      </c>
      <c r="H24">
        <f>ISNUMBER(FINDB(UseCases!H24, H31)) *2 + ISNUMBER(FINDB(UseCases!H24, H32)) *1</f>
        <v>2</v>
      </c>
      <c r="I24">
        <f>ISNUMBER(FINDB(UseCases!I24, I31)) *2 + ISNUMBER(FINDB(UseCases!I24, I32)) *1</f>
        <v>0</v>
      </c>
      <c r="J24">
        <f>ISNUMBER(FINDB(UseCases!J24, J31)) *2 + ISNUMBER(FINDB(UseCases!J24, J32)) *1</f>
        <v>2</v>
      </c>
      <c r="K24">
        <f>ISNUMBER(FINDB(UseCases!K24, K31)) *2 + ISNUMBER(FINDB(UseCases!K24, K32)) *1</f>
        <v>2</v>
      </c>
      <c r="L24">
        <f>ISNUMBER(FINDB(UseCases!L24, L31)) *2 + ISNUMBER(FINDB(UseCases!L24, L32)) *1</f>
        <v>2</v>
      </c>
      <c r="M24">
        <f>ISNUMBER(FINDB(UseCases!M24, M31)) *2 + ISNUMBER(FINDB(UseCases!M24, M32)) *1</f>
        <v>2</v>
      </c>
      <c r="N24">
        <f>ISNUMBER(FINDB(UseCases!N24, N31)) *2 + ISNUMBER(FINDB(UseCases!N24, N32)) *1</f>
        <v>2</v>
      </c>
      <c r="O24">
        <f>ISNUMBER(FINDB(UseCases!O24, O31)) *2 + ISNUMBER(FINDB(UseCases!O24, O32)) *1</f>
        <v>2</v>
      </c>
      <c r="P24">
        <f>ISNUMBER(FINDB(UseCases!P24, P31)) *2 + ISNUMBER(FINDB(UseCases!P24, P32)) *1</f>
        <v>2</v>
      </c>
      <c r="Q24">
        <f>ISNUMBER(FINDB(UseCases!Q24, Q31)) *2 + ISNUMBER(FINDB(UseCases!Q24, Q32)) *1</f>
        <v>2</v>
      </c>
    </row>
    <row r="25" spans="1:17" x14ac:dyDescent="0.25">
      <c r="A25" t="s">
        <v>137</v>
      </c>
      <c r="B25" t="s">
        <v>84</v>
      </c>
      <c r="C25" s="6">
        <f t="shared" si="0"/>
        <v>0</v>
      </c>
      <c r="D25">
        <f>ISNUMBER(FINDB(UseCases!D25, D31)) *2 + ISNUMBER(FINDB(UseCases!D25, D32)) *1</f>
        <v>2</v>
      </c>
      <c r="E25">
        <f>ISNUMBER(FINDB(UseCases!E25, E31)) *2 + ISNUMBER(FINDB(UseCases!E25, E32)) *1</f>
        <v>2</v>
      </c>
      <c r="F25">
        <f>ISNUMBER(FINDB(UseCases!F25, F31)) *2 + ISNUMBER(FINDB(UseCases!F25, F32)) *1</f>
        <v>2</v>
      </c>
      <c r="G25">
        <f>ISNUMBER(FINDB(UseCases!G25, G31)) *2 + ISNUMBER(FINDB(UseCases!G25, G32)) *1</f>
        <v>2</v>
      </c>
      <c r="H25">
        <f>ISNUMBER(FINDB(UseCases!H25, H31)) *2 + ISNUMBER(FINDB(UseCases!H25, H32)) *1</f>
        <v>2</v>
      </c>
      <c r="I25">
        <f>ISNUMBER(FINDB(UseCases!I25, I31)) *2 + ISNUMBER(FINDB(UseCases!I25, I32)) *1</f>
        <v>0</v>
      </c>
      <c r="J25">
        <f>ISNUMBER(FINDB(UseCases!J25, J31)) *2 + ISNUMBER(FINDB(UseCases!J25, J32)) *1</f>
        <v>2</v>
      </c>
      <c r="K25">
        <f>ISNUMBER(FINDB(UseCases!K25, K31)) *2 + ISNUMBER(FINDB(UseCases!K25, K32)) *1</f>
        <v>2</v>
      </c>
      <c r="L25">
        <f>ISNUMBER(FINDB(UseCases!L25, L31)) *2 + ISNUMBER(FINDB(UseCases!L25, L32)) *1</f>
        <v>2</v>
      </c>
      <c r="M25">
        <f>ISNUMBER(FINDB(UseCases!M25, M31)) *2 + ISNUMBER(FINDB(UseCases!M25, M32)) *1</f>
        <v>2</v>
      </c>
      <c r="N25">
        <f>ISNUMBER(FINDB(UseCases!N25, N31)) *2 + ISNUMBER(FINDB(UseCases!N25, N32)) *1</f>
        <v>2</v>
      </c>
      <c r="O25">
        <f>ISNUMBER(FINDB(UseCases!O25, O31)) *2 + ISNUMBER(FINDB(UseCases!O25, O32)) *1</f>
        <v>2</v>
      </c>
      <c r="P25">
        <f>ISNUMBER(FINDB(UseCases!P25, P31)) *2 + ISNUMBER(FINDB(UseCases!P25, P32)) *1</f>
        <v>2</v>
      </c>
      <c r="Q25">
        <f>ISNUMBER(FINDB(UseCases!Q25, Q31)) *2 + ISNUMBER(FINDB(UseCases!Q25, Q32)) *1</f>
        <v>2</v>
      </c>
    </row>
    <row r="30" spans="1:17" ht="19.5" thickBot="1" x14ac:dyDescent="0.35">
      <c r="A30" s="10" t="s">
        <v>165</v>
      </c>
    </row>
    <row r="31" spans="1:17" ht="15.75" thickBot="1" x14ac:dyDescent="0.3">
      <c r="A31" s="7" t="s">
        <v>140</v>
      </c>
      <c r="B31" s="8"/>
      <c r="C31" s="9"/>
      <c r="D31" s="9" t="s">
        <v>139</v>
      </c>
      <c r="E31" s="9" t="s">
        <v>157</v>
      </c>
      <c r="F31" s="9" t="s">
        <v>143</v>
      </c>
      <c r="G31" s="9" t="s">
        <v>144</v>
      </c>
      <c r="H31" s="9" t="s">
        <v>145</v>
      </c>
      <c r="I31" s="9" t="s">
        <v>162</v>
      </c>
      <c r="J31" s="9" t="s">
        <v>147</v>
      </c>
      <c r="K31" s="9" t="s">
        <v>148</v>
      </c>
      <c r="L31" s="9" t="s">
        <v>149</v>
      </c>
      <c r="M31" s="9" t="s">
        <v>163</v>
      </c>
      <c r="N31" s="9" t="s">
        <v>151</v>
      </c>
      <c r="O31" s="9" t="s">
        <v>152</v>
      </c>
      <c r="P31" s="9" t="s">
        <v>153</v>
      </c>
      <c r="Q31" s="9" t="s">
        <v>155</v>
      </c>
    </row>
    <row r="32" spans="1:17" ht="15.75" thickBot="1" x14ac:dyDescent="0.3">
      <c r="A32" s="7" t="s">
        <v>141</v>
      </c>
      <c r="B32" s="8"/>
      <c r="C32" s="9"/>
      <c r="D32" s="9"/>
      <c r="E32" s="9" t="s">
        <v>154</v>
      </c>
      <c r="F32" s="9"/>
      <c r="G32" s="9"/>
      <c r="H32" s="9"/>
      <c r="I32" s="9"/>
      <c r="J32" s="9"/>
      <c r="K32" s="9"/>
      <c r="L32" s="9" t="s">
        <v>154</v>
      </c>
      <c r="M32" s="9" t="s">
        <v>164</v>
      </c>
      <c r="N32" s="9"/>
      <c r="O32" s="9"/>
      <c r="P32" s="9"/>
      <c r="Q32" s="9" t="s">
        <v>154</v>
      </c>
    </row>
  </sheetData>
  <conditionalFormatting sqref="C2:Q25">
    <cfRule type="colorScale" priority="1">
      <colorScale>
        <cfvo type="num" val="0"/>
        <cfvo type="num" val="1"/>
        <cfvo type="num" val="2"/>
        <color rgb="FFF8696B"/>
        <color rgb="FFFFC000"/>
        <color rgb="FF63BE7B"/>
      </colorScale>
    </cfRule>
  </conditionalFormatting>
  <dataValidations count="1">
    <dataValidation type="list" allowBlank="1" showInputMessage="1" showErrorMessage="1" sqref="B2:B25">
      <formula1>"Smart City,Smart Building,Consumer/Medical,Industrial,Agriculture and Environmental,Infrastructure,Logistics"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UseCases</vt:lpstr>
      <vt:lpstr>Parameter Description</vt:lpstr>
      <vt:lpstr>Scheme</vt:lpstr>
      <vt:lpstr>GatewayTransparent</vt:lpstr>
      <vt:lpstr>Plain IP</vt:lpstr>
      <vt:lpstr>SCHC IP Compression</vt:lpstr>
      <vt:lpstr>RFC 6282 Header Compression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2017-09-04T12:50:35Z</dcterms:modified>
</cp:coreProperties>
</file>