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5" activeTab="9"/>
  </bookViews>
  <sheets>
    <sheet name="IEEE_Cover" sheetId="1" r:id="rId1"/>
    <sheet name="LB126 (by author)" sheetId="2" r:id="rId2"/>
    <sheet name="LB126 (by section)" sheetId="5" r:id="rId3"/>
    <sheet name="LB126 (by section) (Nov-2016)" sheetId="6" r:id="rId4"/>
    <sheet name="LB126 (by section) (Jan-2017)" sheetId="10" r:id="rId5"/>
    <sheet name="Late comments" sheetId="7" r:id="rId6"/>
    <sheet name="statistics" sheetId="3" r:id="rId7"/>
    <sheet name="Status (Sept)" sheetId="4" r:id="rId8"/>
    <sheet name="Status (Nov)" sheetId="8" r:id="rId9"/>
    <sheet name="Status (Jan)" sheetId="9" r:id="rId10"/>
  </sheets>
  <definedNames>
    <definedName name="_xlnm._FilterDatabase" localSheetId="1" hidden="1">'LB126 (by author)'!$A$1:$L$203</definedName>
    <definedName name="_xlnm._FilterDatabase" localSheetId="2" hidden="1">'LB126 (by section)'!$A$1:$U$203</definedName>
    <definedName name="_xlnm._FilterDatabase" localSheetId="4" hidden="1">'LB126 (by section) (Jan-2017)'!$A$1:$U$203</definedName>
    <definedName name="_xlnm._FilterDatabase" localSheetId="3" hidden="1">'LB126 (by section) (Nov-2016)'!$A$1:$U$203</definedName>
    <definedName name="_xlnm.Print_Area" localSheetId="4">'LB126 (by section) (Jan-2017)'!$A$1:$R$203</definedName>
    <definedName name="_xlnm.Print_Area" localSheetId="3">'LB126 (by section) (Nov-2016)'!$A$1:$R$203</definedName>
  </definedNames>
  <calcPr calcId="171027" concurrentCalc="0"/>
</workbook>
</file>

<file path=xl/calcChain.xml><?xml version="1.0" encoding="utf-8"?>
<calcChain xmlns="http://schemas.openxmlformats.org/spreadsheetml/2006/main">
  <c r="H4" i="9" l="1"/>
  <c r="J5" i="9"/>
  <c r="K5" i="9"/>
  <c r="J6" i="9"/>
  <c r="K6" i="9"/>
  <c r="J7" i="9"/>
  <c r="K7" i="9"/>
  <c r="J8" i="9"/>
  <c r="K8" i="9"/>
  <c r="J9" i="9"/>
  <c r="K9" i="9"/>
  <c r="J10" i="9"/>
  <c r="K10" i="9"/>
  <c r="J11" i="9"/>
  <c r="K11" i="9"/>
  <c r="R204" i="10"/>
  <c r="E5" i="9"/>
  <c r="J4" i="9"/>
  <c r="G6" i="9"/>
  <c r="G7" i="9"/>
  <c r="G8" i="9"/>
  <c r="G9" i="9"/>
  <c r="G10" i="9"/>
  <c r="G11" i="9"/>
  <c r="O133" i="10"/>
  <c r="N133" i="10"/>
  <c r="O122" i="10"/>
  <c r="N122" i="10"/>
  <c r="O116" i="10"/>
  <c r="N116" i="10"/>
  <c r="O115" i="10"/>
  <c r="N115" i="10"/>
  <c r="O114" i="10"/>
  <c r="N114" i="10"/>
  <c r="O113" i="10"/>
  <c r="N113" i="10"/>
  <c r="O112" i="10"/>
  <c r="N112" i="10"/>
  <c r="O111" i="10"/>
  <c r="N111" i="10"/>
  <c r="O110" i="10"/>
  <c r="N110" i="10"/>
  <c r="O100" i="10"/>
  <c r="O99" i="10"/>
  <c r="N99" i="10"/>
  <c r="O98" i="10"/>
  <c r="N98" i="10"/>
  <c r="O94" i="10"/>
  <c r="N94" i="10"/>
  <c r="O79" i="10"/>
  <c r="N79" i="10"/>
  <c r="O68" i="10"/>
  <c r="N68" i="10"/>
  <c r="O64" i="10"/>
  <c r="N64" i="10"/>
  <c r="O23" i="10"/>
  <c r="N23" i="10"/>
  <c r="B4" i="9"/>
  <c r="C4" i="9"/>
  <c r="D4" i="9"/>
  <c r="E4" i="9"/>
  <c r="G9" i="8"/>
  <c r="E5" i="8"/>
  <c r="J4" i="8"/>
  <c r="H4" i="8"/>
  <c r="J5" i="8"/>
  <c r="J6" i="8"/>
  <c r="J7" i="8"/>
  <c r="J8" i="8"/>
  <c r="J9" i="8"/>
  <c r="J10" i="8"/>
  <c r="J11" i="8"/>
  <c r="G11" i="8"/>
  <c r="G7" i="8"/>
  <c r="G8" i="8"/>
  <c r="G10" i="8"/>
  <c r="G6" i="8"/>
  <c r="I5" i="8"/>
  <c r="D4" i="8"/>
  <c r="C4" i="8"/>
  <c r="B4" i="8"/>
  <c r="H5" i="8"/>
  <c r="E4" i="8"/>
  <c r="I6" i="8"/>
  <c r="I7" i="8"/>
  <c r="H7" i="8"/>
  <c r="K5" i="8"/>
  <c r="I5" i="4"/>
  <c r="H6" i="8"/>
  <c r="K6" i="8"/>
  <c r="I8" i="8"/>
  <c r="H8" i="8"/>
  <c r="K7" i="8"/>
  <c r="I6" i="4"/>
  <c r="K5" i="4"/>
  <c r="C2" i="3"/>
  <c r="I9" i="8"/>
  <c r="H9" i="8"/>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I11" i="8"/>
  <c r="H10" i="8"/>
  <c r="K10" i="8"/>
  <c r="K8" i="4"/>
  <c r="I9" i="4"/>
  <c r="I10" i="4"/>
  <c r="K10" i="4"/>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c r="D16" i="3"/>
  <c r="D17" i="3"/>
  <c r="D18" i="3"/>
  <c r="D19" i="3"/>
  <c r="D33" i="3"/>
  <c r="F33" i="3"/>
  <c r="D34" i="3"/>
  <c r="F34" i="3"/>
  <c r="D35" i="3"/>
  <c r="F35" i="3"/>
  <c r="D36" i="3"/>
  <c r="F36" i="3"/>
  <c r="D37" i="3"/>
  <c r="F37" i="3"/>
  <c r="D38" i="3"/>
  <c r="F38" i="3"/>
  <c r="D39" i="3"/>
  <c r="F39" i="3"/>
  <c r="D40" i="3"/>
  <c r="F40" i="3"/>
  <c r="D41" i="3"/>
  <c r="F41" i="3"/>
  <c r="D42" i="3"/>
  <c r="F42" i="3"/>
  <c r="D43" i="3"/>
  <c r="F43" i="3"/>
  <c r="D44" i="3"/>
  <c r="F44" i="3"/>
  <c r="D45" i="3"/>
  <c r="F45" i="3"/>
  <c r="D46" i="3"/>
  <c r="F46" i="3"/>
  <c r="D47" i="3"/>
  <c r="F47" i="3"/>
  <c r="D48" i="3"/>
  <c r="F48" i="3"/>
  <c r="D49" i="3"/>
  <c r="F49" i="3"/>
  <c r="D50" i="3"/>
  <c r="F50" i="3"/>
  <c r="D51" i="3"/>
  <c r="F51" i="3"/>
  <c r="D52" i="3"/>
  <c r="F52" i="3"/>
  <c r="D53" i="3"/>
  <c r="F53" i="3"/>
  <c r="D54" i="3"/>
  <c r="F54" i="3"/>
  <c r="D55" i="3"/>
  <c r="F55" i="3"/>
  <c r="D56" i="3"/>
  <c r="F56" i="3"/>
  <c r="D57" i="3"/>
  <c r="F57" i="3"/>
  <c r="D58" i="3"/>
  <c r="F58" i="3"/>
  <c r="D59" i="3"/>
  <c r="D60" i="3"/>
  <c r="F60" i="3"/>
  <c r="D61" i="3"/>
  <c r="F61" i="3"/>
  <c r="D62" i="3"/>
  <c r="F62" i="3"/>
  <c r="G62" i="3"/>
  <c r="D3" i="3"/>
  <c r="F3" i="3"/>
  <c r="D4" i="3"/>
  <c r="F4" i="3"/>
  <c r="D5" i="3"/>
  <c r="F5" i="3"/>
  <c r="D6" i="3"/>
  <c r="F6" i="3"/>
  <c r="D7" i="3"/>
  <c r="F7" i="3"/>
  <c r="D8" i="3"/>
  <c r="F8" i="3"/>
  <c r="D9" i="3"/>
  <c r="F9" i="3"/>
  <c r="D10" i="3"/>
  <c r="F10" i="3"/>
  <c r="D11" i="3"/>
  <c r="F11" i="3"/>
  <c r="D12" i="3"/>
  <c r="F12" i="3"/>
  <c r="D13" i="3"/>
  <c r="F13" i="3"/>
  <c r="D14" i="3"/>
  <c r="F14" i="3"/>
  <c r="D15" i="3"/>
  <c r="F15" i="3"/>
  <c r="D2" i="3"/>
  <c r="K11" i="8"/>
  <c r="H11" i="8"/>
  <c r="H6" i="4"/>
  <c r="H7" i="4"/>
  <c r="H8" i="4"/>
  <c r="H10" i="4"/>
  <c r="H9" i="4"/>
  <c r="K9" i="4"/>
  <c r="H5" i="4"/>
  <c r="H4" i="4"/>
  <c r="J4" i="4"/>
  <c r="J5" i="4"/>
  <c r="J6" i="4"/>
  <c r="J7" i="4"/>
  <c r="J8" i="4"/>
  <c r="J9" i="4"/>
  <c r="J10" i="4"/>
  <c r="F59" i="3"/>
  <c r="F32" i="3"/>
  <c r="F28" i="3"/>
  <c r="F24" i="3"/>
  <c r="G24" i="3"/>
  <c r="G60" i="3"/>
  <c r="G56" i="3"/>
  <c r="G52" i="3"/>
  <c r="G48" i="3"/>
  <c r="G44" i="3"/>
  <c r="G40" i="3"/>
  <c r="G36" i="3"/>
  <c r="G20" i="3"/>
  <c r="F17" i="3"/>
  <c r="F29" i="3"/>
  <c r="G29" i="3"/>
  <c r="F25" i="3"/>
  <c r="G25" i="3"/>
  <c r="F21" i="3"/>
  <c r="G21" i="3"/>
  <c r="F18" i="3"/>
  <c r="F30" i="3"/>
  <c r="G30" i="3"/>
  <c r="F26" i="3"/>
  <c r="G26" i="3"/>
  <c r="F22" i="3"/>
  <c r="G22" i="3"/>
  <c r="G18" i="3"/>
  <c r="F2" i="3"/>
  <c r="G2" i="3"/>
  <c r="G49" i="3"/>
  <c r="G33" i="3"/>
  <c r="G5" i="3"/>
  <c r="G61" i="3"/>
  <c r="G53" i="3"/>
  <c r="G45" i="3"/>
  <c r="G37" i="3"/>
  <c r="G13" i="3"/>
  <c r="G32" i="3"/>
  <c r="G28" i="3"/>
  <c r="G12" i="3"/>
  <c r="G8" i="3"/>
  <c r="G4" i="3"/>
  <c r="F31" i="3"/>
  <c r="G31" i="3"/>
  <c r="F27" i="3"/>
  <c r="G27" i="3"/>
  <c r="F23" i="3"/>
  <c r="G23" i="3"/>
  <c r="G57" i="3"/>
  <c r="G41" i="3"/>
  <c r="G17" i="3"/>
  <c r="G9" i="3"/>
  <c r="G59" i="3"/>
  <c r="G55" i="3"/>
  <c r="G51" i="3"/>
  <c r="G47" i="3"/>
  <c r="G43" i="3"/>
  <c r="G39" i="3"/>
  <c r="G35" i="3"/>
  <c r="G15" i="3"/>
  <c r="G11" i="3"/>
  <c r="G7" i="3"/>
  <c r="G3" i="3"/>
  <c r="F19" i="3"/>
  <c r="G19" i="3"/>
  <c r="F16" i="3"/>
  <c r="G58" i="3"/>
  <c r="G54" i="3"/>
  <c r="G50" i="3"/>
  <c r="G46" i="3"/>
  <c r="G42" i="3"/>
  <c r="G38" i="3"/>
  <c r="G34" i="3"/>
  <c r="G14" i="3"/>
  <c r="G10" i="3"/>
  <c r="G6" i="3"/>
  <c r="C63" i="3"/>
  <c r="F63" i="3"/>
  <c r="F64" i="3"/>
  <c r="G16" i="3"/>
  <c r="G63" i="3"/>
  <c r="G64" i="3"/>
</calcChain>
</file>

<file path=xl/sharedStrings.xml><?xml version="1.0" encoding="utf-8"?>
<sst xmlns="http://schemas.openxmlformats.org/spreadsheetml/2006/main" count="8096" uniqueCount="755">
  <si>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</si>
  <si>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</si>
  <si>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</si>
  <si>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</si>
  <si>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</si>
  <si>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</si>
  <si>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</si>
  <si>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</si>
  <si>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</si>
  <si>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</si>
  <si>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</si>
  <si>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</si>
  <si>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</si>
  <si>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</si>
  <si>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</si>
  <si>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</si>
  <si>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</si>
  <si>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</si>
  <si>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</si>
  <si>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</si>
  <si>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</si>
  <si>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</si>
  <si>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</si>
  <si>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</si>
  <si>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</si>
  <si>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</si>
  <si>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</si>
  <si>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</si>
  <si>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</si>
  <si>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</si>
  <si>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</si>
  <si>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</si>
  <si>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</si>
  <si>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</si>
  <si>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</si>
  <si>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</si>
  <si>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</si>
  <si>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</si>
  <si>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</si>
  <si>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</si>
  <si>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</si>
  <si>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</si>
  <si>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</si>
  <si>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</si>
  <si>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</si>
  <si>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</si>
  <si>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</si>
  <si>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</si>
  <si>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</si>
  <si>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</si>
  <si>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</si>
  <si>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</si>
  <si>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</si>
  <si>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</si>
  <si>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</si>
  <si>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</si>
  <si>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</si>
  <si>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</si>
  <si>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</si>
  <si>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</si>
  <si>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</si>
  <si>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</si>
  <si>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</si>
  <si>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</si>
  <si>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</si>
  <si>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</si>
  <si>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</si>
  <si>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</si>
  <si>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</si>
  <si>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</si>
  <si>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</si>
  <si>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</si>
  <si>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</si>
  <si>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</si>
  <si>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</si>
  <si>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</si>
  <si>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</si>
  <si>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</si>
  <si>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</si>
  <si>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</si>
  <si>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</si>
  <si>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</si>
  <si>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</si>
  <si>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</si>
  <si>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</si>
  <si>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</si>
  <si>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</si>
  <si>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</si>
  <si>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</si>
  <si>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</si>
  <si>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</si>
  <si>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</si>
  <si>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</si>
  <si>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</si>
  <si>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</si>
  <si>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</si>
  <si>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</si>
  <si>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</si>
  <si>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</si>
  <si>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</si>
  <si>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</si>
  <si>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</si>
  <si>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</si>
  <si>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</si>
  <si>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</si>
  <si>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</si>
  <si>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</si>
  <si>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</si>
  <si>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</si>
  <si>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</si>
  <si>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</si>
  <si>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</si>
  <si>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</si>
  <si>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</si>
  <si>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</si>
  <si>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</si>
  <si>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</si>
  <si>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</si>
  <si>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</si>
  <si>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</si>
  <si>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</si>
  <si>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</si>
  <si>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</si>
  <si>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</si>
  <si>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</si>
  <si>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</si>
  <si>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</si>
  <si>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</si>
  <si>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</si>
  <si>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</si>
  <si>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</si>
  <si>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</si>
  <si>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</si>
  <si>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</si>
  <si>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</si>
  <si>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</si>
  <si>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</si>
  <si>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</si>
  <si>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</si>
  <si>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</si>
  <si>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</si>
  <si>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</si>
  <si>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</si>
  <si>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</si>
  <si>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</si>
  <si>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</si>
  <si>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</si>
  <si>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</si>
  <si>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</si>
  <si>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</si>
  <si>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</si>
  <si>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</si>
  <si>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</si>
  <si>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</si>
  <si>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</si>
  <si>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</si>
  <si>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</si>
  <si>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</si>
  <si>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</si>
  <si>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</si>
  <si>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</si>
  <si>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</si>
  <si>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</si>
  <si>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</si>
  <si>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</si>
  <si>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</si>
  <si>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</si>
  <si>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</si>
  <si>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</si>
  <si>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</si>
  <si>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</si>
  <si>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</si>
  <si>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</si>
  <si>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</si>
  <si>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</si>
  <si>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</si>
  <si>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</si>
  <si>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</si>
  <si>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</si>
  <si>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</si>
  <si>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</si>
  <si>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</si>
  <si>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</si>
  <si>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</si>
  <si>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</si>
  <si>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</si>
  <si>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</si>
  <si>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</si>
  <si>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</si>
  <si>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</si>
  <si>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</si>
  <si>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</si>
  <si>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</si>
  <si>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</si>
  <si>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</si>
  <si>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</si>
  <si>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</si>
  <si>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</si>
  <si>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</si>
  <si>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</si>
  <si>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</si>
  <si>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</si>
  <si>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</si>
  <si>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</si>
  <si>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</si>
  <si>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</si>
  <si>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</si>
  <si>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</si>
  <si>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</si>
  <si>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</si>
  <si>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</si>
  <si>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</si>
  <si>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</si>
  <si>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</si>
  <si>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</si>
  <si>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</si>
  <si>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</si>
  <si>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</si>
  <si>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</si>
  <si>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</si>
  <si>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</si>
  <si>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</si>
  <si>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</si>
  <si>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</si>
  <si>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</si>
  <si>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</si>
  <si>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</si>
  <si>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</si>
  <si>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</si>
  <si>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</si>
  <si>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</si>
  <si>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</si>
  <si>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</si>
  <si>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</si>
  <si>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</si>
  <si>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</si>
  <si>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</si>
  <si>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</si>
  <si>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</si>
  <si>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</si>
  <si>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</si>
  <si>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</si>
  <si>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</si>
  <si>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</si>
  <si>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</si>
  <si>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</si>
  <si>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</si>
  <si>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</si>
  <si>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</si>
  <si>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</si>
  <si>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</si>
  <si>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</si>
  <si>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</si>
  <si>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</si>
  <si>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</si>
  <si>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</si>
  <si>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</si>
  <si>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</si>
  <si>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</si>
  <si>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</si>
  <si>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</si>
  <si>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</si>
  <si>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</si>
  <si>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</si>
  <si>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</si>
  <si>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</si>
  <si>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</si>
  <si>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</si>
  <si>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</si>
  <si>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</si>
  <si>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</si>
  <si>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</si>
  <si>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</si>
  <si>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</si>
  <si>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</si>
  <si>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</si>
  <si>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</si>
  <si>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</si>
  <si>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</si>
  <si>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</si>
  <si>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</si>
  <si>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</si>
  <si>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</si>
  <si>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</si>
  <si>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</si>
  <si>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</si>
  <si>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</si>
  <si>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</si>
  <si>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</si>
  <si>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</si>
  <si>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</si>
  <si>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</si>
  <si>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</si>
  <si>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</si>
  <si>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</si>
  <si>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</si>
  <si>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</si>
  <si>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</si>
  <si>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</si>
  <si>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</si>
  <si>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</si>
  <si>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</si>
  <si>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</si>
  <si>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</si>
  <si>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</si>
  <si>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</si>
  <si>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</si>
  <si>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</si>
  <si>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</si>
  <si>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</si>
  <si>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</si>
  <si>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</si>
  <si>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</si>
  <si>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</si>
  <si>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</si>
  <si>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</si>
  <si>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</si>
  <si>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</si>
  <si>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</si>
  <si>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</si>
  <si>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</si>
  <si>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</si>
  <si>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</si>
  <si>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</si>
  <si>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</si>
  <si>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</si>
  <si>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</si>
  <si>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</si>
  <si>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</si>
  <si>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</si>
  <si>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</si>
  <si>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</si>
  <si>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</si>
  <si>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</si>
  <si>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</si>
  <si>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</si>
  <si>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</si>
  <si>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</si>
  <si>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</si>
  <si>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</si>
  <si>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</si>
  <si>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</si>
  <si>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</si>
  <si>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</si>
  <si>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</si>
  <si>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</si>
  <si>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</si>
  <si>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</si>
  <si>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</si>
  <si>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</si>
  <si>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</si>
  <si>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</si>
  <si>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</si>
  <si>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</si>
  <si>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</si>
  <si>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</si>
  <si>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</si>
  <si>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</si>
  <si>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</si>
  <si>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</si>
  <si>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</si>
  <si>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</si>
  <si>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</si>
  <si>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</si>
  <si>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</si>
  <si>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</si>
  <si>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</si>
  <si>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</si>
  <si>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</si>
  <si>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</si>
  <si>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</si>
  <si>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</si>
  <si>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</si>
  <si>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</si>
  <si>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</si>
  <si>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</si>
  <si>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</si>
  <si>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</si>
  <si>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</si>
  <si>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</si>
  <si>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</si>
  <si>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</si>
  <si>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</si>
  <si>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</si>
  <si>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</si>
  <si>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</si>
  <si>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</si>
  <si>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</si>
  <si>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</si>
  <si>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</si>
  <si>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</si>
  <si>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</si>
  <si>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</si>
  <si>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</si>
  <si>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</si>
  <si>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</si>
  <si>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</si>
  <si>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</si>
  <si>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</si>
  <si>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</si>
  <si>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</si>
  <si>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</si>
  <si>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</si>
  <si>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</si>
  <si>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</si>
  <si>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</si>
  <si>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</si>
  <si>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</si>
  <si>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</si>
  <si>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</si>
  <si>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</si>
  <si>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</si>
  <si>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</si>
  <si>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</si>
  <si>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</si>
  <si>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</si>
  <si>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</si>
  <si>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</si>
  <si>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</si>
  <si>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</si>
  <si>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</si>
  <si>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</si>
  <si>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</si>
  <si>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</si>
  <si>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</si>
  <si>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</si>
  <si>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</si>
  <si>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</si>
  <si>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</si>
  <si>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</si>
  <si>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</si>
  <si>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</si>
  <si>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</si>
  <si>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</si>
  <si>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</si>
  <si>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</si>
  <si>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</si>
  <si>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</si>
  <si>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</si>
  <si>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</si>
  <si>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</si>
  <si>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</si>
  <si>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</si>
  <si>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</si>
  <si>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</si>
  <si>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</si>
  <si>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</si>
  <si>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</si>
  <si>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</si>
  <si>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</si>
  <si>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</si>
  <si>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</si>
  <si>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</si>
  <si>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</si>
  <si>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</si>
  <si>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</si>
  <si>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</si>
  <si>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</si>
  <si>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</si>
  <si>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</si>
  <si>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</si>
  <si>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</si>
  <si>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</si>
  <si>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</si>
  <si>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</si>
  <si>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</si>
  <si>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</si>
  <si>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</si>
  <si>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</si>
  <si>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</si>
  <si>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</si>
  <si>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</si>
  <si>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</si>
  <si>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</si>
  <si>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</si>
  <si>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</si>
  <si>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</si>
  <si>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</si>
  <si>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</si>
  <si>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</si>
  <si>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</si>
  <si>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</si>
  <si>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</si>
  <si>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</si>
  <si>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</si>
  <si>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</si>
  <si>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</si>
  <si>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</si>
  <si>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</si>
  <si>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</si>
  <si>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</si>
  <si>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</si>
  <si>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</si>
  <si>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</si>
  <si>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</si>
  <si>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</si>
  <si>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</si>
  <si>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</si>
  <si>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</si>
  <si>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</si>
  <si>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</si>
  <si>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</si>
  <si>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</si>
  <si>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</si>
  <si>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</si>
  <si>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</si>
  <si>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</si>
  <si>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</si>
  <si>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</si>
  <si>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</si>
  <si>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</si>
  <si>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</si>
  <si>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</si>
  <si>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</si>
  <si>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</si>
  <si>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</si>
  <si>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</si>
  <si>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</si>
  <si>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</si>
  <si>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</si>
  <si>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</si>
  <si>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</si>
  <si>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</si>
  <si>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</si>
  <si>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</si>
  <si>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</si>
  <si>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</si>
  <si>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</si>
  <si>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</si>
  <si>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</si>
  <si>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</si>
  <si>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</si>
  <si>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</si>
  <si>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</si>
  <si>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</si>
  <si>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</si>
  <si>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</si>
  <si>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</si>
  <si>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</si>
  <si>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</si>
  <si>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</si>
  <si>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</si>
  <si>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</si>
  <si>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</si>
  <si>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</si>
  <si>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</si>
  <si>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</si>
  <si>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</si>
  <si>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</si>
  <si>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</si>
  <si>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</si>
  <si>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</si>
  <si>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</si>
  <si>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</si>
  <si>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</si>
  <si>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</si>
  <si>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</si>
  <si>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</si>
  <si>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</si>
  <si>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</si>
  <si>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</si>
  <si>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</si>
  <si>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</si>
  <si>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</si>
  <si>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</si>
  <si>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</si>
  <si>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</si>
  <si>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</si>
  <si>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</si>
  <si>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</si>
  <si>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</si>
  <si>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</si>
  <si>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</si>
  <si>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</si>
  <si>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</si>
  <si>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</si>
  <si>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</si>
  <si>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</si>
  <si>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</si>
  <si>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</si>
  <si>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</si>
  <si>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</si>
  <si>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</si>
  <si>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</si>
  <si>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</si>
  <si>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</si>
  <si>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</si>
  <si>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</si>
  <si>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</si>
  <si>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</si>
  <si>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</si>
  <si>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</si>
  <si>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</si>
  <si>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</si>
  <si>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</si>
  <si>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</si>
  <si>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</si>
  <si>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</si>
  <si>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</si>
  <si>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</si>
  <si>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</si>
  <si>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</si>
  <si>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</si>
  <si>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</si>
  <si>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</si>
  <si>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</si>
  <si>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</si>
  <si>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</si>
  <si>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</si>
  <si>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</si>
  <si>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</si>
  <si>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</si>
  <si>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</si>
  <si>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</si>
  <si>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</si>
  <si>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</si>
  <si>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</si>
  <si>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</si>
  <si>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</si>
  <si>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</si>
  <si>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</si>
  <si>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</si>
  <si>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</si>
  <si>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</si>
  <si>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</si>
  <si>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</si>
  <si>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</si>
  <si>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</si>
  <si>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</si>
  <si>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</si>
  <si>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</si>
  <si>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</si>
  <si>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</si>
  <si>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</si>
  <si>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</si>
  <si>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</si>
  <si>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</si>
  <si>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</si>
  <si>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</si>
  <si>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</si>
  <si>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</si>
  <si>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</si>
  <si>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</si>
  <si>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</si>
  <si>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</si>
  <si>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</si>
  <si>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</si>
  <si>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</si>
  <si>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</si>
  <si>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</si>
  <si>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</si>
  <si>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</si>
  <si>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</si>
  <si>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</si>
  <si>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</si>
  <si>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</si>
  <si>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</si>
  <si>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</si>
  <si>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</si>
  <si>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</si>
  <si>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</si>
  <si>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</si>
  <si>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</si>
  <si>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</si>
  <si>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</si>
  <si>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</si>
  <si>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</si>
  <si>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</si>
  <si>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</si>
  <si>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</si>
  <si>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</si>
  <si>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</si>
  <si>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</si>
  <si>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</si>
  <si>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</si>
  <si>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</si>
  <si>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</si>
  <si>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</si>
  <si>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</si>
  <si>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</si>
  <si>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</si>
  <si>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</si>
  <si>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</si>
  <si>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</si>
  <si>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</si>
  <si>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</si>
  <si>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</si>
  <si>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</si>
  <si>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</si>
  <si>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</si>
  <si>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</si>
  <si>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</si>
  <si>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</si>
  <si>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</si>
  <si>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</si>
  <si>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</si>
  <si>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</si>
  <si>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</si>
  <si>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</si>
  <si>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</si>
  <si>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</si>
  <si>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</si>
  <si>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</si>
  <si>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</si>
  <si>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</si>
  <si>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</si>
  <si>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</si>
  <si>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</si>
  <si>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</si>
  <si>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</si>
  <si>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</si>
  <si>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</si>
  <si>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</si>
  <si>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</si>
  <si>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</si>
  <si>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</si>
  <si>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</si>
  <si>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</si>
  <si>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"used" instead of connected?</t>
  </si>
  <si>
    <t>need to understand the question…</t>
  </si>
  <si>
    <t>Fig. 5-9f is added, but more description is needed?</t>
  </si>
  <si>
    <t>it is measured in the measurement time</t>
  </si>
  <si>
    <t>More description will be added.</t>
  </si>
  <si>
    <t>revised as proposed (5.7.6a-12)</t>
  </si>
  <si>
    <t xml:space="preserve">Modify the figure </t>
  </si>
  <si>
    <t>More description is added.</t>
  </si>
  <si>
    <t>deferred</t>
  </si>
  <si>
    <t>Add description for TSCH CSMA (CCA off) and exclude RIT case</t>
  </si>
  <si>
    <t>split this section into Section 5 and Section 6</t>
  </si>
  <si>
    <t>Nov meeting</t>
  </si>
  <si>
    <t>Lower-right figure is moved to 5.7.6a.</t>
  </si>
  <si>
    <r>
      <t>Add the following definitions:</t>
    </r>
    <r>
      <rPr>
        <i/>
        <sz val="10"/>
        <rFont val="Arial"/>
        <family val="2"/>
      </rPr>
      <t xml:space="preserve">
</t>
    </r>
    <r>
      <rPr>
        <sz val="10"/>
        <rFont val="Arial"/>
        <family val="2"/>
      </rPr>
      <t xml:space="preserve">   </t>
    </r>
    <r>
      <rPr>
        <i/>
        <sz val="10"/>
        <rFont val="Arial"/>
        <family val="2"/>
      </rPr>
      <t>IPI      Idle Power Indicator</t>
    </r>
  </si>
  <si>
    <t>essential paragraph</t>
  </si>
  <si>
    <t>revised as proposed with the following description: "This range convers twice the range of 40dB with the accuracy of 6dB."</t>
  </si>
  <si>
    <t>moved to section 6</t>
  </si>
  <si>
    <r>
      <t xml:space="preserve">used in 802.11 for a long time. This terminology is widely accepted.
</t>
    </r>
    <r>
      <rPr>
        <sz val="10"/>
        <color rgb="FFFF0000"/>
        <rFont val="Arial"/>
        <family val="2"/>
      </rPr>
      <t>Proposal: like ED, add the folowing: "(also in 22.3.10, turbo product code)</t>
    </r>
  </si>
  <si>
    <t>moved to section 6 with the correction</t>
  </si>
  <si>
    <t>this sentence has been removed by CID 6.</t>
  </si>
  <si>
    <t>the whole setence has been modfied by CID28</t>
  </si>
  <si>
    <t>the whole setence has been removed, so no longer applicable.</t>
  </si>
  <si>
    <t>Detail description was added in 7.4.2.18a SRM IE</t>
  </si>
  <si>
    <t>The concept of scope is essential</t>
  </si>
  <si>
    <t>reviesed as proposed</t>
  </si>
  <si>
    <t>PDF issue</t>
  </si>
  <si>
    <t>This seems to PDF specific issue. It will be reformatted in the next version.</t>
  </si>
  <si>
    <t>D2.0 will apply this comment</t>
    <phoneticPr fontId="18"/>
  </si>
  <si>
    <t>(Section was moved to 6.16a.1.14.) Revised as proposed and macSrmEnabled was newly defined.</t>
  </si>
  <si>
    <t>Description was added. This is not a PIB attribute.</t>
  </si>
  <si>
    <t>SrmHandle is added</t>
  </si>
  <si>
    <t>"SrmHandle" is added</t>
  </si>
  <si>
    <t>SRM Token is defined, but this may also be useful</t>
  </si>
  <si>
    <t>revised as propsed</t>
  </si>
  <si>
    <t>the current assumption is correct</t>
  </si>
  <si>
    <t>already defined?</t>
  </si>
  <si>
    <t>Jan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</si>
</sst>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b/>
      <i/>
      <sz val="10"/>
      <name val="Arial"/>
      <family val="2"/>
    </font>
    <font>
      <u/>
      <sz val="10"/>
      <color theme="11"/>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36">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16" fontId="0" fillId="0" borderId="4" xfId="0" applyNumberFormat="1" applyBorder="1" applyAlignment="1">
      <alignment vertical="top" wrapText="1"/>
    </xf>
    <xf numFmtId="16" fontId="0" fillId="2" borderId="4" xfId="0" applyNumberFormat="1" applyFill="1" applyBorder="1" applyAlignment="1">
      <alignment vertical="top"/>
    </xf>
    <xf numFmtId="16" fontId="0" fillId="0" borderId="0" xfId="0" applyNumberFormat="1" applyBorder="1" applyAlignment="1">
      <alignment vertical="top"/>
    </xf>
    <xf numFmtId="0" fontId="0" fillId="6" borderId="4" xfId="0" applyFill="1" applyBorder="1" applyAlignment="1">
      <alignment vertical="top" wrapText="1"/>
    </xf>
    <xf numFmtId="0" fontId="0" fillId="0" borderId="4" xfId="0" applyFill="1" applyBorder="1" applyAlignment="1">
      <alignment vertical="top" wrapText="1"/>
    </xf>
    <xf numFmtId="0" fontId="0" fillId="7" borderId="0" xfId="0" applyFill="1" applyAlignment="1">
      <alignment vertical="top"/>
    </xf>
    <xf numFmtId="0" fontId="16" fillId="8" borderId="0" xfId="0" applyFont="1" applyFill="1" applyAlignment="1">
      <alignment vertical="top"/>
    </xf>
    <xf numFmtId="0" fontId="0" fillId="8" borderId="0" xfId="0" applyFill="1" applyAlignment="1">
      <alignment vertical="top"/>
    </xf>
    <xf numFmtId="16" fontId="0" fillId="7" borderId="4" xfId="0" applyNumberFormat="1" applyFill="1" applyBorder="1" applyAlignment="1">
      <alignmen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6" fillId="5"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1" fontId="0" fillId="0" borderId="0" xfId="0" applyNumberFormat="1" applyAlignment="1">
      <alignment vertical="top"/>
    </xf>
  </cellXfs>
  <cellStyles count="4">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126</c:v>
                </c:pt>
                <c:pt idx="6">
                  <c:v>120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95</c:v>
                </c:pt>
                <c:pt idx="1">
                  <c:v>59</c:v>
                </c:pt>
                <c:pt idx="2">
                  <c:v>48</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0</c:formatCode>
                <c:ptCount val="8"/>
                <c:pt idx="0">
                  <c:v>108</c:v>
                </c:pt>
                <c:pt idx="1">
                  <c:v>107</c:v>
                </c:pt>
                <c:pt idx="2">
                  <c:v>107</c:v>
                </c:pt>
                <c:pt idx="3">
                  <c:v>107</c:v>
                </c:pt>
                <c:pt idx="4">
                  <c:v>80</c:v>
                </c:pt>
                <c:pt idx="5">
                  <c:v>67</c:v>
                </c:pt>
                <c:pt idx="6">
                  <c:v>51</c:v>
                </c:pt>
                <c:pt idx="7">
                  <c:v>43</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108</c:v>
                </c:pt>
                <c:pt idx="1">
                  <c:v>92.571428571428569</c:v>
                </c:pt>
                <c:pt idx="2">
                  <c:v>77.142857142857139</c:v>
                </c:pt>
                <c:pt idx="3">
                  <c:v>61.714285714285708</c:v>
                </c:pt>
                <c:pt idx="4">
                  <c:v>46.285714285714278</c:v>
                </c:pt>
                <c:pt idx="5">
                  <c:v>30.857142857142847</c:v>
                </c:pt>
                <c:pt idx="6">
                  <c:v>15.428571428571418</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95</c:v>
                </c:pt>
                <c:pt idx="1">
                  <c:v>59</c:v>
                </c:pt>
                <c:pt idx="2">
                  <c:v>48</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(Jan)'!$G$4:$G$11</c:f>
              <c:strCache>
                <c:ptCount val="8"/>
                <c:pt idx="0">
                  <c:v>Jan meeting</c:v>
                </c:pt>
                <c:pt idx="1">
                  <c:v>1-Feb</c:v>
                </c:pt>
                <c:pt idx="2">
                  <c:v>8-Feb</c:v>
                </c:pt>
                <c:pt idx="3">
                  <c:v>15-Feb</c:v>
                </c:pt>
                <c:pt idx="4">
                  <c:v>22-Feb</c:v>
                </c:pt>
                <c:pt idx="5">
                  <c:v>1-Mar</c:v>
                </c:pt>
                <c:pt idx="6">
                  <c:v>8-Mar</c:v>
                </c:pt>
                <c:pt idx="7">
                  <c:v>22-Mar</c:v>
                </c:pt>
              </c:strCache>
            </c:strRef>
          </c:cat>
          <c:val>
            <c:numRef>
              <c:f>'Status (Jan)'!$H$4:$H$11</c:f>
              <c:numCache>
                <c:formatCode>0</c:formatCode>
                <c:ptCount val="8"/>
                <c:pt idx="0">
                  <c:v>28</c:v>
                </c:pt>
              </c:numCache>
            </c:numRef>
          </c:val>
          <c:extLst>
            <c:ext xmlns:c16="http://schemas.microsoft.com/office/drawing/2014/chart" uri="{C3380CC4-5D6E-409C-BE32-E72D297353CC}">
              <c16:uniqueId val="{00000000-C3EE-416E-B197-2480C61AF8F8}"/>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(Jan)'!$G$4:$G$11</c:f>
              <c:strCache>
                <c:ptCount val="8"/>
                <c:pt idx="0">
                  <c:v>Jan meeting</c:v>
                </c:pt>
                <c:pt idx="1">
                  <c:v>1-Feb</c:v>
                </c:pt>
                <c:pt idx="2">
                  <c:v>8-Feb</c:v>
                </c:pt>
                <c:pt idx="3">
                  <c:v>15-Feb</c:v>
                </c:pt>
                <c:pt idx="4">
                  <c:v>22-Feb</c:v>
                </c:pt>
                <c:pt idx="5">
                  <c:v>1-Mar</c:v>
                </c:pt>
                <c:pt idx="6">
                  <c:v>8-Mar</c:v>
                </c:pt>
                <c:pt idx="7">
                  <c:v>22-Mar</c:v>
                </c:pt>
              </c:strCache>
            </c:strRef>
          </c:cat>
          <c:val>
            <c:numRef>
              <c:f>'Status (Jan)'!$J$4:$J$11</c:f>
              <c:numCache>
                <c:formatCode>0</c:formatCode>
                <c:ptCount val="8"/>
                <c:pt idx="0">
                  <c:v>28</c:v>
                </c:pt>
                <c:pt idx="1">
                  <c:v>24</c:v>
                </c:pt>
                <c:pt idx="2">
                  <c:v>20</c:v>
                </c:pt>
                <c:pt idx="3">
                  <c:v>16</c:v>
                </c:pt>
                <c:pt idx="4">
                  <c:v>12</c:v>
                </c:pt>
                <c:pt idx="5">
                  <c:v>8</c:v>
                </c:pt>
                <c:pt idx="6">
                  <c:v>4</c:v>
                </c:pt>
                <c:pt idx="7">
                  <c:v>0</c:v>
                </c:pt>
              </c:numCache>
            </c:numRef>
          </c:val>
          <c:smooth val="0"/>
          <c:extLst>
            <c:ext xmlns:c16="http://schemas.microsoft.com/office/drawing/2014/chart" uri="{C3380CC4-5D6E-409C-BE32-E72D297353CC}">
              <c16:uniqueId val="{00000001-C3EE-416E-B197-2480C61AF8F8}"/>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491A-4C41-B367-673E87CB5008}"/>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491A-4C41-B367-673E87CB5008}"/>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491A-4C41-B367-673E87CB500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(Jan)'!$B$3:$D$3</c:f>
              <c:strCache>
                <c:ptCount val="3"/>
                <c:pt idx="0">
                  <c:v>1: editorial</c:v>
                </c:pt>
                <c:pt idx="1">
                  <c:v>2: technical, but solution is proposed</c:v>
                </c:pt>
                <c:pt idx="2">
                  <c:v>3: technical and solution is not provided</c:v>
                </c:pt>
              </c:strCache>
            </c:strRef>
          </c:cat>
          <c:val>
            <c:numRef>
              <c:f>'Status (Jan)'!$B$4:$D$4</c:f>
              <c:numCache>
                <c:formatCode>General</c:formatCode>
                <c:ptCount val="3"/>
                <c:pt idx="0">
                  <c:v>95</c:v>
                </c:pt>
                <c:pt idx="1">
                  <c:v>59</c:v>
                </c:pt>
                <c:pt idx="2">
                  <c:v>48</c:v>
                </c:pt>
              </c:numCache>
            </c:numRef>
          </c:val>
          <c:extLst>
            <c:ext xmlns:c16="http://schemas.microsoft.com/office/drawing/2014/chart" uri="{C3380CC4-5D6E-409C-BE32-E72D297353CC}">
              <c16:uniqueId val="{00000006-491A-4C41-B367-673E87CB5008}"/>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28" t="s">
        <v>3</v>
      </c>
      <c r="D6" s="128"/>
    </row>
    <row r="7" spans="2:4" ht="17.25" customHeight="1" x14ac:dyDescent="0.2">
      <c r="B7" s="6" t="s">
        <v>4</v>
      </c>
      <c r="C7" s="129" t="s">
        <v>472</v>
      </c>
      <c r="D7" s="129"/>
    </row>
    <row r="8" spans="2:4" ht="15.75" x14ac:dyDescent="0.2">
      <c r="B8" s="6" t="s">
        <v>5</v>
      </c>
      <c r="C8" s="130">
        <v>42622</v>
      </c>
      <c r="D8" s="130"/>
    </row>
    <row r="9" spans="2:4" ht="14.85" customHeight="1" x14ac:dyDescent="0.2">
      <c r="B9" s="128" t="s">
        <v>6</v>
      </c>
      <c r="C9" s="6" t="s">
        <v>29</v>
      </c>
      <c r="D9" s="6" t="s">
        <v>471</v>
      </c>
    </row>
    <row r="10" spans="2:4" ht="15.75" x14ac:dyDescent="0.2">
      <c r="B10" s="128"/>
      <c r="C10" s="8" t="s">
        <v>24</v>
      </c>
      <c r="D10" s="8"/>
    </row>
    <row r="11" spans="2:4" ht="15.75" x14ac:dyDescent="0.2">
      <c r="B11" s="128"/>
      <c r="C11" s="8" t="s">
        <v>31</v>
      </c>
      <c r="D11" s="8" t="s">
        <v>30</v>
      </c>
    </row>
    <row r="12" spans="2:4" ht="15.75" x14ac:dyDescent="0.2">
      <c r="B12" s="128"/>
      <c r="C12" s="9"/>
      <c r="D12" s="10"/>
    </row>
    <row r="13" spans="2:4" ht="14.85" customHeight="1" x14ac:dyDescent="0.25">
      <c r="B13" s="128" t="s">
        <v>7</v>
      </c>
      <c r="C13" s="11" t="s">
        <v>25</v>
      </c>
      <c r="D13" s="6"/>
    </row>
    <row r="14" spans="2:4" ht="15.75" x14ac:dyDescent="0.2">
      <c r="B14" s="128"/>
      <c r="C14" s="131"/>
      <c r="D14" s="131"/>
    </row>
    <row r="15" spans="2:4" ht="15.75" x14ac:dyDescent="0.25">
      <c r="B15" s="128"/>
      <c r="C15" s="12"/>
    </row>
    <row r="16" spans="2:4" ht="14.85" customHeight="1" x14ac:dyDescent="0.2">
      <c r="B16" s="6" t="s">
        <v>8</v>
      </c>
      <c r="C16" s="128" t="s">
        <v>26</v>
      </c>
      <c r="D16" s="128"/>
    </row>
    <row r="17" spans="2:4" s="13" customFormat="1" ht="20.25" customHeight="1" x14ac:dyDescent="0.2">
      <c r="B17" s="6" t="s">
        <v>9</v>
      </c>
      <c r="C17" s="128" t="s">
        <v>27</v>
      </c>
      <c r="D17" s="128"/>
    </row>
    <row r="18" spans="2:4" s="13" customFormat="1" ht="84" customHeight="1" x14ac:dyDescent="0.2">
      <c r="B18" s="7" t="s">
        <v>10</v>
      </c>
      <c r="C18" s="128" t="s">
        <v>11</v>
      </c>
      <c r="D18" s="128"/>
    </row>
    <row r="19" spans="2:4" s="13" customFormat="1" ht="36.75" customHeight="1" x14ac:dyDescent="0.2">
      <c r="B19" s="9" t="s">
        <v>12</v>
      </c>
      <c r="C19" s="128" t="s">
        <v>13</v>
      </c>
      <c r="D19" s="128"/>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oddHeader>&amp;C&amp;"Times New Roman,Normal"&amp;12&amp;A</oddHeader>
    <oddFooter>&amp;C&amp;"Times New Roman,Normal"&amp;12Page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tabSelected="1" workbookViewId="0">
      <selection activeCell="G6" sqref="G6"/>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4" t="s">
        <v>485</v>
      </c>
      <c r="B2" s="133" t="s">
        <v>480</v>
      </c>
      <c r="C2" s="133"/>
      <c r="D2" s="133"/>
      <c r="E2" s="134" t="s">
        <v>528</v>
      </c>
      <c r="G2" s="134" t="s">
        <v>485</v>
      </c>
      <c r="H2" s="133" t="s">
        <v>515</v>
      </c>
      <c r="I2" s="133"/>
      <c r="J2" s="133"/>
      <c r="K2" s="133"/>
    </row>
    <row r="3" spans="1:11" ht="24" x14ac:dyDescent="0.2">
      <c r="A3" s="134"/>
      <c r="B3" s="71" t="s">
        <v>481</v>
      </c>
      <c r="C3" s="71" t="s">
        <v>482</v>
      </c>
      <c r="D3" s="71" t="s">
        <v>483</v>
      </c>
      <c r="E3" s="134"/>
      <c r="G3" s="134"/>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754</v>
      </c>
      <c r="H4" s="104">
        <f>J4-I4</f>
        <v>28</v>
      </c>
      <c r="I4" s="14"/>
      <c r="J4" s="104">
        <f>E5</f>
        <v>28</v>
      </c>
      <c r="K4" s="14"/>
    </row>
    <row r="5" spans="1:11" x14ac:dyDescent="0.2">
      <c r="A5" s="14" t="s">
        <v>754</v>
      </c>
      <c r="B5" s="14"/>
      <c r="C5" s="14"/>
      <c r="D5" s="14"/>
      <c r="E5" s="14">
        <f>E4-COUNTIF('LB126 (by section) (Jan-2017)'!R2:R203,"&lt;2017/1/19")</f>
        <v>28</v>
      </c>
      <c r="G5" s="103">
        <v>42767</v>
      </c>
      <c r="H5" s="104"/>
      <c r="I5" s="14"/>
      <c r="J5" s="104">
        <f>J4-$J$4/ROWS($G$5:$G$11)</f>
        <v>24</v>
      </c>
      <c r="K5" s="14">
        <f>I5-I4</f>
        <v>0</v>
      </c>
    </row>
    <row r="6" spans="1:11" x14ac:dyDescent="0.2">
      <c r="G6" s="103">
        <f>G5+7</f>
        <v>42774</v>
      </c>
      <c r="H6" s="104"/>
      <c r="I6" s="14"/>
      <c r="J6" s="104">
        <f t="shared" ref="J6:J11" si="0">J5-$J$4/ROWS($G$5:$G$11)</f>
        <v>20</v>
      </c>
      <c r="K6" s="14">
        <f t="shared" ref="K6:K11" si="1">I6-I5</f>
        <v>0</v>
      </c>
    </row>
    <row r="7" spans="1:11" x14ac:dyDescent="0.2">
      <c r="G7" s="103">
        <f t="shared" ref="G7:G10" si="2">G6+7</f>
        <v>42781</v>
      </c>
      <c r="H7" s="104"/>
      <c r="I7" s="14"/>
      <c r="J7" s="104">
        <f t="shared" si="0"/>
        <v>16</v>
      </c>
      <c r="K7" s="14">
        <f t="shared" si="1"/>
        <v>0</v>
      </c>
    </row>
    <row r="8" spans="1:11" x14ac:dyDescent="0.2">
      <c r="G8" s="103">
        <f t="shared" si="2"/>
        <v>42788</v>
      </c>
      <c r="H8" s="104"/>
      <c r="I8" s="14"/>
      <c r="J8" s="104">
        <f t="shared" si="0"/>
        <v>12</v>
      </c>
      <c r="K8" s="14">
        <f t="shared" si="1"/>
        <v>0</v>
      </c>
    </row>
    <row r="9" spans="1:11" x14ac:dyDescent="0.2">
      <c r="G9" s="103">
        <f>G8+7</f>
        <v>42795</v>
      </c>
      <c r="H9" s="104"/>
      <c r="I9" s="14"/>
      <c r="J9" s="104">
        <f t="shared" si="0"/>
        <v>8</v>
      </c>
      <c r="K9" s="14">
        <f t="shared" si="1"/>
        <v>0</v>
      </c>
    </row>
    <row r="10" spans="1:11" x14ac:dyDescent="0.2">
      <c r="G10" s="103">
        <f t="shared" si="2"/>
        <v>42802</v>
      </c>
      <c r="H10" s="104"/>
      <c r="I10" s="14"/>
      <c r="J10" s="104">
        <f t="shared" si="0"/>
        <v>4</v>
      </c>
      <c r="K10" s="14">
        <f t="shared" si="1"/>
        <v>0</v>
      </c>
    </row>
    <row r="11" spans="1:11" x14ac:dyDescent="0.2">
      <c r="G11" s="103">
        <f>G10+14</f>
        <v>42816</v>
      </c>
      <c r="H11" s="104"/>
      <c r="I11" s="14"/>
      <c r="J11" s="104">
        <f t="shared" si="0"/>
        <v>0</v>
      </c>
      <c r="K11" s="14">
        <f t="shared" si="1"/>
        <v>0</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37"/>
  <sheetViews>
    <sheetView topLeftCell="A179" zoomScale="90" zoomScaleNormal="90" zoomScaleSheetLayoutView="70" workbookViewId="0">
      <pane xSplit="1" topLeftCell="J1" activePane="topRight" state="frozen"/>
      <selection pane="topRight" activeCell="S188" sqref="S188"/>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102">
        <v>42732</v>
      </c>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c r="R174" s="102">
        <v>42746</v>
      </c>
      <c r="S174" s="126"/>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25.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c r="O182" s="26"/>
      <c r="P182" s="21" t="s">
        <v>494</v>
      </c>
      <c r="Q182" s="21"/>
      <c r="R182" s="21"/>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102"/>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127">
        <v>42751</v>
      </c>
      <c r="S188" s="124"/>
    </row>
    <row r="189" spans="1:19"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102"/>
    </row>
    <row r="190" spans="1:19"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102"/>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102"/>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102">
        <v>42725</v>
      </c>
    </row>
    <row r="203" spans="1:18"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8" x14ac:dyDescent="0.2">
      <c r="J204" s="121"/>
    </row>
    <row r="205" spans="1:18" x14ac:dyDescent="0.2">
      <c r="J205" s="121"/>
    </row>
    <row r="206" spans="1:18" x14ac:dyDescent="0.2">
      <c r="J206" s="121"/>
    </row>
    <row r="207" spans="1:18" x14ac:dyDescent="0.2">
      <c r="J207" s="121"/>
    </row>
    <row r="208" spans="1:18"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37"/>
  <sheetViews>
    <sheetView topLeftCell="A197" zoomScale="90" zoomScaleNormal="90" zoomScaleSheetLayoutView="70" workbookViewId="0">
      <pane xSplit="1" topLeftCell="J1" activePane="topRight" state="frozen"/>
      <selection pane="topRight" activeCell="R204" sqref="R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t="s">
        <v>512</v>
      </c>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t="s">
        <v>512</v>
      </c>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t="s">
        <v>512</v>
      </c>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t="s">
        <v>512</v>
      </c>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t="s">
        <v>512</v>
      </c>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t="s">
        <v>512</v>
      </c>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t="s">
        <v>512</v>
      </c>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t="s">
        <v>512</v>
      </c>
      <c r="R172" s="102">
        <v>42732</v>
      </c>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c r="R174" s="102">
        <v>42746</v>
      </c>
      <c r="S174" s="126"/>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t="s">
        <v>512</v>
      </c>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row>
    <row r="182" spans="1:19" ht="25.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c r="O182" s="26"/>
      <c r="P182" s="21" t="s">
        <v>494</v>
      </c>
      <c r="Q182" s="21"/>
      <c r="R182" s="21"/>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102"/>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t="s">
        <v>486</v>
      </c>
      <c r="O188" s="26" t="s">
        <v>510</v>
      </c>
      <c r="P188" s="21" t="s">
        <v>494</v>
      </c>
      <c r="Q188" s="21"/>
      <c r="R188" s="116">
        <v>42751</v>
      </c>
      <c r="S188" s="124"/>
    </row>
    <row r="189" spans="1:19"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102"/>
    </row>
    <row r="190" spans="1:19"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102"/>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102"/>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102">
        <v>42725</v>
      </c>
    </row>
    <row r="203" spans="1:18"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8" x14ac:dyDescent="0.2">
      <c r="J204" s="121"/>
      <c r="R204" s="135">
        <f>COUNTIF(R2:R203,"")</f>
        <v>28</v>
      </c>
    </row>
    <row r="205" spans="1:18" x14ac:dyDescent="0.2">
      <c r="J205" s="121"/>
    </row>
    <row r="206" spans="1:18" x14ac:dyDescent="0.2">
      <c r="J206" s="121"/>
    </row>
    <row r="207" spans="1:18" x14ac:dyDescent="0.2">
      <c r="J207" s="121"/>
    </row>
    <row r="208" spans="1:18"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32" t="s">
        <v>554</v>
      </c>
      <c r="B1" s="132"/>
      <c r="C1" s="132"/>
      <c r="D1" s="132"/>
      <c r="E1" s="132"/>
      <c r="F1" s="132"/>
      <c r="G1" s="132"/>
      <c r="H1" s="132"/>
      <c r="I1" s="132"/>
      <c r="J1" s="132"/>
    </row>
    <row r="2" spans="1:10" ht="51" x14ac:dyDescent="0.2">
      <c r="A2" s="111" t="s">
        <v>14</v>
      </c>
      <c r="B2" s="111" t="s">
        <v>15</v>
      </c>
      <c r="C2" s="111" t="s">
        <v>16</v>
      </c>
      <c r="D2" s="111" t="s">
        <v>17</v>
      </c>
      <c r="E2" s="111" t="s">
        <v>18</v>
      </c>
      <c r="F2" s="111" t="s">
        <v>19</v>
      </c>
      <c r="G2" s="111" t="s">
        <v>20</v>
      </c>
      <c r="H2" s="111" t="s">
        <v>21</v>
      </c>
      <c r="I2" s="111" t="s">
        <v>22</v>
      </c>
      <c r="J2" s="112" t="s">
        <v>23</v>
      </c>
    </row>
    <row r="3" spans="1:10" s="113" customFormat="1" ht="25.5" x14ac:dyDescent="0.2">
      <c r="A3" s="113" t="s">
        <v>555</v>
      </c>
      <c r="B3" s="113" t="s">
        <v>556</v>
      </c>
      <c r="C3" s="113" t="s">
        <v>557</v>
      </c>
      <c r="D3" s="113" t="s">
        <v>558</v>
      </c>
      <c r="E3" s="113">
        <v>2</v>
      </c>
      <c r="F3" s="113" t="s">
        <v>38</v>
      </c>
      <c r="G3" s="113">
        <v>14</v>
      </c>
      <c r="H3" s="113" t="s">
        <v>559</v>
      </c>
      <c r="I3" s="113" t="s">
        <v>560</v>
      </c>
      <c r="J3" s="113" t="s">
        <v>41</v>
      </c>
    </row>
    <row r="4" spans="1:10" ht="25.5" x14ac:dyDescent="0.2">
      <c r="A4" s="113" t="s">
        <v>555</v>
      </c>
      <c r="B4" s="113" t="s">
        <v>556</v>
      </c>
      <c r="C4" s="113" t="s">
        <v>557</v>
      </c>
      <c r="D4" s="113" t="s">
        <v>558</v>
      </c>
      <c r="E4" s="113">
        <v>2</v>
      </c>
      <c r="F4" s="113" t="s">
        <v>38</v>
      </c>
      <c r="G4" s="113">
        <v>14</v>
      </c>
      <c r="H4" s="114" t="s">
        <v>561</v>
      </c>
      <c r="I4" s="114" t="s">
        <v>562</v>
      </c>
      <c r="J4" s="114" t="s">
        <v>47</v>
      </c>
    </row>
    <row r="5" spans="1:10" ht="51" x14ac:dyDescent="0.2">
      <c r="A5" s="113" t="s">
        <v>555</v>
      </c>
      <c r="B5" s="113" t="s">
        <v>556</v>
      </c>
      <c r="C5" s="113" t="s">
        <v>557</v>
      </c>
      <c r="D5" s="113" t="s">
        <v>558</v>
      </c>
      <c r="E5" s="113">
        <v>2</v>
      </c>
      <c r="F5" s="113" t="s">
        <v>38</v>
      </c>
      <c r="G5" s="113">
        <v>22</v>
      </c>
      <c r="H5" s="114" t="s">
        <v>563</v>
      </c>
      <c r="I5" s="114" t="s">
        <v>562</v>
      </c>
      <c r="J5" s="114" t="s">
        <v>47</v>
      </c>
    </row>
    <row r="6" spans="1:10" ht="25.5" x14ac:dyDescent="0.2">
      <c r="A6" s="113" t="s">
        <v>555</v>
      </c>
      <c r="B6" s="113" t="s">
        <v>556</v>
      </c>
      <c r="C6" s="113" t="s">
        <v>557</v>
      </c>
      <c r="D6" s="113" t="s">
        <v>558</v>
      </c>
      <c r="E6" s="113">
        <v>2</v>
      </c>
      <c r="F6" s="113" t="s">
        <v>44</v>
      </c>
      <c r="G6" s="113">
        <v>27</v>
      </c>
      <c r="H6" s="114" t="s">
        <v>564</v>
      </c>
      <c r="I6" s="114" t="s">
        <v>565</v>
      </c>
      <c r="J6" s="114" t="s">
        <v>47</v>
      </c>
    </row>
    <row r="7" spans="1:10" ht="25.5" x14ac:dyDescent="0.2">
      <c r="A7" s="113" t="s">
        <v>555</v>
      </c>
      <c r="B7" s="113" t="s">
        <v>556</v>
      </c>
      <c r="C7" s="113" t="s">
        <v>557</v>
      </c>
      <c r="D7" s="113" t="s">
        <v>558</v>
      </c>
      <c r="E7" s="113">
        <v>2</v>
      </c>
      <c r="F7" s="113" t="s">
        <v>44</v>
      </c>
      <c r="G7" s="113">
        <v>28</v>
      </c>
      <c r="H7" s="114" t="s">
        <v>566</v>
      </c>
      <c r="I7" s="114" t="s">
        <v>567</v>
      </c>
      <c r="J7" s="114" t="s">
        <v>47</v>
      </c>
    </row>
    <row r="8" spans="1:10" ht="25.5" x14ac:dyDescent="0.2">
      <c r="A8" s="113" t="s">
        <v>555</v>
      </c>
      <c r="B8" s="113" t="s">
        <v>556</v>
      </c>
      <c r="C8" s="113" t="s">
        <v>557</v>
      </c>
      <c r="D8" s="113" t="s">
        <v>558</v>
      </c>
      <c r="E8" s="113">
        <v>2</v>
      </c>
      <c r="F8" s="113" t="s">
        <v>44</v>
      </c>
      <c r="G8" s="113">
        <v>29</v>
      </c>
      <c r="H8" s="114" t="s">
        <v>568</v>
      </c>
      <c r="I8" s="114" t="s">
        <v>569</v>
      </c>
      <c r="J8" s="114" t="s">
        <v>47</v>
      </c>
    </row>
    <row r="9" spans="1:10" ht="25.5" x14ac:dyDescent="0.2">
      <c r="A9" s="113" t="s">
        <v>555</v>
      </c>
      <c r="B9" s="113" t="s">
        <v>556</v>
      </c>
      <c r="C9" s="113" t="s">
        <v>557</v>
      </c>
      <c r="D9" s="113" t="s">
        <v>558</v>
      </c>
      <c r="E9" s="113">
        <v>2</v>
      </c>
      <c r="F9" s="113" t="s">
        <v>44</v>
      </c>
      <c r="G9" s="113">
        <v>29</v>
      </c>
      <c r="H9" s="114" t="s">
        <v>570</v>
      </c>
      <c r="I9" s="114" t="s">
        <v>571</v>
      </c>
      <c r="J9" s="114" t="s">
        <v>47</v>
      </c>
    </row>
    <row r="10" spans="1:10" ht="38.25" x14ac:dyDescent="0.2">
      <c r="A10" s="113" t="s">
        <v>555</v>
      </c>
      <c r="B10" s="113" t="s">
        <v>556</v>
      </c>
      <c r="C10" s="113" t="s">
        <v>557</v>
      </c>
      <c r="D10" s="113" t="s">
        <v>558</v>
      </c>
      <c r="E10" s="113">
        <v>2</v>
      </c>
      <c r="F10" s="113" t="s">
        <v>44</v>
      </c>
      <c r="G10" s="113">
        <v>30</v>
      </c>
      <c r="H10" s="114" t="s">
        <v>572</v>
      </c>
      <c r="I10" s="114" t="s">
        <v>573</v>
      </c>
      <c r="J10" s="114" t="s">
        <v>47</v>
      </c>
    </row>
    <row r="11" spans="1:10" ht="25.5" x14ac:dyDescent="0.2">
      <c r="A11" s="113" t="s">
        <v>555</v>
      </c>
      <c r="B11" s="113" t="s">
        <v>556</v>
      </c>
      <c r="C11" s="113" t="s">
        <v>557</v>
      </c>
      <c r="D11" s="113" t="s">
        <v>558</v>
      </c>
      <c r="E11" s="113">
        <v>2</v>
      </c>
      <c r="F11" s="113" t="s">
        <v>44</v>
      </c>
      <c r="G11" s="113">
        <v>30</v>
      </c>
      <c r="H11" s="114" t="s">
        <v>574</v>
      </c>
      <c r="I11" s="114" t="s">
        <v>575</v>
      </c>
      <c r="J11" s="114" t="s">
        <v>47</v>
      </c>
    </row>
    <row r="12" spans="1:10" ht="25.5" x14ac:dyDescent="0.2">
      <c r="A12" s="113" t="s">
        <v>555</v>
      </c>
      <c r="B12" s="113" t="s">
        <v>556</v>
      </c>
      <c r="C12" s="113" t="s">
        <v>557</v>
      </c>
      <c r="D12" s="113" t="s">
        <v>558</v>
      </c>
      <c r="E12" s="113">
        <v>3</v>
      </c>
      <c r="F12" s="113" t="s">
        <v>103</v>
      </c>
      <c r="G12" s="113">
        <v>2</v>
      </c>
      <c r="H12" s="114" t="s">
        <v>576</v>
      </c>
      <c r="I12" s="114" t="s">
        <v>577</v>
      </c>
      <c r="J12" s="114" t="s">
        <v>47</v>
      </c>
    </row>
    <row r="13" spans="1:10" ht="63.75" x14ac:dyDescent="0.2">
      <c r="A13" s="113" t="s">
        <v>555</v>
      </c>
      <c r="B13" s="113" t="s">
        <v>556</v>
      </c>
      <c r="C13" s="113" t="s">
        <v>557</v>
      </c>
      <c r="D13" s="113" t="s">
        <v>558</v>
      </c>
      <c r="E13" s="113">
        <v>3</v>
      </c>
      <c r="F13" s="113" t="s">
        <v>103</v>
      </c>
      <c r="G13" s="113">
        <v>2</v>
      </c>
      <c r="H13" s="114" t="s">
        <v>578</v>
      </c>
      <c r="I13" s="114" t="s">
        <v>579</v>
      </c>
      <c r="J13" s="114" t="s">
        <v>47</v>
      </c>
    </row>
    <row r="14" spans="1:10" ht="25.5" x14ac:dyDescent="0.2">
      <c r="A14" s="113" t="s">
        <v>555</v>
      </c>
      <c r="B14" s="113" t="s">
        <v>556</v>
      </c>
      <c r="C14" s="113" t="s">
        <v>557</v>
      </c>
      <c r="D14" s="113" t="s">
        <v>558</v>
      </c>
      <c r="E14" s="113">
        <v>3</v>
      </c>
      <c r="F14" s="113" t="s">
        <v>103</v>
      </c>
      <c r="G14" s="113">
        <v>3</v>
      </c>
      <c r="H14" s="114" t="s">
        <v>580</v>
      </c>
      <c r="I14" s="114" t="s">
        <v>581</v>
      </c>
      <c r="J14" s="114" t="s">
        <v>47</v>
      </c>
    </row>
    <row r="15" spans="1:10" ht="51" x14ac:dyDescent="0.2">
      <c r="A15" s="113" t="s">
        <v>555</v>
      </c>
      <c r="B15" s="113" t="s">
        <v>556</v>
      </c>
      <c r="C15" s="113" t="s">
        <v>557</v>
      </c>
      <c r="D15" s="113" t="s">
        <v>558</v>
      </c>
      <c r="E15" s="113">
        <v>3</v>
      </c>
      <c r="F15" s="113" t="s">
        <v>103</v>
      </c>
      <c r="G15" s="113">
        <v>3</v>
      </c>
      <c r="H15" s="114" t="s">
        <v>582</v>
      </c>
      <c r="I15" s="114" t="s">
        <v>583</v>
      </c>
      <c r="J15" s="114" t="s">
        <v>47</v>
      </c>
    </row>
    <row r="16" spans="1:10" ht="25.5" x14ac:dyDescent="0.2">
      <c r="A16" s="113" t="s">
        <v>555</v>
      </c>
      <c r="B16" s="113" t="s">
        <v>556</v>
      </c>
      <c r="C16" s="113" t="s">
        <v>557</v>
      </c>
      <c r="D16" s="113" t="s">
        <v>558</v>
      </c>
      <c r="E16" s="113">
        <v>3</v>
      </c>
      <c r="F16" s="113" t="s">
        <v>103</v>
      </c>
      <c r="G16" s="113">
        <v>5</v>
      </c>
      <c r="H16" s="114" t="s">
        <v>584</v>
      </c>
      <c r="I16" s="114" t="s">
        <v>585</v>
      </c>
      <c r="J16" s="114" t="s">
        <v>47</v>
      </c>
    </row>
    <row r="17" spans="1:10" ht="51" x14ac:dyDescent="0.2">
      <c r="A17" s="113"/>
      <c r="B17" s="113"/>
      <c r="C17" s="113"/>
      <c r="D17" s="113"/>
      <c r="E17" s="113"/>
      <c r="F17" s="113"/>
      <c r="G17" s="113">
        <v>6</v>
      </c>
      <c r="H17" s="114" t="s">
        <v>586</v>
      </c>
      <c r="I17" s="114" t="s">
        <v>587</v>
      </c>
      <c r="J17" s="114" t="s">
        <v>47</v>
      </c>
    </row>
    <row r="18" spans="1:10" ht="25.5" x14ac:dyDescent="0.2">
      <c r="A18" s="113" t="s">
        <v>555</v>
      </c>
      <c r="B18" s="113" t="s">
        <v>556</v>
      </c>
      <c r="C18" s="113" t="s">
        <v>557</v>
      </c>
      <c r="D18" s="113" t="s">
        <v>558</v>
      </c>
      <c r="E18" s="113">
        <v>3</v>
      </c>
      <c r="F18" s="113" t="s">
        <v>103</v>
      </c>
      <c r="G18" s="113">
        <v>6</v>
      </c>
      <c r="H18" s="114" t="s">
        <v>588</v>
      </c>
      <c r="I18" s="114" t="s">
        <v>589</v>
      </c>
      <c r="J18" s="114" t="s">
        <v>47</v>
      </c>
    </row>
    <row r="19" spans="1:10" ht="38.25" x14ac:dyDescent="0.2">
      <c r="A19" s="113" t="s">
        <v>555</v>
      </c>
      <c r="B19" s="113" t="s">
        <v>556</v>
      </c>
      <c r="C19" s="113" t="s">
        <v>557</v>
      </c>
      <c r="D19" s="113" t="s">
        <v>558</v>
      </c>
      <c r="E19" s="113">
        <v>3</v>
      </c>
      <c r="F19" s="113" t="s">
        <v>103</v>
      </c>
      <c r="G19" s="113">
        <v>7</v>
      </c>
      <c r="H19" s="114" t="s">
        <v>590</v>
      </c>
      <c r="I19" s="114" t="s">
        <v>591</v>
      </c>
      <c r="J19" s="114" t="s">
        <v>47</v>
      </c>
    </row>
    <row r="20" spans="1:10" ht="38.25" x14ac:dyDescent="0.2">
      <c r="A20" s="113" t="s">
        <v>555</v>
      </c>
      <c r="B20" s="113" t="s">
        <v>556</v>
      </c>
      <c r="C20" s="113" t="s">
        <v>557</v>
      </c>
      <c r="D20" s="113" t="s">
        <v>558</v>
      </c>
      <c r="E20" s="113">
        <v>3</v>
      </c>
      <c r="F20" s="113" t="s">
        <v>103</v>
      </c>
      <c r="G20" s="113">
        <v>8</v>
      </c>
      <c r="H20" s="114" t="s">
        <v>592</v>
      </c>
      <c r="I20" s="114" t="s">
        <v>593</v>
      </c>
      <c r="J20" s="114" t="s">
        <v>47</v>
      </c>
    </row>
    <row r="21" spans="1:10" ht="38.25" x14ac:dyDescent="0.2">
      <c r="A21" s="113" t="s">
        <v>555</v>
      </c>
      <c r="B21" s="113" t="s">
        <v>556</v>
      </c>
      <c r="C21" s="113" t="s">
        <v>557</v>
      </c>
      <c r="D21" s="113" t="s">
        <v>558</v>
      </c>
      <c r="E21" s="113">
        <v>3</v>
      </c>
      <c r="F21" s="113" t="s">
        <v>103</v>
      </c>
      <c r="G21" s="113">
        <v>8</v>
      </c>
      <c r="H21" s="114" t="s">
        <v>594</v>
      </c>
      <c r="I21" s="114" t="s">
        <v>595</v>
      </c>
      <c r="J21" s="114" t="s">
        <v>47</v>
      </c>
    </row>
    <row r="22" spans="1:10" ht="38.25" x14ac:dyDescent="0.2">
      <c r="A22" s="113" t="s">
        <v>555</v>
      </c>
      <c r="B22" s="113" t="s">
        <v>556</v>
      </c>
      <c r="C22" s="113" t="s">
        <v>557</v>
      </c>
      <c r="D22" s="113" t="s">
        <v>558</v>
      </c>
      <c r="E22" s="113">
        <v>3</v>
      </c>
      <c r="F22" s="113" t="s">
        <v>103</v>
      </c>
      <c r="G22" s="113">
        <v>8</v>
      </c>
      <c r="H22" s="114" t="s">
        <v>596</v>
      </c>
      <c r="I22" s="114" t="s">
        <v>597</v>
      </c>
      <c r="J22" s="114" t="s">
        <v>47</v>
      </c>
    </row>
    <row r="23" spans="1:10" ht="25.5" x14ac:dyDescent="0.2">
      <c r="A23" s="113" t="s">
        <v>555</v>
      </c>
      <c r="B23" s="113" t="s">
        <v>556</v>
      </c>
      <c r="C23" s="113" t="s">
        <v>557</v>
      </c>
      <c r="D23" s="113" t="s">
        <v>558</v>
      </c>
      <c r="E23" s="113">
        <v>3</v>
      </c>
      <c r="F23" s="113" t="s">
        <v>108</v>
      </c>
      <c r="G23" s="113">
        <v>12</v>
      </c>
      <c r="H23" s="114" t="s">
        <v>598</v>
      </c>
      <c r="I23" s="114" t="s">
        <v>573</v>
      </c>
      <c r="J23" s="114" t="s">
        <v>47</v>
      </c>
    </row>
    <row r="24" spans="1:10" ht="76.5" x14ac:dyDescent="0.2">
      <c r="A24" s="113" t="s">
        <v>555</v>
      </c>
      <c r="B24" s="113" t="s">
        <v>556</v>
      </c>
      <c r="C24" s="113" t="s">
        <v>557</v>
      </c>
      <c r="D24" s="113" t="s">
        <v>558</v>
      </c>
      <c r="E24" s="113">
        <v>3</v>
      </c>
      <c r="F24" s="113" t="s">
        <v>108</v>
      </c>
      <c r="G24" s="113">
        <v>13</v>
      </c>
      <c r="H24" s="114" t="s">
        <v>599</v>
      </c>
      <c r="I24" s="114" t="s">
        <v>600</v>
      </c>
      <c r="J24" s="114" t="s">
        <v>47</v>
      </c>
    </row>
    <row r="25" spans="1:10" ht="25.5" x14ac:dyDescent="0.2">
      <c r="A25" s="113" t="s">
        <v>555</v>
      </c>
      <c r="B25" s="113" t="s">
        <v>556</v>
      </c>
      <c r="C25" s="113" t="s">
        <v>557</v>
      </c>
      <c r="D25" s="113" t="s">
        <v>558</v>
      </c>
      <c r="E25" s="113">
        <v>3</v>
      </c>
      <c r="F25" s="113" t="s">
        <v>108</v>
      </c>
      <c r="G25" s="113">
        <v>13</v>
      </c>
      <c r="H25" s="114" t="s">
        <v>601</v>
      </c>
      <c r="I25" s="114" t="s">
        <v>602</v>
      </c>
      <c r="J25" s="114" t="s">
        <v>47</v>
      </c>
    </row>
    <row r="26" spans="1:10" ht="89.25" x14ac:dyDescent="0.2">
      <c r="A26" s="113" t="s">
        <v>555</v>
      </c>
      <c r="B26" s="113" t="s">
        <v>556</v>
      </c>
      <c r="C26" s="113" t="s">
        <v>557</v>
      </c>
      <c r="D26" s="113" t="s">
        <v>558</v>
      </c>
      <c r="E26" s="113">
        <v>3</v>
      </c>
      <c r="F26" s="113" t="s">
        <v>108</v>
      </c>
      <c r="G26" s="113">
        <v>14</v>
      </c>
      <c r="H26" s="114" t="s">
        <v>603</v>
      </c>
      <c r="I26" s="114" t="s">
        <v>604</v>
      </c>
      <c r="J26" s="114" t="s">
        <v>47</v>
      </c>
    </row>
    <row r="27" spans="1:10" ht="51" x14ac:dyDescent="0.2">
      <c r="A27" s="113" t="s">
        <v>555</v>
      </c>
      <c r="B27" s="113" t="s">
        <v>556</v>
      </c>
      <c r="C27" s="113" t="s">
        <v>557</v>
      </c>
      <c r="D27" s="113" t="s">
        <v>558</v>
      </c>
      <c r="E27" s="113">
        <v>3</v>
      </c>
      <c r="F27" s="113" t="s">
        <v>108</v>
      </c>
      <c r="G27" s="113">
        <v>17</v>
      </c>
      <c r="H27" s="114" t="s">
        <v>605</v>
      </c>
      <c r="I27" s="114" t="s">
        <v>606</v>
      </c>
      <c r="J27" s="114" t="s">
        <v>47</v>
      </c>
    </row>
    <row r="28" spans="1:10" ht="25.5" x14ac:dyDescent="0.2">
      <c r="A28" s="113" t="s">
        <v>555</v>
      </c>
      <c r="B28" s="113" t="s">
        <v>556</v>
      </c>
      <c r="C28" s="113" t="s">
        <v>557</v>
      </c>
      <c r="D28" s="113" t="s">
        <v>558</v>
      </c>
      <c r="E28" s="113">
        <v>3</v>
      </c>
      <c r="F28" s="113" t="s">
        <v>326</v>
      </c>
      <c r="G28" s="113">
        <v>21</v>
      </c>
      <c r="H28" s="114" t="s">
        <v>607</v>
      </c>
      <c r="I28" s="114" t="s">
        <v>608</v>
      </c>
      <c r="J28" s="114" t="s">
        <v>47</v>
      </c>
    </row>
    <row r="29" spans="1:10" ht="51" x14ac:dyDescent="0.2">
      <c r="A29" s="113" t="s">
        <v>555</v>
      </c>
      <c r="B29" s="113" t="s">
        <v>556</v>
      </c>
      <c r="C29" s="113" t="s">
        <v>557</v>
      </c>
      <c r="D29" s="113" t="s">
        <v>558</v>
      </c>
      <c r="E29" s="113">
        <v>3</v>
      </c>
      <c r="F29" s="113" t="s">
        <v>326</v>
      </c>
      <c r="G29" s="113">
        <v>23</v>
      </c>
      <c r="H29" s="114" t="s">
        <v>609</v>
      </c>
      <c r="I29" s="114" t="s">
        <v>610</v>
      </c>
      <c r="J29" s="114" t="s">
        <v>47</v>
      </c>
    </row>
    <row r="30" spans="1:10" ht="38.25" x14ac:dyDescent="0.2">
      <c r="A30" s="113" t="s">
        <v>555</v>
      </c>
      <c r="B30" s="113" t="s">
        <v>556</v>
      </c>
      <c r="C30" s="113" t="s">
        <v>557</v>
      </c>
      <c r="D30" s="113" t="s">
        <v>558</v>
      </c>
      <c r="E30" s="113">
        <v>4</v>
      </c>
      <c r="F30" s="113" t="s">
        <v>329</v>
      </c>
      <c r="G30" s="113">
        <v>1</v>
      </c>
      <c r="H30" s="114" t="s">
        <v>611</v>
      </c>
      <c r="I30" s="114" t="s">
        <v>612</v>
      </c>
      <c r="J30" s="114" t="s">
        <v>47</v>
      </c>
    </row>
    <row r="31" spans="1:10" ht="38.25" x14ac:dyDescent="0.2">
      <c r="A31" s="113" t="s">
        <v>555</v>
      </c>
      <c r="B31" s="113" t="s">
        <v>556</v>
      </c>
      <c r="C31" s="113" t="s">
        <v>557</v>
      </c>
      <c r="D31" s="113" t="s">
        <v>558</v>
      </c>
      <c r="E31" s="113">
        <v>4</v>
      </c>
      <c r="F31" s="113" t="s">
        <v>329</v>
      </c>
      <c r="G31" s="113">
        <v>5</v>
      </c>
      <c r="H31" s="114" t="s">
        <v>613</v>
      </c>
      <c r="I31" s="114" t="s">
        <v>614</v>
      </c>
      <c r="J31" s="114" t="s">
        <v>47</v>
      </c>
    </row>
    <row r="32" spans="1:10" ht="25.5" x14ac:dyDescent="0.2">
      <c r="A32" s="113" t="s">
        <v>555</v>
      </c>
      <c r="B32" s="113" t="s">
        <v>556</v>
      </c>
      <c r="C32" s="113" t="s">
        <v>557</v>
      </c>
      <c r="D32" s="113" t="s">
        <v>558</v>
      </c>
      <c r="E32" s="113">
        <v>4</v>
      </c>
      <c r="F32" s="113" t="s">
        <v>335</v>
      </c>
      <c r="G32" s="113">
        <v>29</v>
      </c>
      <c r="H32" s="114" t="s">
        <v>615</v>
      </c>
      <c r="I32" s="114" t="s">
        <v>616</v>
      </c>
      <c r="J32" s="114" t="s">
        <v>47</v>
      </c>
    </row>
    <row r="33" spans="1:10" ht="25.5" x14ac:dyDescent="0.2">
      <c r="A33" s="113" t="s">
        <v>555</v>
      </c>
      <c r="B33" s="113" t="s">
        <v>556</v>
      </c>
      <c r="C33" s="113" t="s">
        <v>557</v>
      </c>
      <c r="D33" s="113" t="s">
        <v>558</v>
      </c>
      <c r="E33" s="113">
        <v>4</v>
      </c>
      <c r="F33" s="113" t="s">
        <v>335</v>
      </c>
      <c r="G33" s="113">
        <v>30</v>
      </c>
      <c r="H33" s="114" t="s">
        <v>617</v>
      </c>
      <c r="I33" s="114" t="s">
        <v>618</v>
      </c>
      <c r="J33" s="114" t="s">
        <v>47</v>
      </c>
    </row>
    <row r="34" spans="1:10" ht="25.5" x14ac:dyDescent="0.2">
      <c r="A34" s="113" t="s">
        <v>555</v>
      </c>
      <c r="B34" s="113" t="s">
        <v>556</v>
      </c>
      <c r="C34" s="113" t="s">
        <v>557</v>
      </c>
      <c r="D34" s="113" t="s">
        <v>558</v>
      </c>
      <c r="E34" s="113">
        <v>4</v>
      </c>
      <c r="F34" s="113" t="s">
        <v>335</v>
      </c>
      <c r="G34" s="113">
        <v>31</v>
      </c>
      <c r="H34" s="114" t="s">
        <v>619</v>
      </c>
      <c r="I34" s="114" t="s">
        <v>620</v>
      </c>
      <c r="J34" s="114" t="s">
        <v>47</v>
      </c>
    </row>
    <row r="35" spans="1:10" ht="25.5" x14ac:dyDescent="0.2">
      <c r="A35" s="113" t="s">
        <v>555</v>
      </c>
      <c r="B35" s="113" t="s">
        <v>556</v>
      </c>
      <c r="C35" s="113" t="s">
        <v>557</v>
      </c>
      <c r="D35" s="113" t="s">
        <v>558</v>
      </c>
      <c r="E35" s="113">
        <v>4</v>
      </c>
      <c r="F35" s="113" t="s">
        <v>335</v>
      </c>
      <c r="G35" s="113">
        <v>35</v>
      </c>
      <c r="H35" s="114" t="s">
        <v>621</v>
      </c>
      <c r="I35" s="114" t="s">
        <v>618</v>
      </c>
      <c r="J35" s="114" t="s">
        <v>47</v>
      </c>
    </row>
    <row r="36" spans="1:10" ht="38.25" x14ac:dyDescent="0.2">
      <c r="A36" s="113" t="s">
        <v>555</v>
      </c>
      <c r="B36" s="113" t="s">
        <v>556</v>
      </c>
      <c r="C36" s="113" t="s">
        <v>557</v>
      </c>
      <c r="D36" s="113" t="s">
        <v>558</v>
      </c>
      <c r="E36" s="113">
        <v>4</v>
      </c>
      <c r="F36" s="113" t="s">
        <v>335</v>
      </c>
      <c r="G36" s="113">
        <v>36</v>
      </c>
      <c r="H36" s="114" t="s">
        <v>622</v>
      </c>
      <c r="I36" s="114" t="s">
        <v>623</v>
      </c>
      <c r="J36" s="114" t="s">
        <v>47</v>
      </c>
    </row>
    <row r="37" spans="1:10" ht="25.5" x14ac:dyDescent="0.2">
      <c r="A37" s="113" t="s">
        <v>555</v>
      </c>
      <c r="B37" s="113" t="s">
        <v>556</v>
      </c>
      <c r="C37" s="113" t="s">
        <v>557</v>
      </c>
      <c r="D37" s="113" t="s">
        <v>558</v>
      </c>
      <c r="E37" s="113">
        <v>4</v>
      </c>
      <c r="F37" s="113" t="s">
        <v>335</v>
      </c>
      <c r="G37" s="113">
        <v>37</v>
      </c>
      <c r="H37" s="114" t="s">
        <v>624</v>
      </c>
      <c r="I37" s="114" t="s">
        <v>625</v>
      </c>
      <c r="J37" s="114" t="s">
        <v>47</v>
      </c>
    </row>
    <row r="38" spans="1:10" ht="51" x14ac:dyDescent="0.2">
      <c r="A38" s="113" t="s">
        <v>555</v>
      </c>
      <c r="B38" s="113" t="s">
        <v>556</v>
      </c>
      <c r="C38" s="113" t="s">
        <v>557</v>
      </c>
      <c r="D38" s="113" t="s">
        <v>558</v>
      </c>
      <c r="E38" s="113">
        <v>6</v>
      </c>
      <c r="F38" s="113" t="s">
        <v>209</v>
      </c>
      <c r="G38" s="113">
        <v>15</v>
      </c>
      <c r="H38" s="114" t="s">
        <v>626</v>
      </c>
      <c r="I38" s="114" t="s">
        <v>627</v>
      </c>
      <c r="J38" s="114" t="s">
        <v>47</v>
      </c>
    </row>
    <row r="39" spans="1:10" ht="25.5" x14ac:dyDescent="0.2">
      <c r="A39" s="113" t="s">
        <v>555</v>
      </c>
      <c r="B39" s="113" t="s">
        <v>556</v>
      </c>
      <c r="C39" s="113" t="s">
        <v>557</v>
      </c>
      <c r="D39" s="113" t="s">
        <v>558</v>
      </c>
      <c r="E39" s="113">
        <v>6</v>
      </c>
      <c r="F39" s="113" t="s">
        <v>112</v>
      </c>
      <c r="G39" s="113">
        <v>17</v>
      </c>
      <c r="H39" s="114" t="s">
        <v>628</v>
      </c>
      <c r="I39" s="114" t="s">
        <v>629</v>
      </c>
      <c r="J39" s="114" t="s">
        <v>47</v>
      </c>
    </row>
    <row r="40" spans="1:10" ht="25.5" x14ac:dyDescent="0.2">
      <c r="A40" s="113" t="s">
        <v>555</v>
      </c>
      <c r="B40" s="113" t="s">
        <v>556</v>
      </c>
      <c r="C40" s="113" t="s">
        <v>557</v>
      </c>
      <c r="D40" s="113" t="s">
        <v>558</v>
      </c>
      <c r="E40" s="113">
        <v>6</v>
      </c>
      <c r="F40" s="113" t="s">
        <v>112</v>
      </c>
      <c r="G40" s="113">
        <v>18</v>
      </c>
      <c r="H40" s="114" t="s">
        <v>630</v>
      </c>
      <c r="I40" s="114" t="s">
        <v>631</v>
      </c>
      <c r="J40" s="114" t="s">
        <v>47</v>
      </c>
    </row>
    <row r="41" spans="1:10" ht="25.5" x14ac:dyDescent="0.2">
      <c r="A41" s="113" t="s">
        <v>555</v>
      </c>
      <c r="B41" s="113" t="s">
        <v>556</v>
      </c>
      <c r="C41" s="113" t="s">
        <v>557</v>
      </c>
      <c r="D41" s="113" t="s">
        <v>558</v>
      </c>
      <c r="E41" s="113">
        <v>6</v>
      </c>
      <c r="F41" s="113" t="s">
        <v>112</v>
      </c>
      <c r="G41" s="113">
        <v>20</v>
      </c>
      <c r="H41" s="114" t="s">
        <v>632</v>
      </c>
      <c r="I41" s="114" t="s">
        <v>633</v>
      </c>
      <c r="J41" s="114" t="s">
        <v>47</v>
      </c>
    </row>
    <row r="42" spans="1:10" ht="51" x14ac:dyDescent="0.2">
      <c r="A42" s="113" t="s">
        <v>555</v>
      </c>
      <c r="B42" s="113" t="s">
        <v>556</v>
      </c>
      <c r="C42" s="113" t="s">
        <v>557</v>
      </c>
      <c r="D42" s="113" t="s">
        <v>558</v>
      </c>
      <c r="E42" s="113">
        <v>6</v>
      </c>
      <c r="F42" s="113" t="s">
        <v>112</v>
      </c>
      <c r="G42" s="113">
        <v>20</v>
      </c>
      <c r="H42" s="114" t="s">
        <v>634</v>
      </c>
      <c r="I42" s="114" t="s">
        <v>635</v>
      </c>
      <c r="J42" s="114" t="s">
        <v>47</v>
      </c>
    </row>
    <row r="43" spans="1:10" ht="38.25" x14ac:dyDescent="0.2">
      <c r="A43" s="113" t="s">
        <v>555</v>
      </c>
      <c r="B43" s="113" t="s">
        <v>556</v>
      </c>
      <c r="C43" s="113" t="s">
        <v>557</v>
      </c>
      <c r="D43" s="113" t="s">
        <v>558</v>
      </c>
      <c r="E43" s="113">
        <v>6</v>
      </c>
      <c r="F43" s="113" t="s">
        <v>112</v>
      </c>
      <c r="G43" s="113">
        <v>25</v>
      </c>
      <c r="H43" s="114" t="s">
        <v>636</v>
      </c>
      <c r="I43" s="114" t="s">
        <v>637</v>
      </c>
      <c r="J43" s="114" t="s">
        <v>47</v>
      </c>
    </row>
    <row r="44" spans="1:10" ht="38.25" x14ac:dyDescent="0.2">
      <c r="A44" s="113" t="s">
        <v>555</v>
      </c>
      <c r="B44" s="113" t="s">
        <v>556</v>
      </c>
      <c r="C44" s="113" t="s">
        <v>557</v>
      </c>
      <c r="D44" s="113" t="s">
        <v>558</v>
      </c>
      <c r="E44" s="113">
        <v>6</v>
      </c>
      <c r="F44" s="113" t="s">
        <v>112</v>
      </c>
      <c r="G44" s="113">
        <v>25</v>
      </c>
      <c r="H44" s="114" t="s">
        <v>638</v>
      </c>
      <c r="I44" s="114" t="s">
        <v>639</v>
      </c>
      <c r="J44" s="114" t="s">
        <v>47</v>
      </c>
    </row>
    <row r="45" spans="1:10" ht="38.25" x14ac:dyDescent="0.2">
      <c r="A45" s="113" t="s">
        <v>555</v>
      </c>
      <c r="B45" s="113" t="s">
        <v>556</v>
      </c>
      <c r="C45" s="113" t="s">
        <v>557</v>
      </c>
      <c r="D45" s="113" t="s">
        <v>558</v>
      </c>
      <c r="E45" s="113">
        <v>6</v>
      </c>
      <c r="F45" s="113" t="s">
        <v>112</v>
      </c>
      <c r="G45" s="113">
        <v>25</v>
      </c>
      <c r="H45" s="114" t="s">
        <v>640</v>
      </c>
      <c r="I45" s="114" t="s">
        <v>641</v>
      </c>
      <c r="J45" s="114" t="s">
        <v>47</v>
      </c>
    </row>
    <row r="46" spans="1:10" ht="25.5" x14ac:dyDescent="0.2">
      <c r="A46" s="113" t="s">
        <v>555</v>
      </c>
      <c r="B46" s="113" t="s">
        <v>556</v>
      </c>
      <c r="C46" s="113" t="s">
        <v>557</v>
      </c>
      <c r="D46" s="113" t="s">
        <v>558</v>
      </c>
      <c r="E46" s="113">
        <v>7</v>
      </c>
      <c r="F46" s="113" t="s">
        <v>115</v>
      </c>
      <c r="G46" s="113">
        <v>2</v>
      </c>
      <c r="H46" s="114" t="s">
        <v>642</v>
      </c>
      <c r="I46" s="114" t="s">
        <v>643</v>
      </c>
      <c r="J46" s="114" t="s">
        <v>47</v>
      </c>
    </row>
    <row r="47" spans="1:10" ht="63.75" x14ac:dyDescent="0.2">
      <c r="A47" s="113" t="s">
        <v>555</v>
      </c>
      <c r="B47" s="113" t="s">
        <v>556</v>
      </c>
      <c r="C47" s="113" t="s">
        <v>557</v>
      </c>
      <c r="D47" s="113" t="s">
        <v>558</v>
      </c>
      <c r="E47" s="113">
        <v>7</v>
      </c>
      <c r="F47" s="113" t="s">
        <v>115</v>
      </c>
      <c r="G47" s="113">
        <v>3</v>
      </c>
      <c r="H47" s="114" t="s">
        <v>644</v>
      </c>
      <c r="I47" s="114" t="s">
        <v>645</v>
      </c>
      <c r="J47" s="114" t="s">
        <v>47</v>
      </c>
    </row>
    <row r="48" spans="1:10" ht="25.5" x14ac:dyDescent="0.2">
      <c r="A48" s="113" t="s">
        <v>555</v>
      </c>
      <c r="B48" s="113" t="s">
        <v>556</v>
      </c>
      <c r="C48" s="113" t="s">
        <v>557</v>
      </c>
      <c r="D48" s="113" t="s">
        <v>558</v>
      </c>
      <c r="E48" s="113">
        <v>8</v>
      </c>
      <c r="F48" s="113" t="s">
        <v>216</v>
      </c>
      <c r="G48" s="113">
        <v>2</v>
      </c>
      <c r="H48" s="114" t="s">
        <v>646</v>
      </c>
      <c r="I48" s="114" t="s">
        <v>647</v>
      </c>
      <c r="J48" s="114" t="s">
        <v>47</v>
      </c>
    </row>
    <row r="49" spans="1:10" ht="25.5" x14ac:dyDescent="0.2">
      <c r="A49" s="113" t="s">
        <v>555</v>
      </c>
      <c r="B49" s="113" t="s">
        <v>556</v>
      </c>
      <c r="C49" s="113" t="s">
        <v>557</v>
      </c>
      <c r="D49" s="113" t="s">
        <v>558</v>
      </c>
      <c r="E49" s="113">
        <v>8</v>
      </c>
      <c r="F49" s="113" t="s">
        <v>216</v>
      </c>
      <c r="G49" s="113">
        <v>4</v>
      </c>
      <c r="H49" s="114" t="s">
        <v>648</v>
      </c>
      <c r="I49" s="114" t="s">
        <v>648</v>
      </c>
      <c r="J49" s="114" t="s">
        <v>47</v>
      </c>
    </row>
    <row r="50" spans="1:10" ht="51" x14ac:dyDescent="0.2">
      <c r="A50" s="113" t="s">
        <v>555</v>
      </c>
      <c r="B50" s="113" t="s">
        <v>556</v>
      </c>
      <c r="C50" s="113" t="s">
        <v>557</v>
      </c>
      <c r="D50" s="113" t="s">
        <v>558</v>
      </c>
      <c r="E50" s="113">
        <v>8</v>
      </c>
      <c r="F50" s="113" t="s">
        <v>116</v>
      </c>
      <c r="G50" s="113">
        <v>23</v>
      </c>
      <c r="H50" s="114" t="s">
        <v>649</v>
      </c>
      <c r="I50" s="114" t="s">
        <v>650</v>
      </c>
      <c r="J50" s="114" t="s">
        <v>47</v>
      </c>
    </row>
    <row r="51" spans="1:10" ht="25.5" x14ac:dyDescent="0.2">
      <c r="A51" s="113" t="s">
        <v>555</v>
      </c>
      <c r="B51" s="113" t="s">
        <v>556</v>
      </c>
      <c r="C51" s="113" t="s">
        <v>557</v>
      </c>
      <c r="D51" s="113" t="s">
        <v>558</v>
      </c>
      <c r="E51" s="113">
        <v>8</v>
      </c>
      <c r="F51" s="113" t="s">
        <v>119</v>
      </c>
      <c r="G51" s="113">
        <v>30</v>
      </c>
      <c r="H51" s="114" t="s">
        <v>651</v>
      </c>
      <c r="I51" s="114" t="s">
        <v>652</v>
      </c>
      <c r="J51" s="114" t="s">
        <v>47</v>
      </c>
    </row>
    <row r="52" spans="1:10" ht="25.5" x14ac:dyDescent="0.2">
      <c r="A52" s="113" t="s">
        <v>555</v>
      </c>
      <c r="B52" s="113" t="s">
        <v>556</v>
      </c>
      <c r="C52" s="113" t="s">
        <v>557</v>
      </c>
      <c r="D52" s="113" t="s">
        <v>558</v>
      </c>
      <c r="E52" s="113">
        <v>8</v>
      </c>
      <c r="F52" s="113" t="s">
        <v>122</v>
      </c>
      <c r="G52" s="113">
        <v>34</v>
      </c>
      <c r="H52" s="114" t="s">
        <v>653</v>
      </c>
      <c r="I52" s="114" t="s">
        <v>654</v>
      </c>
      <c r="J52" s="114" t="s">
        <v>47</v>
      </c>
    </row>
    <row r="53" spans="1:10" ht="25.5" x14ac:dyDescent="0.2">
      <c r="A53" s="113" t="s">
        <v>555</v>
      </c>
      <c r="B53" s="113" t="s">
        <v>556</v>
      </c>
      <c r="C53" s="113" t="s">
        <v>557</v>
      </c>
      <c r="D53" s="113" t="s">
        <v>558</v>
      </c>
      <c r="E53" s="113">
        <v>8</v>
      </c>
      <c r="F53" s="113" t="s">
        <v>122</v>
      </c>
      <c r="G53" s="113">
        <v>34</v>
      </c>
      <c r="H53" s="114" t="s">
        <v>655</v>
      </c>
      <c r="I53" s="114" t="s">
        <v>656</v>
      </c>
      <c r="J53" s="114" t="s">
        <v>47</v>
      </c>
    </row>
    <row r="54" spans="1:10" ht="76.5" x14ac:dyDescent="0.2">
      <c r="A54" s="113" t="s">
        <v>555</v>
      </c>
      <c r="B54" s="113" t="s">
        <v>556</v>
      </c>
      <c r="C54" s="113" t="s">
        <v>557</v>
      </c>
      <c r="D54" s="113" t="s">
        <v>558</v>
      </c>
      <c r="E54" s="113">
        <v>9</v>
      </c>
      <c r="F54" s="113" t="s">
        <v>122</v>
      </c>
      <c r="G54" s="113">
        <v>1</v>
      </c>
      <c r="H54" s="114" t="s">
        <v>657</v>
      </c>
      <c r="I54" s="114" t="s">
        <v>658</v>
      </c>
      <c r="J54" s="114" t="s">
        <v>47</v>
      </c>
    </row>
    <row r="55" spans="1:10" ht="25.5" x14ac:dyDescent="0.2">
      <c r="A55" s="113" t="s">
        <v>555</v>
      </c>
      <c r="B55" s="113" t="s">
        <v>556</v>
      </c>
      <c r="C55" s="113" t="s">
        <v>557</v>
      </c>
      <c r="D55" s="113" t="s">
        <v>558</v>
      </c>
      <c r="E55" s="113">
        <v>9</v>
      </c>
      <c r="F55" s="113" t="s">
        <v>122</v>
      </c>
      <c r="G55" s="113">
        <v>6</v>
      </c>
      <c r="H55" s="114" t="s">
        <v>655</v>
      </c>
      <c r="I55" s="114" t="s">
        <v>656</v>
      </c>
      <c r="J55" s="114" t="s">
        <v>47</v>
      </c>
    </row>
    <row r="56" spans="1:10" ht="38.25" x14ac:dyDescent="0.2">
      <c r="A56" s="113" t="s">
        <v>555</v>
      </c>
      <c r="B56" s="113" t="s">
        <v>556</v>
      </c>
      <c r="C56" s="113" t="s">
        <v>557</v>
      </c>
      <c r="D56" s="113" t="s">
        <v>558</v>
      </c>
      <c r="E56" s="113">
        <v>9</v>
      </c>
      <c r="F56" s="113" t="s">
        <v>122</v>
      </c>
      <c r="G56" s="113">
        <v>9</v>
      </c>
      <c r="H56" s="114" t="s">
        <v>659</v>
      </c>
      <c r="I56" s="114" t="s">
        <v>660</v>
      </c>
      <c r="J56" s="114" t="s">
        <v>47</v>
      </c>
    </row>
    <row r="57" spans="1:10" ht="38.25" x14ac:dyDescent="0.2">
      <c r="A57" s="113" t="s">
        <v>555</v>
      </c>
      <c r="B57" s="113" t="s">
        <v>556</v>
      </c>
      <c r="C57" s="113" t="s">
        <v>557</v>
      </c>
      <c r="D57" s="113" t="s">
        <v>558</v>
      </c>
      <c r="E57" s="114">
        <v>10</v>
      </c>
      <c r="F57" s="113" t="s">
        <v>286</v>
      </c>
      <c r="G57" s="114">
        <v>6</v>
      </c>
      <c r="H57" s="114" t="s">
        <v>661</v>
      </c>
      <c r="I57" s="114" t="s">
        <v>662</v>
      </c>
      <c r="J57" s="114" t="s">
        <v>47</v>
      </c>
    </row>
    <row r="58" spans="1:10" ht="38.25" x14ac:dyDescent="0.2">
      <c r="A58" s="113" t="s">
        <v>555</v>
      </c>
      <c r="B58" s="113" t="s">
        <v>556</v>
      </c>
      <c r="C58" s="113" t="s">
        <v>557</v>
      </c>
      <c r="D58" s="113" t="s">
        <v>558</v>
      </c>
      <c r="E58" s="114">
        <v>11</v>
      </c>
      <c r="F58" s="113" t="s">
        <v>222</v>
      </c>
      <c r="G58" s="114">
        <v>4</v>
      </c>
      <c r="H58" s="114" t="s">
        <v>663</v>
      </c>
      <c r="I58" s="114" t="s">
        <v>664</v>
      </c>
      <c r="J58" s="114" t="s">
        <v>47</v>
      </c>
    </row>
    <row r="59" spans="1:10" ht="38.25" x14ac:dyDescent="0.2">
      <c r="A59" s="113" t="s">
        <v>555</v>
      </c>
      <c r="B59" s="113" t="s">
        <v>556</v>
      </c>
      <c r="C59" s="113" t="s">
        <v>557</v>
      </c>
      <c r="D59" s="113" t="s">
        <v>558</v>
      </c>
      <c r="E59" s="114">
        <v>12</v>
      </c>
      <c r="F59" s="113" t="s">
        <v>222</v>
      </c>
      <c r="G59" s="114">
        <v>4</v>
      </c>
      <c r="H59" s="114" t="s">
        <v>665</v>
      </c>
      <c r="I59" s="114" t="s">
        <v>666</v>
      </c>
      <c r="J59" s="114" t="s">
        <v>47</v>
      </c>
    </row>
    <row r="60" spans="1:10" ht="25.5" x14ac:dyDescent="0.2">
      <c r="A60" s="113" t="s">
        <v>555</v>
      </c>
      <c r="B60" s="113" t="s">
        <v>556</v>
      </c>
      <c r="C60" s="113" t="s">
        <v>557</v>
      </c>
      <c r="D60" s="113" t="s">
        <v>558</v>
      </c>
      <c r="E60" s="114">
        <v>13</v>
      </c>
      <c r="F60" s="113" t="s">
        <v>232</v>
      </c>
      <c r="G60" s="114">
        <v>6</v>
      </c>
      <c r="H60" s="114" t="s">
        <v>667</v>
      </c>
      <c r="I60" s="114" t="s">
        <v>668</v>
      </c>
      <c r="J60" s="114" t="s">
        <v>47</v>
      </c>
    </row>
    <row r="61" spans="1:10" ht="25.5" x14ac:dyDescent="0.2">
      <c r="A61" s="113" t="s">
        <v>555</v>
      </c>
      <c r="B61" s="113" t="s">
        <v>556</v>
      </c>
      <c r="C61" s="113" t="s">
        <v>557</v>
      </c>
      <c r="D61" s="113" t="s">
        <v>558</v>
      </c>
      <c r="E61" s="114">
        <v>13</v>
      </c>
      <c r="F61" s="113" t="s">
        <v>239</v>
      </c>
      <c r="G61" s="114">
        <v>18</v>
      </c>
      <c r="H61" s="114" t="s">
        <v>667</v>
      </c>
      <c r="I61" s="114" t="s">
        <v>668</v>
      </c>
      <c r="J61" s="114" t="s">
        <v>47</v>
      </c>
    </row>
    <row r="62" spans="1:10" ht="51" x14ac:dyDescent="0.2">
      <c r="A62" s="113" t="s">
        <v>555</v>
      </c>
      <c r="B62" s="113" t="s">
        <v>556</v>
      </c>
      <c r="C62" s="113" t="s">
        <v>557</v>
      </c>
      <c r="D62" s="113" t="s">
        <v>558</v>
      </c>
      <c r="E62" s="114">
        <v>14</v>
      </c>
      <c r="F62" s="113" t="s">
        <v>239</v>
      </c>
      <c r="G62" s="114">
        <v>5</v>
      </c>
      <c r="H62" s="114" t="s">
        <v>669</v>
      </c>
      <c r="I62" s="114" t="s">
        <v>670</v>
      </c>
      <c r="J62" s="114" t="s">
        <v>47</v>
      </c>
    </row>
    <row r="63" spans="1:10" ht="38.25" x14ac:dyDescent="0.2">
      <c r="A63" s="113" t="s">
        <v>555</v>
      </c>
      <c r="B63" s="113" t="s">
        <v>556</v>
      </c>
      <c r="C63" s="113" t="s">
        <v>557</v>
      </c>
      <c r="D63" s="113" t="s">
        <v>558</v>
      </c>
      <c r="E63" s="114">
        <v>14</v>
      </c>
      <c r="F63" s="113" t="s">
        <v>239</v>
      </c>
      <c r="G63" s="114">
        <v>14</v>
      </c>
      <c r="H63" s="114" t="s">
        <v>671</v>
      </c>
      <c r="I63" s="114" t="s">
        <v>672</v>
      </c>
      <c r="J63" s="114" t="s">
        <v>47</v>
      </c>
    </row>
    <row r="64" spans="1:10" ht="25.5" x14ac:dyDescent="0.2">
      <c r="A64" s="113" t="s">
        <v>555</v>
      </c>
      <c r="B64" s="113" t="s">
        <v>556</v>
      </c>
      <c r="C64" s="113" t="s">
        <v>557</v>
      </c>
      <c r="D64" s="113" t="s">
        <v>558</v>
      </c>
      <c r="E64" s="114">
        <v>14</v>
      </c>
      <c r="F64" s="113" t="s">
        <v>125</v>
      </c>
      <c r="G64" s="114">
        <v>17</v>
      </c>
      <c r="H64" s="114" t="s">
        <v>673</v>
      </c>
      <c r="I64" s="114" t="s">
        <v>668</v>
      </c>
      <c r="J64" s="114" t="s">
        <v>47</v>
      </c>
    </row>
    <row r="65" spans="1:10" ht="38.25" x14ac:dyDescent="0.2">
      <c r="A65" s="113" t="s">
        <v>555</v>
      </c>
      <c r="B65" s="113" t="s">
        <v>556</v>
      </c>
      <c r="C65" s="113" t="s">
        <v>557</v>
      </c>
      <c r="D65" s="113" t="s">
        <v>558</v>
      </c>
      <c r="E65" s="114">
        <v>15</v>
      </c>
      <c r="F65" s="113" t="s">
        <v>128</v>
      </c>
      <c r="G65" s="114">
        <v>8</v>
      </c>
      <c r="H65" s="114" t="s">
        <v>674</v>
      </c>
      <c r="I65" s="114" t="s">
        <v>668</v>
      </c>
      <c r="J65" s="114" t="s">
        <v>47</v>
      </c>
    </row>
    <row r="66" spans="1:10" ht="25.5" x14ac:dyDescent="0.2">
      <c r="A66" s="113" t="s">
        <v>555</v>
      </c>
      <c r="B66" s="113" t="s">
        <v>556</v>
      </c>
      <c r="C66" s="113" t="s">
        <v>557</v>
      </c>
      <c r="D66" s="113" t="s">
        <v>558</v>
      </c>
      <c r="E66" s="114">
        <v>16</v>
      </c>
      <c r="F66" s="113" t="s">
        <v>675</v>
      </c>
      <c r="G66" s="114">
        <v>9</v>
      </c>
      <c r="H66" s="114" t="s">
        <v>676</v>
      </c>
      <c r="I66" t="s">
        <v>677</v>
      </c>
      <c r="J66" s="114" t="s">
        <v>47</v>
      </c>
    </row>
    <row r="67" spans="1:10" ht="25.5" x14ac:dyDescent="0.2">
      <c r="A67" s="113" t="s">
        <v>555</v>
      </c>
      <c r="B67" s="113" t="s">
        <v>556</v>
      </c>
      <c r="C67" s="113" t="s">
        <v>557</v>
      </c>
      <c r="D67" s="113" t="s">
        <v>558</v>
      </c>
      <c r="E67" s="114">
        <v>16</v>
      </c>
      <c r="F67" s="113" t="s">
        <v>258</v>
      </c>
      <c r="G67" s="114">
        <v>11</v>
      </c>
      <c r="H67" t="s">
        <v>678</v>
      </c>
      <c r="I67" s="114" t="s">
        <v>679</v>
      </c>
      <c r="J67" s="114" t="s">
        <v>47</v>
      </c>
    </row>
    <row r="68" spans="1:10" ht="38.25" x14ac:dyDescent="0.2">
      <c r="A68" s="113" t="s">
        <v>555</v>
      </c>
      <c r="B68" s="113" t="s">
        <v>556</v>
      </c>
      <c r="C68" s="113" t="s">
        <v>557</v>
      </c>
      <c r="D68" s="113" t="s">
        <v>558</v>
      </c>
      <c r="E68" s="114">
        <v>17</v>
      </c>
      <c r="F68" s="113" t="s">
        <v>258</v>
      </c>
      <c r="G68" s="114">
        <v>1</v>
      </c>
      <c r="H68" s="114" t="s">
        <v>680</v>
      </c>
      <c r="I68" s="114" t="s">
        <v>681</v>
      </c>
      <c r="J68" s="114" t="s">
        <v>47</v>
      </c>
    </row>
    <row r="69" spans="1:10" ht="51" x14ac:dyDescent="0.2">
      <c r="A69" s="113" t="s">
        <v>555</v>
      </c>
      <c r="B69" s="113" t="s">
        <v>556</v>
      </c>
      <c r="C69" s="113" t="s">
        <v>557</v>
      </c>
      <c r="D69" s="113" t="s">
        <v>558</v>
      </c>
      <c r="E69" s="114">
        <v>17</v>
      </c>
      <c r="F69" s="113" t="s">
        <v>129</v>
      </c>
      <c r="G69" s="114">
        <v>4</v>
      </c>
      <c r="H69" s="114" t="s">
        <v>682</v>
      </c>
      <c r="I69" s="114" t="s">
        <v>683</v>
      </c>
      <c r="J69" s="114" t="s">
        <v>47</v>
      </c>
    </row>
    <row r="70" spans="1:10" ht="51" x14ac:dyDescent="0.2">
      <c r="A70" s="113" t="s">
        <v>555</v>
      </c>
      <c r="B70" s="113" t="s">
        <v>556</v>
      </c>
      <c r="C70" s="113" t="s">
        <v>557</v>
      </c>
      <c r="D70" s="113" t="s">
        <v>558</v>
      </c>
      <c r="E70" s="114">
        <v>18</v>
      </c>
      <c r="F70" s="113" t="s">
        <v>129</v>
      </c>
      <c r="G70" s="114">
        <v>1</v>
      </c>
      <c r="H70" s="114" t="s">
        <v>684</v>
      </c>
      <c r="I70" s="114" t="s">
        <v>685</v>
      </c>
      <c r="J70" s="114" t="s">
        <v>47</v>
      </c>
    </row>
    <row r="71" spans="1:10" ht="76.5" x14ac:dyDescent="0.2">
      <c r="A71" s="113" t="s">
        <v>555</v>
      </c>
      <c r="B71" s="113" t="s">
        <v>556</v>
      </c>
      <c r="C71" s="113" t="s">
        <v>557</v>
      </c>
      <c r="D71" s="113" t="s">
        <v>558</v>
      </c>
      <c r="E71" s="114">
        <v>20</v>
      </c>
      <c r="F71" s="113" t="s">
        <v>132</v>
      </c>
      <c r="G71" s="114">
        <v>1</v>
      </c>
      <c r="H71" s="114" t="s">
        <v>686</v>
      </c>
      <c r="I71" s="114" t="s">
        <v>687</v>
      </c>
      <c r="J71" s="114" t="s">
        <v>47</v>
      </c>
    </row>
    <row r="72" spans="1:10" ht="38.25" x14ac:dyDescent="0.2">
      <c r="A72" s="113" t="s">
        <v>555</v>
      </c>
      <c r="B72" s="113" t="s">
        <v>556</v>
      </c>
      <c r="C72" s="113" t="s">
        <v>557</v>
      </c>
      <c r="D72" s="113" t="s">
        <v>558</v>
      </c>
      <c r="E72" s="114">
        <v>21</v>
      </c>
      <c r="F72" s="113" t="s">
        <v>277</v>
      </c>
      <c r="G72" s="114">
        <v>13</v>
      </c>
      <c r="H72" s="114" t="s">
        <v>688</v>
      </c>
      <c r="I72" s="114" t="s">
        <v>681</v>
      </c>
      <c r="J72" s="114" t="s">
        <v>47</v>
      </c>
    </row>
    <row r="73" spans="1:10" ht="38.25" x14ac:dyDescent="0.2">
      <c r="A73" s="113" t="s">
        <v>555</v>
      </c>
      <c r="B73" s="113" t="s">
        <v>556</v>
      </c>
      <c r="C73" s="113" t="s">
        <v>557</v>
      </c>
      <c r="D73" s="113" t="s">
        <v>558</v>
      </c>
      <c r="E73" s="114">
        <v>21</v>
      </c>
      <c r="F73" s="113" t="s">
        <v>134</v>
      </c>
      <c r="G73" s="114">
        <v>15</v>
      </c>
      <c r="H73" s="114" t="s">
        <v>689</v>
      </c>
      <c r="I73" s="114" t="s">
        <v>690</v>
      </c>
      <c r="J73" s="114" t="s">
        <v>47</v>
      </c>
    </row>
    <row r="74" spans="1:10" ht="25.5" x14ac:dyDescent="0.2">
      <c r="A74" s="113" t="s">
        <v>555</v>
      </c>
      <c r="B74" s="113" t="s">
        <v>556</v>
      </c>
      <c r="C74" s="113" t="s">
        <v>557</v>
      </c>
      <c r="D74" s="113" t="s">
        <v>558</v>
      </c>
      <c r="E74" s="114">
        <v>22</v>
      </c>
      <c r="F74" s="113" t="s">
        <v>134</v>
      </c>
      <c r="G74" s="114">
        <v>15</v>
      </c>
      <c r="H74" s="114" t="s">
        <v>691</v>
      </c>
      <c r="I74" s="114" t="s">
        <v>692</v>
      </c>
      <c r="J74" s="114" t="s">
        <v>47</v>
      </c>
    </row>
    <row r="75" spans="1:10" ht="63.75" x14ac:dyDescent="0.2">
      <c r="A75" s="113" t="s">
        <v>555</v>
      </c>
      <c r="B75" s="113" t="s">
        <v>556</v>
      </c>
      <c r="C75" s="113" t="s">
        <v>557</v>
      </c>
      <c r="D75" s="113" t="s">
        <v>558</v>
      </c>
      <c r="E75" s="114">
        <v>23</v>
      </c>
      <c r="F75" s="113" t="s">
        <v>693</v>
      </c>
      <c r="G75" s="114">
        <v>1</v>
      </c>
      <c r="H75" s="114" t="s">
        <v>694</v>
      </c>
      <c r="I75" s="114" t="s">
        <v>695</v>
      </c>
      <c r="J75" s="114" t="s">
        <v>47</v>
      </c>
    </row>
    <row r="76" spans="1:10" ht="63.75" x14ac:dyDescent="0.2">
      <c r="A76" s="113" t="s">
        <v>555</v>
      </c>
      <c r="B76" s="113" t="s">
        <v>556</v>
      </c>
      <c r="C76" s="113" t="s">
        <v>557</v>
      </c>
      <c r="D76" s="113" t="s">
        <v>558</v>
      </c>
      <c r="E76" s="114">
        <v>23</v>
      </c>
      <c r="F76" s="113" t="s">
        <v>696</v>
      </c>
      <c r="G76" s="114">
        <v>2</v>
      </c>
      <c r="H76" s="114" t="s">
        <v>697</v>
      </c>
      <c r="I76" s="114" t="s">
        <v>698</v>
      </c>
      <c r="J76" s="114" t="s">
        <v>47</v>
      </c>
    </row>
    <row r="77" spans="1:10" ht="25.5" x14ac:dyDescent="0.2">
      <c r="A77" s="113" t="s">
        <v>555</v>
      </c>
      <c r="B77" s="113" t="s">
        <v>556</v>
      </c>
      <c r="C77" s="113" t="s">
        <v>557</v>
      </c>
      <c r="D77" s="113" t="s">
        <v>558</v>
      </c>
      <c r="E77" s="114">
        <v>25</v>
      </c>
      <c r="F77" s="113" t="s">
        <v>699</v>
      </c>
      <c r="G77" s="114">
        <v>12</v>
      </c>
      <c r="H77" s="114" t="s">
        <v>700</v>
      </c>
      <c r="I77" s="114" t="s">
        <v>701</v>
      </c>
      <c r="J77" s="114" t="s">
        <v>47</v>
      </c>
    </row>
    <row r="78" spans="1:10" ht="25.5" x14ac:dyDescent="0.2">
      <c r="A78" s="113" t="s">
        <v>555</v>
      </c>
      <c r="B78" s="113" t="s">
        <v>556</v>
      </c>
      <c r="C78" s="113" t="s">
        <v>557</v>
      </c>
      <c r="D78" s="113" t="s">
        <v>558</v>
      </c>
      <c r="E78" s="114">
        <v>25</v>
      </c>
      <c r="F78" s="114" t="s">
        <v>702</v>
      </c>
      <c r="G78" s="114">
        <v>16</v>
      </c>
      <c r="H78" s="114" t="s">
        <v>703</v>
      </c>
      <c r="I78" s="114" t="s">
        <v>704</v>
      </c>
      <c r="J78" s="114" t="s">
        <v>47</v>
      </c>
    </row>
    <row r="79" spans="1:10" ht="25.5" x14ac:dyDescent="0.2">
      <c r="A79" s="113" t="s">
        <v>555</v>
      </c>
      <c r="B79" s="113" t="s">
        <v>556</v>
      </c>
      <c r="C79" s="113" t="s">
        <v>557</v>
      </c>
      <c r="D79" s="113" t="s">
        <v>558</v>
      </c>
      <c r="E79" s="114">
        <v>25</v>
      </c>
      <c r="F79" s="114" t="s">
        <v>702</v>
      </c>
      <c r="G79" s="114">
        <v>16</v>
      </c>
      <c r="H79" s="114" t="s">
        <v>705</v>
      </c>
      <c r="I79" s="114" t="s">
        <v>706</v>
      </c>
      <c r="J79" s="114" t="s">
        <v>47</v>
      </c>
    </row>
    <row r="80" spans="1:10" ht="38.25" x14ac:dyDescent="0.2">
      <c r="A80" s="113" t="s">
        <v>555</v>
      </c>
      <c r="B80" s="113" t="s">
        <v>556</v>
      </c>
      <c r="C80" s="113" t="s">
        <v>557</v>
      </c>
      <c r="D80" s="113" t="s">
        <v>558</v>
      </c>
      <c r="E80" s="114">
        <v>25</v>
      </c>
      <c r="F80" s="114" t="s">
        <v>702</v>
      </c>
      <c r="G80" s="114">
        <v>16</v>
      </c>
      <c r="H80" s="114" t="s">
        <v>707</v>
      </c>
      <c r="I80" s="114" t="s">
        <v>708</v>
      </c>
      <c r="J80" s="114" t="s">
        <v>47</v>
      </c>
    </row>
    <row r="81" spans="1:10" ht="25.5" x14ac:dyDescent="0.2">
      <c r="A81" s="113" t="s">
        <v>555</v>
      </c>
      <c r="B81" s="113" t="s">
        <v>556</v>
      </c>
      <c r="C81" s="113" t="s">
        <v>557</v>
      </c>
      <c r="D81" s="113" t="s">
        <v>558</v>
      </c>
      <c r="E81" s="114">
        <v>25</v>
      </c>
      <c r="F81" s="114" t="s">
        <v>702</v>
      </c>
      <c r="G81" s="114">
        <v>16</v>
      </c>
      <c r="H81" s="114" t="s">
        <v>709</v>
      </c>
      <c r="I81" s="114" t="s">
        <v>710</v>
      </c>
      <c r="J81" s="114" t="s">
        <v>47</v>
      </c>
    </row>
    <row r="82" spans="1:10" ht="38.25" x14ac:dyDescent="0.2">
      <c r="A82" s="113" t="s">
        <v>555</v>
      </c>
      <c r="B82" s="113" t="s">
        <v>556</v>
      </c>
      <c r="C82" s="113" t="s">
        <v>557</v>
      </c>
      <c r="D82" s="113" t="s">
        <v>558</v>
      </c>
      <c r="E82" s="114">
        <v>26</v>
      </c>
      <c r="F82" s="114" t="s">
        <v>702</v>
      </c>
      <c r="G82" s="114">
        <v>1</v>
      </c>
      <c r="H82" s="114" t="s">
        <v>711</v>
      </c>
      <c r="I82" s="114" t="s">
        <v>712</v>
      </c>
      <c r="J82" s="114" t="s">
        <v>47</v>
      </c>
    </row>
    <row r="83" spans="1:10" ht="38.25" x14ac:dyDescent="0.2">
      <c r="A83" s="113" t="s">
        <v>555</v>
      </c>
      <c r="B83" s="113" t="s">
        <v>556</v>
      </c>
      <c r="C83" s="113" t="s">
        <v>557</v>
      </c>
      <c r="D83" s="113" t="s">
        <v>558</v>
      </c>
      <c r="E83" s="114">
        <v>27</v>
      </c>
      <c r="F83" s="114">
        <v>11.3</v>
      </c>
      <c r="G83" s="114">
        <v>7</v>
      </c>
      <c r="H83" s="114" t="s">
        <v>713</v>
      </c>
      <c r="I83" s="114" t="s">
        <v>714</v>
      </c>
      <c r="J83" s="114"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H10" sqref="H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4" t="s">
        <v>485</v>
      </c>
      <c r="B2" s="133" t="s">
        <v>480</v>
      </c>
      <c r="C2" s="133"/>
      <c r="D2" s="133"/>
      <c r="E2" s="134" t="s">
        <v>528</v>
      </c>
      <c r="G2" s="134" t="s">
        <v>485</v>
      </c>
      <c r="H2" s="133" t="s">
        <v>515</v>
      </c>
      <c r="I2" s="133"/>
      <c r="J2" s="133"/>
      <c r="K2" s="133"/>
    </row>
    <row r="3" spans="1:11" ht="24" x14ac:dyDescent="0.2">
      <c r="A3" s="134"/>
      <c r="B3" s="71" t="s">
        <v>481</v>
      </c>
      <c r="C3" s="71" t="s">
        <v>482</v>
      </c>
      <c r="D3" s="71" t="s">
        <v>483</v>
      </c>
      <c r="E3" s="134"/>
      <c r="G3" s="134"/>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126</v>
      </c>
      <c r="I9" s="14">
        <f>COUNTIF('LB126 (by section) (Nov-2016)'!$R$2:$R$203,'Status (Sept)'!G9)+I8</f>
        <v>76</v>
      </c>
      <c r="J9" s="104">
        <f t="shared" si="1"/>
        <v>33.666666666666707</v>
      </c>
      <c r="K9" s="14">
        <f t="shared" si="2"/>
        <v>10</v>
      </c>
    </row>
    <row r="10" spans="1:11" x14ac:dyDescent="0.2">
      <c r="G10" s="103">
        <v>42676</v>
      </c>
      <c r="H10" s="14">
        <f t="shared" ref="H10" si="4">$E$4-I10</f>
        <v>120</v>
      </c>
      <c r="I10" s="14">
        <f>COUNTIF('LB126 (by section) (Nov-2016)'!$R$2:$R$203,'Status (Sept)'!G10)+I9</f>
        <v>82</v>
      </c>
      <c r="J10" s="104">
        <f t="shared" si="1"/>
        <v>0</v>
      </c>
      <c r="K10" s="14">
        <f t="shared" si="2"/>
        <v>6</v>
      </c>
    </row>
    <row r="11" spans="1:11" x14ac:dyDescent="0.2">
      <c r="G11" s="109"/>
      <c r="H11" s="74"/>
      <c r="I11" s="74"/>
      <c r="J11" s="110"/>
      <c r="K11" s="74"/>
    </row>
  </sheetData>
  <mergeCells count="5">
    <mergeCell ref="B2:D2"/>
    <mergeCell ref="A2:A3"/>
    <mergeCell ref="G2:G3"/>
    <mergeCell ref="E2:E3"/>
    <mergeCell ref="H2:K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H4" sqref="H4"/>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4" t="s">
        <v>485</v>
      </c>
      <c r="B2" s="133" t="s">
        <v>480</v>
      </c>
      <c r="C2" s="133"/>
      <c r="D2" s="133"/>
      <c r="E2" s="134" t="s">
        <v>528</v>
      </c>
      <c r="G2" s="134" t="s">
        <v>485</v>
      </c>
      <c r="H2" s="133" t="s">
        <v>515</v>
      </c>
      <c r="I2" s="133"/>
      <c r="J2" s="133"/>
      <c r="K2" s="133"/>
    </row>
    <row r="3" spans="1:11" ht="24" x14ac:dyDescent="0.2">
      <c r="A3" s="134"/>
      <c r="B3" s="71" t="s">
        <v>481</v>
      </c>
      <c r="C3" s="71" t="s">
        <v>482</v>
      </c>
      <c r="D3" s="71" t="s">
        <v>483</v>
      </c>
      <c r="E3" s="134"/>
      <c r="G3" s="134"/>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729</v>
      </c>
      <c r="H4" s="104">
        <f>J4-I4</f>
        <v>108</v>
      </c>
      <c r="I4" s="14">
        <v>0</v>
      </c>
      <c r="J4" s="104">
        <f>E5</f>
        <v>108</v>
      </c>
      <c r="K4" s="14"/>
    </row>
    <row r="5" spans="1:11" x14ac:dyDescent="0.2">
      <c r="A5" s="14" t="s">
        <v>729</v>
      </c>
      <c r="B5" s="14"/>
      <c r="C5" s="14"/>
      <c r="D5" s="14"/>
      <c r="E5" s="14">
        <f>COUNTIF('LB126 (by section) (Nov-2016)'!R2:R203,"&lt;2016/11/11")</f>
        <v>108</v>
      </c>
      <c r="G5" s="103">
        <v>42697</v>
      </c>
      <c r="H5" s="104">
        <f>$H$4-I5</f>
        <v>107</v>
      </c>
      <c r="I5" s="14">
        <f>COUNTIF('LB126 (by section) (Nov-2016)'!$R$2:$R$203,'Status (Nov)'!G5)+I4</f>
        <v>1</v>
      </c>
      <c r="J5" s="104">
        <f>J4-$J$4/ROWS($G$5:$G$11)</f>
        <v>92.571428571428569</v>
      </c>
      <c r="K5" s="14">
        <f>I5-I4</f>
        <v>1</v>
      </c>
    </row>
    <row r="6" spans="1:11" x14ac:dyDescent="0.2">
      <c r="G6" s="103">
        <f>G5+7</f>
        <v>42704</v>
      </c>
      <c r="H6" s="104">
        <f t="shared" ref="H6:H11" si="0">$H$4-I6</f>
        <v>107</v>
      </c>
      <c r="I6" s="14">
        <f>COUNTIF('LB126 (by section) (Nov-2016)'!$R$2:$R$203,'Status (Nov)'!G6)+I5</f>
        <v>1</v>
      </c>
      <c r="J6" s="104">
        <f t="shared" ref="J6:J11" si="1">J5-$J$4/ROWS($G$5:$G$11)</f>
        <v>77.142857142857139</v>
      </c>
      <c r="K6" s="14">
        <f t="shared" ref="K6:K11" si="2">I6-I5</f>
        <v>0</v>
      </c>
    </row>
    <row r="7" spans="1:11" x14ac:dyDescent="0.2">
      <c r="G7" s="103">
        <f t="shared" ref="G7:G10" si="3">G6+7</f>
        <v>42711</v>
      </c>
      <c r="H7" s="104">
        <f t="shared" si="0"/>
        <v>107</v>
      </c>
      <c r="I7" s="14">
        <f>COUNTIF('LB126 (by section) (Nov-2016)'!$R$2:$R$203,'Status (Nov)'!G7)+I6</f>
        <v>1</v>
      </c>
      <c r="J7" s="104">
        <f t="shared" si="1"/>
        <v>61.714285714285708</v>
      </c>
      <c r="K7" s="14">
        <f t="shared" si="2"/>
        <v>0</v>
      </c>
    </row>
    <row r="8" spans="1:11" x14ac:dyDescent="0.2">
      <c r="G8" s="103">
        <f t="shared" si="3"/>
        <v>42718</v>
      </c>
      <c r="H8" s="104">
        <f t="shared" si="0"/>
        <v>80</v>
      </c>
      <c r="I8" s="14">
        <f>COUNTIF('LB126 (by section) (Nov-2016)'!$R$2:$R$203,'Status (Nov)'!G8)+I7</f>
        <v>28</v>
      </c>
      <c r="J8" s="104">
        <f t="shared" si="1"/>
        <v>46.285714285714278</v>
      </c>
      <c r="K8" s="14">
        <f t="shared" si="2"/>
        <v>27</v>
      </c>
    </row>
    <row r="9" spans="1:11" x14ac:dyDescent="0.2">
      <c r="G9" s="103">
        <f>G8+7</f>
        <v>42725</v>
      </c>
      <c r="H9" s="104">
        <f t="shared" si="0"/>
        <v>67</v>
      </c>
      <c r="I9" s="14">
        <f>COUNTIF('LB126 (by section) (Nov-2016)'!$R$2:$R$203,'Status (Nov)'!G9)+I8</f>
        <v>41</v>
      </c>
      <c r="J9" s="104">
        <f t="shared" si="1"/>
        <v>30.857142857142847</v>
      </c>
      <c r="K9" s="14">
        <f t="shared" si="2"/>
        <v>13</v>
      </c>
    </row>
    <row r="10" spans="1:11" x14ac:dyDescent="0.2">
      <c r="G10" s="103">
        <f t="shared" si="3"/>
        <v>42732</v>
      </c>
      <c r="H10" s="104">
        <f t="shared" si="0"/>
        <v>51</v>
      </c>
      <c r="I10" s="14">
        <f>COUNTIF('LB126 (by section) (Nov-2016)'!$R$2:$R$203,'Status (Nov)'!G10)+I9</f>
        <v>57</v>
      </c>
      <c r="J10" s="104">
        <f t="shared" si="1"/>
        <v>15.428571428571418</v>
      </c>
      <c r="K10" s="14">
        <f t="shared" si="2"/>
        <v>16</v>
      </c>
    </row>
    <row r="11" spans="1:11" x14ac:dyDescent="0.2">
      <c r="G11" s="103">
        <f>G10+14</f>
        <v>42746</v>
      </c>
      <c r="H11" s="104">
        <f t="shared" si="0"/>
        <v>43</v>
      </c>
      <c r="I11" s="14">
        <f>COUNTIF('LB126 (by section) (Nov-2016)'!$R$2:$R$203,'Status (Nov)'!G11)+I10</f>
        <v>65</v>
      </c>
      <c r="J11" s="104">
        <f t="shared" si="1"/>
        <v>0</v>
      </c>
      <c r="K11" s="14">
        <f t="shared" si="2"/>
        <v>8</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IEEE_Cover</vt:lpstr>
      <vt:lpstr>LB126 (by author)</vt:lpstr>
      <vt:lpstr>LB126 (by section)</vt:lpstr>
      <vt:lpstr>LB126 (by section) (Nov-2016)</vt:lpstr>
      <vt:lpstr>LB126 (by section) (Jan-2017)</vt:lpstr>
      <vt:lpstr>Late comments</vt:lpstr>
      <vt:lpstr>statistics</vt:lpstr>
      <vt:lpstr>Status (Sept)</vt:lpstr>
      <vt:lpstr>Status (Nov)</vt:lpstr>
      <vt:lpstr>Status (Jan)</vt:lpstr>
      <vt:lpstr>'LB126 (by section) (Jan-2017)'!Print_Area</vt:lpstr>
      <vt:lpstr>'LB126 (by section) (Nov-2016)'!Print_Area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2016-12-28T09:42:16Z</cp:lastPrinted>
  <dcterms:created xsi:type="dcterms:W3CDTF">2012-07-21T16:42:55Z</dcterms:created>
  <dcterms:modified xsi:type="dcterms:W3CDTF">2017-01-16T04:13:14Z</dcterms:modified>
  <cp:category/>
</cp:coreProperties>
</file>