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YokotaH\Documents\Standards\IEEE\TG4s\LB126\"/>
    </mc:Choice>
  </mc:AlternateContent>
  <bookViews>
    <workbookView xWindow="0" yWindow="0" windowWidth="15330" windowHeight="4470" firstSheet="3" activeTab="3"/>
  </bookViews>
  <sheets>
    <sheet name="IEEE_Cover" sheetId="1" r:id="rId1"/>
    <sheet name="LB126 (by author)" sheetId="2" r:id="rId2"/>
    <sheet name="LB126 (by section)" sheetId="5" r:id="rId3"/>
    <sheet name="LB126 (by section) (Nov-2016)" sheetId="6" r:id="rId4"/>
    <sheet name="Late comments" sheetId="7" r:id="rId5"/>
    <sheet name="statistics" sheetId="3" r:id="rId6"/>
    <sheet name="Status (Sept)" sheetId="4" r:id="rId7"/>
    <sheet name="Status (Nov)" sheetId="8" r:id="rId8"/>
  </sheets>
  <definedNames>
    <definedName name="_xlnm._FilterDatabase" localSheetId="1" hidden="1">'LB126 (by author)'!$A$1:$L$203</definedName>
    <definedName name="_xlnm._FilterDatabase" localSheetId="2" hidden="1">'LB126 (by section)'!$A$1:$U$203</definedName>
    <definedName name="_xlnm._FilterDatabase" localSheetId="3" hidden="1">'LB126 (by section) (Nov-2016)'!$A$1:$U$203</definedName>
  </definedNames>
  <calcPr calcId="171027"/>
</workbook>
</file>

<file path=xl/calcChain.xml><?xml version="1.0" encoding="utf-8"?>
<calcChain xmlns="http://schemas.openxmlformats.org/spreadsheetml/2006/main">
  <c r="E5" i="8" l="1"/>
  <c r="J4" i="8" s="1"/>
  <c r="H4" i="8" l="1"/>
  <c r="J5" i="8"/>
  <c r="J6" i="8" s="1"/>
  <c r="J7" i="8" s="1"/>
  <c r="J8" i="8" s="1"/>
  <c r="J9" i="8" s="1"/>
  <c r="J10" i="8" s="1"/>
  <c r="J11" i="8" s="1"/>
  <c r="G11" i="8"/>
  <c r="G7" i="8"/>
  <c r="G8" i="8"/>
  <c r="G9" i="8"/>
  <c r="G10" i="8"/>
  <c r="G6" i="8"/>
  <c r="I5" i="8"/>
  <c r="D4" i="8"/>
  <c r="C4" i="8"/>
  <c r="B4" i="8"/>
  <c r="H5" i="8" l="1"/>
  <c r="E4" i="8"/>
  <c r="I6" i="8"/>
  <c r="I7" i="8" s="1"/>
  <c r="H7" i="8" s="1"/>
  <c r="K5" i="8"/>
  <c r="I5" i="4"/>
  <c r="H6" i="8" l="1"/>
  <c r="K6" i="8"/>
  <c r="I8" i="8"/>
  <c r="H8" i="8" s="1"/>
  <c r="K7" i="8"/>
  <c r="I6" i="4"/>
  <c r="K5" i="4"/>
  <c r="C2" i="3"/>
  <c r="I9" i="8" l="1"/>
  <c r="K8" i="8"/>
  <c r="I7" i="4"/>
  <c r="K6" i="4"/>
  <c r="D4" i="4"/>
  <c r="C4" i="4"/>
  <c r="B4" i="4"/>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I10" i="8" l="1"/>
  <c r="I11" i="8" s="1"/>
  <c r="K11" i="8" s="1"/>
  <c r="K9" i="8"/>
  <c r="I8" i="4"/>
  <c r="K7" i="4"/>
  <c r="O94" i="6"/>
  <c r="N94" i="6"/>
  <c r="O133" i="6"/>
  <c r="N133" i="6"/>
  <c r="O110" i="6"/>
  <c r="N110" i="6"/>
  <c r="O122" i="6"/>
  <c r="N122" i="6"/>
  <c r="N112" i="6"/>
  <c r="O112" i="6"/>
  <c r="N113" i="6"/>
  <c r="O113" i="6"/>
  <c r="N114" i="6"/>
  <c r="O114" i="6"/>
  <c r="N115" i="6"/>
  <c r="O115" i="6"/>
  <c r="N116" i="6"/>
  <c r="O116" i="6"/>
  <c r="O111" i="6"/>
  <c r="N111" i="6"/>
  <c r="O100" i="6"/>
  <c r="O99" i="6"/>
  <c r="N99" i="6"/>
  <c r="O98" i="6"/>
  <c r="N98" i="6"/>
  <c r="O79" i="6"/>
  <c r="N79" i="6"/>
  <c r="O64" i="6"/>
  <c r="N64" i="6"/>
  <c r="O68" i="6"/>
  <c r="N68" i="6"/>
  <c r="O23" i="6"/>
  <c r="N23" i="6"/>
  <c r="K10" i="8" l="1"/>
  <c r="K8" i="4"/>
  <c r="I9" i="4"/>
  <c r="I10" i="4" s="1"/>
  <c r="K10" i="4" s="1"/>
  <c r="E4"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s="1"/>
  <c r="D16" i="3"/>
  <c r="D17" i="3"/>
  <c r="D18" i="3"/>
  <c r="D19" i="3"/>
  <c r="D33" i="3"/>
  <c r="F33" i="3" s="1"/>
  <c r="D34" i="3"/>
  <c r="F34" i="3" s="1"/>
  <c r="D35" i="3"/>
  <c r="F35" i="3" s="1"/>
  <c r="D36" i="3"/>
  <c r="F36" i="3" s="1"/>
  <c r="D37" i="3"/>
  <c r="F37" i="3" s="1"/>
  <c r="D38" i="3"/>
  <c r="F38" i="3" s="1"/>
  <c r="D39" i="3"/>
  <c r="F39" i="3" s="1"/>
  <c r="D40" i="3"/>
  <c r="F40" i="3" s="1"/>
  <c r="D41" i="3"/>
  <c r="F41" i="3" s="1"/>
  <c r="D42" i="3"/>
  <c r="F42" i="3" s="1"/>
  <c r="D43" i="3"/>
  <c r="F43" i="3" s="1"/>
  <c r="D44" i="3"/>
  <c r="F44" i="3" s="1"/>
  <c r="D45" i="3"/>
  <c r="F45" i="3" s="1"/>
  <c r="D46" i="3"/>
  <c r="F46" i="3" s="1"/>
  <c r="D47" i="3"/>
  <c r="F47" i="3" s="1"/>
  <c r="D48" i="3"/>
  <c r="F48" i="3" s="1"/>
  <c r="D49" i="3"/>
  <c r="F49" i="3" s="1"/>
  <c r="D50" i="3"/>
  <c r="F50" i="3" s="1"/>
  <c r="D51" i="3"/>
  <c r="F51" i="3" s="1"/>
  <c r="D52" i="3"/>
  <c r="F52" i="3" s="1"/>
  <c r="D53" i="3"/>
  <c r="F53" i="3" s="1"/>
  <c r="D54" i="3"/>
  <c r="F54" i="3" s="1"/>
  <c r="D55" i="3"/>
  <c r="F55" i="3" s="1"/>
  <c r="D56" i="3"/>
  <c r="F56" i="3" s="1"/>
  <c r="D57" i="3"/>
  <c r="F57" i="3" s="1"/>
  <c r="D58" i="3"/>
  <c r="F58" i="3" s="1"/>
  <c r="D59" i="3"/>
  <c r="D60" i="3"/>
  <c r="F60" i="3" s="1"/>
  <c r="D61" i="3"/>
  <c r="F61" i="3" s="1"/>
  <c r="D62" i="3"/>
  <c r="F62" i="3" s="1"/>
  <c r="G62" i="3" s="1"/>
  <c r="D3" i="3"/>
  <c r="F3" i="3" s="1"/>
  <c r="D4" i="3"/>
  <c r="F4" i="3" s="1"/>
  <c r="D5" i="3"/>
  <c r="F5" i="3" s="1"/>
  <c r="D6" i="3"/>
  <c r="F6" i="3" s="1"/>
  <c r="D7" i="3"/>
  <c r="F7" i="3" s="1"/>
  <c r="D8" i="3"/>
  <c r="F8" i="3" s="1"/>
  <c r="D9" i="3"/>
  <c r="F9" i="3" s="1"/>
  <c r="D10" i="3"/>
  <c r="F10" i="3" s="1"/>
  <c r="D11" i="3"/>
  <c r="F11" i="3" s="1"/>
  <c r="D12" i="3"/>
  <c r="F12" i="3" s="1"/>
  <c r="D13" i="3"/>
  <c r="F13" i="3" s="1"/>
  <c r="D14" i="3"/>
  <c r="F14" i="3" s="1"/>
  <c r="D15" i="3"/>
  <c r="F15" i="3" s="1"/>
  <c r="D2" i="3"/>
  <c r="H6" i="4" l="1"/>
  <c r="H7" i="4"/>
  <c r="H8" i="4"/>
  <c r="H10" i="4"/>
  <c r="H9" i="4"/>
  <c r="K9" i="4"/>
  <c r="H5" i="4"/>
  <c r="H4" i="4"/>
  <c r="J4" i="4" s="1"/>
  <c r="J5" i="4" s="1"/>
  <c r="J6" i="4" s="1"/>
  <c r="J7" i="4" s="1"/>
  <c r="J8" i="4" s="1"/>
  <c r="J9" i="4" s="1"/>
  <c r="J10" i="4" s="1"/>
  <c r="F59" i="3"/>
  <c r="F32" i="3"/>
  <c r="F28" i="3"/>
  <c r="F24" i="3"/>
  <c r="G24" i="3" s="1"/>
  <c r="G60" i="3"/>
  <c r="G56" i="3"/>
  <c r="G52" i="3"/>
  <c r="G48" i="3"/>
  <c r="G44" i="3"/>
  <c r="G40" i="3"/>
  <c r="G36" i="3"/>
  <c r="G20" i="3"/>
  <c r="F17" i="3"/>
  <c r="F29" i="3"/>
  <c r="G29" i="3" s="1"/>
  <c r="F25" i="3"/>
  <c r="G25" i="3" s="1"/>
  <c r="F21" i="3"/>
  <c r="G21" i="3" s="1"/>
  <c r="F18" i="3"/>
  <c r="F30" i="3"/>
  <c r="G30" i="3" s="1"/>
  <c r="F26" i="3"/>
  <c r="G26" i="3" s="1"/>
  <c r="F22" i="3"/>
  <c r="G22" i="3" s="1"/>
  <c r="G18" i="3"/>
  <c r="F2" i="3"/>
  <c r="G2" i="3" s="1"/>
  <c r="G49" i="3"/>
  <c r="G33" i="3"/>
  <c r="G5" i="3"/>
  <c r="G61" i="3"/>
  <c r="G53" i="3"/>
  <c r="G45" i="3"/>
  <c r="G37" i="3"/>
  <c r="G13" i="3"/>
  <c r="G32" i="3"/>
  <c r="G28" i="3"/>
  <c r="G12" i="3"/>
  <c r="G8" i="3"/>
  <c r="G4" i="3"/>
  <c r="F31" i="3"/>
  <c r="G31" i="3" s="1"/>
  <c r="F27" i="3"/>
  <c r="G27" i="3" s="1"/>
  <c r="F23" i="3"/>
  <c r="G23" i="3" s="1"/>
  <c r="G57" i="3"/>
  <c r="G41" i="3"/>
  <c r="G17" i="3"/>
  <c r="G9" i="3"/>
  <c r="G59" i="3"/>
  <c r="G55" i="3"/>
  <c r="G51" i="3"/>
  <c r="G47" i="3"/>
  <c r="G43" i="3"/>
  <c r="G39" i="3"/>
  <c r="G35" i="3"/>
  <c r="G15" i="3"/>
  <c r="G11" i="3"/>
  <c r="G7" i="3"/>
  <c r="G3" i="3"/>
  <c r="F19" i="3"/>
  <c r="G19" i="3" s="1"/>
  <c r="F16" i="3"/>
  <c r="G58" i="3"/>
  <c r="G54" i="3"/>
  <c r="G50" i="3"/>
  <c r="G46" i="3"/>
  <c r="G42" i="3"/>
  <c r="G38" i="3"/>
  <c r="G34" i="3"/>
  <c r="G14" i="3"/>
  <c r="G10" i="3"/>
  <c r="G6" i="3"/>
  <c r="C63" i="3"/>
  <c r="F63" i="3" l="1"/>
  <c r="F64" i="3" s="1"/>
  <c r="G16" i="3"/>
  <c r="G63" i="3" s="1"/>
  <c r="G64" i="3" s="1"/>
</calcChain>
</file>

<file path=xl/sharedStrings.xml><?xml version="1.0" encoding="utf-8"?>
<sst xmlns="http://schemas.openxmlformats.org/spreadsheetml/2006/main" count="5921" uniqueCount="741">
  <si>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</si>
  <si>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</si>
  <si>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</si>
  <si>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</si>
  <si>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</si>
  <si>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</si>
  <si>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</si>
  <si>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</si>
  <si>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</si>
  <si>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</si>
  <si>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</si>
  <si>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</si>
  <si>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</si>
  <si>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</si>
  <si>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</si>
  <si>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</si>
  <si>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</si>
  <si>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</si>
  <si>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</si>
  <si>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</si>
  <si>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</si>
  <si>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</si>
  <si>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</si>
  <si>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</si>
  <si>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</si>
  <si>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</si>
  <si>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</si>
  <si>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</si>
  <si>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</si>
  <si>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</si>
  <si>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</si>
  <si>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</si>
  <si>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</si>
  <si>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</si>
  <si>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</si>
  <si>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</si>
  <si>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</si>
  <si>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</si>
  <si>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</si>
  <si>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</si>
  <si>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</si>
  <si>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</si>
  <si>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</si>
  <si>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</si>
  <si>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</si>
  <si>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</si>
  <si>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</si>
  <si>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</si>
  <si>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</si>
  <si>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</si>
  <si>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</si>
  <si>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</si>
  <si>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</si>
  <si>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</si>
  <si>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</si>
  <si>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</si>
  <si>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</si>
  <si>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</si>
  <si>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</si>
  <si>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</si>
  <si>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</si>
  <si>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</si>
  <si>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</si>
  <si>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</si>
  <si>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</si>
  <si>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</si>
  <si>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</si>
  <si>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</si>
  <si>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</si>
  <si>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</si>
  <si>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</si>
  <si>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</si>
  <si>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</si>
  <si>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</si>
  <si>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</si>
  <si>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</si>
  <si>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</si>
  <si>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</si>
  <si>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</si>
  <si>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</si>
  <si>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</si>
  <si>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</si>
  <si>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</si>
  <si>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</si>
  <si>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</si>
  <si>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</si>
  <si>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</si>
  <si>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</si>
  <si>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</si>
  <si>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</si>
  <si>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</si>
  <si>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</si>
  <si>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</si>
  <si>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</si>
  <si>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</si>
  <si>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</si>
  <si>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</si>
  <si>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</si>
  <si>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</si>
  <si>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</si>
  <si>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</si>
  <si>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</si>
  <si>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</si>
  <si>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</si>
  <si>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</si>
  <si>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</si>
  <si>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</si>
  <si>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</si>
  <si>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</si>
  <si>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</si>
  <si>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</si>
  <si>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</si>
  <si>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</si>
  <si>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</si>
  <si>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</si>
  <si>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</si>
  <si>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</si>
  <si>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</si>
  <si>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</si>
  <si>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</si>
  <si>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</si>
  <si>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</si>
  <si>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</si>
  <si>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</si>
  <si>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</si>
  <si>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</si>
  <si>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</si>
  <si>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</si>
  <si>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</si>
  <si>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</si>
  <si>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</si>
  <si>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</si>
  <si>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</si>
  <si>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</si>
  <si>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</si>
  <si>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</si>
  <si>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</si>
  <si>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</si>
  <si>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</si>
  <si>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</si>
  <si>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</si>
  <si>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</si>
  <si>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</si>
  <si>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</si>
  <si>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</si>
  <si>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</si>
  <si>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</si>
  <si>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</si>
  <si>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</si>
  <si>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</si>
  <si>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</si>
  <si>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</si>
  <si>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</si>
  <si>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</si>
  <si>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</si>
  <si>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</si>
  <si>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</si>
  <si>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</si>
  <si>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</si>
  <si>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</si>
  <si>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</si>
  <si>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</si>
  <si>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</si>
  <si>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</si>
  <si>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</si>
  <si>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</si>
  <si>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</si>
  <si>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</si>
  <si>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</si>
  <si>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</si>
  <si>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</si>
  <si>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</si>
  <si>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</si>
  <si>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</si>
  <si>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</si>
  <si>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</si>
  <si>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</si>
  <si>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</si>
  <si>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</si>
  <si>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</si>
  <si>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</si>
  <si>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</si>
  <si>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</si>
  <si>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</si>
  <si>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</si>
  <si>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</si>
  <si>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</si>
  <si>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</si>
  <si>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</si>
  <si>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</si>
  <si>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</si>
  <si>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</si>
  <si>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</si>
  <si>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</si>
  <si>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</si>
  <si>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</si>
  <si>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</si>
  <si>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</si>
  <si>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</si>
  <si>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</si>
  <si>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</si>
  <si>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</si>
  <si>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</si>
  <si>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</si>
  <si>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</si>
  <si>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</si>
  <si>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</si>
  <si>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</si>
  <si>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</si>
  <si>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</si>
  <si>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</si>
  <si>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</si>
  <si>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</si>
  <si>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</si>
  <si>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</si>
  <si>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</si>
  <si>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</si>
  <si>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</si>
  <si>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</si>
  <si>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</si>
  <si>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</si>
  <si>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</si>
  <si>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</si>
  <si>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</si>
  <si>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</si>
  <si>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</si>
  <si>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</si>
  <si>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</si>
  <si>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</si>
  <si>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</si>
  <si>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</si>
  <si>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</si>
  <si>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</si>
  <si>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</si>
  <si>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</si>
  <si>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</si>
  <si>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</si>
  <si>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</si>
  <si>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</si>
  <si>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</si>
  <si>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</si>
  <si>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</si>
  <si>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</si>
  <si>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</si>
  <si>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</si>
  <si>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</si>
  <si>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</si>
  <si>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</si>
  <si>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</si>
  <si>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</si>
  <si>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</si>
  <si>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</si>
  <si>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</si>
  <si>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</si>
  <si>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</si>
  <si>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</si>
  <si>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</si>
  <si>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</si>
  <si>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</si>
  <si>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</si>
  <si>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</si>
  <si>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</si>
  <si>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</si>
  <si>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</si>
  <si>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</si>
  <si>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</si>
  <si>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</si>
  <si>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</si>
  <si>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</si>
  <si>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</si>
  <si>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</si>
  <si>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</si>
  <si>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</si>
  <si>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</si>
  <si>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</si>
  <si>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</si>
  <si>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</si>
  <si>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</si>
  <si>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</si>
  <si>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</si>
  <si>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</si>
  <si>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</si>
  <si>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</si>
  <si>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</si>
  <si>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</si>
  <si>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</si>
  <si>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</si>
  <si>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</si>
  <si>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</si>
  <si>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</si>
  <si>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</si>
  <si>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</si>
  <si>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</si>
  <si>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</si>
  <si>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</si>
  <si>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</si>
  <si>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</si>
  <si>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</si>
  <si>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</si>
  <si>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</si>
  <si>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</si>
  <si>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</si>
  <si>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</si>
  <si>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</si>
  <si>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</si>
  <si>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</si>
  <si>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</si>
  <si>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</si>
  <si>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</si>
  <si>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</si>
  <si>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</si>
  <si>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</si>
  <si>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</si>
  <si>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</si>
  <si>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</si>
  <si>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</si>
  <si>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</si>
  <si>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</si>
  <si>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</si>
  <si>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</si>
  <si>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</si>
  <si>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</si>
  <si>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</si>
  <si>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</si>
  <si>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</si>
  <si>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</si>
  <si>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</si>
  <si>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</si>
  <si>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</si>
  <si>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</si>
  <si>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</si>
  <si>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</si>
  <si>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</si>
  <si>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</si>
  <si>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</si>
  <si>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</si>
  <si>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</si>
  <si>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</si>
  <si>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</si>
  <si>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</si>
  <si>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</si>
  <si>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</si>
  <si>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</si>
  <si>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</si>
  <si>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</si>
  <si>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</si>
  <si>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</si>
  <si>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</si>
  <si>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</si>
  <si>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</si>
  <si>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</si>
  <si>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</si>
  <si>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</si>
  <si>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</si>
  <si>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</si>
  <si>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</si>
  <si>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</si>
  <si>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</si>
  <si>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</si>
  <si>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</si>
  <si>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</si>
  <si>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</si>
  <si>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</si>
  <si>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</si>
  <si>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</si>
  <si>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</si>
  <si>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</si>
  <si>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</si>
  <si>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</si>
  <si>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</si>
  <si>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</si>
  <si>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</si>
  <si>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</si>
  <si>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</si>
  <si>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</si>
  <si>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</si>
  <si>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</si>
  <si>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</si>
  <si>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</si>
  <si>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</si>
  <si>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</si>
  <si>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</si>
  <si>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</si>
  <si>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</si>
  <si>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</si>
  <si>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</si>
  <si>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</si>
  <si>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</si>
  <si>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</si>
  <si>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</si>
  <si>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</si>
  <si>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</si>
  <si>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</si>
  <si>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</si>
  <si>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</si>
  <si>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</si>
  <si>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</si>
  <si>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</si>
  <si>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</si>
  <si>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</si>
  <si>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</si>
  <si>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</si>
  <si>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</si>
  <si>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</si>
  <si>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</si>
  <si>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</si>
  <si>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</si>
  <si>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</si>
  <si>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</si>
  <si>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</si>
  <si>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</si>
  <si>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</si>
  <si>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</si>
  <si>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</si>
  <si>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</si>
  <si>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</si>
  <si>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</si>
  <si>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</si>
  <si>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</si>
  <si>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</si>
  <si>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</si>
  <si>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</si>
  <si>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</si>
  <si>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</si>
  <si>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</si>
  <si>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</si>
  <si>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</si>
  <si>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</si>
  <si>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</si>
  <si>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</si>
  <si>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</si>
  <si>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</si>
  <si>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</si>
  <si>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</si>
  <si>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</si>
  <si>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</si>
  <si>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</si>
  <si>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</si>
  <si>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</si>
  <si>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</si>
  <si>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</si>
  <si>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</si>
  <si>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</si>
  <si>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</si>
  <si>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</si>
  <si>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</si>
  <si>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</si>
  <si>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</si>
  <si>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</si>
  <si>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</si>
  <si>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</si>
  <si>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</si>
  <si>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</si>
  <si>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</si>
  <si>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</si>
  <si>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</si>
  <si>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</si>
  <si>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</si>
  <si>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</si>
  <si>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</si>
  <si>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</si>
  <si>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</si>
  <si>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</si>
  <si>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</si>
  <si>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</si>
  <si>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</si>
  <si>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</si>
  <si>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</si>
  <si>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</si>
  <si>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</si>
  <si>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</si>
  <si>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</si>
  <si>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</si>
  <si>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</si>
  <si>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</si>
  <si>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</si>
  <si>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</si>
  <si>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</si>
  <si>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</si>
  <si>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</si>
  <si>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</si>
  <si>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</si>
  <si>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</si>
  <si>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</si>
  <si>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</si>
  <si>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</si>
  <si>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</si>
  <si>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</si>
  <si>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</si>
  <si>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</si>
  <si>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</si>
  <si>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</si>
  <si>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</si>
  <si>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</si>
  <si>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</si>
  <si>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</si>
  <si>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</si>
  <si>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</si>
  <si>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</si>
  <si>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</si>
  <si>
    <t>Revised as proposed</t>
  </si>
  <si>
    <t>Added the sentence: "macTxFailTime is linearly scaled with 255 representing 100%." after the equation.</t>
  </si>
  <si>
    <t>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t>
  </si>
  <si>
    <t>Specified in IEEE802.11-2012.</t>
  </si>
  <si>
    <t>The description to caluculate IPI Density and figure are added.</t>
  </si>
  <si>
    <t>Figure 5-9a-6 was revisde.</t>
  </si>
  <si>
    <t xml:space="preserve">The structure and description of 5.7.6a-11 was modified. </t>
  </si>
  <si>
    <t>Figure 5-9a-6 was modified to clarify that each box represents SRM IE not a raw attribute.</t>
  </si>
  <si>
    <t>TxFailTime is incremented when the retransmission attempts reache the maximum retry counts as shown in Figure 5-9a-1</t>
  </si>
  <si>
    <t>Same as the above.</t>
  </si>
  <si>
    <t>revised as proposed</t>
  </si>
  <si>
    <t xml:space="preserve">The following sentence is added: "the following SRM functionalities shall be supported". </t>
  </si>
  <si>
    <t xml:space="preserve">handled </t>
  </si>
  <si>
    <t>Revised as proposed.</t>
  </si>
  <si>
    <t>It was agreed that the frames that are not destined for that device are not considered here. Revised l.22 accordingly.</t>
  </si>
  <si>
    <t>Status</t>
  </si>
  <si>
    <t>Not handled</t>
  </si>
  <si>
    <t>Handled</t>
  </si>
  <si>
    <t>Ideal</t>
  </si>
  <si>
    <t>Revised based on another commenter</t>
  </si>
  <si>
    <t>same as the above</t>
  </si>
  <si>
    <t>couldn't find it…</t>
  </si>
  <si>
    <t>revised as proposd</t>
  </si>
  <si>
    <t>In the equation, "+" is duplicated after macTxSuccessCount</t>
  </si>
  <si>
    <t>ED capability is included in the fundamental features for PHY technologies as described in 10.2.5. In the case that SRM capabilities is supported, the scaling of ED data should abide by the following rules.</t>
  </si>
  <si>
    <t xml:space="preserve">moved to 6.16a.2.4
</t>
  </si>
  <si>
    <t>further consideration is needed in the case of TSCH
Shimada-san is asking the commenter</t>
  </si>
  <si>
    <t>should be rejected?
Pending</t>
  </si>
  <si>
    <t>total</t>
  </si>
  <si>
    <t>Same as #202</t>
  </si>
  <si>
    <t>same as #41</t>
  </si>
  <si>
    <t>hyphen is used for the other parts</t>
  </si>
  <si>
    <r>
      <t xml:space="preserve">Add the following text at the end of this subclause.
</t>
    </r>
    <r>
      <rPr>
        <i/>
        <sz val="10"/>
        <rFont val="Arial"/>
        <family val="2"/>
      </rPr>
      <t>Type and range for Value field shall be defined in corresponding attribute in Table 8-94a.</t>
    </r>
  </si>
  <si>
    <t>not appliable since the sentence was chanaged</t>
  </si>
  <si>
    <r>
      <t xml:space="preserve">How about:
</t>
    </r>
    <r>
      <rPr>
        <i/>
        <sz val="10"/>
        <rFont val="Arial"/>
        <family val="2"/>
      </rPr>
      <t>When "macSRMcapable" is set to TRUE in both of the coordinator and the device, the procedures described in the following subclauses shall be performed.</t>
    </r>
  </si>
  <si>
    <t>Need more discussion
(to be resoled in November meeting)</t>
  </si>
  <si>
    <t>Revised as proposed (range and descriptions ar slightly changed)</t>
  </si>
  <si>
    <t>progress</t>
  </si>
  <si>
    <t>revised as proposed and "Channel Busy Time is defined as follows:" is added.</t>
  </si>
  <si>
    <t>revised as proposed (same as #12)</t>
  </si>
  <si>
    <t>not found</t>
  </si>
  <si>
    <t>elucidated by adding more descriptions and references</t>
  </si>
  <si>
    <t>changed to "channel utilizatin"</t>
  </si>
  <si>
    <t>Figure 5-9c is added</t>
  </si>
  <si>
    <t>added "Figure 5-9g"</t>
  </si>
  <si>
    <t>the description for the exception was added.</t>
  </si>
  <si>
    <t>Need confirmation on CCA Mode 4 "With the exception of the HRP UWB PHY…"</t>
  </si>
  <si>
    <t>Fig. 5-9g is added</t>
  </si>
  <si>
    <t>More detailed description is needed.</t>
  </si>
  <si>
    <t>This should  be clarified.</t>
  </si>
  <si>
    <t>#2 could be categorized in the deferred period.</t>
  </si>
  <si>
    <t>It should be clarified that when the sleep mode is not ccounted.</t>
  </si>
  <si>
    <t>couid be removed.</t>
  </si>
  <si>
    <t>Removed the decription of encryption rather than putting it into Nested payload payload.</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</si>
  <si>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sz val="10"/>
        <rFont val="Arial"/>
        <family val="2"/>
      </rPr>
      <t xml:space="preserve">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</si>
  <si>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Billy Verso</t>
  </si>
  <si>
    <t>Decawave Ltd</t>
  </si>
  <si>
    <t>billy.verso @ decawave.com</t>
  </si>
  <si>
    <t>+353 1 697 5036</t>
  </si>
  <si>
    <t>Should use long from instead of acronym followed by bracketed acronym "(SRM)" this first time it is used.</t>
  </si>
  <si>
    <t>Use long from of acronym followed by bracketed "(SRM)" this first time it is used.</t>
  </si>
  <si>
    <t>Paragraph has lots of words but meaning is unclear….. E.g. "via adjacent devices in the standardized way" etc….</t>
  </si>
  <si>
    <t>Rewrite to make it clear</t>
  </si>
  <si>
    <t>what does "data should be applicable and crucially beneficial" mean?  And, what does "however several special application spaces and PHY technologies may not be compatible with the SRM capabilities and data" mean?</t>
  </si>
  <si>
    <t>"-1" in subclause number should be ".1", also all other sub-clause numbers</t>
  </si>
  <si>
    <t xml:space="preserve">use "." to separate sub-clause numbers, not "-" </t>
  </si>
  <si>
    <t>"capabilities" is plural so "is" is wrong, but sentence does not read well anyway.</t>
  </si>
  <si>
    <t>Maybe it should say "If SRM capabilities are supported then…."</t>
  </si>
  <si>
    <t>rule is either unfinished or is missing a verb.</t>
  </si>
  <si>
    <t>maybe insert "is calculated", "shall be measured" or something similar between "power" and "over".</t>
  </si>
  <si>
    <t>This requirement is stated in 10.2.5 so no need to restate it.</t>
  </si>
  <si>
    <t>Delete this sentence</t>
  </si>
  <si>
    <t>30 and 31 would be better (clearer) if it was combined into a single sentence to say it is a uniform map of power between 00 and 0xFF</t>
  </si>
  <si>
    <t>make it so</t>
  </si>
  <si>
    <t>This requirement is also stated in 10.2.5 along with the range and precision of the measurement so these lines add nothing</t>
  </si>
  <si>
    <t>Delete lines 30 and 31</t>
  </si>
  <si>
    <t>"Percentage of time of failed transmissions" is a poor definition</t>
  </si>
  <si>
    <t>Perhaps it should be called "Percentage of time lost to failed transmissions"</t>
  </si>
  <si>
    <t xml:space="preserve">This definition does not count any time loss to TX fails and retransmissions that eventually succeed and are acknowledged after first or second, or more tries.  This would also be a measure of time lost due to failed TX, and also presumably relevant to channel quality? </t>
  </si>
  <si>
    <t>If these are handled elsewhere then provide clause reference, otherwise consider whether they should be included.</t>
  </si>
  <si>
    <t>English usage</t>
  </si>
  <si>
    <t>insert "a" before "multiple"</t>
  </si>
  <si>
    <t>Sentence needs rewriting for clarity and grammar: "it facilitate to assess the degradation of propagation quality in term of the specific link(s) as part of a channel selection algorithm"</t>
  </si>
  <si>
    <t>"It facilitates additional assessment of  link quality" is sufficient here. (and by "additional" I mean in addition to LQI already part of the standard.  It may be worth mentioning that.)</t>
  </si>
  <si>
    <t>missing "." at end of line.</t>
  </si>
  <si>
    <t>add the "."</t>
  </si>
  <si>
    <t>macTxFailTime is miss-named.  It is not a time but rather a ratio giving the proportion time spent wasted on failed TX.  Could maybe call it a percentage if you add a "times 100" in formula.</t>
  </si>
  <si>
    <t>Rename appropriately e.g. macTxFailTimeRatio</t>
  </si>
  <si>
    <t>There is no introduction to quantity being defined.</t>
  </si>
  <si>
    <t>Add "The percentage of total time spent on failed transmissions, ..." or whatever is the appropriate definition.</t>
  </si>
  <si>
    <t xml:space="preserve">The formula is using quantities not defined anywhere, </t>
  </si>
  <si>
    <t>Add descriptions/definitions of the "txfailtime[i]" and "MeasurementTime" parameters, and reference the figure in the text.</t>
  </si>
  <si>
    <t xml:space="preserve">The measurement seems to be highly dependant on how long you wait for ACK before each retransmission. </t>
  </si>
  <si>
    <t>Consider whether the scheme description/formula has to change given the additional time that may be waited for the Enh-Ack?</t>
  </si>
  <si>
    <t>Is it possible that other good frames are received and sent while in the meantime and erroneously counted in the fail time period?</t>
  </si>
  <si>
    <t>Consider whether the scheme description/formula has to change given that other activities may go on during this period?</t>
  </si>
  <si>
    <t>Operation/result is probably highly dependant on the MeasurementTime value.  Should probably mandate that this is at least some minimum value…..</t>
  </si>
  <si>
    <t>specify the MeasurementTime period or min and max range that are appropriate for acceptable performance of the algorithm.</t>
  </si>
  <si>
    <t>Should the sentence begin with "The"?</t>
  </si>
  <si>
    <t xml:space="preserve">This mouthful "common network manager existing in multiple wireless network environment" (nine words for a single item) is used in a few places.  It is difficult to read and not a good style, better to define a simpler term (e.g. "Centralised Network Control Function") as a concept in the introduction and use an acronym (e.g. CNCF) in the text. </t>
  </si>
  <si>
    <t>Consider using simpler language.</t>
  </si>
  <si>
    <t>"it facilitate to assess" is poor English</t>
  </si>
  <si>
    <t>"it facilitates the assessment of"</t>
  </si>
  <si>
    <t>"as part of a channel selection algorithm."…. If you are measuring these quantities then you have already selected the channel and are operating on it.  At best you may be deciding to initiate some consideration of switching away from the current channel.  Of course you have no information at this time about whether any other channel is better or worse than the current one.  Or, maybe I am not understanding it?</t>
  </si>
  <si>
    <t>Change to say "to consider moving to another operational channel in hope that it will be less crowded", or clarify the point I have raised by adding sufficient description to make its utility clear.</t>
  </si>
  <si>
    <t>Is this measurement period same as previous one, if so state it… i.e. "all measurements are made over the same measurement period."  if different than define it as a different period e.g. DeferredTxMeasurementPeriod</t>
  </si>
  <si>
    <t>Be more clear whether measurement periods are same of different for each measurement.</t>
  </si>
  <si>
    <t>"for one transmission"  which one?,  maybe this should read "for each transmission"?</t>
  </si>
  <si>
    <t>Make language clearer</t>
  </si>
  <si>
    <t>Lines 23 and 24 contains a mixture of numbers, words and arrows… this notation is new to the standard I think, and so needs to be defined.  The intent is convey some level of values and ordering, but this is not clear.</t>
  </si>
  <si>
    <t>If there is some requirement here then spell it out in clear English.</t>
  </si>
  <si>
    <t xml:space="preserve">"(previous page)" is an unusual reference, </t>
  </si>
  <si>
    <t>if the term used is not clearly unambiguous then define a clear and unambiguous term.  Use proper clause reference if it is needed. Delete "(previous page)"</t>
  </si>
  <si>
    <t>is "Figure 5-9a-2— macTxFailTime" has same name as "Figure 5-9a-1"</t>
  </si>
  <si>
    <t>If this relates to Channel Utilization then rename the figure accordingly and, reference the figure to it in the body of clause 5.7.6a-5</t>
  </si>
  <si>
    <t xml:space="preserve">Sentence is missing something… </t>
  </si>
  <si>
    <t>Suggest it begins with "The RSNI is an indication…" if that is what is being defined here.</t>
  </si>
  <si>
    <t xml:space="preserve">The "(RCPI-ANPI)" is unclear in meaning, is this a subtraction or a hyphenated term, or what is being indicated…. </t>
  </si>
  <si>
    <t>Please clarify</t>
  </si>
  <si>
    <t>"antenna connector" may not be present or even legal in some jurisdictions.</t>
  </si>
  <si>
    <t>change to "antenna"</t>
  </si>
  <si>
    <t>"power domain" does this mean linear power as opposed to the log scale dB power level..</t>
  </si>
  <si>
    <t>"RSNI in dB is scaled in steps of 0.5 dB to obtain 8-bit RSNI values, which cover the range from –10 dB to +117 dB."  This is not very clear.</t>
  </si>
  <si>
    <t>Change "cover" to "covers", and add text to clarify, e.g. "0x00 == -10 dBm, 0x01 = -9.5,dBm, etc" if this is correct?</t>
  </si>
  <si>
    <t xml:space="preserve">is "can" indicating one option of how it may be calculated, or is it required to do it this way,  i.e. "can" should be "shall" </t>
  </si>
  <si>
    <t>change it "shall" if this is how it has to be done, or indicate that there may be other ways to do it</t>
  </si>
  <si>
    <t xml:space="preserve">Formula would be better on a single line, or a least on two lines with the "=" at the end of the first line, and the "1 - " and fractional term on the second.  The double "+ +" should be single "+" </t>
  </si>
  <si>
    <t>Correct double "+ +" to single and make formula clearer</t>
  </si>
  <si>
    <t>language "In case of SRM capabilities is supported,"</t>
  </si>
  <si>
    <t>"When SRM capabilities are supported…."</t>
  </si>
  <si>
    <t>"from more than 1 hop area specified by the Scope information." is not clear</t>
  </si>
  <si>
    <t>Clarify what this means, add a clause (and refer to it) to describe the way this works in a multi-hop scenario.</t>
  </si>
  <si>
    <t>Unfinished sentence… I guess is referring to  the figure</t>
  </si>
  <si>
    <t>add ref to figure</t>
  </si>
  <si>
    <t>The figure should be described, i.e. the various items being depicted in the figure need to be described and clause references should be inserted to refer to  give the detail of the items/concepts etc being depicted.</t>
  </si>
  <si>
    <t>Add text to fully describe the figure and the use case</t>
  </si>
  <si>
    <t xml:space="preserve">Figure needs correction and clarification: mactxfailcount ID does not agree with Table 7-14a.,  </t>
  </si>
  <si>
    <t>Correct mactxfailcount ID value, also make it clear which node is sending the beacon, and that the boxes drawn are the IE that is in the beacon.</t>
  </si>
  <si>
    <t>Figure implies length is fixed/defined, as 2 octets.  If yes then make it show "length = 2" if it is variable then show the variable content.</t>
  </si>
  <si>
    <t>Make length clear…. Fixed or variable as appropriate.</t>
  </si>
  <si>
    <t>Figure shows three scope arrows, but only one scope in the IE.  Does this mean there are multiple IE in the beacon one for each scope.</t>
  </si>
  <si>
    <t>Clarify in text and/or figure…</t>
  </si>
  <si>
    <t>"In case of SRM capabilities is supported,"</t>
  </si>
  <si>
    <t>"Where SRM capabilities are supported, …"</t>
  </si>
  <si>
    <t>It is not clear to me what is being said here in text or figure. It is saying that some thing needs to be specified in some cases, so I guess these maybe optional, but then the figure shows all these present in some message or IE, or just an abstract set?</t>
  </si>
  <si>
    <t>Please clarify what is being said here.. Saying whether the items are optional or mandatory, and refer to the clause where the actual IEs defined to carry these parameters are defined.</t>
  </si>
  <si>
    <t>"either" is generally only applicable to two choices, but three items are listed afterward</t>
  </si>
  <si>
    <t>change "is conveyed on either" to "may be conveyed on"</t>
  </si>
  <si>
    <t>change "that" to "a"</t>
  </si>
  <si>
    <t>For clarity add text/reference for how this max TX power is notified.  Also, supposing these adjacent nodes notify different max TX power, how is this handled, reference to the clause where this procedure is specified</t>
  </si>
  <si>
    <t>Clarify the notification and process of handling them by reference to appropriate clauses</t>
  </si>
  <si>
    <t>unfinished text.</t>
  </si>
  <si>
    <t xml:space="preserve">Add missing pieces </t>
  </si>
  <si>
    <t>two commas ",,"</t>
  </si>
  <si>
    <t xml:space="preserve">delete one </t>
  </si>
  <si>
    <t xml:space="preserve">What determines whether the higher layer needs to make the decision …. </t>
  </si>
  <si>
    <t xml:space="preserve">Please clarify by example, and reference </t>
  </si>
  <si>
    <t>IF SRM request is about accessing the PIB and the upper layer is not involved, then surely the dotted box should cover the indication and response primitives, but not cover the PIB access, since presumably the MAC is accessing its own PIB and atomically responding.  IF this is not the intent then upper layer should always be involved, and dotted box removed.</t>
  </si>
  <si>
    <t>Clarify the procedure and when involvement of upper layers is needed.  What determines this? Use SHALL to indicate what the required implementation is, and MAY for optional functionality.</t>
  </si>
  <si>
    <t>Again confusing about when the upper layer is involved and when not.  Perhaps two separate figures would be better one when upper layer is involved and one when not.</t>
  </si>
  <si>
    <t>Clarify the procedure and when involvement of upper layers is needed.  What determines this? Use SHALL to indicate what the required implementation is.</t>
  </si>
  <si>
    <t>In figure 6-78d, MAC should probably send the ACK, if requested in the command, before any indication to upper layer or optional PIB setting</t>
  </si>
  <si>
    <t>Modify figure accordingly.</t>
  </si>
  <si>
    <t>this text "which should be inserted in Table 7-4 7 Element IDs for Header IEs”. Looks like a directive to the editor and not part of the standard text.</t>
  </si>
  <si>
    <t>Change font and put on separate line to clearly differentiate text of the amendment from instructions to the integrating editor</t>
  </si>
  <si>
    <t>It is not correct to say that the IDs are redefined, the IDs are defined for the SRM IE but the definitions for metric IE are still valid for the metric IE</t>
  </si>
  <si>
    <t>change to say just "SRM Metric ID is used to indicate which metric the value in this IE represents" and delete the end of the paragraph</t>
  </si>
  <si>
    <t>This does not agree with the MLME-SRM.request which includes a destination for the request?</t>
  </si>
  <si>
    <t>make these agree</t>
  </si>
  <si>
    <t>Bits and octets are mixed in Figure 7-133c… make it clear what is 6-7 in the middle and 4 at the end.  Looks like status are 4 bits on their own, but should maybe be padded to a whole octet.</t>
  </si>
  <si>
    <t>Review and clarify frame format. Generally bits and octets are not mixed like this in 802.15.4  Please review all figures to align with normal practice.  If you want to mix them see Figure 7-64 in -2015 std.</t>
  </si>
  <si>
    <t>lines 14 and 15… Strange to carry the address of the responder in the content field of the command, is this not carried in the source address of the MHR?</t>
  </si>
  <si>
    <t>Remove this field. Or clarify where it comes from….</t>
  </si>
  <si>
    <t>This does not agree with the MLME-SRM-REPORT.request which includes a destination for the request?</t>
  </si>
  <si>
    <t>This does not agree with the MLME-SRM-INFORMATION.request which includes a destination for the request?</t>
  </si>
  <si>
    <t>8.2.25a</t>
  </si>
  <si>
    <t>"These primitives are used by a device when PIB attribute macSRMcapable set to TRUE."</t>
  </si>
  <si>
    <t>change "used" to "supported"</t>
  </si>
  <si>
    <t>"used by a device to request that a device" is this same or other device, maybe it should say is "used by the upper layer to request that the MAC …"</t>
  </si>
  <si>
    <t>clarify the roles and what is the actual usage.</t>
  </si>
  <si>
    <t>missing description of MLME activity when it receives the MLME-SRM.request.</t>
  </si>
  <si>
    <t>Add text to describe in detail the activities of the MLME upon receiving this primitive, mentioning each of the relevant parameters.</t>
  </si>
  <si>
    <t>Maybe there is more to it than just "on receipt of a SRM request command." i.e. maybe there is some activity and interaction that has to happen and responses that are needed before it is issued?</t>
  </si>
  <si>
    <t>Change text to say it is subsequent to the request and whatever interaction the MLME undertakes.</t>
  </si>
  <si>
    <t>missing description of MLME activity that gives rise to this MLME-SRM.indication primitive</t>
  </si>
  <si>
    <t>Add text to describe in detail the activities of the MLME that cause it to generate this indication primitive, mentioning where each of the relevant parameters comes from.</t>
  </si>
  <si>
    <t>This response MLME-SRM.response originates in the upper layers, but there is no description of where the upper layer gets the parameters or how it relates to the previous MLME-SRM.indication and the activity is expected in the upper layer.  Also need to say what activity is undertaken by the MLME as a result of receiving this primitive.</t>
  </si>
  <si>
    <t>Add text to describe the missing details.</t>
  </si>
  <si>
    <t>MLME-SRM-REPORT.request missing description of MLME activity when it receives this primitive</t>
  </si>
  <si>
    <t>Description of MLME-SRM-REPORT.indication seems lacking,  if it is only to convey IE's then there are already mechanisms to do this in the std.</t>
  </si>
  <si>
    <t>Consider removing primitive and relying on using existing mechanisms to deliver IE to upper layers.</t>
  </si>
  <si>
    <t>MLME-SRM-REPORT.indication is missing a description of MLME activity that gives rise to its generation.</t>
  </si>
  <si>
    <t>Add text to describe the missing details, mentioning where each of the relevant parameters comes from.</t>
  </si>
  <si>
    <t>8.2.25b.3</t>
  </si>
  <si>
    <t>MLME-SRM-REPORT.confirm I assume comes from the MLME.  This should be stated.  It is missing a description when/why the MLME does this.  The status parameter description seems to be self referincing and needs changing also.</t>
  </si>
  <si>
    <t>Add text to describe the missing details, and correct the description of the status paramerter.</t>
  </si>
  <si>
    <t>8.2.25c</t>
  </si>
  <si>
    <t>For MLME-SRM-INFORMATION.request, MLME-SRM-INFORMATION.indication and MLME-SRM-INFORMATION.confirm primitives there is no description of MLME activity in response (or to generate) the respective prinmitives.</t>
  </si>
  <si>
    <t>in each of these three primitives. Add text to describe the missing details of MLME activiey, mentioning where each of the relevant parameters comes from.</t>
  </si>
  <si>
    <t>8.4.2.1</t>
  </si>
  <si>
    <t>I assume "macSRMcapable" is a read only attribute</t>
  </si>
  <si>
    <t>Add indication that it is read only.</t>
  </si>
  <si>
    <t>8.4.2.8a</t>
  </si>
  <si>
    <t>missing "in"</t>
  </si>
  <si>
    <t>add "in" after "defined"</t>
  </si>
  <si>
    <t>make it clear that this time value is a precentage</t>
  </si>
  <si>
    <t>add "percentage of" before "total"</t>
  </si>
  <si>
    <t>This seems to be calling a single integer value a histogram, maybe this should be a multiple value field or renamed to "NumberOf…."</t>
  </si>
  <si>
    <t>Rename or clarify with this is ?</t>
  </si>
  <si>
    <t>macChannelUtilization is described as an integer time, define range and units of time</t>
  </si>
  <si>
    <t>Add range and units of time</t>
  </si>
  <si>
    <t>Predefined MAC PIB attributes "As defined in 8.4.2.6" should not be defiend in this table, as they are by definition not SRM-Specific.</t>
  </si>
  <si>
    <t>Remove the double definitions.</t>
  </si>
  <si>
    <t>PHY PIB attributes, phyPeersTxPower is including short and extended adddresses.  This should be data defined in the MAC layer, the PHY is not aware of any MAC level addressing</t>
  </si>
  <si>
    <t>Re-organise the functionalirty moving those parts relating to peer devices to the MAC layer and mac PIB.</t>
  </si>
  <si>
    <t>Revised as proposed (confirmation is still optional)</t>
  </si>
  <si>
    <t>This is rivision convetion</t>
  </si>
  <si>
    <t>Should it be set by the requester or by the receiver?</t>
  </si>
  <si>
    <t>The scope is useful</t>
  </si>
  <si>
    <t>"used" instead of connected?</t>
  </si>
  <si>
    <t>need to understand the question…</t>
  </si>
  <si>
    <t>Fig. 5-9f is added, but more description is needed?</t>
  </si>
  <si>
    <t>it is measured in the measurement time</t>
  </si>
  <si>
    <t>More description will be added.</t>
  </si>
  <si>
    <t>revised as proposed (5.7.6a-12)</t>
  </si>
  <si>
    <t xml:space="preserve">Modify the figure </t>
  </si>
  <si>
    <t>More description is added.</t>
  </si>
  <si>
    <t>deferred</t>
  </si>
  <si>
    <t>Add description for TSCH CSMA (CCA off) and exclude RIT case</t>
  </si>
  <si>
    <t>split this section into Section 5 and Section 6</t>
  </si>
  <si>
    <t>Nov meeting</t>
  </si>
  <si>
    <t>Lower-right figure is moved to 5.7.6a.</t>
  </si>
  <si>
    <r>
      <t>Add the following definitions:</t>
    </r>
    <r>
      <rPr>
        <i/>
        <sz val="10"/>
        <rFont val="Arial"/>
        <family val="2"/>
      </rPr>
      <t xml:space="preserve">
</t>
    </r>
    <r>
      <rPr>
        <sz val="10"/>
        <rFont val="Arial"/>
        <family val="2"/>
      </rPr>
      <t xml:space="preserve">   </t>
    </r>
    <r>
      <rPr>
        <i/>
        <sz val="10"/>
        <rFont val="Arial"/>
        <family val="2"/>
      </rPr>
      <t>IPI      Idle Power Indicator</t>
    </r>
  </si>
  <si>
    <t>essential paragraph</t>
  </si>
  <si>
    <t>revised as proposed with the following description: "This range convers twice the range of 40dB with the accuracy of 6dB."</t>
  </si>
  <si>
    <t>moved to section 6</t>
  </si>
  <si>
    <r>
      <t xml:space="preserve">used in 802.11 for a long time. This terminology is widely accepted.
</t>
    </r>
    <r>
      <rPr>
        <sz val="10"/>
        <color rgb="FFFF0000"/>
        <rFont val="Arial"/>
        <family val="2"/>
      </rPr>
      <t>Proposal: like ED, add the folowing: "(also in 22.3.10, turbo product code)</t>
    </r>
  </si>
  <si>
    <t>moved to section 6 with the correction</t>
  </si>
  <si>
    <t>this sentence has been removed by CID 6.</t>
  </si>
  <si>
    <t>the whole setence has been modfied by CID28</t>
  </si>
  <si>
    <t>the whole setence has been removed, so no longer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</si>
</sst>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
      <sz val="10"/>
      <color rgb="FFFF0000"/>
      <name val="Arial"/>
      <family val="2"/>
    </font>
    <font>
      <b/>
      <i/>
      <sz val="10"/>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13"/>
        <bgColor indexed="34"/>
      </patternFill>
    </fill>
    <fill>
      <patternFill patternType="solid">
        <fgColor rgb="FFFFFF00"/>
        <bgColor indexed="64"/>
      </patternFill>
    </fill>
    <fill>
      <patternFill patternType="solid">
        <fgColor theme="6"/>
        <bgColor indexed="64"/>
      </patternFill>
    </fill>
    <fill>
      <patternFill patternType="solid">
        <fgColor rgb="FFFF0000"/>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cellStyleXfs>
  <cellXfs count="132">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14" fillId="3" borderId="4" xfId="0" applyFont="1" applyFill="1" applyBorder="1" applyAlignment="1">
      <alignment vertical="top" wrapText="1"/>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xf numFmtId="0" fontId="0" fillId="0" borderId="4" xfId="0" applyBorder="1" applyAlignment="1">
      <alignment wrapText="1"/>
    </xf>
    <xf numFmtId="0" fontId="0" fillId="0" borderId="4" xfId="0" applyFill="1" applyBorder="1" applyAlignment="1">
      <alignment wrapText="1"/>
    </xf>
    <xf numFmtId="0" fontId="6" fillId="4" borderId="4" xfId="0" applyFont="1" applyFill="1" applyBorder="1" applyAlignment="1">
      <alignment vertical="top" wrapText="1"/>
    </xf>
    <xf numFmtId="0" fontId="0" fillId="0" borderId="0" xfId="0" applyAlignment="1">
      <alignment vertical="top" wrapText="1"/>
    </xf>
    <xf numFmtId="16" fontId="0" fillId="0" borderId="4" xfId="0" applyNumberFormat="1" applyBorder="1" applyAlignment="1">
      <alignment vertical="top"/>
    </xf>
    <xf numFmtId="16" fontId="0" fillId="0" borderId="4" xfId="0" applyNumberFormat="1" applyBorder="1"/>
    <xf numFmtId="1" fontId="0" fillId="0" borderId="4" xfId="0" applyNumberFormat="1" applyBorder="1"/>
    <xf numFmtId="16" fontId="0" fillId="0" borderId="5" xfId="0" applyNumberFormat="1" applyBorder="1" applyAlignment="1">
      <alignment vertical="top"/>
    </xf>
    <xf numFmtId="16" fontId="0" fillId="0" borderId="6" xfId="0" applyNumberFormat="1" applyBorder="1" applyAlignment="1">
      <alignment vertical="top"/>
    </xf>
    <xf numFmtId="0" fontId="0" fillId="0" borderId="0" xfId="0" applyFill="1" applyAlignment="1">
      <alignment vertical="top"/>
    </xf>
    <xf numFmtId="0" fontId="16" fillId="0" borderId="0" xfId="0" applyFont="1" applyFill="1" applyAlignment="1">
      <alignment vertical="top"/>
    </xf>
    <xf numFmtId="16" fontId="0" fillId="0" borderId="0" xfId="0" applyNumberFormat="1" applyBorder="1"/>
    <xf numFmtId="1" fontId="0" fillId="0" borderId="0" xfId="0" applyNumberFormat="1" applyBorder="1"/>
    <xf numFmtId="0" fontId="6" fillId="0" borderId="0" xfId="0" applyFont="1"/>
    <xf numFmtId="0" fontId="6" fillId="0" borderId="0" xfId="0" applyFont="1" applyAlignment="1">
      <alignment horizontal="center" wrapText="1"/>
    </xf>
    <xf numFmtId="0" fontId="0" fillId="0" borderId="0" xfId="0" quotePrefix="1" applyAlignment="1">
      <alignment horizontal="left" vertical="top" wrapText="1"/>
    </xf>
    <xf numFmtId="0" fontId="0" fillId="0" borderId="0" xfId="0" applyAlignment="1">
      <alignment horizontal="left" vertical="top" wrapText="1"/>
    </xf>
    <xf numFmtId="0" fontId="15" fillId="0" borderId="0" xfId="0" applyFont="1" applyFill="1" applyAlignment="1">
      <alignment vertical="top"/>
    </xf>
    <xf numFmtId="16" fontId="0" fillId="0" borderId="4" xfId="0" applyNumberFormat="1" applyFill="1" applyBorder="1" applyAlignment="1">
      <alignment vertical="top"/>
    </xf>
    <xf numFmtId="0" fontId="0" fillId="0" borderId="0" xfId="0" applyFill="1" applyBorder="1"/>
    <xf numFmtId="0" fontId="0" fillId="0" borderId="0" xfId="0" applyNumberFormat="1" applyFill="1" applyBorder="1"/>
    <xf numFmtId="16" fontId="0" fillId="0" borderId="4" xfId="0" applyNumberFormat="1" applyBorder="1" applyAlignment="1">
      <alignment vertical="top" wrapText="1"/>
    </xf>
    <xf numFmtId="0" fontId="0" fillId="6" borderId="0" xfId="0" applyFill="1" applyAlignment="1">
      <alignment vertical="top"/>
    </xf>
    <xf numFmtId="0" fontId="0" fillId="7" borderId="0" xfId="0" applyFill="1" applyAlignment="1">
      <alignment vertical="top"/>
    </xf>
    <xf numFmtId="0" fontId="0" fillId="8" borderId="0" xfId="0" applyFill="1" applyAlignment="1">
      <alignment vertical="top"/>
    </xf>
    <xf numFmtId="16" fontId="0" fillId="2" borderId="4" xfId="0" applyNumberFormat="1" applyFill="1" applyBorder="1" applyAlignment="1">
      <alignment vertical="top"/>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6" fillId="5" borderId="0" xfId="0" applyFont="1" applyFill="1" applyBorder="1" applyAlignment="1">
      <alignment horizontal="left" vertical="top" wrapText="1"/>
    </xf>
    <xf numFmtId="0" fontId="6" fillId="3" borderId="4" xfId="0" applyFont="1" applyFill="1" applyBorder="1" applyAlignment="1">
      <alignment horizontal="center"/>
    </xf>
    <xf numFmtId="0" fontId="6" fillId="3" borderId="4" xfId="0" applyFont="1" applyFill="1" applyBorder="1" applyAlignment="1">
      <alignment horizontal="center" vertical="center"/>
    </xf>
    <xf numFmtId="16" fontId="0" fillId="0" borderId="0" xfId="0" applyNumberFormat="1" applyBorder="1" applyAlignment="1">
      <alignment vertical="top"/>
    </xf>
  </cellXfs>
  <cellStyles count="4">
    <cellStyle name="Hyperlink" xfId="2" builtinId="8"/>
    <cellStyle name="Normal" xfId="0" builtinId="0"/>
    <cellStyle name="Normal 2" xfId="1"/>
    <cellStyle name="Percent" xfId="3"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01106280"/>
        <c:axId val="501105624"/>
      </c:barChart>
      <c:catAx>
        <c:axId val="5011062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01105624"/>
        <c:crosses val="autoZero"/>
        <c:auto val="1"/>
        <c:lblAlgn val="ctr"/>
        <c:lblOffset val="100"/>
        <c:noMultiLvlLbl val="0"/>
      </c:catAx>
      <c:valAx>
        <c:axId val="50110562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0110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(Sept)'!$G$4:$G$11</c:f>
              <c:strCache>
                <c:ptCount val="7"/>
                <c:pt idx="0">
                  <c:v>Initial</c:v>
                </c:pt>
                <c:pt idx="1">
                  <c:v>28-Sep</c:v>
                </c:pt>
                <c:pt idx="2">
                  <c:v>5-Oct</c:v>
                </c:pt>
                <c:pt idx="3">
                  <c:v>12-Oct</c:v>
                </c:pt>
                <c:pt idx="4">
                  <c:v>19-Oct</c:v>
                </c:pt>
                <c:pt idx="5">
                  <c:v>28-Oct</c:v>
                </c:pt>
                <c:pt idx="6">
                  <c:v>2-Nov</c:v>
                </c:pt>
              </c:strCache>
            </c:strRef>
          </c:cat>
          <c:val>
            <c:numRef>
              <c:f>'Status (Sept)'!$H$4:$H$11</c:f>
              <c:numCache>
                <c:formatCode>General</c:formatCode>
                <c:ptCount val="8"/>
                <c:pt idx="0">
                  <c:v>202</c:v>
                </c:pt>
                <c:pt idx="1">
                  <c:v>195</c:v>
                </c:pt>
                <c:pt idx="2">
                  <c:v>179</c:v>
                </c:pt>
                <c:pt idx="3">
                  <c:v>154</c:v>
                </c:pt>
                <c:pt idx="4">
                  <c:v>136</c:v>
                </c:pt>
                <c:pt idx="5">
                  <c:v>126</c:v>
                </c:pt>
                <c:pt idx="6">
                  <c:v>120</c:v>
                </c:pt>
              </c:numCache>
            </c:numRef>
          </c:val>
          <c:extLst>
            <c:ext xmlns:c16="http://schemas.microsoft.com/office/drawing/2014/chart" uri="{C3380CC4-5D6E-409C-BE32-E72D297353CC}">
              <c16:uniqueId val="{00000000-2C5F-45E6-AF52-43A85EDF77F3}"/>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(Sept)'!$G$4:$G$11</c:f>
              <c:strCache>
                <c:ptCount val="7"/>
                <c:pt idx="0">
                  <c:v>Initial</c:v>
                </c:pt>
                <c:pt idx="1">
                  <c:v>28-Sep</c:v>
                </c:pt>
                <c:pt idx="2">
                  <c:v>5-Oct</c:v>
                </c:pt>
                <c:pt idx="3">
                  <c:v>12-Oct</c:v>
                </c:pt>
                <c:pt idx="4">
                  <c:v>19-Oct</c:v>
                </c:pt>
                <c:pt idx="5">
                  <c:v>28-Oct</c:v>
                </c:pt>
                <c:pt idx="6">
                  <c:v>2-Nov</c:v>
                </c:pt>
              </c:strCache>
            </c:strRef>
          </c:cat>
          <c:val>
            <c:numRef>
              <c:f>'Status (Sept)'!$J$4:$J$11</c:f>
              <c:numCache>
                <c:formatCode>0</c:formatCode>
                <c:ptCount val="8"/>
                <c:pt idx="0">
                  <c:v>202</c:v>
                </c:pt>
                <c:pt idx="1">
                  <c:v>168.33333333333334</c:v>
                </c:pt>
                <c:pt idx="2">
                  <c:v>134.66666666666669</c:v>
                </c:pt>
                <c:pt idx="3">
                  <c:v>101.00000000000003</c:v>
                </c:pt>
                <c:pt idx="4">
                  <c:v>67.333333333333371</c:v>
                </c:pt>
                <c:pt idx="5">
                  <c:v>33.666666666666707</c:v>
                </c:pt>
                <c:pt idx="6">
                  <c:v>0</c:v>
                </c:pt>
              </c:numCache>
            </c:numRef>
          </c:val>
          <c:smooth val="0"/>
          <c:extLst>
            <c:ext xmlns:c16="http://schemas.microsoft.com/office/drawing/2014/chart" uri="{C3380CC4-5D6E-409C-BE32-E72D297353CC}">
              <c16:uniqueId val="{00000001-2C5F-45E6-AF52-43A85EDF77F3}"/>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D6E3-4277-AD9A-4BEEC5BC9CB4}"/>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D6E3-4277-AD9A-4BEEC5BC9CB4}"/>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D6E3-4277-AD9A-4BEEC5BC9CB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(Sept)'!$B$3:$D$3</c:f>
              <c:strCache>
                <c:ptCount val="3"/>
                <c:pt idx="0">
                  <c:v>1: editorial</c:v>
                </c:pt>
                <c:pt idx="1">
                  <c:v>2: technical, but solution is proposed</c:v>
                </c:pt>
                <c:pt idx="2">
                  <c:v>3: technical and solution is not provided</c:v>
                </c:pt>
              </c:strCache>
            </c:strRef>
          </c:cat>
          <c:val>
            <c:numRef>
              <c:f>'Status (Sept)'!$B$4:$D$4</c:f>
              <c:numCache>
                <c:formatCode>General</c:formatCode>
                <c:ptCount val="3"/>
                <c:pt idx="0">
                  <c:v>96</c:v>
                </c:pt>
                <c:pt idx="1">
                  <c:v>54</c:v>
                </c:pt>
                <c:pt idx="2">
                  <c:v>52</c:v>
                </c:pt>
              </c:numCache>
            </c:numRef>
          </c:val>
          <c:extLst>
            <c:ext xmlns:c16="http://schemas.microsoft.com/office/drawing/2014/chart" uri="{C3380CC4-5D6E-409C-BE32-E72D297353CC}">
              <c16:uniqueId val="{00000000-40A3-405A-82C0-03B3E085EE36}"/>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(Nov)'!$H$4:$H$11</c:f>
              <c:numCache>
                <c:formatCode>0</c:formatCode>
                <c:ptCount val="8"/>
                <c:pt idx="0">
                  <c:v>108</c:v>
                </c:pt>
                <c:pt idx="1">
                  <c:v>107</c:v>
                </c:pt>
                <c:pt idx="2">
                  <c:v>107</c:v>
                </c:pt>
                <c:pt idx="3">
                  <c:v>107</c:v>
                </c:pt>
                <c:pt idx="4">
                  <c:v>80</c:v>
                </c:pt>
              </c:numCache>
            </c:numRef>
          </c:val>
          <c:extLst>
            <c:ext xmlns:c16="http://schemas.microsoft.com/office/drawing/2014/chart" uri="{C3380CC4-5D6E-409C-BE32-E72D297353CC}">
              <c16:uniqueId val="{00000000-157D-4DCB-B604-45921C1FD2BB}"/>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(Nov)'!$J$4:$J$11</c:f>
              <c:numCache>
                <c:formatCode>0</c:formatCode>
                <c:ptCount val="8"/>
                <c:pt idx="0">
                  <c:v>108</c:v>
                </c:pt>
                <c:pt idx="1">
                  <c:v>92.571428571428569</c:v>
                </c:pt>
                <c:pt idx="2">
                  <c:v>77.142857142857139</c:v>
                </c:pt>
                <c:pt idx="3">
                  <c:v>61.714285714285708</c:v>
                </c:pt>
                <c:pt idx="4">
                  <c:v>46.285714285714278</c:v>
                </c:pt>
                <c:pt idx="5">
                  <c:v>30.857142857142847</c:v>
                </c:pt>
                <c:pt idx="6">
                  <c:v>15.428571428571418</c:v>
                </c:pt>
                <c:pt idx="7">
                  <c:v>0</c:v>
                </c:pt>
              </c:numCache>
            </c:numRef>
          </c:val>
          <c:smooth val="0"/>
          <c:extLst>
            <c:ext xmlns:c16="http://schemas.microsoft.com/office/drawing/2014/chart" uri="{C3380CC4-5D6E-409C-BE32-E72D297353CC}">
              <c16:uniqueId val="{00000001-157D-4DCB-B604-45921C1FD2BB}"/>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551-4DA6-A240-EDCBC3DAC40A}"/>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551-4DA6-A240-EDCBC3DAC40A}"/>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551-4DA6-A240-EDCBC3DAC40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(Nov)'!$B$3:$D$3</c:f>
              <c:strCache>
                <c:ptCount val="3"/>
                <c:pt idx="0">
                  <c:v>1: editorial</c:v>
                </c:pt>
                <c:pt idx="1">
                  <c:v>2: technical, but solution is proposed</c:v>
                </c:pt>
                <c:pt idx="2">
                  <c:v>3: technical and solution is not provided</c:v>
                </c:pt>
              </c:strCache>
            </c:strRef>
          </c:cat>
          <c:val>
            <c:numRef>
              <c:f>'Status (Nov)'!$B$4:$D$4</c:f>
              <c:numCache>
                <c:formatCode>General</c:formatCode>
                <c:ptCount val="3"/>
                <c:pt idx="0">
                  <c:v>96</c:v>
                </c:pt>
                <c:pt idx="1">
                  <c:v>54</c:v>
                </c:pt>
                <c:pt idx="2">
                  <c:v>52</c:v>
                </c:pt>
              </c:numCache>
            </c:numRef>
          </c:val>
          <c:extLst>
            <c:ext xmlns:c16="http://schemas.microsoft.com/office/drawing/2014/chart" uri="{C3380CC4-5D6E-409C-BE32-E72D297353CC}">
              <c16:uniqueId val="{00000006-5551-4DA6-A240-EDCBC3DAC40A}"/>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473</v>
      </c>
    </row>
    <row r="3" spans="2:4" ht="18.75" x14ac:dyDescent="0.3">
      <c r="C3" s="5" t="s">
        <v>0</v>
      </c>
    </row>
    <row r="4" spans="2:4" ht="18.75" x14ac:dyDescent="0.3">
      <c r="C4" s="5" t="s">
        <v>1</v>
      </c>
    </row>
    <row r="5" spans="2:4" ht="18.75" x14ac:dyDescent="0.3">
      <c r="B5" s="5"/>
    </row>
    <row r="6" spans="2:4" ht="14.85" customHeight="1" x14ac:dyDescent="0.2">
      <c r="B6" s="6" t="s">
        <v>2</v>
      </c>
      <c r="C6" s="124" t="s">
        <v>3</v>
      </c>
      <c r="D6" s="124"/>
    </row>
    <row r="7" spans="2:4" ht="17.25" customHeight="1" x14ac:dyDescent="0.2">
      <c r="B7" s="6" t="s">
        <v>4</v>
      </c>
      <c r="C7" s="126" t="s">
        <v>472</v>
      </c>
      <c r="D7" s="126"/>
    </row>
    <row r="8" spans="2:4" ht="15.75" x14ac:dyDescent="0.2">
      <c r="B8" s="6" t="s">
        <v>5</v>
      </c>
      <c r="C8" s="127">
        <v>42622</v>
      </c>
      <c r="D8" s="127"/>
    </row>
    <row r="9" spans="2:4" ht="14.85" customHeight="1" x14ac:dyDescent="0.2">
      <c r="B9" s="124" t="s">
        <v>6</v>
      </c>
      <c r="C9" s="6" t="s">
        <v>29</v>
      </c>
      <c r="D9" s="6" t="s">
        <v>471</v>
      </c>
    </row>
    <row r="10" spans="2:4" ht="15.75" x14ac:dyDescent="0.2">
      <c r="B10" s="124"/>
      <c r="C10" s="8" t="s">
        <v>24</v>
      </c>
      <c r="D10" s="8"/>
    </row>
    <row r="11" spans="2:4" ht="15.75" x14ac:dyDescent="0.2">
      <c r="B11" s="124"/>
      <c r="C11" s="8" t="s">
        <v>31</v>
      </c>
      <c r="D11" s="8" t="s">
        <v>30</v>
      </c>
    </row>
    <row r="12" spans="2:4" ht="15.75" x14ac:dyDescent="0.2">
      <c r="B12" s="124"/>
      <c r="C12" s="9"/>
      <c r="D12" s="10"/>
    </row>
    <row r="13" spans="2:4" ht="14.85" customHeight="1" x14ac:dyDescent="0.25">
      <c r="B13" s="124" t="s">
        <v>7</v>
      </c>
      <c r="C13" s="11" t="s">
        <v>25</v>
      </c>
      <c r="D13" s="6"/>
    </row>
    <row r="14" spans="2:4" ht="15.75" x14ac:dyDescent="0.2">
      <c r="B14" s="124"/>
      <c r="C14" s="125"/>
      <c r="D14" s="125"/>
    </row>
    <row r="15" spans="2:4" ht="15.75" x14ac:dyDescent="0.25">
      <c r="B15" s="124"/>
      <c r="C15" s="12"/>
    </row>
    <row r="16" spans="2:4" ht="14.85" customHeight="1" x14ac:dyDescent="0.2">
      <c r="B16" s="6" t="s">
        <v>8</v>
      </c>
      <c r="C16" s="124" t="s">
        <v>26</v>
      </c>
      <c r="D16" s="124"/>
    </row>
    <row r="17" spans="2:4" s="13" customFormat="1" ht="20.25" customHeight="1" x14ac:dyDescent="0.2">
      <c r="B17" s="6" t="s">
        <v>9</v>
      </c>
      <c r="C17" s="124" t="s">
        <v>27</v>
      </c>
      <c r="D17" s="124"/>
    </row>
    <row r="18" spans="2:4" s="13" customFormat="1" ht="84" customHeight="1" x14ac:dyDescent="0.2">
      <c r="B18" s="7" t="s">
        <v>10</v>
      </c>
      <c r="C18" s="124" t="s">
        <v>11</v>
      </c>
      <c r="D18" s="124"/>
    </row>
    <row r="19" spans="2:4" s="13" customFormat="1" ht="36.75" customHeight="1" x14ac:dyDescent="0.2">
      <c r="B19" s="9" t="s">
        <v>12</v>
      </c>
      <c r="C19" s="124" t="s">
        <v>13</v>
      </c>
      <c r="D19" s="124"/>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3"/>
  <sheetViews>
    <sheetView topLeftCell="J1" zoomScale="110" zoomScaleNormal="110" zoomScaleSheetLayoutView="70" workbookViewId="0">
      <pane ySplit="1" topLeftCell="A187" activePane="bottomLeft" state="frozen"/>
      <selection pane="bottomLeft" activeCell="N189" sqref="N189"/>
    </sheetView>
  </sheetViews>
  <sheetFormatPr defaultColWidth="8.85546875" defaultRowHeight="12.75" x14ac:dyDescent="0.2"/>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5"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x14ac:dyDescent="0.2">
      <c r="A1" s="31" t="s">
        <v>32</v>
      </c>
      <c r="B1" s="31" t="s">
        <v>14</v>
      </c>
      <c r="C1" s="31" t="s">
        <v>15</v>
      </c>
      <c r="D1" s="31" t="s">
        <v>16</v>
      </c>
      <c r="E1" s="31" t="s">
        <v>17</v>
      </c>
      <c r="F1" s="31" t="s">
        <v>18</v>
      </c>
      <c r="G1" s="31" t="s">
        <v>19</v>
      </c>
      <c r="H1" s="31" t="s">
        <v>20</v>
      </c>
      <c r="I1" s="31" t="s">
        <v>21</v>
      </c>
      <c r="J1" s="31" t="s">
        <v>22</v>
      </c>
      <c r="K1" s="38" t="s">
        <v>23</v>
      </c>
      <c r="L1" s="37" t="s">
        <v>479</v>
      </c>
      <c r="M1" s="72" t="s">
        <v>33</v>
      </c>
      <c r="N1" s="73" t="s">
        <v>489</v>
      </c>
      <c r="O1" s="73" t="s">
        <v>493</v>
      </c>
      <c r="P1" s="73" t="s">
        <v>491</v>
      </c>
      <c r="Q1" s="73" t="s">
        <v>490</v>
      </c>
      <c r="R1" t="s">
        <v>486</v>
      </c>
      <c r="S1" t="s">
        <v>487</v>
      </c>
      <c r="T1" t="s">
        <v>488</v>
      </c>
    </row>
    <row r="2" spans="1:20" x14ac:dyDescent="0.2">
      <c r="A2" s="14">
        <v>1</v>
      </c>
      <c r="B2" s="14" t="s">
        <v>34</v>
      </c>
      <c r="C2" s="14" t="s">
        <v>35</v>
      </c>
      <c r="D2" s="15" t="s">
        <v>36</v>
      </c>
      <c r="E2" s="16" t="s">
        <v>37</v>
      </c>
      <c r="F2" s="14">
        <v>2</v>
      </c>
      <c r="G2" s="17" t="s">
        <v>38</v>
      </c>
      <c r="H2" s="14">
        <v>18</v>
      </c>
      <c r="I2" s="26" t="s">
        <v>39</v>
      </c>
      <c r="J2" s="26" t="s">
        <v>40</v>
      </c>
      <c r="K2" s="32" t="s">
        <v>41</v>
      </c>
      <c r="L2" s="14">
        <v>1</v>
      </c>
      <c r="M2" s="14"/>
      <c r="N2" s="74"/>
      <c r="O2" s="74"/>
      <c r="P2" s="74"/>
      <c r="Q2" s="74"/>
    </row>
    <row r="3" spans="1:20" ht="76.5" x14ac:dyDescent="0.2">
      <c r="A3" s="14">
        <v>2</v>
      </c>
      <c r="B3" s="14" t="s">
        <v>34</v>
      </c>
      <c r="C3" s="14" t="s">
        <v>35</v>
      </c>
      <c r="D3" s="15" t="s">
        <v>36</v>
      </c>
      <c r="E3" s="16" t="s">
        <v>37</v>
      </c>
      <c r="F3" s="14">
        <v>2</v>
      </c>
      <c r="G3" s="17" t="s">
        <v>38</v>
      </c>
      <c r="H3" s="14">
        <v>22</v>
      </c>
      <c r="I3" s="26" t="s">
        <v>42</v>
      </c>
      <c r="J3" s="26" t="s">
        <v>43</v>
      </c>
      <c r="K3" s="32" t="s">
        <v>41</v>
      </c>
      <c r="L3" s="14">
        <v>1</v>
      </c>
      <c r="M3" s="14"/>
      <c r="N3" s="74"/>
      <c r="O3" s="74"/>
      <c r="P3" s="74"/>
      <c r="Q3" s="74"/>
    </row>
    <row r="4" spans="1:20" ht="102" x14ac:dyDescent="0.2">
      <c r="A4" s="14">
        <v>3</v>
      </c>
      <c r="B4" s="14" t="s">
        <v>34</v>
      </c>
      <c r="C4" s="14" t="s">
        <v>35</v>
      </c>
      <c r="D4" s="15" t="s">
        <v>36</v>
      </c>
      <c r="E4" s="16" t="s">
        <v>37</v>
      </c>
      <c r="F4" s="14">
        <v>2</v>
      </c>
      <c r="G4" s="17" t="s">
        <v>44</v>
      </c>
      <c r="H4" s="14">
        <v>26</v>
      </c>
      <c r="I4" s="26" t="s">
        <v>45</v>
      </c>
      <c r="J4" s="26" t="s">
        <v>46</v>
      </c>
      <c r="K4" s="32" t="s">
        <v>47</v>
      </c>
      <c r="L4" s="14">
        <v>1</v>
      </c>
      <c r="M4" s="14"/>
      <c r="N4" s="74"/>
      <c r="O4" s="74"/>
      <c r="P4" s="74"/>
      <c r="Q4" s="74"/>
    </row>
    <row r="5" spans="1:20" ht="25.5" x14ac:dyDescent="0.2">
      <c r="A5" s="14">
        <v>4</v>
      </c>
      <c r="B5" s="14" t="s">
        <v>34</v>
      </c>
      <c r="C5" s="14" t="s">
        <v>35</v>
      </c>
      <c r="D5" s="15" t="s">
        <v>36</v>
      </c>
      <c r="E5" s="16" t="s">
        <v>37</v>
      </c>
      <c r="F5" s="14">
        <v>2</v>
      </c>
      <c r="G5" s="17" t="s">
        <v>44</v>
      </c>
      <c r="H5" s="14">
        <v>26</v>
      </c>
      <c r="I5" s="26" t="s">
        <v>48</v>
      </c>
      <c r="J5" s="26" t="s">
        <v>40</v>
      </c>
      <c r="K5" s="32" t="s">
        <v>41</v>
      </c>
      <c r="L5" s="14">
        <v>1</v>
      </c>
      <c r="M5" s="14"/>
      <c r="N5" s="74"/>
      <c r="O5" s="74"/>
      <c r="P5" s="74"/>
      <c r="Q5" s="74"/>
    </row>
    <row r="6" spans="1:20" ht="25.5" x14ac:dyDescent="0.2">
      <c r="A6" s="14">
        <v>5</v>
      </c>
      <c r="B6" s="14" t="s">
        <v>34</v>
      </c>
      <c r="C6" s="14" t="s">
        <v>35</v>
      </c>
      <c r="D6" s="15" t="s">
        <v>36</v>
      </c>
      <c r="E6" s="16" t="s">
        <v>37</v>
      </c>
      <c r="F6" s="14">
        <v>2</v>
      </c>
      <c r="G6" s="17" t="s">
        <v>44</v>
      </c>
      <c r="H6" s="14">
        <v>27</v>
      </c>
      <c r="I6" s="26" t="s">
        <v>49</v>
      </c>
      <c r="J6" s="26" t="s">
        <v>40</v>
      </c>
      <c r="K6" s="32" t="s">
        <v>41</v>
      </c>
      <c r="L6" s="14">
        <v>1</v>
      </c>
      <c r="M6" s="14"/>
      <c r="N6" s="74"/>
      <c r="O6" s="74"/>
      <c r="P6" s="74"/>
      <c r="Q6" s="74"/>
    </row>
    <row r="7" spans="1:20" ht="38.25" x14ac:dyDescent="0.2">
      <c r="A7" s="14">
        <v>6</v>
      </c>
      <c r="B7" s="14" t="s">
        <v>34</v>
      </c>
      <c r="C7" s="14" t="s">
        <v>35</v>
      </c>
      <c r="D7" s="15" t="s">
        <v>36</v>
      </c>
      <c r="E7" s="16" t="s">
        <v>37</v>
      </c>
      <c r="F7" s="14">
        <v>2</v>
      </c>
      <c r="G7" s="17" t="s">
        <v>44</v>
      </c>
      <c r="H7" s="14">
        <v>29</v>
      </c>
      <c r="I7" s="26" t="s">
        <v>50</v>
      </c>
      <c r="J7" s="26" t="s">
        <v>51</v>
      </c>
      <c r="K7" s="32" t="s">
        <v>41</v>
      </c>
      <c r="L7" s="14">
        <v>1</v>
      </c>
      <c r="M7" s="14"/>
      <c r="N7" s="74"/>
      <c r="O7" s="74"/>
      <c r="P7" s="74"/>
      <c r="Q7" s="74"/>
    </row>
    <row r="8" spans="1:20" ht="38.25" x14ac:dyDescent="0.2">
      <c r="A8" s="14">
        <v>7</v>
      </c>
      <c r="B8" s="14" t="s">
        <v>34</v>
      </c>
      <c r="C8" s="14" t="s">
        <v>35</v>
      </c>
      <c r="D8" s="15" t="s">
        <v>36</v>
      </c>
      <c r="E8" s="16" t="s">
        <v>37</v>
      </c>
      <c r="F8" s="14">
        <v>2</v>
      </c>
      <c r="G8" s="17" t="s">
        <v>44</v>
      </c>
      <c r="H8" s="14">
        <v>30</v>
      </c>
      <c r="I8" s="26" t="s">
        <v>52</v>
      </c>
      <c r="J8" s="26" t="s">
        <v>40</v>
      </c>
      <c r="K8" s="32" t="s">
        <v>41</v>
      </c>
      <c r="L8" s="14">
        <v>1</v>
      </c>
      <c r="M8" s="14"/>
      <c r="N8" s="74"/>
      <c r="O8" s="74"/>
      <c r="P8" s="74"/>
      <c r="Q8" s="74"/>
    </row>
    <row r="9" spans="1:20" ht="25.5" x14ac:dyDescent="0.2">
      <c r="A9" s="14">
        <v>8</v>
      </c>
      <c r="B9" s="14" t="s">
        <v>34</v>
      </c>
      <c r="C9" s="14" t="s">
        <v>35</v>
      </c>
      <c r="D9" s="15" t="s">
        <v>36</v>
      </c>
      <c r="E9" s="16" t="s">
        <v>37</v>
      </c>
      <c r="F9" s="14">
        <v>2</v>
      </c>
      <c r="G9" s="17" t="s">
        <v>44</v>
      </c>
      <c r="H9" s="14">
        <v>31</v>
      </c>
      <c r="I9" s="26" t="s">
        <v>53</v>
      </c>
      <c r="J9" s="26" t="s">
        <v>54</v>
      </c>
      <c r="K9" s="32" t="s">
        <v>41</v>
      </c>
      <c r="L9" s="14">
        <v>1</v>
      </c>
      <c r="M9" s="14"/>
      <c r="N9" s="74"/>
      <c r="O9" s="74"/>
      <c r="P9" s="74"/>
      <c r="Q9" s="74"/>
    </row>
    <row r="10" spans="1:20" ht="178.5" x14ac:dyDescent="0.2">
      <c r="A10" s="14">
        <v>9</v>
      </c>
      <c r="B10" s="14" t="s">
        <v>34</v>
      </c>
      <c r="C10" s="14" t="s">
        <v>35</v>
      </c>
      <c r="D10" s="15" t="s">
        <v>36</v>
      </c>
      <c r="E10" s="16" t="s">
        <v>37</v>
      </c>
      <c r="F10" s="14">
        <v>2</v>
      </c>
      <c r="G10" s="17" t="s">
        <v>44</v>
      </c>
      <c r="H10" s="14">
        <v>30</v>
      </c>
      <c r="I10" s="26" t="s">
        <v>55</v>
      </c>
      <c r="J10" s="26" t="s">
        <v>56</v>
      </c>
      <c r="K10" s="32" t="s">
        <v>47</v>
      </c>
      <c r="L10" s="14">
        <v>2</v>
      </c>
      <c r="M10" s="14"/>
      <c r="N10" s="14"/>
      <c r="O10" s="74"/>
      <c r="P10" s="74"/>
      <c r="Q10" s="74"/>
    </row>
    <row r="11" spans="1:20" ht="102" x14ac:dyDescent="0.2">
      <c r="A11" s="14">
        <v>10</v>
      </c>
      <c r="B11" s="14" t="s">
        <v>34</v>
      </c>
      <c r="C11" s="14" t="s">
        <v>35</v>
      </c>
      <c r="D11" s="15" t="s">
        <v>36</v>
      </c>
      <c r="E11" s="16" t="s">
        <v>37</v>
      </c>
      <c r="F11" s="14">
        <v>2</v>
      </c>
      <c r="G11" s="17">
        <v>3.2</v>
      </c>
      <c r="H11" s="14">
        <v>4</v>
      </c>
      <c r="I11" s="26" t="s">
        <v>57</v>
      </c>
      <c r="J11" s="26" t="s">
        <v>58</v>
      </c>
      <c r="K11" s="32" t="s">
        <v>47</v>
      </c>
      <c r="L11" s="14">
        <v>2</v>
      </c>
      <c r="M11" s="14"/>
      <c r="N11" s="14"/>
      <c r="O11" s="74"/>
      <c r="P11" s="74"/>
      <c r="Q11" s="74"/>
    </row>
    <row r="12" spans="1:20" ht="395.25" x14ac:dyDescent="0.2">
      <c r="A12" s="14">
        <v>11</v>
      </c>
      <c r="B12" s="14" t="s">
        <v>34</v>
      </c>
      <c r="C12" s="14" t="s">
        <v>35</v>
      </c>
      <c r="D12" s="15" t="s">
        <v>36</v>
      </c>
      <c r="E12" s="16" t="s">
        <v>37</v>
      </c>
      <c r="F12" s="14">
        <v>3</v>
      </c>
      <c r="G12" s="17" t="s">
        <v>59</v>
      </c>
      <c r="H12" s="14">
        <v>2</v>
      </c>
      <c r="I12" s="26" t="s">
        <v>60</v>
      </c>
      <c r="J12" s="26" t="s">
        <v>61</v>
      </c>
      <c r="K12" s="32" t="s">
        <v>47</v>
      </c>
      <c r="L12" s="14"/>
      <c r="M12" s="14"/>
      <c r="N12" s="14"/>
      <c r="O12" s="74"/>
      <c r="P12" s="74"/>
      <c r="Q12" s="74"/>
    </row>
    <row r="13" spans="1:20" x14ac:dyDescent="0.2">
      <c r="A13" s="14">
        <v>12</v>
      </c>
      <c r="B13" s="14" t="s">
        <v>34</v>
      </c>
      <c r="C13" s="14" t="s">
        <v>35</v>
      </c>
      <c r="D13" s="15" t="s">
        <v>36</v>
      </c>
      <c r="E13" s="16" t="s">
        <v>37</v>
      </c>
      <c r="F13" s="14">
        <v>3</v>
      </c>
      <c r="G13" s="17" t="s">
        <v>59</v>
      </c>
      <c r="H13" s="14">
        <v>6</v>
      </c>
      <c r="I13" s="26" t="s">
        <v>62</v>
      </c>
      <c r="J13" s="26" t="s">
        <v>40</v>
      </c>
      <c r="K13" s="32" t="s">
        <v>41</v>
      </c>
      <c r="L13" s="14">
        <v>1</v>
      </c>
      <c r="M13" s="14"/>
      <c r="N13" s="74"/>
      <c r="O13" s="74"/>
      <c r="P13" s="74"/>
      <c r="Q13" s="74"/>
    </row>
    <row r="14" spans="1:20" ht="38.25" x14ac:dyDescent="0.2">
      <c r="A14" s="14">
        <v>13</v>
      </c>
      <c r="B14" s="14" t="s">
        <v>34</v>
      </c>
      <c r="C14" s="14" t="s">
        <v>35</v>
      </c>
      <c r="D14" s="15" t="s">
        <v>36</v>
      </c>
      <c r="E14" s="16" t="s">
        <v>37</v>
      </c>
      <c r="F14" s="14">
        <v>3</v>
      </c>
      <c r="G14" s="17" t="s">
        <v>59</v>
      </c>
      <c r="H14" s="14">
        <v>10</v>
      </c>
      <c r="I14" s="26" t="s">
        <v>63</v>
      </c>
      <c r="J14" s="26" t="s">
        <v>40</v>
      </c>
      <c r="K14" s="32" t="s">
        <v>41</v>
      </c>
      <c r="L14" s="14">
        <v>1</v>
      </c>
      <c r="M14" s="14"/>
      <c r="N14" s="74"/>
      <c r="O14" s="74"/>
      <c r="P14" s="74"/>
      <c r="Q14" s="74"/>
    </row>
    <row r="15" spans="1:20" ht="318.75" x14ac:dyDescent="0.2">
      <c r="A15" s="14">
        <v>14</v>
      </c>
      <c r="B15" s="14" t="s">
        <v>34</v>
      </c>
      <c r="C15" s="14" t="s">
        <v>35</v>
      </c>
      <c r="D15" s="15" t="s">
        <v>36</v>
      </c>
      <c r="E15" s="16" t="s">
        <v>37</v>
      </c>
      <c r="F15" s="14">
        <v>3</v>
      </c>
      <c r="G15" s="17" t="s">
        <v>64</v>
      </c>
      <c r="H15" s="14">
        <v>11</v>
      </c>
      <c r="I15" s="26" t="s">
        <v>65</v>
      </c>
      <c r="J15" s="26" t="s">
        <v>66</v>
      </c>
      <c r="K15" s="32" t="s">
        <v>47</v>
      </c>
      <c r="L15" s="14"/>
      <c r="M15" s="14"/>
      <c r="N15" s="14"/>
      <c r="O15" s="74"/>
      <c r="P15" s="74"/>
      <c r="Q15" s="74"/>
    </row>
    <row r="16" spans="1:20" x14ac:dyDescent="0.2">
      <c r="A16" s="14">
        <v>15</v>
      </c>
      <c r="B16" s="14" t="s">
        <v>34</v>
      </c>
      <c r="C16" s="14" t="s">
        <v>35</v>
      </c>
      <c r="D16" s="15" t="s">
        <v>36</v>
      </c>
      <c r="E16" s="16" t="s">
        <v>37</v>
      </c>
      <c r="F16" s="14">
        <v>3</v>
      </c>
      <c r="G16" s="17" t="s">
        <v>64</v>
      </c>
      <c r="H16" s="14">
        <v>17</v>
      </c>
      <c r="I16" s="26" t="s">
        <v>62</v>
      </c>
      <c r="J16" s="26" t="s">
        <v>40</v>
      </c>
      <c r="K16" s="32" t="s">
        <v>41</v>
      </c>
      <c r="L16" s="14">
        <v>1</v>
      </c>
      <c r="M16" s="14"/>
      <c r="N16" s="74"/>
      <c r="O16" s="74"/>
      <c r="P16" s="74"/>
      <c r="Q16" s="74"/>
    </row>
    <row r="17" spans="1:17" ht="38.25" x14ac:dyDescent="0.2">
      <c r="A17" s="14">
        <v>16</v>
      </c>
      <c r="B17" s="14" t="s">
        <v>34</v>
      </c>
      <c r="C17" s="14" t="s">
        <v>35</v>
      </c>
      <c r="D17" s="15" t="s">
        <v>36</v>
      </c>
      <c r="E17" s="16" t="s">
        <v>37</v>
      </c>
      <c r="F17" s="14">
        <v>3</v>
      </c>
      <c r="G17" s="17" t="s">
        <v>67</v>
      </c>
      <c r="H17" s="14">
        <v>18</v>
      </c>
      <c r="I17" s="26" t="s">
        <v>68</v>
      </c>
      <c r="J17" s="26" t="s">
        <v>69</v>
      </c>
      <c r="K17" s="32" t="s">
        <v>47</v>
      </c>
      <c r="L17" s="14">
        <v>3</v>
      </c>
      <c r="M17" s="14"/>
      <c r="N17" s="14"/>
      <c r="O17" s="74"/>
      <c r="P17" s="74"/>
      <c r="Q17" s="74"/>
    </row>
    <row r="18" spans="1:17" x14ac:dyDescent="0.2">
      <c r="A18" s="14">
        <v>17</v>
      </c>
      <c r="B18" s="14" t="s">
        <v>34</v>
      </c>
      <c r="C18" s="14" t="s">
        <v>35</v>
      </c>
      <c r="D18" s="15" t="s">
        <v>36</v>
      </c>
      <c r="E18" s="16" t="s">
        <v>37</v>
      </c>
      <c r="F18" s="14">
        <v>3</v>
      </c>
      <c r="G18" s="17" t="s">
        <v>70</v>
      </c>
      <c r="H18" s="14">
        <v>27</v>
      </c>
      <c r="I18" s="26" t="s">
        <v>71</v>
      </c>
      <c r="J18" s="26" t="s">
        <v>40</v>
      </c>
      <c r="K18" s="32" t="s">
        <v>41</v>
      </c>
      <c r="L18" s="14">
        <v>1</v>
      </c>
      <c r="M18" s="14"/>
      <c r="N18" s="74"/>
      <c r="O18" s="74"/>
      <c r="P18" s="74"/>
      <c r="Q18" s="74"/>
    </row>
    <row r="19" spans="1:17" ht="204" x14ac:dyDescent="0.2">
      <c r="A19" s="14">
        <v>18</v>
      </c>
      <c r="B19" s="14" t="s">
        <v>34</v>
      </c>
      <c r="C19" s="14" t="s">
        <v>35</v>
      </c>
      <c r="D19" s="15" t="s">
        <v>36</v>
      </c>
      <c r="E19" s="16" t="s">
        <v>37</v>
      </c>
      <c r="F19" s="14">
        <v>3</v>
      </c>
      <c r="G19" s="17" t="s">
        <v>70</v>
      </c>
      <c r="H19" s="14">
        <v>27</v>
      </c>
      <c r="I19" s="26" t="s">
        <v>72</v>
      </c>
      <c r="J19" s="26" t="s">
        <v>73</v>
      </c>
      <c r="K19" s="32" t="s">
        <v>47</v>
      </c>
      <c r="L19" s="14">
        <v>1</v>
      </c>
      <c r="M19" s="14"/>
      <c r="N19" s="74"/>
      <c r="O19" s="74"/>
      <c r="P19" s="74"/>
      <c r="Q19" s="74"/>
    </row>
    <row r="20" spans="1:17" ht="229.5" x14ac:dyDescent="0.2">
      <c r="A20" s="14">
        <v>19</v>
      </c>
      <c r="B20" s="14" t="s">
        <v>34</v>
      </c>
      <c r="C20" s="14" t="s">
        <v>35</v>
      </c>
      <c r="D20" s="15" t="s">
        <v>36</v>
      </c>
      <c r="E20" s="16" t="s">
        <v>37</v>
      </c>
      <c r="F20" s="14">
        <v>3</v>
      </c>
      <c r="G20" s="17" t="s">
        <v>70</v>
      </c>
      <c r="H20" s="14">
        <v>31</v>
      </c>
      <c r="I20" s="26" t="s">
        <v>74</v>
      </c>
      <c r="J20" s="26" t="s">
        <v>75</v>
      </c>
      <c r="K20" s="32" t="s">
        <v>47</v>
      </c>
      <c r="L20" s="14">
        <v>3</v>
      </c>
      <c r="M20" s="14"/>
      <c r="N20" s="14"/>
      <c r="O20" s="74"/>
      <c r="P20" s="74"/>
      <c r="Q20" s="74"/>
    </row>
    <row r="21" spans="1:17" ht="25.5" x14ac:dyDescent="0.2">
      <c r="A21" s="14">
        <v>20</v>
      </c>
      <c r="B21" s="14" t="s">
        <v>34</v>
      </c>
      <c r="C21" s="14" t="s">
        <v>35</v>
      </c>
      <c r="D21" s="15" t="s">
        <v>36</v>
      </c>
      <c r="E21" s="16" t="s">
        <v>37</v>
      </c>
      <c r="F21" s="14">
        <v>4</v>
      </c>
      <c r="G21" s="17" t="s">
        <v>76</v>
      </c>
      <c r="H21" s="14">
        <v>7</v>
      </c>
      <c r="I21" s="26" t="s">
        <v>77</v>
      </c>
      <c r="J21" s="26" t="s">
        <v>78</v>
      </c>
      <c r="K21" s="32" t="s">
        <v>41</v>
      </c>
      <c r="L21" s="14">
        <v>1</v>
      </c>
      <c r="M21" s="14"/>
      <c r="N21" s="74"/>
      <c r="O21" s="74"/>
      <c r="P21" s="74"/>
      <c r="Q21" s="74"/>
    </row>
    <row r="22" spans="1:17" ht="344.25" x14ac:dyDescent="0.2">
      <c r="A22" s="14">
        <v>21</v>
      </c>
      <c r="B22" s="14" t="s">
        <v>34</v>
      </c>
      <c r="C22" s="14" t="s">
        <v>35</v>
      </c>
      <c r="D22" s="15" t="s">
        <v>36</v>
      </c>
      <c r="E22" s="16" t="s">
        <v>37</v>
      </c>
      <c r="F22" s="14">
        <v>4</v>
      </c>
      <c r="G22" s="17" t="s">
        <v>79</v>
      </c>
      <c r="H22" s="14">
        <v>14</v>
      </c>
      <c r="I22" s="26" t="s">
        <v>80</v>
      </c>
      <c r="J22" s="26" t="s">
        <v>81</v>
      </c>
      <c r="K22" s="32" t="s">
        <v>47</v>
      </c>
      <c r="L22" s="14">
        <v>2</v>
      </c>
      <c r="M22" s="14"/>
      <c r="N22" s="14"/>
      <c r="O22" s="74"/>
      <c r="P22" s="74"/>
      <c r="Q22" s="74"/>
    </row>
    <row r="23" spans="1:17" ht="153" x14ac:dyDescent="0.2">
      <c r="A23" s="14">
        <v>22</v>
      </c>
      <c r="B23" s="14" t="s">
        <v>34</v>
      </c>
      <c r="C23" s="14" t="s">
        <v>35</v>
      </c>
      <c r="D23" s="15" t="s">
        <v>36</v>
      </c>
      <c r="E23" s="16" t="s">
        <v>37</v>
      </c>
      <c r="F23" s="14">
        <v>4</v>
      </c>
      <c r="G23" s="17" t="s">
        <v>79</v>
      </c>
      <c r="H23" s="14">
        <v>24</v>
      </c>
      <c r="I23" s="26" t="s">
        <v>82</v>
      </c>
      <c r="J23" s="26" t="s">
        <v>40</v>
      </c>
      <c r="K23" s="32" t="s">
        <v>47</v>
      </c>
      <c r="L23" s="14">
        <v>1</v>
      </c>
      <c r="M23" s="14"/>
      <c r="N23" s="74"/>
      <c r="O23" s="74"/>
      <c r="P23" s="74"/>
      <c r="Q23" s="74"/>
    </row>
    <row r="24" spans="1:17" ht="409.5" x14ac:dyDescent="0.2">
      <c r="A24" s="14">
        <v>23</v>
      </c>
      <c r="B24" s="14" t="s">
        <v>34</v>
      </c>
      <c r="C24" s="14" t="s">
        <v>35</v>
      </c>
      <c r="D24" s="15" t="s">
        <v>36</v>
      </c>
      <c r="E24" s="16" t="s">
        <v>37</v>
      </c>
      <c r="F24" s="14">
        <v>4</v>
      </c>
      <c r="G24" s="17" t="s">
        <v>83</v>
      </c>
      <c r="H24" s="14">
        <v>29</v>
      </c>
      <c r="I24" s="26" t="s">
        <v>84</v>
      </c>
      <c r="J24" s="26" t="s">
        <v>85</v>
      </c>
      <c r="K24" s="32" t="s">
        <v>47</v>
      </c>
      <c r="L24" s="14">
        <v>2</v>
      </c>
      <c r="M24" s="14"/>
      <c r="N24" s="14"/>
      <c r="O24" s="74"/>
      <c r="P24" s="74"/>
      <c r="Q24" s="74"/>
    </row>
    <row r="25" spans="1:17" ht="63.75" x14ac:dyDescent="0.2">
      <c r="A25" s="14">
        <v>24</v>
      </c>
      <c r="B25" s="14" t="s">
        <v>34</v>
      </c>
      <c r="C25" s="14" t="s">
        <v>35</v>
      </c>
      <c r="D25" s="15" t="s">
        <v>36</v>
      </c>
      <c r="E25" s="16" t="s">
        <v>37</v>
      </c>
      <c r="F25" s="14">
        <v>5</v>
      </c>
      <c r="G25" s="17" t="s">
        <v>86</v>
      </c>
      <c r="H25" s="14">
        <v>10</v>
      </c>
      <c r="I25" s="26" t="s">
        <v>87</v>
      </c>
      <c r="J25" s="26" t="s">
        <v>40</v>
      </c>
      <c r="K25" s="32" t="s">
        <v>41</v>
      </c>
      <c r="L25" s="14">
        <v>1</v>
      </c>
      <c r="M25" s="14"/>
      <c r="N25" s="74"/>
      <c r="O25" s="74"/>
      <c r="P25" s="74"/>
      <c r="Q25" s="74"/>
    </row>
    <row r="26" spans="1:17" x14ac:dyDescent="0.2">
      <c r="A26" s="14">
        <v>25</v>
      </c>
      <c r="B26" s="14" t="s">
        <v>34</v>
      </c>
      <c r="C26" s="14" t="s">
        <v>35</v>
      </c>
      <c r="D26" s="15" t="s">
        <v>36</v>
      </c>
      <c r="E26" s="16" t="s">
        <v>37</v>
      </c>
      <c r="F26" s="14">
        <v>5</v>
      </c>
      <c r="G26" s="17" t="s">
        <v>83</v>
      </c>
      <c r="H26" s="14">
        <v>1</v>
      </c>
      <c r="I26" s="26" t="s">
        <v>88</v>
      </c>
      <c r="J26" s="26" t="s">
        <v>40</v>
      </c>
      <c r="K26" s="32" t="s">
        <v>41</v>
      </c>
      <c r="L26" s="14">
        <v>1</v>
      </c>
      <c r="M26" s="14"/>
      <c r="N26" s="74"/>
      <c r="O26" s="74"/>
      <c r="P26" s="74"/>
      <c r="Q26" s="74"/>
    </row>
    <row r="27" spans="1:17" ht="102" x14ac:dyDescent="0.2">
      <c r="A27" s="14">
        <v>26</v>
      </c>
      <c r="B27" s="14" t="s">
        <v>34</v>
      </c>
      <c r="C27" s="14" t="s">
        <v>35</v>
      </c>
      <c r="D27" s="15" t="s">
        <v>36</v>
      </c>
      <c r="E27" s="16" t="s">
        <v>37</v>
      </c>
      <c r="F27" s="14">
        <v>5</v>
      </c>
      <c r="G27" s="17" t="s">
        <v>89</v>
      </c>
      <c r="H27" s="14">
        <v>17</v>
      </c>
      <c r="I27" s="26" t="s">
        <v>90</v>
      </c>
      <c r="J27" s="26" t="s">
        <v>40</v>
      </c>
      <c r="K27" s="32" t="s">
        <v>41</v>
      </c>
      <c r="L27" s="14">
        <v>1</v>
      </c>
      <c r="M27" s="14"/>
      <c r="N27" s="74"/>
      <c r="O27" s="74"/>
      <c r="P27" s="74"/>
      <c r="Q27" s="74"/>
    </row>
    <row r="28" spans="1:17" ht="51" x14ac:dyDescent="0.2">
      <c r="A28" s="14">
        <v>27</v>
      </c>
      <c r="B28" s="14" t="s">
        <v>34</v>
      </c>
      <c r="C28" s="14" t="s">
        <v>35</v>
      </c>
      <c r="D28" s="15" t="s">
        <v>36</v>
      </c>
      <c r="E28" s="16" t="s">
        <v>37</v>
      </c>
      <c r="F28" s="14">
        <v>5</v>
      </c>
      <c r="G28" s="17" t="s">
        <v>89</v>
      </c>
      <c r="H28" s="14">
        <v>20</v>
      </c>
      <c r="I28" s="26" t="s">
        <v>91</v>
      </c>
      <c r="J28" s="26" t="s">
        <v>75</v>
      </c>
      <c r="K28" s="32" t="s">
        <v>41</v>
      </c>
      <c r="L28" s="14">
        <v>3</v>
      </c>
      <c r="M28" s="14"/>
      <c r="N28" s="14"/>
      <c r="O28" s="74"/>
      <c r="P28" s="74"/>
      <c r="Q28" s="74"/>
    </row>
    <row r="29" spans="1:17" ht="127.5" x14ac:dyDescent="0.2">
      <c r="A29" s="14">
        <v>28</v>
      </c>
      <c r="B29" s="14" t="s">
        <v>34</v>
      </c>
      <c r="C29" s="14" t="s">
        <v>35</v>
      </c>
      <c r="D29" s="15" t="s">
        <v>36</v>
      </c>
      <c r="E29" s="16" t="s">
        <v>37</v>
      </c>
      <c r="F29" s="14">
        <v>6</v>
      </c>
      <c r="G29" s="17" t="s">
        <v>92</v>
      </c>
      <c r="H29" s="14">
        <v>2</v>
      </c>
      <c r="I29" s="26" t="s">
        <v>93</v>
      </c>
      <c r="J29" s="26" t="s">
        <v>40</v>
      </c>
      <c r="K29" s="32" t="s">
        <v>41</v>
      </c>
      <c r="L29" s="14">
        <v>1</v>
      </c>
      <c r="M29" s="14"/>
      <c r="N29" s="74"/>
      <c r="O29" s="74"/>
      <c r="P29" s="74"/>
      <c r="Q29" s="74"/>
    </row>
    <row r="30" spans="1:17" ht="140.25" x14ac:dyDescent="0.2">
      <c r="A30" s="14">
        <v>29</v>
      </c>
      <c r="B30" s="14" t="s">
        <v>34</v>
      </c>
      <c r="C30" s="14" t="s">
        <v>35</v>
      </c>
      <c r="D30" s="15" t="s">
        <v>36</v>
      </c>
      <c r="E30" s="16" t="s">
        <v>37</v>
      </c>
      <c r="F30" s="14">
        <v>6</v>
      </c>
      <c r="G30" s="17" t="s">
        <v>92</v>
      </c>
      <c r="H30" s="14">
        <v>5</v>
      </c>
      <c r="I30" s="26" t="s">
        <v>94</v>
      </c>
      <c r="J30" s="26" t="s">
        <v>95</v>
      </c>
      <c r="K30" s="32" t="s">
        <v>41</v>
      </c>
      <c r="L30" s="14">
        <v>2</v>
      </c>
      <c r="M30" s="14"/>
      <c r="N30" s="14"/>
      <c r="O30" s="74"/>
      <c r="P30" s="74"/>
      <c r="Q30" s="74"/>
    </row>
    <row r="31" spans="1:17" ht="38.25" x14ac:dyDescent="0.2">
      <c r="A31" s="14">
        <v>30</v>
      </c>
      <c r="B31" s="14" t="s">
        <v>34</v>
      </c>
      <c r="C31" s="14" t="s">
        <v>35</v>
      </c>
      <c r="D31" s="15" t="s">
        <v>36</v>
      </c>
      <c r="E31" s="16" t="s">
        <v>37</v>
      </c>
      <c r="F31" s="14">
        <v>6</v>
      </c>
      <c r="G31" s="17" t="s">
        <v>96</v>
      </c>
      <c r="H31" s="14">
        <v>9</v>
      </c>
      <c r="I31" s="26" t="s">
        <v>97</v>
      </c>
      <c r="J31" s="26" t="s">
        <v>40</v>
      </c>
      <c r="K31" s="32" t="s">
        <v>41</v>
      </c>
      <c r="L31" s="14">
        <v>2</v>
      </c>
      <c r="M31" s="14"/>
      <c r="N31" s="14"/>
      <c r="O31" s="74"/>
      <c r="P31" s="74"/>
      <c r="Q31" s="74"/>
    </row>
    <row r="32" spans="1:17" ht="63.75" x14ac:dyDescent="0.2">
      <c r="A32" s="14">
        <v>31</v>
      </c>
      <c r="B32" s="14" t="s">
        <v>34</v>
      </c>
      <c r="C32" s="14" t="s">
        <v>35</v>
      </c>
      <c r="D32" s="15" t="s">
        <v>36</v>
      </c>
      <c r="E32" s="16" t="s">
        <v>37</v>
      </c>
      <c r="F32" s="14">
        <v>6</v>
      </c>
      <c r="G32" s="17" t="s">
        <v>96</v>
      </c>
      <c r="H32" s="14">
        <v>11</v>
      </c>
      <c r="I32" s="26" t="s">
        <v>98</v>
      </c>
      <c r="J32" s="26" t="s">
        <v>40</v>
      </c>
      <c r="K32" s="32" t="s">
        <v>41</v>
      </c>
      <c r="L32" s="14">
        <v>2</v>
      </c>
      <c r="M32" s="14"/>
      <c r="N32" s="14"/>
      <c r="O32" s="74"/>
      <c r="P32" s="74"/>
      <c r="Q32" s="74"/>
    </row>
    <row r="33" spans="1:17" ht="39" thickBot="1" x14ac:dyDescent="0.25">
      <c r="A33" s="43">
        <v>32</v>
      </c>
      <c r="B33" s="43" t="s">
        <v>34</v>
      </c>
      <c r="C33" s="43" t="s">
        <v>35</v>
      </c>
      <c r="D33" s="44" t="s">
        <v>36</v>
      </c>
      <c r="E33" s="50" t="s">
        <v>37</v>
      </c>
      <c r="F33" s="43">
        <v>6</v>
      </c>
      <c r="G33" s="51" t="s">
        <v>96</v>
      </c>
      <c r="H33" s="43">
        <v>14</v>
      </c>
      <c r="I33" s="45" t="s">
        <v>99</v>
      </c>
      <c r="J33" s="45" t="s">
        <v>75</v>
      </c>
      <c r="K33" s="46" t="s">
        <v>41</v>
      </c>
      <c r="L33" s="43">
        <v>3</v>
      </c>
      <c r="M33" s="14"/>
      <c r="N33" s="14"/>
      <c r="O33" s="74"/>
      <c r="P33" s="74"/>
      <c r="Q33" s="74"/>
    </row>
    <row r="34" spans="1:17" ht="25.5" x14ac:dyDescent="0.2">
      <c r="A34" s="39">
        <v>33</v>
      </c>
      <c r="B34" s="39" t="s">
        <v>100</v>
      </c>
      <c r="C34" s="39" t="s">
        <v>101</v>
      </c>
      <c r="D34" s="40" t="s">
        <v>102</v>
      </c>
      <c r="E34" s="47">
        <v>441293886490</v>
      </c>
      <c r="F34" s="48">
        <v>3</v>
      </c>
      <c r="G34" s="48" t="s">
        <v>103</v>
      </c>
      <c r="H34" s="48">
        <v>3</v>
      </c>
      <c r="I34" s="41" t="s">
        <v>104</v>
      </c>
      <c r="J34" s="41" t="s">
        <v>105</v>
      </c>
      <c r="K34" s="49" t="s">
        <v>47</v>
      </c>
      <c r="L34" s="39">
        <v>1</v>
      </c>
      <c r="M34" s="14"/>
      <c r="N34" s="74"/>
      <c r="O34" s="74"/>
      <c r="P34" s="74"/>
      <c r="Q34" s="74"/>
    </row>
    <row r="35" spans="1:17" x14ac:dyDescent="0.2">
      <c r="A35" s="14">
        <v>34</v>
      </c>
      <c r="B35" s="14" t="s">
        <v>100</v>
      </c>
      <c r="C35" s="14" t="s">
        <v>101</v>
      </c>
      <c r="D35" s="15" t="s">
        <v>102</v>
      </c>
      <c r="E35" s="19">
        <v>441293886490</v>
      </c>
      <c r="F35" s="20">
        <v>3</v>
      </c>
      <c r="G35" s="20" t="s">
        <v>103</v>
      </c>
      <c r="H35" s="20">
        <v>5</v>
      </c>
      <c r="I35" s="26" t="s">
        <v>106</v>
      </c>
      <c r="J35" s="26" t="s">
        <v>107</v>
      </c>
      <c r="K35" s="34" t="s">
        <v>47</v>
      </c>
      <c r="L35" s="14">
        <v>1</v>
      </c>
      <c r="M35" s="14"/>
      <c r="N35" s="74"/>
      <c r="O35" s="74"/>
      <c r="P35" s="74"/>
      <c r="Q35" s="74"/>
    </row>
    <row r="36" spans="1:17" ht="25.5" x14ac:dyDescent="0.2">
      <c r="A36" s="14">
        <v>35</v>
      </c>
      <c r="B36" s="14" t="s">
        <v>100</v>
      </c>
      <c r="C36" s="14" t="s">
        <v>101</v>
      </c>
      <c r="D36" s="15" t="s">
        <v>102</v>
      </c>
      <c r="E36" s="19">
        <v>441293886490</v>
      </c>
      <c r="F36" s="20">
        <v>3</v>
      </c>
      <c r="G36" s="20" t="s">
        <v>108</v>
      </c>
      <c r="H36" s="20">
        <v>13</v>
      </c>
      <c r="I36" s="26" t="s">
        <v>109</v>
      </c>
      <c r="J36" s="26" t="s">
        <v>105</v>
      </c>
      <c r="K36" s="34" t="s">
        <v>47</v>
      </c>
      <c r="L36" s="14">
        <v>1</v>
      </c>
      <c r="M36" s="14"/>
      <c r="N36" s="74"/>
      <c r="O36" s="74"/>
      <c r="P36" s="74"/>
      <c r="Q36" s="74"/>
    </row>
    <row r="37" spans="1:17" ht="25.5" x14ac:dyDescent="0.2">
      <c r="A37" s="14">
        <v>36</v>
      </c>
      <c r="B37" s="14" t="s">
        <v>100</v>
      </c>
      <c r="C37" s="14" t="s">
        <v>101</v>
      </c>
      <c r="D37" s="15" t="s">
        <v>102</v>
      </c>
      <c r="E37" s="19">
        <v>441293886490</v>
      </c>
      <c r="F37" s="20">
        <v>6</v>
      </c>
      <c r="G37" s="20" t="s">
        <v>110</v>
      </c>
      <c r="H37" s="20">
        <v>3</v>
      </c>
      <c r="I37" s="26" t="s">
        <v>111</v>
      </c>
      <c r="J37" s="26" t="s">
        <v>105</v>
      </c>
      <c r="K37" s="34" t="s">
        <v>47</v>
      </c>
      <c r="L37" s="14">
        <v>1</v>
      </c>
      <c r="M37" s="14"/>
      <c r="N37" s="74"/>
      <c r="O37" s="74"/>
      <c r="P37" s="74"/>
      <c r="Q37" s="74"/>
    </row>
    <row r="38" spans="1:17" ht="25.5" x14ac:dyDescent="0.2">
      <c r="A38" s="14">
        <v>37</v>
      </c>
      <c r="B38" s="14" t="s">
        <v>100</v>
      </c>
      <c r="C38" s="14" t="s">
        <v>101</v>
      </c>
      <c r="D38" s="15" t="s">
        <v>102</v>
      </c>
      <c r="E38" s="19">
        <v>441293886490</v>
      </c>
      <c r="F38" s="20">
        <v>6</v>
      </c>
      <c r="G38" s="20" t="s">
        <v>112</v>
      </c>
      <c r="H38" s="20">
        <v>17</v>
      </c>
      <c r="I38" s="26" t="s">
        <v>113</v>
      </c>
      <c r="J38" s="26" t="s">
        <v>114</v>
      </c>
      <c r="K38" s="34" t="s">
        <v>47</v>
      </c>
      <c r="L38" s="14">
        <v>1</v>
      </c>
      <c r="M38" s="14"/>
      <c r="N38" s="74"/>
      <c r="O38" s="74"/>
      <c r="P38" s="74"/>
      <c r="Q38" s="74"/>
    </row>
    <row r="39" spans="1:17" ht="25.5" x14ac:dyDescent="0.2">
      <c r="A39" s="14">
        <v>38</v>
      </c>
      <c r="B39" s="14" t="s">
        <v>100</v>
      </c>
      <c r="C39" s="14" t="s">
        <v>101</v>
      </c>
      <c r="D39" s="15" t="s">
        <v>102</v>
      </c>
      <c r="E39" s="19">
        <v>441293886490</v>
      </c>
      <c r="F39" s="20">
        <v>7</v>
      </c>
      <c r="G39" s="20" t="s">
        <v>115</v>
      </c>
      <c r="H39" s="20">
        <v>2</v>
      </c>
      <c r="I39" s="26" t="s">
        <v>113</v>
      </c>
      <c r="J39" s="26" t="s">
        <v>114</v>
      </c>
      <c r="K39" s="34" t="s">
        <v>47</v>
      </c>
      <c r="L39" s="14">
        <v>1</v>
      </c>
      <c r="M39" s="14"/>
      <c r="N39" s="74"/>
      <c r="O39" s="74"/>
      <c r="P39" s="74"/>
      <c r="Q39" s="74"/>
    </row>
    <row r="40" spans="1:17" ht="25.5" x14ac:dyDescent="0.2">
      <c r="A40" s="14">
        <v>39</v>
      </c>
      <c r="B40" s="14" t="s">
        <v>100</v>
      </c>
      <c r="C40" s="14" t="s">
        <v>101</v>
      </c>
      <c r="D40" s="15" t="s">
        <v>102</v>
      </c>
      <c r="E40" s="19">
        <v>441293886490</v>
      </c>
      <c r="F40" s="20">
        <v>8</v>
      </c>
      <c r="G40" s="20" t="s">
        <v>116</v>
      </c>
      <c r="H40" s="20">
        <v>21</v>
      </c>
      <c r="I40" s="26" t="s">
        <v>117</v>
      </c>
      <c r="J40" s="26" t="s">
        <v>118</v>
      </c>
      <c r="K40" s="34" t="s">
        <v>47</v>
      </c>
      <c r="L40" s="14">
        <v>1</v>
      </c>
      <c r="M40" s="14"/>
      <c r="N40" s="74"/>
      <c r="O40" s="74"/>
      <c r="P40" s="74"/>
      <c r="Q40" s="74"/>
    </row>
    <row r="41" spans="1:17" x14ac:dyDescent="0.2">
      <c r="A41" s="14">
        <v>40</v>
      </c>
      <c r="B41" s="14" t="s">
        <v>100</v>
      </c>
      <c r="C41" s="14" t="s">
        <v>101</v>
      </c>
      <c r="D41" s="15" t="s">
        <v>102</v>
      </c>
      <c r="E41" s="19">
        <v>441293886490</v>
      </c>
      <c r="F41" s="20">
        <v>8</v>
      </c>
      <c r="G41" s="20" t="s">
        <v>119</v>
      </c>
      <c r="H41" s="20">
        <v>30</v>
      </c>
      <c r="I41" s="26" t="s">
        <v>120</v>
      </c>
      <c r="J41" s="26" t="s">
        <v>121</v>
      </c>
      <c r="K41" s="34" t="s">
        <v>47</v>
      </c>
      <c r="L41" s="14">
        <v>1</v>
      </c>
      <c r="M41" s="14"/>
      <c r="N41" s="74"/>
      <c r="O41" s="74"/>
      <c r="P41" s="74"/>
      <c r="Q41" s="74"/>
    </row>
    <row r="42" spans="1:17" x14ac:dyDescent="0.2">
      <c r="A42" s="14">
        <v>41</v>
      </c>
      <c r="B42" s="14" t="s">
        <v>100</v>
      </c>
      <c r="C42" s="14" t="s">
        <v>101</v>
      </c>
      <c r="D42" s="15" t="s">
        <v>102</v>
      </c>
      <c r="E42" s="19">
        <v>441293886490</v>
      </c>
      <c r="F42" s="20">
        <v>8</v>
      </c>
      <c r="G42" s="20" t="s">
        <v>122</v>
      </c>
      <c r="H42" s="20">
        <v>34</v>
      </c>
      <c r="I42" s="26" t="s">
        <v>123</v>
      </c>
      <c r="J42" s="26" t="s">
        <v>124</v>
      </c>
      <c r="K42" s="34" t="s">
        <v>47</v>
      </c>
      <c r="L42" s="14">
        <v>1</v>
      </c>
      <c r="M42" s="14"/>
      <c r="N42" s="74"/>
      <c r="O42" s="74"/>
      <c r="P42" s="74"/>
      <c r="Q42" s="74"/>
    </row>
    <row r="43" spans="1:17" x14ac:dyDescent="0.2">
      <c r="A43" s="14">
        <v>42</v>
      </c>
      <c r="B43" s="14" t="s">
        <v>100</v>
      </c>
      <c r="C43" s="14" t="s">
        <v>101</v>
      </c>
      <c r="D43" s="15" t="s">
        <v>102</v>
      </c>
      <c r="E43" s="19">
        <v>441293886490</v>
      </c>
      <c r="F43" s="20">
        <v>14</v>
      </c>
      <c r="G43" s="20" t="s">
        <v>125</v>
      </c>
      <c r="H43" s="20">
        <v>19</v>
      </c>
      <c r="I43" s="26" t="s">
        <v>126</v>
      </c>
      <c r="J43" s="26" t="s">
        <v>127</v>
      </c>
      <c r="K43" s="34" t="s">
        <v>47</v>
      </c>
      <c r="L43" s="14">
        <v>1</v>
      </c>
      <c r="M43" s="14"/>
      <c r="N43" s="74"/>
      <c r="O43" s="74"/>
      <c r="P43" s="74"/>
      <c r="Q43" s="74"/>
    </row>
    <row r="44" spans="1:17" x14ac:dyDescent="0.2">
      <c r="A44" s="14">
        <v>43</v>
      </c>
      <c r="B44" s="14" t="s">
        <v>100</v>
      </c>
      <c r="C44" s="14" t="s">
        <v>101</v>
      </c>
      <c r="D44" s="15" t="s">
        <v>102</v>
      </c>
      <c r="E44" s="19">
        <v>441293886490</v>
      </c>
      <c r="F44" s="20">
        <v>15</v>
      </c>
      <c r="G44" s="20" t="s">
        <v>128</v>
      </c>
      <c r="H44" s="20">
        <v>10</v>
      </c>
      <c r="I44" s="26" t="s">
        <v>126</v>
      </c>
      <c r="J44" s="26" t="s">
        <v>127</v>
      </c>
      <c r="K44" s="34" t="s">
        <v>47</v>
      </c>
      <c r="L44" s="14">
        <v>1</v>
      </c>
      <c r="M44" s="14"/>
      <c r="N44" s="74"/>
      <c r="O44" s="74"/>
      <c r="P44" s="74"/>
      <c r="Q44" s="74"/>
    </row>
    <row r="45" spans="1:17" x14ac:dyDescent="0.2">
      <c r="A45" s="14">
        <v>44</v>
      </c>
      <c r="B45" s="14" t="s">
        <v>100</v>
      </c>
      <c r="C45" s="14" t="s">
        <v>101</v>
      </c>
      <c r="D45" s="15" t="s">
        <v>102</v>
      </c>
      <c r="E45" s="19">
        <v>441293886490</v>
      </c>
      <c r="F45" s="20">
        <v>17</v>
      </c>
      <c r="G45" s="20" t="s">
        <v>129</v>
      </c>
      <c r="H45" s="20">
        <v>3</v>
      </c>
      <c r="I45" s="26" t="s">
        <v>130</v>
      </c>
      <c r="J45" s="26" t="s">
        <v>131</v>
      </c>
      <c r="K45" s="34" t="s">
        <v>47</v>
      </c>
      <c r="L45" s="14">
        <v>1</v>
      </c>
      <c r="M45" s="14"/>
      <c r="N45" s="74"/>
      <c r="O45" s="74"/>
      <c r="P45" s="74"/>
      <c r="Q45" s="74"/>
    </row>
    <row r="46" spans="1:17" x14ac:dyDescent="0.2">
      <c r="A46" s="14">
        <v>45</v>
      </c>
      <c r="B46" s="14" t="s">
        <v>100</v>
      </c>
      <c r="C46" s="14" t="s">
        <v>101</v>
      </c>
      <c r="D46" s="15" t="s">
        <v>102</v>
      </c>
      <c r="E46" s="19">
        <v>441293886490</v>
      </c>
      <c r="F46" s="20">
        <v>19</v>
      </c>
      <c r="G46" s="20" t="s">
        <v>132</v>
      </c>
      <c r="H46" s="20">
        <v>19</v>
      </c>
      <c r="I46" s="26" t="s">
        <v>133</v>
      </c>
      <c r="J46" s="26" t="s">
        <v>121</v>
      </c>
      <c r="K46" s="34" t="s">
        <v>47</v>
      </c>
      <c r="L46" s="14">
        <v>1</v>
      </c>
      <c r="M46" s="14"/>
      <c r="N46" s="74"/>
      <c r="O46" s="74"/>
      <c r="P46" s="74"/>
      <c r="Q46" s="74"/>
    </row>
    <row r="47" spans="1:17" ht="13.5" thickBot="1" x14ac:dyDescent="0.25">
      <c r="A47" s="43">
        <v>46</v>
      </c>
      <c r="B47" s="43" t="s">
        <v>100</v>
      </c>
      <c r="C47" s="43" t="s">
        <v>101</v>
      </c>
      <c r="D47" s="44" t="s">
        <v>102</v>
      </c>
      <c r="E47" s="58">
        <v>441293886490</v>
      </c>
      <c r="F47" s="59">
        <v>21</v>
      </c>
      <c r="G47" s="59" t="s">
        <v>134</v>
      </c>
      <c r="H47" s="59" t="s">
        <v>135</v>
      </c>
      <c r="I47" s="45" t="s">
        <v>136</v>
      </c>
      <c r="J47" s="45" t="s">
        <v>121</v>
      </c>
      <c r="K47" s="60" t="s">
        <v>47</v>
      </c>
      <c r="L47" s="43">
        <v>1</v>
      </c>
      <c r="M47" s="14"/>
      <c r="N47" s="74"/>
      <c r="O47" s="74"/>
      <c r="P47" s="74"/>
      <c r="Q47" s="74"/>
    </row>
    <row r="48" spans="1:17" ht="25.5" x14ac:dyDescent="0.2">
      <c r="A48" s="39">
        <v>47</v>
      </c>
      <c r="B48" s="52" t="s">
        <v>137</v>
      </c>
      <c r="C48" s="52" t="s">
        <v>138</v>
      </c>
      <c r="D48" s="53" t="s">
        <v>139</v>
      </c>
      <c r="E48" s="54" t="s">
        <v>140</v>
      </c>
      <c r="F48" s="55">
        <v>2</v>
      </c>
      <c r="G48" s="55">
        <v>3.2</v>
      </c>
      <c r="H48" s="56" t="s">
        <v>141</v>
      </c>
      <c r="I48" s="52" t="s">
        <v>142</v>
      </c>
      <c r="J48" s="41" t="s">
        <v>143</v>
      </c>
      <c r="K48" s="57" t="s">
        <v>144</v>
      </c>
      <c r="L48" s="39">
        <v>2</v>
      </c>
      <c r="M48" s="14"/>
      <c r="N48" s="14"/>
      <c r="O48" s="74"/>
      <c r="P48" s="74"/>
      <c r="Q48" s="74"/>
    </row>
    <row r="49" spans="1:17" ht="25.5" x14ac:dyDescent="0.2">
      <c r="A49" s="14">
        <v>48</v>
      </c>
      <c r="B49" s="21" t="s">
        <v>137</v>
      </c>
      <c r="C49" s="21" t="s">
        <v>138</v>
      </c>
      <c r="D49" s="22" t="s">
        <v>139</v>
      </c>
      <c r="E49" s="23" t="s">
        <v>140</v>
      </c>
      <c r="F49" s="24">
        <v>2</v>
      </c>
      <c r="G49" s="24">
        <v>3.2</v>
      </c>
      <c r="H49" s="25" t="s">
        <v>141</v>
      </c>
      <c r="I49" s="26" t="s">
        <v>145</v>
      </c>
      <c r="J49" s="26" t="s">
        <v>146</v>
      </c>
      <c r="K49" s="32" t="s">
        <v>144</v>
      </c>
      <c r="L49" s="14">
        <v>2</v>
      </c>
      <c r="M49" s="14"/>
      <c r="N49" s="14"/>
      <c r="O49" s="74"/>
      <c r="P49" s="74"/>
      <c r="Q49" s="74"/>
    </row>
    <row r="50" spans="1:17" ht="25.5" x14ac:dyDescent="0.2">
      <c r="A50" s="14">
        <v>49</v>
      </c>
      <c r="B50" s="21" t="s">
        <v>137</v>
      </c>
      <c r="C50" s="21" t="s">
        <v>138</v>
      </c>
      <c r="D50" s="22" t="s">
        <v>139</v>
      </c>
      <c r="E50" s="23" t="s">
        <v>140</v>
      </c>
      <c r="F50" s="24">
        <v>2</v>
      </c>
      <c r="G50" s="24" t="s">
        <v>147</v>
      </c>
      <c r="H50" s="27" t="s">
        <v>148</v>
      </c>
      <c r="I50" s="26" t="s">
        <v>149</v>
      </c>
      <c r="J50" s="26" t="s">
        <v>150</v>
      </c>
      <c r="K50" s="32" t="s">
        <v>144</v>
      </c>
      <c r="L50" s="14">
        <v>2</v>
      </c>
      <c r="M50" s="14"/>
      <c r="N50" s="14"/>
      <c r="O50" s="74"/>
      <c r="P50" s="74"/>
      <c r="Q50" s="74"/>
    </row>
    <row r="51" spans="1:17" x14ac:dyDescent="0.2">
      <c r="A51" s="14">
        <v>50</v>
      </c>
      <c r="B51" s="14" t="s">
        <v>137</v>
      </c>
      <c r="C51" s="14" t="s">
        <v>138</v>
      </c>
      <c r="D51" s="15" t="s">
        <v>139</v>
      </c>
      <c r="E51" s="16" t="s">
        <v>140</v>
      </c>
      <c r="F51" s="18">
        <v>3</v>
      </c>
      <c r="G51" s="18" t="s">
        <v>151</v>
      </c>
      <c r="H51" s="18" t="s">
        <v>152</v>
      </c>
      <c r="I51" s="21" t="s">
        <v>153</v>
      </c>
      <c r="J51" s="21" t="s">
        <v>154</v>
      </c>
      <c r="K51" s="32" t="s">
        <v>144</v>
      </c>
      <c r="L51" s="14">
        <v>1</v>
      </c>
      <c r="M51" s="14"/>
      <c r="N51" s="74"/>
      <c r="O51" s="74"/>
      <c r="P51" s="74"/>
      <c r="Q51" s="74"/>
    </row>
    <row r="52" spans="1:17" ht="51" x14ac:dyDescent="0.2">
      <c r="A52" s="14">
        <v>51</v>
      </c>
      <c r="B52" s="21" t="s">
        <v>137</v>
      </c>
      <c r="C52" s="21" t="s">
        <v>138</v>
      </c>
      <c r="D52" s="22" t="s">
        <v>139</v>
      </c>
      <c r="E52" s="23" t="s">
        <v>140</v>
      </c>
      <c r="F52" s="24">
        <v>8</v>
      </c>
      <c r="G52" s="24" t="s">
        <v>155</v>
      </c>
      <c r="H52" s="24">
        <v>30</v>
      </c>
      <c r="I52" s="21" t="s">
        <v>156</v>
      </c>
      <c r="J52" s="26" t="s">
        <v>157</v>
      </c>
      <c r="K52" s="33" t="s">
        <v>144</v>
      </c>
      <c r="L52" s="14">
        <v>2</v>
      </c>
      <c r="M52" s="14"/>
      <c r="N52" s="14"/>
      <c r="O52" s="74"/>
      <c r="P52" s="74"/>
      <c r="Q52" s="74"/>
    </row>
    <row r="53" spans="1:17" ht="63.75" x14ac:dyDescent="0.2">
      <c r="A53" s="14">
        <v>52</v>
      </c>
      <c r="B53" s="21" t="s">
        <v>137</v>
      </c>
      <c r="C53" s="21" t="s">
        <v>138</v>
      </c>
      <c r="D53" s="22" t="s">
        <v>139</v>
      </c>
      <c r="E53" s="23" t="s">
        <v>140</v>
      </c>
      <c r="F53" s="27" t="s">
        <v>158</v>
      </c>
      <c r="G53" s="24" t="s">
        <v>159</v>
      </c>
      <c r="H53" s="14"/>
      <c r="I53" s="26" t="s">
        <v>160</v>
      </c>
      <c r="J53" s="26" t="s">
        <v>161</v>
      </c>
      <c r="K53" s="33" t="s">
        <v>162</v>
      </c>
      <c r="L53" s="14">
        <v>2</v>
      </c>
      <c r="M53" s="14"/>
      <c r="N53" s="14"/>
      <c r="O53" s="74"/>
      <c r="P53" s="74"/>
      <c r="Q53" s="74"/>
    </row>
    <row r="54" spans="1:17" ht="25.5" x14ac:dyDescent="0.2">
      <c r="A54" s="14">
        <v>53</v>
      </c>
      <c r="B54" s="21" t="s">
        <v>137</v>
      </c>
      <c r="C54" s="21" t="s">
        <v>138</v>
      </c>
      <c r="D54" s="22" t="s">
        <v>139</v>
      </c>
      <c r="E54" s="23" t="s">
        <v>140</v>
      </c>
      <c r="F54" s="24">
        <v>13</v>
      </c>
      <c r="G54" s="24" t="s">
        <v>163</v>
      </c>
      <c r="H54" s="18">
        <v>1</v>
      </c>
      <c r="I54" s="26" t="s">
        <v>164</v>
      </c>
      <c r="J54" s="21" t="s">
        <v>165</v>
      </c>
      <c r="K54" s="32" t="s">
        <v>144</v>
      </c>
      <c r="L54" s="14">
        <v>2</v>
      </c>
      <c r="M54" s="14"/>
      <c r="N54" s="14"/>
      <c r="O54" s="74"/>
      <c r="P54" s="74"/>
      <c r="Q54" s="74"/>
    </row>
    <row r="55" spans="1:17" ht="25.5" x14ac:dyDescent="0.2">
      <c r="A55" s="14">
        <v>54</v>
      </c>
      <c r="B55" s="21" t="s">
        <v>137</v>
      </c>
      <c r="C55" s="21" t="s">
        <v>138</v>
      </c>
      <c r="D55" s="22" t="s">
        <v>139</v>
      </c>
      <c r="E55" s="23" t="s">
        <v>140</v>
      </c>
      <c r="F55" s="24">
        <v>11</v>
      </c>
      <c r="G55" s="24" t="s">
        <v>166</v>
      </c>
      <c r="H55" s="24">
        <v>7</v>
      </c>
      <c r="I55" s="28" t="s">
        <v>167</v>
      </c>
      <c r="J55" s="26" t="s">
        <v>168</v>
      </c>
      <c r="K55" s="33" t="s">
        <v>144</v>
      </c>
      <c r="L55" s="14">
        <v>2</v>
      </c>
      <c r="M55" s="14"/>
      <c r="N55" s="14"/>
      <c r="O55" s="74"/>
      <c r="P55" s="74"/>
      <c r="Q55" s="74"/>
    </row>
    <row r="56" spans="1:17" x14ac:dyDescent="0.2">
      <c r="A56" s="14">
        <v>55</v>
      </c>
      <c r="B56" s="21" t="s">
        <v>137</v>
      </c>
      <c r="C56" s="21" t="s">
        <v>138</v>
      </c>
      <c r="D56" s="22" t="s">
        <v>139</v>
      </c>
      <c r="E56" s="23" t="s">
        <v>140</v>
      </c>
      <c r="F56" s="24">
        <v>11</v>
      </c>
      <c r="G56" s="24" t="s">
        <v>166</v>
      </c>
      <c r="H56" s="27" t="s">
        <v>169</v>
      </c>
      <c r="I56" s="26" t="s">
        <v>170</v>
      </c>
      <c r="J56" s="21" t="s">
        <v>165</v>
      </c>
      <c r="K56" s="33" t="s">
        <v>144</v>
      </c>
      <c r="L56" s="14">
        <v>2</v>
      </c>
      <c r="M56" s="14"/>
      <c r="N56" s="14"/>
      <c r="O56" s="74"/>
      <c r="P56" s="74"/>
      <c r="Q56" s="74"/>
    </row>
    <row r="57" spans="1:17" ht="51" x14ac:dyDescent="0.2">
      <c r="A57" s="14">
        <v>56</v>
      </c>
      <c r="B57" s="21" t="s">
        <v>137</v>
      </c>
      <c r="C57" s="21" t="s">
        <v>138</v>
      </c>
      <c r="D57" s="22" t="s">
        <v>139</v>
      </c>
      <c r="E57" s="23" t="s">
        <v>140</v>
      </c>
      <c r="F57" s="24">
        <v>12</v>
      </c>
      <c r="G57" s="24" t="s">
        <v>166</v>
      </c>
      <c r="H57" s="27" t="s">
        <v>171</v>
      </c>
      <c r="I57" s="26" t="s">
        <v>172</v>
      </c>
      <c r="J57" s="26" t="s">
        <v>173</v>
      </c>
      <c r="K57" s="33" t="s">
        <v>162</v>
      </c>
      <c r="L57" s="14">
        <v>2</v>
      </c>
      <c r="M57" s="14"/>
      <c r="N57" s="14"/>
      <c r="O57" s="74"/>
      <c r="P57" s="74"/>
      <c r="Q57" s="74"/>
    </row>
    <row r="58" spans="1:17" x14ac:dyDescent="0.2">
      <c r="A58" s="14">
        <v>57</v>
      </c>
      <c r="B58" s="21" t="s">
        <v>137</v>
      </c>
      <c r="C58" s="21" t="s">
        <v>138</v>
      </c>
      <c r="D58" s="22" t="s">
        <v>139</v>
      </c>
      <c r="E58" s="23" t="s">
        <v>140</v>
      </c>
      <c r="F58" s="24">
        <v>13</v>
      </c>
      <c r="G58" s="24" t="s">
        <v>174</v>
      </c>
      <c r="H58" s="29" t="s">
        <v>175</v>
      </c>
      <c r="I58" s="26" t="s">
        <v>176</v>
      </c>
      <c r="J58" s="21" t="s">
        <v>165</v>
      </c>
      <c r="K58" s="32" t="s">
        <v>144</v>
      </c>
      <c r="L58" s="14">
        <v>2</v>
      </c>
      <c r="M58" s="14"/>
      <c r="N58" s="14"/>
      <c r="O58" s="74"/>
      <c r="P58" s="74"/>
      <c r="Q58" s="74"/>
    </row>
    <row r="59" spans="1:17" x14ac:dyDescent="0.2">
      <c r="A59" s="14">
        <v>58</v>
      </c>
      <c r="B59" s="21" t="s">
        <v>137</v>
      </c>
      <c r="C59" s="21" t="s">
        <v>138</v>
      </c>
      <c r="D59" s="22" t="s">
        <v>139</v>
      </c>
      <c r="E59" s="23" t="s">
        <v>140</v>
      </c>
      <c r="F59" s="24">
        <v>14</v>
      </c>
      <c r="G59" s="24" t="s">
        <v>177</v>
      </c>
      <c r="H59" s="29" t="s">
        <v>178</v>
      </c>
      <c r="I59" s="26" t="s">
        <v>179</v>
      </c>
      <c r="J59" s="21" t="s">
        <v>165</v>
      </c>
      <c r="K59" s="33" t="s">
        <v>144</v>
      </c>
      <c r="L59" s="14">
        <v>2</v>
      </c>
      <c r="M59" s="14"/>
      <c r="N59" s="14"/>
      <c r="O59" s="74"/>
      <c r="P59" s="74"/>
      <c r="Q59" s="74"/>
    </row>
    <row r="60" spans="1:17" x14ac:dyDescent="0.2">
      <c r="A60" s="14">
        <v>59</v>
      </c>
      <c r="B60" s="21" t="s">
        <v>137</v>
      </c>
      <c r="C60" s="21" t="s">
        <v>138</v>
      </c>
      <c r="D60" s="22" t="s">
        <v>139</v>
      </c>
      <c r="E60" s="23" t="s">
        <v>140</v>
      </c>
      <c r="F60" s="24">
        <v>15</v>
      </c>
      <c r="G60" s="24" t="s">
        <v>180</v>
      </c>
      <c r="H60" s="29" t="s">
        <v>181</v>
      </c>
      <c r="I60" s="26" t="s">
        <v>182</v>
      </c>
      <c r="J60" s="21" t="s">
        <v>165</v>
      </c>
      <c r="K60" s="33" t="s">
        <v>144</v>
      </c>
      <c r="L60" s="14">
        <v>2</v>
      </c>
      <c r="M60" s="14"/>
      <c r="N60" s="14"/>
      <c r="O60" s="74"/>
      <c r="P60" s="74"/>
      <c r="Q60" s="74"/>
    </row>
    <row r="61" spans="1:17" x14ac:dyDescent="0.2">
      <c r="A61" s="14">
        <v>60</v>
      </c>
      <c r="B61" s="21" t="s">
        <v>137</v>
      </c>
      <c r="C61" s="21" t="s">
        <v>138</v>
      </c>
      <c r="D61" s="22" t="s">
        <v>139</v>
      </c>
      <c r="E61" s="23" t="s">
        <v>140</v>
      </c>
      <c r="F61" s="24">
        <v>15</v>
      </c>
      <c r="G61" s="24" t="s">
        <v>183</v>
      </c>
      <c r="H61" s="29" t="s">
        <v>184</v>
      </c>
      <c r="I61" s="26" t="s">
        <v>185</v>
      </c>
      <c r="J61" s="21" t="s">
        <v>165</v>
      </c>
      <c r="K61" s="33" t="s">
        <v>144</v>
      </c>
      <c r="L61" s="14">
        <v>2</v>
      </c>
      <c r="M61" s="14"/>
      <c r="N61" s="14"/>
      <c r="O61" s="74"/>
      <c r="P61" s="74"/>
      <c r="Q61" s="74"/>
    </row>
    <row r="62" spans="1:17" ht="102.75" thickBot="1" x14ac:dyDescent="0.25">
      <c r="A62" s="43">
        <v>61</v>
      </c>
      <c r="B62" s="62" t="s">
        <v>137</v>
      </c>
      <c r="C62" s="62" t="s">
        <v>138</v>
      </c>
      <c r="D62" s="63" t="s">
        <v>139</v>
      </c>
      <c r="E62" s="64" t="s">
        <v>140</v>
      </c>
      <c r="F62" s="65">
        <v>25</v>
      </c>
      <c r="G62" s="65" t="s">
        <v>186</v>
      </c>
      <c r="H62" s="65">
        <v>15</v>
      </c>
      <c r="I62" s="45" t="s">
        <v>187</v>
      </c>
      <c r="J62" s="45" t="s">
        <v>188</v>
      </c>
      <c r="K62" s="66" t="s">
        <v>162</v>
      </c>
      <c r="L62" s="43">
        <v>2</v>
      </c>
      <c r="M62" s="14"/>
      <c r="N62" s="14"/>
      <c r="O62" s="74"/>
      <c r="P62" s="74"/>
      <c r="Q62" s="74"/>
    </row>
    <row r="63" spans="1:17" x14ac:dyDescent="0.2">
      <c r="A63" s="39">
        <v>62</v>
      </c>
      <c r="B63" s="39" t="s">
        <v>189</v>
      </c>
      <c r="C63" s="39" t="s">
        <v>190</v>
      </c>
      <c r="D63" s="61" t="s">
        <v>191</v>
      </c>
      <c r="E63" s="39"/>
      <c r="F63" s="39"/>
      <c r="G63" s="39"/>
      <c r="H63" s="39"/>
      <c r="I63" s="41" t="s">
        <v>192</v>
      </c>
      <c r="J63" s="41" t="s">
        <v>193</v>
      </c>
      <c r="K63" s="42" t="s">
        <v>41</v>
      </c>
      <c r="L63" s="39">
        <v>1</v>
      </c>
      <c r="M63" s="14"/>
      <c r="N63" s="74"/>
      <c r="O63" s="74"/>
      <c r="P63" s="74"/>
      <c r="Q63" s="74"/>
    </row>
    <row r="64" spans="1:17" ht="25.5" x14ac:dyDescent="0.2">
      <c r="A64" s="14">
        <v>63</v>
      </c>
      <c r="B64" s="14" t="s">
        <v>189</v>
      </c>
      <c r="C64" s="14" t="s">
        <v>190</v>
      </c>
      <c r="D64" s="30" t="s">
        <v>191</v>
      </c>
      <c r="E64" s="14"/>
      <c r="F64" s="14">
        <v>2</v>
      </c>
      <c r="G64" s="14" t="s">
        <v>38</v>
      </c>
      <c r="H64" s="14">
        <v>13</v>
      </c>
      <c r="I64" s="26" t="s">
        <v>194</v>
      </c>
      <c r="J64" s="26" t="s">
        <v>195</v>
      </c>
      <c r="K64" s="32" t="s">
        <v>41</v>
      </c>
      <c r="L64" s="14">
        <v>1</v>
      </c>
      <c r="M64" s="14"/>
      <c r="N64" s="74"/>
      <c r="O64" s="74"/>
      <c r="P64" s="74"/>
      <c r="Q64" s="74"/>
    </row>
    <row r="65" spans="1:17" ht="25.5" x14ac:dyDescent="0.2">
      <c r="A65" s="14">
        <v>64</v>
      </c>
      <c r="B65" s="14" t="s">
        <v>189</v>
      </c>
      <c r="C65" s="14" t="s">
        <v>190</v>
      </c>
      <c r="D65" s="30" t="s">
        <v>191</v>
      </c>
      <c r="E65" s="14"/>
      <c r="F65" s="14">
        <v>2</v>
      </c>
      <c r="G65" s="14" t="s">
        <v>196</v>
      </c>
      <c r="H65" s="14">
        <v>26</v>
      </c>
      <c r="I65" s="26" t="s">
        <v>197</v>
      </c>
      <c r="J65" s="26" t="s">
        <v>198</v>
      </c>
      <c r="K65" s="32" t="s">
        <v>41</v>
      </c>
      <c r="L65" s="14">
        <v>1</v>
      </c>
      <c r="M65" s="14"/>
      <c r="N65" s="74"/>
      <c r="O65" s="74"/>
      <c r="P65" s="74"/>
      <c r="Q65" s="74"/>
    </row>
    <row r="66" spans="1:17" ht="25.5" x14ac:dyDescent="0.2">
      <c r="A66" s="14">
        <v>65</v>
      </c>
      <c r="B66" s="14" t="s">
        <v>189</v>
      </c>
      <c r="C66" s="14" t="s">
        <v>190</v>
      </c>
      <c r="D66" s="30" t="s">
        <v>191</v>
      </c>
      <c r="E66" s="14"/>
      <c r="F66" s="14">
        <v>2</v>
      </c>
      <c r="G66" s="14" t="s">
        <v>196</v>
      </c>
      <c r="H66" s="14">
        <v>26</v>
      </c>
      <c r="I66" s="26" t="s">
        <v>199</v>
      </c>
      <c r="J66" s="26" t="s">
        <v>200</v>
      </c>
      <c r="K66" s="32" t="s">
        <v>41</v>
      </c>
      <c r="L66" s="14">
        <v>1</v>
      </c>
      <c r="M66" s="14"/>
      <c r="N66" s="74"/>
      <c r="O66" s="74"/>
      <c r="P66" s="74"/>
      <c r="Q66" s="74"/>
    </row>
    <row r="67" spans="1:17" ht="25.5" x14ac:dyDescent="0.2">
      <c r="A67" s="14">
        <v>66</v>
      </c>
      <c r="B67" s="14" t="s">
        <v>189</v>
      </c>
      <c r="C67" s="14" t="s">
        <v>190</v>
      </c>
      <c r="D67" s="30" t="s">
        <v>191</v>
      </c>
      <c r="E67" s="14"/>
      <c r="F67" s="14">
        <v>3</v>
      </c>
      <c r="G67" s="14" t="s">
        <v>103</v>
      </c>
      <c r="H67" s="14">
        <v>5</v>
      </c>
      <c r="I67" s="26" t="s">
        <v>201</v>
      </c>
      <c r="J67" s="26" t="s">
        <v>202</v>
      </c>
      <c r="K67" s="32" t="s">
        <v>41</v>
      </c>
      <c r="L67" s="14">
        <v>1</v>
      </c>
      <c r="M67" s="14"/>
      <c r="N67" s="74"/>
      <c r="O67" s="74"/>
      <c r="P67" s="74"/>
      <c r="Q67" s="74"/>
    </row>
    <row r="68" spans="1:17" ht="102" x14ac:dyDescent="0.2">
      <c r="A68" s="14">
        <v>67</v>
      </c>
      <c r="B68" s="14" t="s">
        <v>189</v>
      </c>
      <c r="C68" s="14" t="s">
        <v>190</v>
      </c>
      <c r="D68" s="30" t="s">
        <v>191</v>
      </c>
      <c r="E68" s="14"/>
      <c r="F68" s="14">
        <v>3</v>
      </c>
      <c r="G68" s="14" t="s">
        <v>103</v>
      </c>
      <c r="H68" s="14">
        <v>6</v>
      </c>
      <c r="I68" s="26" t="s">
        <v>203</v>
      </c>
      <c r="J68" s="26" t="s">
        <v>204</v>
      </c>
      <c r="K68" s="32" t="s">
        <v>47</v>
      </c>
      <c r="L68" s="14">
        <v>3</v>
      </c>
      <c r="M68" s="14"/>
      <c r="N68" s="14"/>
      <c r="O68" s="74"/>
      <c r="P68" s="74"/>
      <c r="Q68" s="74"/>
    </row>
    <row r="69" spans="1:17" ht="38.25" x14ac:dyDescent="0.2">
      <c r="A69" s="14">
        <v>68</v>
      </c>
      <c r="B69" s="14" t="s">
        <v>189</v>
      </c>
      <c r="C69" s="14" t="s">
        <v>190</v>
      </c>
      <c r="D69" s="30" t="s">
        <v>191</v>
      </c>
      <c r="E69" s="14"/>
      <c r="F69" s="14">
        <v>3</v>
      </c>
      <c r="G69" s="14" t="s">
        <v>108</v>
      </c>
      <c r="H69" s="14">
        <v>16</v>
      </c>
      <c r="I69" s="26" t="s">
        <v>205</v>
      </c>
      <c r="J69" s="26" t="s">
        <v>206</v>
      </c>
      <c r="K69" s="32" t="s">
        <v>47</v>
      </c>
      <c r="L69" s="14">
        <v>3</v>
      </c>
      <c r="M69" s="14"/>
      <c r="N69" s="14"/>
      <c r="O69" s="74"/>
      <c r="P69" s="74"/>
      <c r="Q69" s="74"/>
    </row>
    <row r="70" spans="1:17" ht="63.75" x14ac:dyDescent="0.2">
      <c r="A70" s="14">
        <v>69</v>
      </c>
      <c r="B70" s="14" t="s">
        <v>189</v>
      </c>
      <c r="C70" s="14" t="s">
        <v>190</v>
      </c>
      <c r="D70" s="30" t="s">
        <v>191</v>
      </c>
      <c r="E70" s="14"/>
      <c r="F70" s="14">
        <v>6</v>
      </c>
      <c r="G70" s="14" t="s">
        <v>110</v>
      </c>
      <c r="H70" s="14">
        <v>7</v>
      </c>
      <c r="I70" s="26" t="s">
        <v>207</v>
      </c>
      <c r="J70" s="26" t="s">
        <v>208</v>
      </c>
      <c r="K70" s="32" t="s">
        <v>47</v>
      </c>
      <c r="L70" s="14">
        <v>3</v>
      </c>
      <c r="M70" s="14"/>
      <c r="N70" s="14"/>
      <c r="O70" s="74"/>
      <c r="P70" s="74"/>
      <c r="Q70" s="74"/>
    </row>
    <row r="71" spans="1:17" ht="63.75" x14ac:dyDescent="0.2">
      <c r="A71" s="14">
        <v>70</v>
      </c>
      <c r="B71" s="14" t="s">
        <v>189</v>
      </c>
      <c r="C71" s="14" t="s">
        <v>190</v>
      </c>
      <c r="D71" s="30" t="s">
        <v>191</v>
      </c>
      <c r="E71" s="14"/>
      <c r="F71" s="14">
        <v>6</v>
      </c>
      <c r="G71" s="14" t="s">
        <v>209</v>
      </c>
      <c r="H71" s="14">
        <v>15</v>
      </c>
      <c r="I71" s="26" t="s">
        <v>210</v>
      </c>
      <c r="J71" s="26" t="s">
        <v>211</v>
      </c>
      <c r="K71" s="32" t="s">
        <v>41</v>
      </c>
      <c r="L71" s="14">
        <v>1</v>
      </c>
      <c r="M71" s="14"/>
      <c r="N71" s="74"/>
      <c r="O71" s="74"/>
      <c r="P71" s="74"/>
      <c r="Q71" s="74"/>
    </row>
    <row r="72" spans="1:17" x14ac:dyDescent="0.2">
      <c r="A72" s="14">
        <v>71</v>
      </c>
      <c r="B72" s="14" t="s">
        <v>189</v>
      </c>
      <c r="C72" s="14" t="s">
        <v>190</v>
      </c>
      <c r="D72" s="30" t="s">
        <v>191</v>
      </c>
      <c r="E72" s="14"/>
      <c r="F72" s="14">
        <v>6</v>
      </c>
      <c r="G72" s="14" t="s">
        <v>112</v>
      </c>
      <c r="H72" s="14">
        <v>20</v>
      </c>
      <c r="I72" s="26" t="s">
        <v>212</v>
      </c>
      <c r="J72" s="26" t="s">
        <v>213</v>
      </c>
      <c r="K72" s="32" t="s">
        <v>41</v>
      </c>
      <c r="L72" s="14">
        <v>1</v>
      </c>
      <c r="M72" s="14"/>
      <c r="N72" s="74"/>
      <c r="O72" s="74"/>
      <c r="P72" s="74"/>
      <c r="Q72" s="74"/>
    </row>
    <row r="73" spans="1:17" ht="102" x14ac:dyDescent="0.2">
      <c r="A73" s="14">
        <v>72</v>
      </c>
      <c r="B73" s="14" t="s">
        <v>189</v>
      </c>
      <c r="C73" s="14" t="s">
        <v>190</v>
      </c>
      <c r="D73" s="30" t="s">
        <v>191</v>
      </c>
      <c r="E73" s="14"/>
      <c r="F73" s="14">
        <v>6</v>
      </c>
      <c r="G73" s="14" t="s">
        <v>112</v>
      </c>
      <c r="H73" s="14">
        <v>23</v>
      </c>
      <c r="I73" s="26" t="s">
        <v>214</v>
      </c>
      <c r="J73" s="26" t="s">
        <v>215</v>
      </c>
      <c r="K73" s="32" t="s">
        <v>47</v>
      </c>
      <c r="L73" s="14">
        <v>3</v>
      </c>
      <c r="M73" s="14"/>
      <c r="N73" s="14"/>
      <c r="O73" s="74"/>
      <c r="P73" s="74"/>
      <c r="Q73" s="74"/>
    </row>
    <row r="74" spans="1:17" ht="102" x14ac:dyDescent="0.2">
      <c r="A74" s="14">
        <v>73</v>
      </c>
      <c r="B74" s="14" t="s">
        <v>189</v>
      </c>
      <c r="C74" s="14" t="s">
        <v>190</v>
      </c>
      <c r="D74" s="30" t="s">
        <v>191</v>
      </c>
      <c r="E74" s="14"/>
      <c r="F74" s="14">
        <v>8</v>
      </c>
      <c r="G74" s="14" t="s">
        <v>216</v>
      </c>
      <c r="H74" s="14">
        <v>7</v>
      </c>
      <c r="I74" s="26" t="s">
        <v>217</v>
      </c>
      <c r="J74" s="26" t="s">
        <v>218</v>
      </c>
      <c r="K74" s="32" t="s">
        <v>41</v>
      </c>
      <c r="L74" s="14">
        <v>3</v>
      </c>
      <c r="M74" s="14"/>
      <c r="N74" s="14"/>
      <c r="O74" s="74"/>
      <c r="P74" s="74"/>
      <c r="Q74" s="74"/>
    </row>
    <row r="75" spans="1:17" x14ac:dyDescent="0.2">
      <c r="A75" s="14">
        <v>74</v>
      </c>
      <c r="B75" s="14" t="s">
        <v>189</v>
      </c>
      <c r="C75" s="14" t="s">
        <v>190</v>
      </c>
      <c r="D75" s="30" t="s">
        <v>191</v>
      </c>
      <c r="E75" s="14"/>
      <c r="F75" s="14">
        <v>8</v>
      </c>
      <c r="G75" s="14" t="s">
        <v>119</v>
      </c>
      <c r="H75" s="14">
        <v>30</v>
      </c>
      <c r="I75" s="26" t="s">
        <v>219</v>
      </c>
      <c r="J75" s="26" t="s">
        <v>220</v>
      </c>
      <c r="K75" s="32" t="s">
        <v>47</v>
      </c>
      <c r="L75" s="14">
        <v>3</v>
      </c>
      <c r="M75" s="14"/>
      <c r="N75" s="14"/>
      <c r="O75" s="74"/>
      <c r="P75" s="74"/>
      <c r="Q75" s="74"/>
    </row>
    <row r="76" spans="1:17" x14ac:dyDescent="0.2">
      <c r="A76" s="14">
        <v>75</v>
      </c>
      <c r="B76" s="14" t="s">
        <v>189</v>
      </c>
      <c r="C76" s="14" t="s">
        <v>190</v>
      </c>
      <c r="D76" s="30" t="s">
        <v>191</v>
      </c>
      <c r="E76" s="14"/>
      <c r="F76" s="14">
        <v>8</v>
      </c>
      <c r="G76" s="14" t="s">
        <v>122</v>
      </c>
      <c r="H76" s="14">
        <v>34</v>
      </c>
      <c r="I76" s="26" t="s">
        <v>221</v>
      </c>
      <c r="J76" s="26"/>
      <c r="K76" s="32" t="s">
        <v>41</v>
      </c>
      <c r="L76" s="14">
        <v>1</v>
      </c>
      <c r="M76" s="14"/>
      <c r="N76" s="74"/>
      <c r="O76" s="74"/>
      <c r="P76" s="74"/>
      <c r="Q76" s="74"/>
    </row>
    <row r="77" spans="1:17" ht="38.25" x14ac:dyDescent="0.2">
      <c r="A77" s="14">
        <v>76</v>
      </c>
      <c r="B77" s="14" t="s">
        <v>189</v>
      </c>
      <c r="C77" s="14" t="s">
        <v>190</v>
      </c>
      <c r="D77" s="30" t="s">
        <v>191</v>
      </c>
      <c r="E77" s="14"/>
      <c r="F77" s="14">
        <v>11</v>
      </c>
      <c r="G77" s="14" t="s">
        <v>222</v>
      </c>
      <c r="H77" s="14">
        <v>3</v>
      </c>
      <c r="I77" s="26" t="s">
        <v>223</v>
      </c>
      <c r="J77" s="26"/>
      <c r="K77" s="32" t="s">
        <v>41</v>
      </c>
      <c r="L77" s="14">
        <v>1</v>
      </c>
      <c r="M77" s="14"/>
      <c r="N77" s="74"/>
      <c r="O77" s="74"/>
      <c r="P77" s="74"/>
      <c r="Q77" s="74"/>
    </row>
    <row r="78" spans="1:17" ht="38.25" x14ac:dyDescent="0.2">
      <c r="A78" s="14">
        <v>77</v>
      </c>
      <c r="B78" s="14" t="s">
        <v>189</v>
      </c>
      <c r="C78" s="14" t="s">
        <v>190</v>
      </c>
      <c r="D78" s="30" t="s">
        <v>191</v>
      </c>
      <c r="E78" s="14"/>
      <c r="F78" s="14">
        <v>11</v>
      </c>
      <c r="G78" s="14" t="s">
        <v>222</v>
      </c>
      <c r="H78" s="14">
        <v>4</v>
      </c>
      <c r="I78" s="26" t="s">
        <v>224</v>
      </c>
      <c r="J78" s="26" t="s">
        <v>225</v>
      </c>
      <c r="K78" s="32" t="s">
        <v>41</v>
      </c>
      <c r="L78" s="14">
        <v>1</v>
      </c>
      <c r="M78" s="14"/>
      <c r="N78" s="74"/>
      <c r="O78" s="74"/>
      <c r="P78" s="74"/>
      <c r="Q78" s="74"/>
    </row>
    <row r="79" spans="1:17" ht="38.25" x14ac:dyDescent="0.2">
      <c r="A79" s="14">
        <v>78</v>
      </c>
      <c r="B79" s="14" t="s">
        <v>189</v>
      </c>
      <c r="C79" s="14" t="s">
        <v>190</v>
      </c>
      <c r="D79" s="30" t="s">
        <v>191</v>
      </c>
      <c r="E79" s="14"/>
      <c r="F79" s="14">
        <v>11</v>
      </c>
      <c r="G79" s="14" t="s">
        <v>222</v>
      </c>
      <c r="H79" s="14">
        <v>7</v>
      </c>
      <c r="I79" s="26" t="s">
        <v>226</v>
      </c>
      <c r="J79" s="26" t="s">
        <v>227</v>
      </c>
      <c r="K79" s="32" t="s">
        <v>47</v>
      </c>
      <c r="L79" s="14">
        <v>1</v>
      </c>
      <c r="M79" s="14"/>
      <c r="N79" s="74"/>
      <c r="O79" s="74"/>
      <c r="P79" s="74"/>
      <c r="Q79" s="74"/>
    </row>
    <row r="80" spans="1:17" ht="25.5" x14ac:dyDescent="0.2">
      <c r="A80" s="14">
        <v>79</v>
      </c>
      <c r="B80" s="14" t="s">
        <v>189</v>
      </c>
      <c r="C80" s="14" t="s">
        <v>190</v>
      </c>
      <c r="D80" s="30" t="s">
        <v>191</v>
      </c>
      <c r="E80" s="14"/>
      <c r="F80" s="14">
        <v>11</v>
      </c>
      <c r="G80" s="14" t="s">
        <v>228</v>
      </c>
      <c r="H80" s="14">
        <v>1</v>
      </c>
      <c r="I80" s="26" t="s">
        <v>229</v>
      </c>
      <c r="J80" s="26"/>
      <c r="K80" s="32" t="s">
        <v>47</v>
      </c>
      <c r="L80" s="14">
        <v>2</v>
      </c>
      <c r="M80" s="14"/>
      <c r="N80" s="14"/>
      <c r="O80" s="74"/>
      <c r="P80" s="74"/>
      <c r="Q80" s="74"/>
    </row>
    <row r="81" spans="1:17" x14ac:dyDescent="0.2">
      <c r="A81" s="14">
        <v>80</v>
      </c>
      <c r="B81" s="14" t="s">
        <v>189</v>
      </c>
      <c r="C81" s="14" t="s">
        <v>190</v>
      </c>
      <c r="D81" s="30" t="s">
        <v>191</v>
      </c>
      <c r="E81" s="14"/>
      <c r="F81" s="14">
        <v>13</v>
      </c>
      <c r="G81" s="14" t="s">
        <v>230</v>
      </c>
      <c r="H81" s="14">
        <v>3</v>
      </c>
      <c r="I81" s="26" t="s">
        <v>231</v>
      </c>
      <c r="J81" s="26"/>
      <c r="K81" s="32" t="s">
        <v>47</v>
      </c>
      <c r="L81" s="14">
        <v>2</v>
      </c>
      <c r="M81" s="14"/>
      <c r="N81" s="14"/>
      <c r="O81" s="74"/>
      <c r="P81" s="74"/>
      <c r="Q81" s="74"/>
    </row>
    <row r="82" spans="1:17" ht="63.75" x14ac:dyDescent="0.2">
      <c r="A82" s="14">
        <v>81</v>
      </c>
      <c r="B82" s="14" t="s">
        <v>189</v>
      </c>
      <c r="C82" s="14" t="s">
        <v>190</v>
      </c>
      <c r="D82" s="30" t="s">
        <v>191</v>
      </c>
      <c r="E82" s="14"/>
      <c r="F82" s="14">
        <v>13</v>
      </c>
      <c r="G82" s="14" t="s">
        <v>232</v>
      </c>
      <c r="H82" s="14">
        <v>6</v>
      </c>
      <c r="I82" s="26" t="s">
        <v>233</v>
      </c>
      <c r="J82" s="26" t="s">
        <v>234</v>
      </c>
      <c r="K82" s="32" t="s">
        <v>47</v>
      </c>
      <c r="L82" s="14">
        <v>3</v>
      </c>
      <c r="M82" s="14"/>
      <c r="N82" s="14"/>
      <c r="O82" s="74"/>
      <c r="P82" s="74"/>
      <c r="Q82" s="74"/>
    </row>
    <row r="83" spans="1:17" ht="89.25" x14ac:dyDescent="0.2">
      <c r="A83" s="14">
        <v>82</v>
      </c>
      <c r="B83" s="14" t="s">
        <v>189</v>
      </c>
      <c r="C83" s="14" t="s">
        <v>190</v>
      </c>
      <c r="D83" s="30" t="s">
        <v>191</v>
      </c>
      <c r="E83" s="14"/>
      <c r="F83" s="14">
        <v>13</v>
      </c>
      <c r="G83" s="14" t="s">
        <v>232</v>
      </c>
      <c r="H83" s="14">
        <v>11</v>
      </c>
      <c r="I83" s="26" t="s">
        <v>235</v>
      </c>
      <c r="J83" s="26" t="s">
        <v>236</v>
      </c>
      <c r="K83" s="32" t="s">
        <v>47</v>
      </c>
      <c r="L83" s="14">
        <v>3</v>
      </c>
      <c r="M83" s="14"/>
      <c r="N83" s="14"/>
      <c r="O83" s="74"/>
      <c r="P83" s="74"/>
      <c r="Q83" s="74"/>
    </row>
    <row r="84" spans="1:17" ht="63.75" x14ac:dyDescent="0.2">
      <c r="A84" s="14">
        <v>83</v>
      </c>
      <c r="B84" s="14" t="s">
        <v>189</v>
      </c>
      <c r="C84" s="14" t="s">
        <v>190</v>
      </c>
      <c r="D84" s="30" t="s">
        <v>191</v>
      </c>
      <c r="E84" s="14"/>
      <c r="F84" s="14">
        <v>13</v>
      </c>
      <c r="G84" s="14" t="s">
        <v>232</v>
      </c>
      <c r="H84" s="14">
        <v>14</v>
      </c>
      <c r="I84" s="26" t="s">
        <v>237</v>
      </c>
      <c r="J84" s="26" t="s">
        <v>238</v>
      </c>
      <c r="K84" s="32" t="s">
        <v>47</v>
      </c>
      <c r="L84" s="14">
        <v>2</v>
      </c>
      <c r="M84" s="14"/>
      <c r="N84" s="14"/>
      <c r="O84" s="74"/>
      <c r="P84" s="74"/>
      <c r="Q84" s="74"/>
    </row>
    <row r="85" spans="1:17" ht="51" x14ac:dyDescent="0.2">
      <c r="A85" s="14">
        <v>84</v>
      </c>
      <c r="B85" s="14" t="s">
        <v>189</v>
      </c>
      <c r="C85" s="14" t="s">
        <v>190</v>
      </c>
      <c r="D85" s="30" t="s">
        <v>191</v>
      </c>
      <c r="E85" s="14"/>
      <c r="F85" s="14">
        <v>13</v>
      </c>
      <c r="G85" s="14" t="s">
        <v>239</v>
      </c>
      <c r="H85" s="14">
        <v>18</v>
      </c>
      <c r="I85" s="26" t="s">
        <v>240</v>
      </c>
      <c r="J85" s="26" t="s">
        <v>241</v>
      </c>
      <c r="K85" s="32" t="s">
        <v>47</v>
      </c>
      <c r="L85" s="14">
        <v>2</v>
      </c>
      <c r="M85" s="14"/>
      <c r="N85" s="14"/>
      <c r="O85" s="74"/>
      <c r="P85" s="74"/>
      <c r="Q85" s="74"/>
    </row>
    <row r="86" spans="1:17" ht="38.25" x14ac:dyDescent="0.2">
      <c r="A86" s="14">
        <v>85</v>
      </c>
      <c r="B86" s="14" t="s">
        <v>189</v>
      </c>
      <c r="C86" s="14" t="s">
        <v>190</v>
      </c>
      <c r="D86" s="30" t="s">
        <v>191</v>
      </c>
      <c r="E86" s="14"/>
      <c r="F86" s="14">
        <v>13</v>
      </c>
      <c r="G86" s="14" t="s">
        <v>232</v>
      </c>
      <c r="H86" s="14">
        <v>7</v>
      </c>
      <c r="I86" s="26" t="s">
        <v>242</v>
      </c>
      <c r="J86" s="26" t="s">
        <v>243</v>
      </c>
      <c r="K86" s="32" t="s">
        <v>47</v>
      </c>
      <c r="L86" s="14">
        <v>2</v>
      </c>
      <c r="M86" s="14"/>
      <c r="N86" s="14"/>
      <c r="O86" s="74"/>
      <c r="P86" s="74"/>
      <c r="Q86" s="74"/>
    </row>
    <row r="87" spans="1:17" ht="38.25" x14ac:dyDescent="0.2">
      <c r="A87" s="14">
        <v>86</v>
      </c>
      <c r="B87" s="14" t="s">
        <v>189</v>
      </c>
      <c r="C87" s="14" t="s">
        <v>190</v>
      </c>
      <c r="D87" s="30" t="s">
        <v>191</v>
      </c>
      <c r="E87" s="14"/>
      <c r="F87" s="14">
        <v>13</v>
      </c>
      <c r="G87" s="14" t="s">
        <v>239</v>
      </c>
      <c r="H87" s="14">
        <v>19</v>
      </c>
      <c r="I87" s="26" t="s">
        <v>242</v>
      </c>
      <c r="J87" s="26" t="s">
        <v>243</v>
      </c>
      <c r="K87" s="32" t="s">
        <v>47</v>
      </c>
      <c r="L87" s="14">
        <v>2</v>
      </c>
      <c r="M87" s="14"/>
      <c r="N87" s="14"/>
      <c r="O87" s="74"/>
      <c r="P87" s="74"/>
      <c r="Q87" s="74"/>
    </row>
    <row r="88" spans="1:17" ht="25.5" x14ac:dyDescent="0.2">
      <c r="A88" s="14">
        <v>87</v>
      </c>
      <c r="B88" s="14" t="s">
        <v>189</v>
      </c>
      <c r="C88" s="14" t="s">
        <v>190</v>
      </c>
      <c r="D88" s="30" t="s">
        <v>191</v>
      </c>
      <c r="E88" s="14"/>
      <c r="F88" s="14">
        <v>14</v>
      </c>
      <c r="G88" s="14" t="s">
        <v>239</v>
      </c>
      <c r="H88" s="14">
        <v>5</v>
      </c>
      <c r="I88" s="26" t="s">
        <v>244</v>
      </c>
      <c r="J88" s="26"/>
      <c r="K88" s="32" t="s">
        <v>47</v>
      </c>
      <c r="L88" s="14">
        <v>3</v>
      </c>
      <c r="M88" s="14"/>
      <c r="N88" s="14"/>
      <c r="O88" s="74"/>
      <c r="P88" s="74"/>
      <c r="Q88" s="74"/>
    </row>
    <row r="89" spans="1:17" x14ac:dyDescent="0.2">
      <c r="A89" s="14">
        <v>88</v>
      </c>
      <c r="B89" s="14" t="s">
        <v>189</v>
      </c>
      <c r="C89" s="14" t="s">
        <v>190</v>
      </c>
      <c r="D89" s="30" t="s">
        <v>191</v>
      </c>
      <c r="E89" s="14"/>
      <c r="F89" s="14">
        <v>14</v>
      </c>
      <c r="G89" s="14" t="s">
        <v>239</v>
      </c>
      <c r="H89" s="14">
        <v>5</v>
      </c>
      <c r="I89" s="26" t="s">
        <v>245</v>
      </c>
      <c r="J89" s="26" t="s">
        <v>246</v>
      </c>
      <c r="K89" s="32" t="s">
        <v>47</v>
      </c>
      <c r="L89" s="14">
        <v>2</v>
      </c>
      <c r="M89" s="14"/>
      <c r="N89" s="14"/>
      <c r="O89" s="74"/>
      <c r="P89" s="74"/>
      <c r="Q89" s="74"/>
    </row>
    <row r="90" spans="1:17" ht="102" x14ac:dyDescent="0.2">
      <c r="A90" s="14">
        <v>89</v>
      </c>
      <c r="B90" s="14" t="s">
        <v>189</v>
      </c>
      <c r="C90" s="14" t="s">
        <v>190</v>
      </c>
      <c r="D90" s="30" t="s">
        <v>191</v>
      </c>
      <c r="E90" s="14"/>
      <c r="F90" s="14">
        <v>14</v>
      </c>
      <c r="G90" s="14" t="s">
        <v>239</v>
      </c>
      <c r="H90" s="14">
        <v>5</v>
      </c>
      <c r="I90" s="26" t="s">
        <v>247</v>
      </c>
      <c r="J90" s="26" t="s">
        <v>248</v>
      </c>
      <c r="K90" s="32" t="s">
        <v>47</v>
      </c>
      <c r="L90" s="14">
        <v>2</v>
      </c>
      <c r="M90" s="14"/>
      <c r="N90" s="14"/>
      <c r="O90" s="74"/>
      <c r="P90" s="74"/>
      <c r="Q90" s="74"/>
    </row>
    <row r="91" spans="1:17" ht="38.25" x14ac:dyDescent="0.2">
      <c r="A91" s="14">
        <v>90</v>
      </c>
      <c r="B91" s="14" t="s">
        <v>189</v>
      </c>
      <c r="C91" s="14" t="s">
        <v>190</v>
      </c>
      <c r="D91" s="30" t="s">
        <v>191</v>
      </c>
      <c r="E91" s="14"/>
      <c r="F91" s="14">
        <v>14</v>
      </c>
      <c r="G91" s="14" t="s">
        <v>239</v>
      </c>
      <c r="H91" s="14">
        <v>12</v>
      </c>
      <c r="I91" s="26" t="s">
        <v>249</v>
      </c>
      <c r="J91" s="26" t="s">
        <v>250</v>
      </c>
      <c r="K91" s="32" t="s">
        <v>47</v>
      </c>
      <c r="L91" s="14">
        <v>2</v>
      </c>
      <c r="M91" s="14"/>
      <c r="N91" s="14"/>
      <c r="O91" s="74"/>
      <c r="P91" s="74"/>
      <c r="Q91" s="74"/>
    </row>
    <row r="92" spans="1:17" ht="38.25" x14ac:dyDescent="0.2">
      <c r="A92" s="14">
        <v>91</v>
      </c>
      <c r="B92" s="14" t="s">
        <v>189</v>
      </c>
      <c r="C92" s="14" t="s">
        <v>190</v>
      </c>
      <c r="D92" s="30" t="s">
        <v>191</v>
      </c>
      <c r="E92" s="14"/>
      <c r="F92" s="14">
        <v>14</v>
      </c>
      <c r="G92" s="14" t="s">
        <v>239</v>
      </c>
      <c r="H92" s="14">
        <v>15</v>
      </c>
      <c r="I92" s="26" t="s">
        <v>251</v>
      </c>
      <c r="J92" s="26" t="s">
        <v>252</v>
      </c>
      <c r="K92" s="32" t="s">
        <v>47</v>
      </c>
      <c r="L92" s="14">
        <v>2</v>
      </c>
      <c r="M92" s="14"/>
      <c r="N92" s="14"/>
      <c r="O92" s="74"/>
      <c r="P92" s="74"/>
      <c r="Q92" s="74"/>
    </row>
    <row r="93" spans="1:17" ht="25.5" x14ac:dyDescent="0.2">
      <c r="A93" s="14">
        <v>92</v>
      </c>
      <c r="B93" s="14" t="s">
        <v>189</v>
      </c>
      <c r="C93" s="14" t="s">
        <v>190</v>
      </c>
      <c r="D93" s="30" t="s">
        <v>191</v>
      </c>
      <c r="E93" s="14"/>
      <c r="F93" s="14">
        <v>14</v>
      </c>
      <c r="G93" s="14" t="s">
        <v>125</v>
      </c>
      <c r="H93" s="14">
        <v>17</v>
      </c>
      <c r="I93" s="26" t="s">
        <v>253</v>
      </c>
      <c r="J93" s="26" t="s">
        <v>254</v>
      </c>
      <c r="K93" s="32" t="s">
        <v>47</v>
      </c>
      <c r="L93" s="14">
        <v>2</v>
      </c>
      <c r="M93" s="14"/>
      <c r="N93" s="14"/>
      <c r="O93" s="74"/>
      <c r="P93" s="74"/>
      <c r="Q93" s="74"/>
    </row>
    <row r="94" spans="1:17" x14ac:dyDescent="0.2">
      <c r="A94" s="14">
        <v>93</v>
      </c>
      <c r="B94" s="14" t="s">
        <v>189</v>
      </c>
      <c r="C94" s="14" t="s">
        <v>190</v>
      </c>
      <c r="D94" s="30" t="s">
        <v>191</v>
      </c>
      <c r="E94" s="14"/>
      <c r="F94" s="14">
        <v>15</v>
      </c>
      <c r="G94" s="14" t="s">
        <v>125</v>
      </c>
      <c r="H94" s="14">
        <v>1</v>
      </c>
      <c r="I94" s="26" t="s">
        <v>255</v>
      </c>
      <c r="J94" s="26"/>
      <c r="K94" s="32" t="s">
        <v>47</v>
      </c>
      <c r="L94" s="14">
        <v>3</v>
      </c>
      <c r="M94" s="14"/>
      <c r="N94" s="14"/>
      <c r="O94" s="74"/>
      <c r="P94" s="74"/>
      <c r="Q94" s="74"/>
    </row>
    <row r="95" spans="1:17" x14ac:dyDescent="0.2">
      <c r="A95" s="14">
        <v>94</v>
      </c>
      <c r="B95" s="14" t="s">
        <v>189</v>
      </c>
      <c r="C95" s="14" t="s">
        <v>190</v>
      </c>
      <c r="D95" s="30" t="s">
        <v>191</v>
      </c>
      <c r="E95" s="14"/>
      <c r="F95" s="14">
        <v>15</v>
      </c>
      <c r="G95" s="14" t="s">
        <v>125</v>
      </c>
      <c r="H95" s="14">
        <v>2</v>
      </c>
      <c r="I95" s="26" t="s">
        <v>256</v>
      </c>
      <c r="J95" s="26" t="s">
        <v>257</v>
      </c>
      <c r="K95" s="32" t="s">
        <v>47</v>
      </c>
      <c r="L95" s="14">
        <v>1</v>
      </c>
      <c r="M95" s="14"/>
      <c r="N95" s="74"/>
      <c r="O95" s="74"/>
      <c r="P95" s="74"/>
      <c r="Q95" s="74"/>
    </row>
    <row r="96" spans="1:17" x14ac:dyDescent="0.2">
      <c r="A96" s="14">
        <v>95</v>
      </c>
      <c r="B96" s="14" t="s">
        <v>189</v>
      </c>
      <c r="C96" s="14" t="s">
        <v>190</v>
      </c>
      <c r="D96" s="30" t="s">
        <v>191</v>
      </c>
      <c r="E96" s="14"/>
      <c r="F96" s="14">
        <v>15</v>
      </c>
      <c r="G96" s="14" t="s">
        <v>125</v>
      </c>
      <c r="H96" s="14">
        <v>5</v>
      </c>
      <c r="I96" s="26" t="s">
        <v>256</v>
      </c>
      <c r="J96" s="26" t="s">
        <v>257</v>
      </c>
      <c r="K96" s="32" t="s">
        <v>47</v>
      </c>
      <c r="L96" s="14">
        <v>1</v>
      </c>
      <c r="M96" s="14"/>
      <c r="N96" s="74"/>
      <c r="O96" s="74"/>
      <c r="P96" s="74"/>
      <c r="Q96" s="74"/>
    </row>
    <row r="97" spans="1:17" ht="25.5" x14ac:dyDescent="0.2">
      <c r="A97" s="14">
        <v>96</v>
      </c>
      <c r="B97" s="14" t="s">
        <v>189</v>
      </c>
      <c r="C97" s="14" t="s">
        <v>190</v>
      </c>
      <c r="D97" s="30" t="s">
        <v>191</v>
      </c>
      <c r="E97" s="14"/>
      <c r="F97" s="14">
        <v>15</v>
      </c>
      <c r="G97" s="14" t="s">
        <v>128</v>
      </c>
      <c r="H97" s="14">
        <v>8</v>
      </c>
      <c r="I97" s="26" t="s">
        <v>253</v>
      </c>
      <c r="J97" s="26" t="s">
        <v>254</v>
      </c>
      <c r="K97" s="32" t="s">
        <v>47</v>
      </c>
      <c r="L97" s="14">
        <v>1</v>
      </c>
      <c r="M97" s="14"/>
      <c r="N97" s="74"/>
      <c r="O97" s="74"/>
      <c r="P97" s="74"/>
      <c r="Q97" s="74"/>
    </row>
    <row r="98" spans="1:17" x14ac:dyDescent="0.2">
      <c r="A98" s="14">
        <v>97</v>
      </c>
      <c r="B98" s="14" t="s">
        <v>189</v>
      </c>
      <c r="C98" s="14" t="s">
        <v>190</v>
      </c>
      <c r="D98" s="30" t="s">
        <v>191</v>
      </c>
      <c r="E98" s="14"/>
      <c r="F98" s="14">
        <v>15</v>
      </c>
      <c r="G98" s="14" t="s">
        <v>128</v>
      </c>
      <c r="H98" s="14">
        <v>13</v>
      </c>
      <c r="I98" s="26" t="s">
        <v>255</v>
      </c>
      <c r="J98" s="26"/>
      <c r="K98" s="32" t="s">
        <v>47</v>
      </c>
      <c r="L98" s="14">
        <v>3</v>
      </c>
      <c r="M98" s="14"/>
      <c r="N98" s="14"/>
      <c r="O98" s="74"/>
      <c r="P98" s="74"/>
      <c r="Q98" s="74"/>
    </row>
    <row r="99" spans="1:17" x14ac:dyDescent="0.2">
      <c r="A99" s="14">
        <v>98</v>
      </c>
      <c r="B99" s="14" t="s">
        <v>189</v>
      </c>
      <c r="C99" s="14" t="s">
        <v>190</v>
      </c>
      <c r="D99" s="30" t="s">
        <v>191</v>
      </c>
      <c r="E99" s="14"/>
      <c r="F99" s="14">
        <v>15</v>
      </c>
      <c r="G99" s="14" t="s">
        <v>128</v>
      </c>
      <c r="H99" s="14">
        <v>14</v>
      </c>
      <c r="I99" s="26" t="s">
        <v>256</v>
      </c>
      <c r="J99" s="26" t="s">
        <v>257</v>
      </c>
      <c r="K99" s="32" t="s">
        <v>47</v>
      </c>
      <c r="L99" s="14">
        <v>2</v>
      </c>
      <c r="M99" s="14"/>
      <c r="N99" s="14"/>
      <c r="O99" s="74"/>
      <c r="P99" s="74"/>
      <c r="Q99" s="74"/>
    </row>
    <row r="100" spans="1:17" x14ac:dyDescent="0.2">
      <c r="A100" s="14">
        <v>99</v>
      </c>
      <c r="B100" s="14" t="s">
        <v>189</v>
      </c>
      <c r="C100" s="14" t="s">
        <v>190</v>
      </c>
      <c r="D100" s="30" t="s">
        <v>191</v>
      </c>
      <c r="E100" s="14"/>
      <c r="F100" s="14">
        <v>15</v>
      </c>
      <c r="G100" s="14" t="s">
        <v>128</v>
      </c>
      <c r="H100" s="14">
        <v>17</v>
      </c>
      <c r="I100" s="26" t="s">
        <v>256</v>
      </c>
      <c r="J100" s="26" t="s">
        <v>257</v>
      </c>
      <c r="K100" s="32" t="s">
        <v>47</v>
      </c>
      <c r="L100" s="14">
        <v>2</v>
      </c>
      <c r="M100" s="14"/>
      <c r="N100" s="14"/>
      <c r="O100" s="74"/>
      <c r="P100" s="74"/>
      <c r="Q100" s="74"/>
    </row>
    <row r="101" spans="1:17" ht="51" x14ac:dyDescent="0.2">
      <c r="A101" s="14">
        <v>100</v>
      </c>
      <c r="B101" s="14" t="s">
        <v>189</v>
      </c>
      <c r="C101" s="14" t="s">
        <v>190</v>
      </c>
      <c r="D101" s="30" t="s">
        <v>191</v>
      </c>
      <c r="E101" s="14"/>
      <c r="F101" s="14">
        <v>16</v>
      </c>
      <c r="G101" s="14" t="s">
        <v>258</v>
      </c>
      <c r="H101" s="14">
        <v>11</v>
      </c>
      <c r="I101" s="26" t="s">
        <v>259</v>
      </c>
      <c r="J101" s="26" t="s">
        <v>260</v>
      </c>
      <c r="K101" s="32" t="s">
        <v>47</v>
      </c>
      <c r="L101" s="14">
        <v>3</v>
      </c>
      <c r="M101" s="14"/>
      <c r="N101" s="14"/>
      <c r="O101" s="74"/>
      <c r="P101" s="74"/>
      <c r="Q101" s="74"/>
    </row>
    <row r="102" spans="1:17" ht="38.25" x14ac:dyDescent="0.2">
      <c r="A102" s="14">
        <v>101</v>
      </c>
      <c r="B102" s="14" t="s">
        <v>189</v>
      </c>
      <c r="C102" s="14" t="s">
        <v>190</v>
      </c>
      <c r="D102" s="30" t="s">
        <v>191</v>
      </c>
      <c r="E102" s="14"/>
      <c r="F102" s="14">
        <v>17</v>
      </c>
      <c r="G102" s="14" t="s">
        <v>258</v>
      </c>
      <c r="H102" s="14">
        <v>1</v>
      </c>
      <c r="I102" s="26" t="s">
        <v>261</v>
      </c>
      <c r="J102" s="26" t="s">
        <v>262</v>
      </c>
      <c r="K102" s="32" t="s">
        <v>47</v>
      </c>
      <c r="L102" s="14">
        <v>3</v>
      </c>
      <c r="M102" s="14"/>
      <c r="N102" s="14"/>
      <c r="O102" s="74"/>
      <c r="P102" s="74"/>
      <c r="Q102" s="74"/>
    </row>
    <row r="103" spans="1:17" x14ac:dyDescent="0.2">
      <c r="A103" s="14">
        <v>102</v>
      </c>
      <c r="B103" s="14" t="s">
        <v>189</v>
      </c>
      <c r="C103" s="14" t="s">
        <v>190</v>
      </c>
      <c r="D103" s="30" t="s">
        <v>191</v>
      </c>
      <c r="E103" s="14"/>
      <c r="F103" s="14">
        <v>17</v>
      </c>
      <c r="G103" s="14" t="s">
        <v>258</v>
      </c>
      <c r="H103" s="14">
        <v>1</v>
      </c>
      <c r="I103" s="26" t="s">
        <v>263</v>
      </c>
      <c r="J103" s="26" t="s">
        <v>262</v>
      </c>
      <c r="K103" s="32" t="s">
        <v>47</v>
      </c>
      <c r="L103" s="14">
        <v>3</v>
      </c>
      <c r="M103" s="14"/>
      <c r="N103" s="14"/>
      <c r="O103" s="74"/>
      <c r="P103" s="74"/>
      <c r="Q103" s="74"/>
    </row>
    <row r="104" spans="1:17" ht="51" x14ac:dyDescent="0.2">
      <c r="A104" s="14">
        <v>103</v>
      </c>
      <c r="B104" s="14" t="s">
        <v>189</v>
      </c>
      <c r="C104" s="14" t="s">
        <v>190</v>
      </c>
      <c r="D104" s="30" t="s">
        <v>191</v>
      </c>
      <c r="E104" s="14"/>
      <c r="F104" s="14">
        <v>17</v>
      </c>
      <c r="G104" s="14" t="s">
        <v>129</v>
      </c>
      <c r="H104" s="14">
        <v>3</v>
      </c>
      <c r="I104" s="26" t="s">
        <v>264</v>
      </c>
      <c r="J104" s="26" t="s">
        <v>265</v>
      </c>
      <c r="K104" s="32" t="s">
        <v>47</v>
      </c>
      <c r="L104" s="14">
        <v>3</v>
      </c>
      <c r="M104" s="14"/>
      <c r="N104" s="14"/>
      <c r="O104" s="74"/>
      <c r="P104" s="74"/>
      <c r="Q104" s="74"/>
    </row>
    <row r="105" spans="1:17" ht="63.75" x14ac:dyDescent="0.2">
      <c r="A105" s="14">
        <v>104</v>
      </c>
      <c r="B105" s="14" t="s">
        <v>189</v>
      </c>
      <c r="C105" s="14" t="s">
        <v>190</v>
      </c>
      <c r="D105" s="30" t="s">
        <v>191</v>
      </c>
      <c r="E105" s="14"/>
      <c r="F105" s="14">
        <v>19</v>
      </c>
      <c r="G105" s="14" t="s">
        <v>132</v>
      </c>
      <c r="H105" s="14">
        <v>3</v>
      </c>
      <c r="I105" s="26" t="s">
        <v>266</v>
      </c>
      <c r="J105" s="26" t="s">
        <v>267</v>
      </c>
      <c r="K105" s="32" t="s">
        <v>47</v>
      </c>
      <c r="L105" s="14">
        <v>3</v>
      </c>
      <c r="M105" s="14"/>
      <c r="N105" s="14"/>
      <c r="O105" s="74"/>
      <c r="P105" s="74"/>
      <c r="Q105" s="74"/>
    </row>
    <row r="106" spans="1:17" ht="38.25" x14ac:dyDescent="0.2">
      <c r="A106" s="14">
        <v>105</v>
      </c>
      <c r="B106" s="14" t="s">
        <v>189</v>
      </c>
      <c r="C106" s="14" t="s">
        <v>190</v>
      </c>
      <c r="D106" s="30" t="s">
        <v>191</v>
      </c>
      <c r="E106" s="14"/>
      <c r="F106" s="14">
        <v>19</v>
      </c>
      <c r="G106" s="14" t="s">
        <v>132</v>
      </c>
      <c r="H106" s="14">
        <v>19</v>
      </c>
      <c r="I106" s="26" t="s">
        <v>268</v>
      </c>
      <c r="J106" s="26" t="s">
        <v>269</v>
      </c>
      <c r="K106" s="32" t="s">
        <v>47</v>
      </c>
      <c r="L106" s="14">
        <v>3</v>
      </c>
      <c r="M106" s="14"/>
      <c r="N106" s="14"/>
      <c r="O106" s="74"/>
      <c r="P106" s="74"/>
      <c r="Q106" s="74"/>
    </row>
    <row r="107" spans="1:17" ht="25.5" x14ac:dyDescent="0.2">
      <c r="A107" s="14">
        <v>106</v>
      </c>
      <c r="B107" s="14" t="s">
        <v>189</v>
      </c>
      <c r="C107" s="14" t="s">
        <v>190</v>
      </c>
      <c r="D107" s="30" t="s">
        <v>191</v>
      </c>
      <c r="E107" s="14"/>
      <c r="F107" s="14">
        <v>19</v>
      </c>
      <c r="G107" s="14" t="s">
        <v>132</v>
      </c>
      <c r="H107" s="14">
        <v>19</v>
      </c>
      <c r="I107" s="26" t="s">
        <v>270</v>
      </c>
      <c r="J107" s="26" t="s">
        <v>271</v>
      </c>
      <c r="K107" s="32" t="s">
        <v>47</v>
      </c>
      <c r="L107" s="14">
        <v>3</v>
      </c>
      <c r="M107" s="14"/>
      <c r="N107" s="14"/>
      <c r="O107" s="74"/>
      <c r="P107" s="74"/>
      <c r="Q107" s="74"/>
    </row>
    <row r="108" spans="1:17" ht="25.5" x14ac:dyDescent="0.2">
      <c r="A108" s="14">
        <v>107</v>
      </c>
      <c r="B108" s="14" t="s">
        <v>189</v>
      </c>
      <c r="C108" s="14" t="s">
        <v>190</v>
      </c>
      <c r="D108" s="30" t="s">
        <v>191</v>
      </c>
      <c r="E108" s="14"/>
      <c r="F108" s="14">
        <v>20</v>
      </c>
      <c r="G108" s="14" t="s">
        <v>272</v>
      </c>
      <c r="H108" s="14">
        <v>3</v>
      </c>
      <c r="I108" s="26" t="s">
        <v>266</v>
      </c>
      <c r="J108" s="26" t="s">
        <v>273</v>
      </c>
      <c r="K108" s="32" t="s">
        <v>47</v>
      </c>
      <c r="L108" s="14">
        <v>3</v>
      </c>
      <c r="M108" s="14"/>
      <c r="N108" s="14"/>
      <c r="O108" s="74"/>
      <c r="P108" s="74"/>
      <c r="Q108" s="74"/>
    </row>
    <row r="109" spans="1:17" ht="38.25" x14ac:dyDescent="0.2">
      <c r="A109" s="14">
        <v>108</v>
      </c>
      <c r="B109" s="14" t="s">
        <v>189</v>
      </c>
      <c r="C109" s="14" t="s">
        <v>190</v>
      </c>
      <c r="D109" s="30" t="s">
        <v>191</v>
      </c>
      <c r="E109" s="14"/>
      <c r="F109" s="14">
        <v>20</v>
      </c>
      <c r="G109" s="14" t="s">
        <v>272</v>
      </c>
      <c r="H109" s="14">
        <v>13</v>
      </c>
      <c r="I109" s="26" t="s">
        <v>274</v>
      </c>
      <c r="J109" s="26" t="s">
        <v>269</v>
      </c>
      <c r="K109" s="32" t="s">
        <v>47</v>
      </c>
      <c r="L109" s="14">
        <v>3</v>
      </c>
      <c r="M109" s="14"/>
      <c r="N109" s="14"/>
      <c r="O109" s="74"/>
      <c r="P109" s="74"/>
      <c r="Q109" s="74"/>
    </row>
    <row r="110" spans="1:17" ht="25.5" x14ac:dyDescent="0.2">
      <c r="A110" s="14">
        <v>109</v>
      </c>
      <c r="B110" s="14" t="s">
        <v>189</v>
      </c>
      <c r="C110" s="14" t="s">
        <v>190</v>
      </c>
      <c r="D110" s="30" t="s">
        <v>191</v>
      </c>
      <c r="E110" s="14"/>
      <c r="F110" s="14">
        <v>20</v>
      </c>
      <c r="G110" s="14" t="s">
        <v>272</v>
      </c>
      <c r="H110" s="14">
        <v>10</v>
      </c>
      <c r="I110" s="26" t="s">
        <v>275</v>
      </c>
      <c r="J110" s="26" t="s">
        <v>276</v>
      </c>
      <c r="K110" s="32" t="s">
        <v>47</v>
      </c>
      <c r="L110" s="14">
        <v>3</v>
      </c>
      <c r="M110" s="14"/>
      <c r="N110" s="14"/>
      <c r="O110" s="74"/>
      <c r="P110" s="74"/>
      <c r="Q110" s="74"/>
    </row>
    <row r="111" spans="1:17" ht="25.5" x14ac:dyDescent="0.2">
      <c r="A111" s="14">
        <v>110</v>
      </c>
      <c r="B111" s="14" t="s">
        <v>189</v>
      </c>
      <c r="C111" s="14" t="s">
        <v>190</v>
      </c>
      <c r="D111" s="30" t="s">
        <v>191</v>
      </c>
      <c r="E111" s="14"/>
      <c r="F111" s="14">
        <v>20</v>
      </c>
      <c r="G111" s="14" t="s">
        <v>277</v>
      </c>
      <c r="H111" s="14">
        <v>17</v>
      </c>
      <c r="I111" s="26" t="s">
        <v>278</v>
      </c>
      <c r="J111" s="26" t="s">
        <v>279</v>
      </c>
      <c r="K111" s="32" t="s">
        <v>47</v>
      </c>
      <c r="L111" s="14">
        <v>3</v>
      </c>
      <c r="M111" s="14"/>
      <c r="N111" s="14"/>
      <c r="O111" s="74"/>
      <c r="P111" s="74"/>
      <c r="Q111" s="74"/>
    </row>
    <row r="112" spans="1:17" ht="38.25" x14ac:dyDescent="0.2">
      <c r="A112" s="14">
        <v>111</v>
      </c>
      <c r="B112" s="14" t="s">
        <v>189</v>
      </c>
      <c r="C112" s="14" t="s">
        <v>190</v>
      </c>
      <c r="D112" s="30" t="s">
        <v>191</v>
      </c>
      <c r="E112" s="14"/>
      <c r="F112" s="14">
        <v>21</v>
      </c>
      <c r="G112" s="14" t="s">
        <v>277</v>
      </c>
      <c r="H112" s="14">
        <v>12</v>
      </c>
      <c r="I112" s="26" t="s">
        <v>268</v>
      </c>
      <c r="J112" s="26" t="s">
        <v>269</v>
      </c>
      <c r="K112" s="32" t="s">
        <v>47</v>
      </c>
      <c r="L112" s="14">
        <v>3</v>
      </c>
      <c r="M112" s="14"/>
      <c r="N112" s="14"/>
      <c r="O112" s="74"/>
      <c r="P112" s="74"/>
      <c r="Q112" s="74"/>
    </row>
    <row r="113" spans="1:17" ht="25.5" x14ac:dyDescent="0.2">
      <c r="A113" s="14">
        <v>112</v>
      </c>
      <c r="B113" s="14" t="s">
        <v>189</v>
      </c>
      <c r="C113" s="14" t="s">
        <v>190</v>
      </c>
      <c r="D113" s="30" t="s">
        <v>191</v>
      </c>
      <c r="E113" s="14"/>
      <c r="F113" s="14">
        <v>21</v>
      </c>
      <c r="G113" s="14" t="s">
        <v>277</v>
      </c>
      <c r="H113" s="14">
        <v>2</v>
      </c>
      <c r="I113" s="26" t="s">
        <v>280</v>
      </c>
      <c r="J113" s="26" t="s">
        <v>281</v>
      </c>
      <c r="K113" s="32" t="s">
        <v>47</v>
      </c>
      <c r="L113" s="14">
        <v>3</v>
      </c>
      <c r="M113" s="14"/>
      <c r="N113" s="14"/>
      <c r="O113" s="74"/>
      <c r="P113" s="74"/>
      <c r="Q113" s="74"/>
    </row>
    <row r="114" spans="1:17" ht="51" x14ac:dyDescent="0.2">
      <c r="A114" s="14">
        <v>113</v>
      </c>
      <c r="B114" s="14" t="s">
        <v>189</v>
      </c>
      <c r="C114" s="14" t="s">
        <v>190</v>
      </c>
      <c r="D114" s="30" t="s">
        <v>191</v>
      </c>
      <c r="E114" s="14"/>
      <c r="F114" s="14">
        <v>21</v>
      </c>
      <c r="G114" s="14" t="s">
        <v>277</v>
      </c>
      <c r="H114" s="14">
        <v>5</v>
      </c>
      <c r="I114" s="26" t="s">
        <v>282</v>
      </c>
      <c r="J114" s="26" t="s">
        <v>283</v>
      </c>
      <c r="K114" s="32" t="s">
        <v>47</v>
      </c>
      <c r="L114" s="14">
        <v>3</v>
      </c>
      <c r="M114" s="14"/>
      <c r="N114" s="14"/>
      <c r="O114" s="74"/>
      <c r="P114" s="74"/>
      <c r="Q114" s="74"/>
    </row>
    <row r="115" spans="1:17" ht="25.5" x14ac:dyDescent="0.2">
      <c r="A115" s="14">
        <v>114</v>
      </c>
      <c r="B115" s="14" t="s">
        <v>189</v>
      </c>
      <c r="C115" s="14" t="s">
        <v>190</v>
      </c>
      <c r="D115" s="30" t="s">
        <v>191</v>
      </c>
      <c r="E115" s="14"/>
      <c r="F115" s="14">
        <v>10</v>
      </c>
      <c r="G115" s="14" t="s">
        <v>284</v>
      </c>
      <c r="H115" s="14">
        <v>1</v>
      </c>
      <c r="I115" s="26" t="s">
        <v>285</v>
      </c>
      <c r="J115" s="26"/>
      <c r="K115" s="32" t="s">
        <v>47</v>
      </c>
      <c r="L115" s="14">
        <v>2</v>
      </c>
      <c r="M115" s="14"/>
      <c r="N115" s="14"/>
      <c r="O115" s="74"/>
      <c r="P115" s="74"/>
      <c r="Q115" s="74"/>
    </row>
    <row r="116" spans="1:17" ht="25.5" x14ac:dyDescent="0.2">
      <c r="A116" s="14">
        <v>115</v>
      </c>
      <c r="B116" s="14" t="s">
        <v>189</v>
      </c>
      <c r="C116" s="14" t="s">
        <v>190</v>
      </c>
      <c r="D116" s="30" t="s">
        <v>191</v>
      </c>
      <c r="E116" s="14"/>
      <c r="F116" s="14">
        <v>10</v>
      </c>
      <c r="G116" s="14" t="s">
        <v>286</v>
      </c>
      <c r="H116" s="14">
        <v>6</v>
      </c>
      <c r="I116" s="26" t="s">
        <v>285</v>
      </c>
      <c r="J116" s="26"/>
      <c r="K116" s="32" t="s">
        <v>47</v>
      </c>
      <c r="L116" s="14">
        <v>2</v>
      </c>
      <c r="M116" s="14"/>
      <c r="N116" s="14"/>
      <c r="O116" s="74"/>
      <c r="P116" s="74"/>
      <c r="Q116" s="74"/>
    </row>
    <row r="117" spans="1:17" ht="38.25" x14ac:dyDescent="0.2">
      <c r="A117" s="14">
        <v>116</v>
      </c>
      <c r="B117" s="14" t="s">
        <v>189</v>
      </c>
      <c r="C117" s="14" t="s">
        <v>190</v>
      </c>
      <c r="D117" s="30" t="s">
        <v>191</v>
      </c>
      <c r="E117" s="14"/>
      <c r="F117" s="14">
        <v>21</v>
      </c>
      <c r="G117" s="14" t="s">
        <v>277</v>
      </c>
      <c r="H117" s="14">
        <v>6</v>
      </c>
      <c r="I117" s="26" t="s">
        <v>287</v>
      </c>
      <c r="J117" s="26" t="s">
        <v>288</v>
      </c>
      <c r="K117" s="32" t="s">
        <v>47</v>
      </c>
      <c r="L117" s="14">
        <v>3</v>
      </c>
      <c r="M117" s="14"/>
      <c r="N117" s="14"/>
      <c r="O117" s="74"/>
      <c r="P117" s="74"/>
      <c r="Q117" s="74"/>
    </row>
    <row r="118" spans="1:17" ht="25.5" x14ac:dyDescent="0.2">
      <c r="A118" s="14">
        <v>117</v>
      </c>
      <c r="B118" s="14" t="s">
        <v>189</v>
      </c>
      <c r="C118" s="14" t="s">
        <v>190</v>
      </c>
      <c r="D118" s="30" t="s">
        <v>191</v>
      </c>
      <c r="E118" s="14"/>
      <c r="F118" s="14">
        <v>21</v>
      </c>
      <c r="G118" s="14" t="s">
        <v>134</v>
      </c>
      <c r="H118" s="14">
        <v>15</v>
      </c>
      <c r="I118" s="26" t="s">
        <v>278</v>
      </c>
      <c r="J118" s="26" t="s">
        <v>279</v>
      </c>
      <c r="K118" s="32" t="s">
        <v>47</v>
      </c>
      <c r="L118" s="14">
        <v>3</v>
      </c>
      <c r="M118" s="14"/>
      <c r="N118" s="14"/>
      <c r="O118" s="74"/>
      <c r="P118" s="74"/>
      <c r="Q118" s="74"/>
    </row>
    <row r="119" spans="1:17" ht="38.25" x14ac:dyDescent="0.2">
      <c r="A119" s="14">
        <v>118</v>
      </c>
      <c r="B119" s="14" t="s">
        <v>189</v>
      </c>
      <c r="C119" s="14" t="s">
        <v>190</v>
      </c>
      <c r="D119" s="30" t="s">
        <v>191</v>
      </c>
      <c r="E119" s="14"/>
      <c r="F119" s="14">
        <v>22</v>
      </c>
      <c r="G119" s="14" t="s">
        <v>134</v>
      </c>
      <c r="H119" s="14">
        <v>14</v>
      </c>
      <c r="I119" s="26" t="s">
        <v>268</v>
      </c>
      <c r="J119" s="26" t="s">
        <v>269</v>
      </c>
      <c r="K119" s="32" t="s">
        <v>47</v>
      </c>
      <c r="L119" s="14">
        <v>3</v>
      </c>
      <c r="M119" s="14"/>
      <c r="N119" s="14"/>
      <c r="O119" s="74"/>
      <c r="P119" s="74"/>
      <c r="Q119" s="74"/>
    </row>
    <row r="120" spans="1:17" ht="25.5" x14ac:dyDescent="0.2">
      <c r="A120" s="14">
        <v>119</v>
      </c>
      <c r="B120" s="14" t="s">
        <v>189</v>
      </c>
      <c r="C120" s="14" t="s">
        <v>190</v>
      </c>
      <c r="D120" s="30" t="s">
        <v>191</v>
      </c>
      <c r="E120" s="14"/>
      <c r="F120" s="14">
        <v>22</v>
      </c>
      <c r="G120" s="14" t="s">
        <v>134</v>
      </c>
      <c r="H120" s="14">
        <v>14</v>
      </c>
      <c r="I120" s="26" t="s">
        <v>280</v>
      </c>
      <c r="J120" s="26" t="s">
        <v>281</v>
      </c>
      <c r="K120" s="32" t="s">
        <v>47</v>
      </c>
      <c r="L120" s="14">
        <v>3</v>
      </c>
      <c r="M120" s="14"/>
      <c r="N120" s="14"/>
      <c r="O120" s="74"/>
      <c r="P120" s="74"/>
      <c r="Q120" s="74"/>
    </row>
    <row r="121" spans="1:17" ht="51" x14ac:dyDescent="0.2">
      <c r="A121" s="14">
        <v>120</v>
      </c>
      <c r="B121" s="14" t="s">
        <v>189</v>
      </c>
      <c r="C121" s="14" t="s">
        <v>190</v>
      </c>
      <c r="D121" s="30" t="s">
        <v>191</v>
      </c>
      <c r="E121" s="14"/>
      <c r="F121" s="14">
        <v>21</v>
      </c>
      <c r="G121" s="14" t="s">
        <v>134</v>
      </c>
      <c r="H121" s="14">
        <v>15</v>
      </c>
      <c r="I121" s="26" t="s">
        <v>289</v>
      </c>
      <c r="J121" s="26" t="s">
        <v>290</v>
      </c>
      <c r="K121" s="32" t="s">
        <v>47</v>
      </c>
      <c r="L121" s="14">
        <v>2</v>
      </c>
      <c r="M121" s="14"/>
      <c r="N121" s="14"/>
      <c r="O121" s="74"/>
      <c r="P121" s="74"/>
      <c r="Q121" s="74"/>
    </row>
    <row r="122" spans="1:17" ht="38.25" x14ac:dyDescent="0.2">
      <c r="A122" s="14">
        <v>121</v>
      </c>
      <c r="B122" s="14" t="s">
        <v>189</v>
      </c>
      <c r="C122" s="14" t="s">
        <v>190</v>
      </c>
      <c r="D122" s="30" t="s">
        <v>191</v>
      </c>
      <c r="E122" s="14"/>
      <c r="F122" s="14">
        <v>22</v>
      </c>
      <c r="G122" s="14" t="s">
        <v>134</v>
      </c>
      <c r="H122" s="14">
        <v>1</v>
      </c>
      <c r="I122" s="26" t="s">
        <v>287</v>
      </c>
      <c r="J122" s="26" t="s">
        <v>288</v>
      </c>
      <c r="K122" s="32" t="s">
        <v>47</v>
      </c>
      <c r="L122" s="14">
        <v>3</v>
      </c>
      <c r="M122" s="14"/>
      <c r="N122" s="14"/>
      <c r="O122" s="74"/>
      <c r="P122" s="74"/>
      <c r="Q122" s="74"/>
    </row>
    <row r="123" spans="1:17" ht="114.75" x14ac:dyDescent="0.2">
      <c r="A123" s="14">
        <v>122</v>
      </c>
      <c r="B123" s="14" t="s">
        <v>189</v>
      </c>
      <c r="C123" s="14" t="s">
        <v>190</v>
      </c>
      <c r="D123" s="30" t="s">
        <v>191</v>
      </c>
      <c r="E123" s="14"/>
      <c r="F123" s="14">
        <v>23</v>
      </c>
      <c r="G123" s="14" t="s">
        <v>291</v>
      </c>
      <c r="H123" s="14">
        <v>3</v>
      </c>
      <c r="I123" s="26" t="s">
        <v>292</v>
      </c>
      <c r="J123" s="26" t="s">
        <v>262</v>
      </c>
      <c r="K123" s="32" t="s">
        <v>47</v>
      </c>
      <c r="L123" s="14">
        <v>3</v>
      </c>
      <c r="M123" s="14"/>
      <c r="N123" s="14"/>
      <c r="O123" s="74"/>
      <c r="P123" s="74"/>
      <c r="Q123" s="74"/>
    </row>
    <row r="124" spans="1:17" ht="77.25" thickBot="1" x14ac:dyDescent="0.25">
      <c r="A124" s="43">
        <v>123</v>
      </c>
      <c r="B124" s="43" t="s">
        <v>189</v>
      </c>
      <c r="C124" s="43" t="s">
        <v>190</v>
      </c>
      <c r="D124" s="67" t="s">
        <v>191</v>
      </c>
      <c r="E124" s="43"/>
      <c r="F124" s="43">
        <v>23</v>
      </c>
      <c r="G124" s="43" t="s">
        <v>291</v>
      </c>
      <c r="H124" s="43">
        <v>10</v>
      </c>
      <c r="I124" s="45" t="s">
        <v>293</v>
      </c>
      <c r="J124" s="45"/>
      <c r="K124" s="46" t="s">
        <v>47</v>
      </c>
      <c r="L124" s="43">
        <v>3</v>
      </c>
      <c r="M124" s="14"/>
      <c r="N124" s="14"/>
      <c r="O124" s="74"/>
      <c r="P124" s="74"/>
      <c r="Q124" s="74"/>
    </row>
    <row r="125" spans="1:17" ht="25.5" x14ac:dyDescent="0.2">
      <c r="A125" s="39">
        <v>124</v>
      </c>
      <c r="B125" s="39" t="s">
        <v>294</v>
      </c>
      <c r="C125" s="39" t="s">
        <v>295</v>
      </c>
      <c r="D125" s="40" t="s">
        <v>296</v>
      </c>
      <c r="E125" s="39"/>
      <c r="F125" s="39">
        <v>4</v>
      </c>
      <c r="G125" s="39" t="s">
        <v>297</v>
      </c>
      <c r="H125" s="39">
        <v>5</v>
      </c>
      <c r="I125" s="41" t="s">
        <v>298</v>
      </c>
      <c r="J125" s="41" t="s">
        <v>299</v>
      </c>
      <c r="K125" s="42" t="s">
        <v>300</v>
      </c>
      <c r="L125" s="39">
        <v>3</v>
      </c>
      <c r="M125" s="14"/>
      <c r="N125" s="14"/>
      <c r="O125" s="74"/>
      <c r="P125" s="74"/>
      <c r="Q125" s="74"/>
    </row>
    <row r="126" spans="1:17" ht="25.5" x14ac:dyDescent="0.2">
      <c r="A126" s="14">
        <v>125</v>
      </c>
      <c r="B126" s="14" t="s">
        <v>294</v>
      </c>
      <c r="C126" s="14" t="s">
        <v>295</v>
      </c>
      <c r="D126" s="15" t="s">
        <v>296</v>
      </c>
      <c r="E126" s="14"/>
      <c r="F126" s="14">
        <v>4</v>
      </c>
      <c r="G126" s="14" t="s">
        <v>301</v>
      </c>
      <c r="H126" s="14">
        <v>26</v>
      </c>
      <c r="I126" s="26" t="s">
        <v>302</v>
      </c>
      <c r="J126" s="21" t="s">
        <v>303</v>
      </c>
      <c r="K126" s="32" t="s">
        <v>300</v>
      </c>
      <c r="L126" s="14">
        <v>2</v>
      </c>
      <c r="M126" s="14"/>
      <c r="N126" s="14"/>
      <c r="O126" s="74"/>
      <c r="P126" s="74"/>
      <c r="Q126" s="74"/>
    </row>
    <row r="127" spans="1:17" ht="25.5" x14ac:dyDescent="0.2">
      <c r="A127" s="14">
        <v>126</v>
      </c>
      <c r="B127" s="14" t="s">
        <v>294</v>
      </c>
      <c r="C127" s="14" t="s">
        <v>295</v>
      </c>
      <c r="D127" s="15" t="s">
        <v>296</v>
      </c>
      <c r="E127" s="14"/>
      <c r="F127" s="14">
        <v>5</v>
      </c>
      <c r="G127" s="14" t="s">
        <v>304</v>
      </c>
      <c r="H127" s="14">
        <v>7</v>
      </c>
      <c r="I127" s="26" t="s">
        <v>302</v>
      </c>
      <c r="J127" s="21" t="s">
        <v>303</v>
      </c>
      <c r="K127" s="32" t="s">
        <v>300</v>
      </c>
      <c r="L127" s="14">
        <v>2</v>
      </c>
      <c r="M127" s="14"/>
      <c r="N127" s="14"/>
      <c r="O127" s="74"/>
      <c r="P127" s="74"/>
      <c r="Q127" s="74"/>
    </row>
    <row r="128" spans="1:17" ht="25.5" x14ac:dyDescent="0.2">
      <c r="A128" s="14">
        <v>127</v>
      </c>
      <c r="B128" s="14" t="s">
        <v>294</v>
      </c>
      <c r="C128" s="14" t="s">
        <v>295</v>
      </c>
      <c r="D128" s="15" t="s">
        <v>296</v>
      </c>
      <c r="E128" s="14"/>
      <c r="F128" s="14">
        <v>5</v>
      </c>
      <c r="G128" s="14" t="s">
        <v>304</v>
      </c>
      <c r="H128" s="14">
        <v>15</v>
      </c>
      <c r="I128" s="26" t="s">
        <v>302</v>
      </c>
      <c r="J128" s="21" t="s">
        <v>303</v>
      </c>
      <c r="K128" s="32" t="s">
        <v>300</v>
      </c>
      <c r="L128" s="14">
        <v>2</v>
      </c>
      <c r="M128" s="14"/>
      <c r="N128" s="14"/>
      <c r="O128" s="74"/>
      <c r="P128" s="74"/>
      <c r="Q128" s="74"/>
    </row>
    <row r="129" spans="1:17" ht="25.5" x14ac:dyDescent="0.2">
      <c r="A129" s="14">
        <v>128</v>
      </c>
      <c r="B129" s="14" t="s">
        <v>294</v>
      </c>
      <c r="C129" s="14" t="s">
        <v>295</v>
      </c>
      <c r="D129" s="15" t="s">
        <v>296</v>
      </c>
      <c r="E129" s="14"/>
      <c r="F129" s="14">
        <v>6</v>
      </c>
      <c r="G129" s="14" t="s">
        <v>304</v>
      </c>
      <c r="H129" s="14">
        <v>2</v>
      </c>
      <c r="I129" s="26" t="s">
        <v>302</v>
      </c>
      <c r="J129" s="21" t="s">
        <v>303</v>
      </c>
      <c r="K129" s="32" t="s">
        <v>300</v>
      </c>
      <c r="L129" s="14">
        <v>2</v>
      </c>
      <c r="M129" s="14"/>
      <c r="N129" s="14"/>
      <c r="O129" s="74"/>
      <c r="P129" s="74"/>
      <c r="Q129" s="74"/>
    </row>
    <row r="130" spans="1:17" ht="13.5" thickBot="1" x14ac:dyDescent="0.25">
      <c r="A130" s="43">
        <v>129</v>
      </c>
      <c r="B130" s="43" t="s">
        <v>294</v>
      </c>
      <c r="C130" s="43" t="s">
        <v>295</v>
      </c>
      <c r="D130" s="44" t="s">
        <v>296</v>
      </c>
      <c r="E130" s="43"/>
      <c r="F130" s="43">
        <v>6</v>
      </c>
      <c r="G130" s="43" t="s">
        <v>304</v>
      </c>
      <c r="H130" s="43">
        <v>15</v>
      </c>
      <c r="I130" s="45" t="s">
        <v>305</v>
      </c>
      <c r="J130" s="62" t="s">
        <v>306</v>
      </c>
      <c r="K130" s="46" t="s">
        <v>300</v>
      </c>
      <c r="L130" s="43">
        <v>2</v>
      </c>
      <c r="M130" s="14"/>
      <c r="N130" s="14"/>
      <c r="O130" s="74"/>
      <c r="P130" s="74"/>
      <c r="Q130" s="74"/>
    </row>
    <row r="131" spans="1:17" ht="25.5" x14ac:dyDescent="0.2">
      <c r="A131" s="39">
        <v>130</v>
      </c>
      <c r="B131" s="39" t="s">
        <v>307</v>
      </c>
      <c r="C131" s="39" t="s">
        <v>308</v>
      </c>
      <c r="D131" s="40" t="s">
        <v>309</v>
      </c>
      <c r="E131" s="39"/>
      <c r="F131" s="39">
        <v>2</v>
      </c>
      <c r="G131" s="39" t="s">
        <v>196</v>
      </c>
      <c r="H131" s="39" t="s">
        <v>310</v>
      </c>
      <c r="I131" s="41" t="s">
        <v>311</v>
      </c>
      <c r="J131" s="52" t="s">
        <v>312</v>
      </c>
      <c r="K131" s="42" t="s">
        <v>41</v>
      </c>
      <c r="L131" s="39">
        <v>2</v>
      </c>
      <c r="M131" s="14"/>
      <c r="N131" s="14"/>
      <c r="O131" s="74"/>
      <c r="P131" s="74"/>
      <c r="Q131" s="74"/>
    </row>
    <row r="132" spans="1:17" x14ac:dyDescent="0.2">
      <c r="A132" s="14">
        <v>131</v>
      </c>
      <c r="B132" s="14" t="s">
        <v>307</v>
      </c>
      <c r="C132" s="14" t="s">
        <v>308</v>
      </c>
      <c r="D132" s="15" t="s">
        <v>309</v>
      </c>
      <c r="E132" s="14"/>
      <c r="F132" s="14">
        <v>2</v>
      </c>
      <c r="G132" s="14" t="s">
        <v>196</v>
      </c>
      <c r="H132" s="14">
        <v>27</v>
      </c>
      <c r="I132" s="26" t="s">
        <v>313</v>
      </c>
      <c r="J132" s="21" t="s">
        <v>314</v>
      </c>
      <c r="K132" s="32" t="s">
        <v>47</v>
      </c>
      <c r="L132" s="14">
        <v>2</v>
      </c>
      <c r="M132" s="14"/>
      <c r="N132" s="14"/>
      <c r="O132" s="74"/>
      <c r="P132" s="74"/>
      <c r="Q132" s="74"/>
    </row>
    <row r="133" spans="1:17" ht="25.5" x14ac:dyDescent="0.2">
      <c r="A133" s="14">
        <v>132</v>
      </c>
      <c r="B133" s="14" t="s">
        <v>307</v>
      </c>
      <c r="C133" s="14" t="s">
        <v>308</v>
      </c>
      <c r="D133" s="15" t="s">
        <v>309</v>
      </c>
      <c r="E133" s="14"/>
      <c r="F133" s="14">
        <v>2</v>
      </c>
      <c r="G133" s="14" t="s">
        <v>196</v>
      </c>
      <c r="H133" s="14">
        <v>30</v>
      </c>
      <c r="I133" s="26" t="s">
        <v>315</v>
      </c>
      <c r="J133" s="21" t="s">
        <v>316</v>
      </c>
      <c r="K133" s="32" t="s">
        <v>41</v>
      </c>
      <c r="L133" s="14">
        <v>2</v>
      </c>
      <c r="M133" s="14"/>
      <c r="N133" s="14"/>
      <c r="O133" s="74"/>
      <c r="P133" s="74"/>
      <c r="Q133" s="74"/>
    </row>
    <row r="134" spans="1:17" ht="38.25" x14ac:dyDescent="0.2">
      <c r="A134" s="14">
        <v>133</v>
      </c>
      <c r="B134" s="14" t="s">
        <v>307</v>
      </c>
      <c r="C134" s="14" t="s">
        <v>308</v>
      </c>
      <c r="D134" s="15" t="s">
        <v>309</v>
      </c>
      <c r="E134" s="14"/>
      <c r="F134" s="14">
        <v>2</v>
      </c>
      <c r="G134" s="14" t="s">
        <v>196</v>
      </c>
      <c r="H134" s="14">
        <v>31</v>
      </c>
      <c r="I134" s="26" t="s">
        <v>317</v>
      </c>
      <c r="J134" s="21" t="s">
        <v>318</v>
      </c>
      <c r="K134" s="32" t="s">
        <v>47</v>
      </c>
      <c r="L134" s="14">
        <v>2</v>
      </c>
      <c r="M134" s="14"/>
      <c r="N134" s="14"/>
      <c r="O134" s="74"/>
      <c r="P134" s="74"/>
      <c r="Q134" s="74"/>
    </row>
    <row r="135" spans="1:17" ht="25.5" x14ac:dyDescent="0.2">
      <c r="A135" s="14">
        <v>134</v>
      </c>
      <c r="B135" s="14" t="s">
        <v>307</v>
      </c>
      <c r="C135" s="14" t="s">
        <v>308</v>
      </c>
      <c r="D135" s="15" t="s">
        <v>309</v>
      </c>
      <c r="E135" s="14"/>
      <c r="F135" s="14">
        <v>2</v>
      </c>
      <c r="G135" s="14" t="s">
        <v>196</v>
      </c>
      <c r="H135" s="14">
        <v>31</v>
      </c>
      <c r="I135" s="26" t="s">
        <v>319</v>
      </c>
      <c r="J135" s="21" t="s">
        <v>320</v>
      </c>
      <c r="K135" s="32" t="s">
        <v>47</v>
      </c>
      <c r="L135" s="14">
        <v>3</v>
      </c>
      <c r="M135" s="14"/>
      <c r="N135" s="14"/>
      <c r="O135" s="74"/>
      <c r="P135" s="74"/>
      <c r="Q135" s="74"/>
    </row>
    <row r="136" spans="1:17" x14ac:dyDescent="0.2">
      <c r="A136" s="14">
        <v>135</v>
      </c>
      <c r="B136" s="14" t="s">
        <v>307</v>
      </c>
      <c r="C136" s="14" t="s">
        <v>308</v>
      </c>
      <c r="D136" s="15" t="s">
        <v>309</v>
      </c>
      <c r="E136" s="14"/>
      <c r="F136" s="14">
        <v>3</v>
      </c>
      <c r="G136" s="14" t="s">
        <v>103</v>
      </c>
      <c r="H136" s="14">
        <v>5</v>
      </c>
      <c r="I136" s="26" t="s">
        <v>321</v>
      </c>
      <c r="J136" s="21" t="s">
        <v>314</v>
      </c>
      <c r="K136" s="32" t="s">
        <v>47</v>
      </c>
      <c r="L136" s="14">
        <v>2</v>
      </c>
      <c r="M136" s="14"/>
      <c r="N136" s="14"/>
      <c r="O136" s="74"/>
      <c r="P136" s="74"/>
      <c r="Q136" s="74"/>
    </row>
    <row r="137" spans="1:17" x14ac:dyDescent="0.2">
      <c r="A137" s="14">
        <v>136</v>
      </c>
      <c r="B137" s="14" t="s">
        <v>307</v>
      </c>
      <c r="C137" s="14" t="s">
        <v>308</v>
      </c>
      <c r="D137" s="15" t="s">
        <v>309</v>
      </c>
      <c r="E137" s="14"/>
      <c r="F137" s="14">
        <v>3</v>
      </c>
      <c r="G137" s="14" t="s">
        <v>103</v>
      </c>
      <c r="H137" s="14">
        <v>6</v>
      </c>
      <c r="I137" s="26" t="s">
        <v>322</v>
      </c>
      <c r="J137" s="21" t="s">
        <v>314</v>
      </c>
      <c r="K137" s="32" t="s">
        <v>47</v>
      </c>
      <c r="L137" s="14">
        <v>2</v>
      </c>
      <c r="M137" s="14"/>
      <c r="N137" s="14"/>
      <c r="O137" s="74"/>
      <c r="P137" s="74"/>
      <c r="Q137" s="74"/>
    </row>
    <row r="138" spans="1:17" ht="38.25" x14ac:dyDescent="0.2">
      <c r="A138" s="14">
        <v>137</v>
      </c>
      <c r="B138" s="14" t="s">
        <v>307</v>
      </c>
      <c r="C138" s="14" t="s">
        <v>308</v>
      </c>
      <c r="D138" s="15" t="s">
        <v>309</v>
      </c>
      <c r="E138" s="14"/>
      <c r="F138" s="14">
        <v>3</v>
      </c>
      <c r="G138" s="14" t="s">
        <v>103</v>
      </c>
      <c r="H138" s="14">
        <v>8</v>
      </c>
      <c r="I138" s="26" t="s">
        <v>323</v>
      </c>
      <c r="J138" s="21" t="s">
        <v>324</v>
      </c>
      <c r="K138" s="32" t="s">
        <v>47</v>
      </c>
      <c r="L138" s="14">
        <v>3</v>
      </c>
      <c r="M138" s="14"/>
      <c r="N138" s="14"/>
      <c r="O138" s="74"/>
      <c r="P138" s="74"/>
      <c r="Q138" s="74"/>
    </row>
    <row r="139" spans="1:17" ht="38.25" x14ac:dyDescent="0.2">
      <c r="A139" s="14">
        <v>138</v>
      </c>
      <c r="B139" s="14" t="s">
        <v>307</v>
      </c>
      <c r="C139" s="14" t="s">
        <v>308</v>
      </c>
      <c r="D139" s="15" t="s">
        <v>309</v>
      </c>
      <c r="E139" s="14"/>
      <c r="F139" s="14">
        <v>3</v>
      </c>
      <c r="G139" s="14" t="s">
        <v>108</v>
      </c>
      <c r="H139" s="14">
        <v>17</v>
      </c>
      <c r="I139" s="26" t="s">
        <v>323</v>
      </c>
      <c r="J139" s="21" t="s">
        <v>324</v>
      </c>
      <c r="K139" s="32" t="s">
        <v>47</v>
      </c>
      <c r="L139" s="14">
        <v>3</v>
      </c>
      <c r="M139" s="14"/>
      <c r="N139" s="14"/>
      <c r="O139" s="74"/>
      <c r="P139" s="74"/>
      <c r="Q139" s="74"/>
    </row>
    <row r="140" spans="1:17" x14ac:dyDescent="0.2">
      <c r="A140" s="14">
        <v>139</v>
      </c>
      <c r="B140" s="14" t="s">
        <v>307</v>
      </c>
      <c r="C140" s="14" t="s">
        <v>308</v>
      </c>
      <c r="D140" s="15" t="s">
        <v>309</v>
      </c>
      <c r="E140" s="14"/>
      <c r="F140" s="14">
        <v>3</v>
      </c>
      <c r="G140" s="14" t="s">
        <v>108</v>
      </c>
      <c r="H140" s="14">
        <v>17</v>
      </c>
      <c r="I140" s="26" t="s">
        <v>325</v>
      </c>
      <c r="J140" s="21" t="s">
        <v>314</v>
      </c>
      <c r="K140" s="32" t="s">
        <v>47</v>
      </c>
      <c r="L140" s="14">
        <v>2</v>
      </c>
      <c r="M140" s="14"/>
      <c r="N140" s="14"/>
      <c r="O140" s="74"/>
      <c r="P140" s="74"/>
      <c r="Q140" s="74"/>
    </row>
    <row r="141" spans="1:17" ht="89.25" x14ac:dyDescent="0.2">
      <c r="A141" s="14">
        <v>140</v>
      </c>
      <c r="B141" s="14" t="s">
        <v>307</v>
      </c>
      <c r="C141" s="14" t="s">
        <v>308</v>
      </c>
      <c r="D141" s="15" t="s">
        <v>309</v>
      </c>
      <c r="E141" s="14"/>
      <c r="F141" s="14">
        <v>3</v>
      </c>
      <c r="G141" s="14" t="s">
        <v>326</v>
      </c>
      <c r="H141" s="14">
        <v>21</v>
      </c>
      <c r="I141" s="26" t="s">
        <v>327</v>
      </c>
      <c r="J141" s="21" t="s">
        <v>328</v>
      </c>
      <c r="K141" s="32" t="s">
        <v>47</v>
      </c>
      <c r="L141" s="14">
        <v>3</v>
      </c>
      <c r="M141" s="14"/>
      <c r="N141" s="14"/>
      <c r="O141" s="74"/>
      <c r="P141" s="74"/>
      <c r="Q141" s="74"/>
    </row>
    <row r="142" spans="1:17" ht="38.25" x14ac:dyDescent="0.2">
      <c r="A142" s="14">
        <v>141</v>
      </c>
      <c r="B142" s="14" t="s">
        <v>307</v>
      </c>
      <c r="C142" s="14" t="s">
        <v>308</v>
      </c>
      <c r="D142" s="15" t="s">
        <v>309</v>
      </c>
      <c r="E142" s="14"/>
      <c r="F142" s="14">
        <v>3</v>
      </c>
      <c r="G142" s="14" t="s">
        <v>329</v>
      </c>
      <c r="H142" s="14">
        <v>32</v>
      </c>
      <c r="I142" s="26" t="s">
        <v>330</v>
      </c>
      <c r="J142" s="21" t="s">
        <v>331</v>
      </c>
      <c r="K142" s="32" t="s">
        <v>47</v>
      </c>
      <c r="L142" s="14">
        <v>3</v>
      </c>
      <c r="M142" s="14"/>
      <c r="N142" s="14"/>
      <c r="O142" s="74"/>
      <c r="P142" s="74"/>
      <c r="Q142" s="74"/>
    </row>
    <row r="143" spans="1:17" ht="38.25" x14ac:dyDescent="0.2">
      <c r="A143" s="14">
        <v>142</v>
      </c>
      <c r="B143" s="14" t="s">
        <v>307</v>
      </c>
      <c r="C143" s="14" t="s">
        <v>308</v>
      </c>
      <c r="D143" s="15" t="s">
        <v>309</v>
      </c>
      <c r="E143" s="14"/>
      <c r="F143" s="14">
        <v>4</v>
      </c>
      <c r="G143" s="14" t="s">
        <v>332</v>
      </c>
      <c r="H143" s="14">
        <v>17</v>
      </c>
      <c r="I143" s="26" t="s">
        <v>333</v>
      </c>
      <c r="J143" s="21" t="s">
        <v>334</v>
      </c>
      <c r="K143" s="32" t="s">
        <v>47</v>
      </c>
      <c r="L143" s="14">
        <v>3</v>
      </c>
      <c r="M143" s="14"/>
      <c r="N143" s="14"/>
      <c r="O143" s="74"/>
      <c r="P143" s="74"/>
      <c r="Q143" s="74"/>
    </row>
    <row r="144" spans="1:17" x14ac:dyDescent="0.2">
      <c r="A144" s="14">
        <v>143</v>
      </c>
      <c r="B144" s="14" t="s">
        <v>307</v>
      </c>
      <c r="C144" s="14" t="s">
        <v>308</v>
      </c>
      <c r="D144" s="15" t="s">
        <v>309</v>
      </c>
      <c r="E144" s="14"/>
      <c r="F144" s="14">
        <v>5</v>
      </c>
      <c r="G144" s="14" t="s">
        <v>335</v>
      </c>
      <c r="H144" s="14">
        <v>4</v>
      </c>
      <c r="I144" s="26" t="s">
        <v>336</v>
      </c>
      <c r="J144" s="21" t="s">
        <v>337</v>
      </c>
      <c r="K144" s="32" t="s">
        <v>47</v>
      </c>
      <c r="L144" s="14">
        <v>3</v>
      </c>
      <c r="M144" s="14"/>
      <c r="N144" s="14"/>
      <c r="O144" s="74"/>
      <c r="P144" s="74"/>
      <c r="Q144" s="74"/>
    </row>
    <row r="145" spans="1:17" ht="25.5" x14ac:dyDescent="0.2">
      <c r="A145" s="14">
        <v>144</v>
      </c>
      <c r="B145" s="14" t="s">
        <v>307</v>
      </c>
      <c r="C145" s="14" t="s">
        <v>308</v>
      </c>
      <c r="D145" s="15" t="s">
        <v>309</v>
      </c>
      <c r="E145" s="14"/>
      <c r="F145" s="14">
        <v>5</v>
      </c>
      <c r="G145" s="14" t="s">
        <v>335</v>
      </c>
      <c r="H145" s="14">
        <v>4</v>
      </c>
      <c r="I145" s="26" t="s">
        <v>338</v>
      </c>
      <c r="J145" s="21" t="s">
        <v>337</v>
      </c>
      <c r="K145" s="32" t="s">
        <v>47</v>
      </c>
      <c r="L145" s="14">
        <v>3</v>
      </c>
      <c r="M145" s="14"/>
      <c r="N145" s="14"/>
      <c r="O145" s="74"/>
      <c r="P145" s="74"/>
      <c r="Q145" s="74"/>
    </row>
    <row r="146" spans="1:17" ht="38.25" x14ac:dyDescent="0.2">
      <c r="A146" s="14">
        <v>145</v>
      </c>
      <c r="B146" s="14" t="s">
        <v>307</v>
      </c>
      <c r="C146" s="14" t="s">
        <v>308</v>
      </c>
      <c r="D146" s="15" t="s">
        <v>309</v>
      </c>
      <c r="E146" s="14"/>
      <c r="F146" s="14">
        <v>5</v>
      </c>
      <c r="G146" s="14" t="s">
        <v>339</v>
      </c>
      <c r="H146" s="14">
        <v>12</v>
      </c>
      <c r="I146" s="26" t="s">
        <v>340</v>
      </c>
      <c r="J146" s="21" t="s">
        <v>341</v>
      </c>
      <c r="K146" s="32" t="s">
        <v>47</v>
      </c>
      <c r="L146" s="14">
        <v>2</v>
      </c>
      <c r="M146" s="14"/>
      <c r="N146" s="14"/>
      <c r="O146" s="74"/>
      <c r="P146" s="74"/>
      <c r="Q146" s="74"/>
    </row>
    <row r="147" spans="1:17" ht="25.5" x14ac:dyDescent="0.2">
      <c r="A147" s="14">
        <v>146</v>
      </c>
      <c r="B147" s="14" t="s">
        <v>307</v>
      </c>
      <c r="C147" s="14" t="s">
        <v>308</v>
      </c>
      <c r="D147" s="15" t="s">
        <v>309</v>
      </c>
      <c r="E147" s="14"/>
      <c r="F147" s="14">
        <v>5</v>
      </c>
      <c r="G147" s="14" t="s">
        <v>342</v>
      </c>
      <c r="H147" s="14">
        <v>17</v>
      </c>
      <c r="I147" s="26" t="s">
        <v>343</v>
      </c>
      <c r="J147" s="21" t="s">
        <v>312</v>
      </c>
      <c r="K147" s="32" t="s">
        <v>47</v>
      </c>
      <c r="L147" s="14">
        <v>2</v>
      </c>
      <c r="M147" s="14"/>
      <c r="N147" s="14"/>
      <c r="O147" s="74"/>
      <c r="P147" s="74"/>
      <c r="Q147" s="74"/>
    </row>
    <row r="148" spans="1:17" ht="25.5" x14ac:dyDescent="0.2">
      <c r="A148" s="14">
        <v>147</v>
      </c>
      <c r="B148" s="14" t="s">
        <v>307</v>
      </c>
      <c r="C148" s="14" t="s">
        <v>308</v>
      </c>
      <c r="D148" s="15" t="s">
        <v>309</v>
      </c>
      <c r="E148" s="14"/>
      <c r="F148" s="14">
        <v>6</v>
      </c>
      <c r="G148" s="14" t="s">
        <v>110</v>
      </c>
      <c r="H148" s="14">
        <v>5</v>
      </c>
      <c r="I148" s="26" t="s">
        <v>344</v>
      </c>
      <c r="J148" s="21" t="s">
        <v>345</v>
      </c>
      <c r="K148" s="32" t="s">
        <v>47</v>
      </c>
      <c r="L148" s="14">
        <v>3</v>
      </c>
      <c r="M148" s="14"/>
      <c r="N148" s="14"/>
      <c r="O148" s="74"/>
      <c r="P148" s="74"/>
      <c r="Q148" s="74"/>
    </row>
    <row r="149" spans="1:17" x14ac:dyDescent="0.2">
      <c r="A149" s="14">
        <v>148</v>
      </c>
      <c r="B149" s="14" t="s">
        <v>307</v>
      </c>
      <c r="C149" s="14" t="s">
        <v>308</v>
      </c>
      <c r="D149" s="15" t="s">
        <v>309</v>
      </c>
      <c r="E149" s="14"/>
      <c r="F149" s="14">
        <v>6</v>
      </c>
      <c r="G149" s="14" t="s">
        <v>112</v>
      </c>
      <c r="H149" s="14">
        <v>20</v>
      </c>
      <c r="I149" s="26" t="s">
        <v>346</v>
      </c>
      <c r="J149" s="21" t="s">
        <v>347</v>
      </c>
      <c r="K149" s="32" t="s">
        <v>47</v>
      </c>
      <c r="L149" s="14">
        <v>1</v>
      </c>
      <c r="M149" s="14"/>
      <c r="N149" s="74"/>
      <c r="O149" s="74"/>
      <c r="P149" s="74"/>
      <c r="Q149" s="74"/>
    </row>
    <row r="150" spans="1:17" ht="26.25" thickBot="1" x14ac:dyDescent="0.25">
      <c r="A150" s="43">
        <v>149</v>
      </c>
      <c r="B150" s="43" t="s">
        <v>307</v>
      </c>
      <c r="C150" s="43" t="s">
        <v>308</v>
      </c>
      <c r="D150" s="44" t="s">
        <v>309</v>
      </c>
      <c r="E150" s="43"/>
      <c r="F150" s="43">
        <v>6</v>
      </c>
      <c r="G150" s="43" t="s">
        <v>112</v>
      </c>
      <c r="H150" s="43">
        <v>23</v>
      </c>
      <c r="I150" s="45" t="s">
        <v>348</v>
      </c>
      <c r="J150" s="62" t="s">
        <v>349</v>
      </c>
      <c r="K150" s="46" t="s">
        <v>47</v>
      </c>
      <c r="L150" s="43">
        <v>1</v>
      </c>
      <c r="M150" s="14"/>
      <c r="N150" s="74"/>
      <c r="O150" s="74"/>
      <c r="P150" s="74"/>
      <c r="Q150" s="74"/>
    </row>
    <row r="151" spans="1:17" x14ac:dyDescent="0.2">
      <c r="A151" s="39">
        <v>150</v>
      </c>
      <c r="B151" s="39" t="s">
        <v>350</v>
      </c>
      <c r="C151" s="68" t="s">
        <v>351</v>
      </c>
      <c r="D151" s="40" t="s">
        <v>352</v>
      </c>
      <c r="E151" s="39" t="s">
        <v>353</v>
      </c>
      <c r="F151" s="39">
        <v>7</v>
      </c>
      <c r="G151" s="69" t="s">
        <v>354</v>
      </c>
      <c r="H151" s="39">
        <v>12</v>
      </c>
      <c r="I151" s="52" t="s">
        <v>355</v>
      </c>
      <c r="J151" s="52"/>
      <c r="K151" s="42"/>
      <c r="L151" s="39">
        <v>1</v>
      </c>
      <c r="M151" s="14"/>
      <c r="N151" s="74"/>
      <c r="O151" s="74"/>
      <c r="P151" s="74"/>
      <c r="Q151" s="74"/>
    </row>
    <row r="152" spans="1:17" ht="13.5" thickBot="1" x14ac:dyDescent="0.25">
      <c r="A152" s="43">
        <v>151</v>
      </c>
      <c r="B152" s="43" t="s">
        <v>350</v>
      </c>
      <c r="C152" s="70" t="s">
        <v>351</v>
      </c>
      <c r="D152" s="44" t="s">
        <v>352</v>
      </c>
      <c r="E152" s="43" t="s">
        <v>353</v>
      </c>
      <c r="F152" s="43">
        <v>8</v>
      </c>
      <c r="G152" s="51">
        <v>18.2</v>
      </c>
      <c r="H152" s="43">
        <v>8</v>
      </c>
      <c r="I152" s="62" t="s">
        <v>356</v>
      </c>
      <c r="J152" s="62"/>
      <c r="K152" s="46"/>
      <c r="L152" s="43">
        <v>3</v>
      </c>
      <c r="M152" s="14"/>
      <c r="N152" s="14"/>
      <c r="O152" s="74"/>
      <c r="P152" s="74"/>
      <c r="Q152" s="74"/>
    </row>
    <row r="153" spans="1:17" x14ac:dyDescent="0.2">
      <c r="A153" s="39">
        <v>152</v>
      </c>
      <c r="B153" s="39" t="s">
        <v>357</v>
      </c>
      <c r="C153" s="39" t="s">
        <v>358</v>
      </c>
      <c r="D153" s="40" t="s">
        <v>359</v>
      </c>
      <c r="E153" s="39" t="s">
        <v>360</v>
      </c>
      <c r="F153" s="39"/>
      <c r="G153" s="39" t="s">
        <v>361</v>
      </c>
      <c r="H153" s="39"/>
      <c r="I153" s="41" t="s">
        <v>362</v>
      </c>
      <c r="J153" s="41" t="s">
        <v>363</v>
      </c>
      <c r="K153" s="42" t="s">
        <v>364</v>
      </c>
      <c r="L153" s="39">
        <v>1</v>
      </c>
      <c r="M153" s="14"/>
      <c r="N153" s="74"/>
      <c r="O153" s="74"/>
      <c r="P153" s="74"/>
      <c r="Q153" s="74"/>
    </row>
    <row r="154" spans="1:17" ht="38.25" x14ac:dyDescent="0.2">
      <c r="A154" s="14">
        <v>153</v>
      </c>
      <c r="B154" s="14" t="s">
        <v>357</v>
      </c>
      <c r="C154" s="14" t="s">
        <v>358</v>
      </c>
      <c r="D154" s="15" t="s">
        <v>359</v>
      </c>
      <c r="E154" s="14" t="s">
        <v>360</v>
      </c>
      <c r="F154" s="14"/>
      <c r="G154" s="14" t="s">
        <v>361</v>
      </c>
      <c r="H154" s="14"/>
      <c r="I154" s="26" t="s">
        <v>365</v>
      </c>
      <c r="J154" s="26" t="s">
        <v>366</v>
      </c>
      <c r="K154" s="32" t="s">
        <v>364</v>
      </c>
      <c r="L154" s="14">
        <v>1</v>
      </c>
      <c r="M154" s="14"/>
      <c r="N154" s="74"/>
      <c r="O154" s="74"/>
      <c r="P154" s="74"/>
      <c r="Q154" s="74"/>
    </row>
    <row r="155" spans="1:17" ht="25.5" x14ac:dyDescent="0.2">
      <c r="A155" s="14">
        <v>154</v>
      </c>
      <c r="B155" s="14" t="s">
        <v>357</v>
      </c>
      <c r="C155" s="14" t="s">
        <v>358</v>
      </c>
      <c r="D155" s="15" t="s">
        <v>359</v>
      </c>
      <c r="E155" s="14" t="s">
        <v>360</v>
      </c>
      <c r="F155" s="14"/>
      <c r="G155" s="14" t="s">
        <v>361</v>
      </c>
      <c r="H155" s="14"/>
      <c r="I155" s="26" t="s">
        <v>367</v>
      </c>
      <c r="J155" s="26" t="s">
        <v>368</v>
      </c>
      <c r="K155" s="32" t="s">
        <v>364</v>
      </c>
      <c r="L155" s="14">
        <v>3</v>
      </c>
      <c r="M155" s="14"/>
      <c r="N155" s="14"/>
      <c r="O155" s="74"/>
      <c r="P155" s="74"/>
      <c r="Q155" s="74"/>
    </row>
    <row r="156" spans="1:17" ht="25.5" x14ac:dyDescent="0.2">
      <c r="A156" s="14">
        <v>155</v>
      </c>
      <c r="B156" s="14" t="s">
        <v>357</v>
      </c>
      <c r="C156" s="14" t="s">
        <v>358</v>
      </c>
      <c r="D156" s="15" t="s">
        <v>359</v>
      </c>
      <c r="E156" s="14" t="s">
        <v>360</v>
      </c>
      <c r="F156" s="14">
        <v>2</v>
      </c>
      <c r="G156" s="14" t="s">
        <v>196</v>
      </c>
      <c r="H156" s="14">
        <v>28</v>
      </c>
      <c r="I156" s="26" t="s">
        <v>369</v>
      </c>
      <c r="J156" s="26" t="s">
        <v>370</v>
      </c>
      <c r="K156" s="32" t="s">
        <v>364</v>
      </c>
      <c r="L156" s="14">
        <v>2</v>
      </c>
      <c r="M156" s="14"/>
      <c r="N156" s="14"/>
      <c r="O156" s="74"/>
      <c r="P156" s="74"/>
      <c r="Q156" s="74"/>
    </row>
    <row r="157" spans="1:17" ht="38.25" x14ac:dyDescent="0.2">
      <c r="A157" s="14">
        <v>156</v>
      </c>
      <c r="B157" s="14" t="s">
        <v>357</v>
      </c>
      <c r="C157" s="14" t="s">
        <v>358</v>
      </c>
      <c r="D157" s="15" t="s">
        <v>359</v>
      </c>
      <c r="E157" s="14" t="s">
        <v>360</v>
      </c>
      <c r="F157" s="14">
        <v>3</v>
      </c>
      <c r="G157" s="14" t="s">
        <v>103</v>
      </c>
      <c r="H157" s="14">
        <v>11</v>
      </c>
      <c r="I157" s="26" t="s">
        <v>371</v>
      </c>
      <c r="J157" s="26" t="s">
        <v>372</v>
      </c>
      <c r="K157" s="32" t="s">
        <v>364</v>
      </c>
      <c r="L157" s="14">
        <v>2</v>
      </c>
      <c r="M157" s="14"/>
      <c r="N157" s="14"/>
      <c r="O157" s="74"/>
      <c r="P157" s="74"/>
      <c r="Q157" s="74"/>
    </row>
    <row r="158" spans="1:17" ht="13.5" thickBot="1" x14ac:dyDescent="0.25">
      <c r="A158" s="43">
        <v>157</v>
      </c>
      <c r="B158" s="43" t="s">
        <v>357</v>
      </c>
      <c r="C158" s="43" t="s">
        <v>358</v>
      </c>
      <c r="D158" s="44" t="s">
        <v>359</v>
      </c>
      <c r="E158" s="43" t="s">
        <v>360</v>
      </c>
      <c r="F158" s="43">
        <v>4</v>
      </c>
      <c r="G158" s="43" t="s">
        <v>335</v>
      </c>
      <c r="H158" s="43">
        <v>32</v>
      </c>
      <c r="I158" s="45" t="s">
        <v>373</v>
      </c>
      <c r="J158" s="45" t="s">
        <v>374</v>
      </c>
      <c r="K158" s="46"/>
      <c r="L158" s="43">
        <v>2</v>
      </c>
      <c r="M158" s="14"/>
      <c r="N158" s="14"/>
      <c r="O158" s="74"/>
      <c r="P158" s="74"/>
      <c r="Q158" s="74"/>
    </row>
    <row r="159" spans="1:17" x14ac:dyDescent="0.2">
      <c r="A159" s="39">
        <v>158</v>
      </c>
      <c r="B159" s="39" t="s">
        <v>375</v>
      </c>
      <c r="C159" s="39" t="s">
        <v>376</v>
      </c>
      <c r="D159" s="40" t="s">
        <v>377</v>
      </c>
      <c r="E159" s="39" t="s">
        <v>378</v>
      </c>
      <c r="F159" s="39" t="s">
        <v>379</v>
      </c>
      <c r="G159" s="39">
        <v>0</v>
      </c>
      <c r="H159" s="39">
        <v>9</v>
      </c>
      <c r="I159" s="41" t="s">
        <v>380</v>
      </c>
      <c r="J159" s="41" t="s">
        <v>381</v>
      </c>
      <c r="K159" s="42"/>
      <c r="L159" s="39">
        <v>2</v>
      </c>
      <c r="M159" s="14"/>
      <c r="N159" s="14"/>
      <c r="O159" s="74"/>
      <c r="P159" s="74"/>
      <c r="Q159" s="74"/>
    </row>
    <row r="160" spans="1:17" ht="38.25" x14ac:dyDescent="0.2">
      <c r="A160" s="14">
        <v>159</v>
      </c>
      <c r="B160" s="14" t="s">
        <v>375</v>
      </c>
      <c r="C160" s="14" t="s">
        <v>376</v>
      </c>
      <c r="D160" s="15" t="s">
        <v>377</v>
      </c>
      <c r="E160" s="14" t="s">
        <v>378</v>
      </c>
      <c r="F160" s="14">
        <v>0</v>
      </c>
      <c r="G160" s="14">
        <v>0</v>
      </c>
      <c r="H160" s="14">
        <v>0</v>
      </c>
      <c r="I160" s="26" t="s">
        <v>382</v>
      </c>
      <c r="J160" s="26" t="s">
        <v>383</v>
      </c>
      <c r="K160" s="32"/>
      <c r="L160" s="14">
        <v>2</v>
      </c>
      <c r="M160" s="14"/>
      <c r="N160" s="14"/>
      <c r="O160" s="74"/>
      <c r="P160" s="74"/>
      <c r="Q160" s="74"/>
    </row>
    <row r="161" spans="1:17" x14ac:dyDescent="0.2">
      <c r="A161" s="14">
        <v>160</v>
      </c>
      <c r="B161" s="14" t="s">
        <v>375</v>
      </c>
      <c r="C161" s="14" t="s">
        <v>376</v>
      </c>
      <c r="D161" s="15" t="s">
        <v>377</v>
      </c>
      <c r="E161" s="14" t="s">
        <v>378</v>
      </c>
      <c r="F161" s="14">
        <v>1</v>
      </c>
      <c r="G161" s="14">
        <v>3</v>
      </c>
      <c r="H161" s="14">
        <v>5</v>
      </c>
      <c r="I161" s="26" t="s">
        <v>384</v>
      </c>
      <c r="J161" s="26" t="s">
        <v>385</v>
      </c>
      <c r="K161" s="32"/>
      <c r="L161" s="14">
        <v>1</v>
      </c>
      <c r="M161" s="14"/>
      <c r="N161" s="74"/>
      <c r="O161" s="74"/>
      <c r="P161" s="74"/>
      <c r="Q161" s="74"/>
    </row>
    <row r="162" spans="1:17" ht="51" x14ac:dyDescent="0.2">
      <c r="A162" s="14">
        <v>161</v>
      </c>
      <c r="B162" s="14" t="s">
        <v>375</v>
      </c>
      <c r="C162" s="14" t="s">
        <v>376</v>
      </c>
      <c r="D162" s="15" t="s">
        <v>377</v>
      </c>
      <c r="E162" s="14" t="s">
        <v>378</v>
      </c>
      <c r="F162" s="14">
        <v>2</v>
      </c>
      <c r="G162" s="14" t="s">
        <v>38</v>
      </c>
      <c r="H162" s="14">
        <v>16</v>
      </c>
      <c r="I162" s="26" t="s">
        <v>386</v>
      </c>
      <c r="J162" s="26" t="s">
        <v>387</v>
      </c>
      <c r="K162" s="32"/>
      <c r="L162" s="14">
        <v>2</v>
      </c>
      <c r="M162" s="14"/>
      <c r="N162" s="14"/>
      <c r="O162" s="74"/>
      <c r="P162" s="74"/>
      <c r="Q162" s="74"/>
    </row>
    <row r="163" spans="1:17" ht="25.5" x14ac:dyDescent="0.2">
      <c r="A163" s="14">
        <v>162</v>
      </c>
      <c r="B163" s="14" t="s">
        <v>375</v>
      </c>
      <c r="C163" s="14" t="s">
        <v>376</v>
      </c>
      <c r="D163" s="15" t="s">
        <v>377</v>
      </c>
      <c r="E163" s="14" t="s">
        <v>378</v>
      </c>
      <c r="F163" s="14">
        <v>2</v>
      </c>
      <c r="G163" s="14" t="s">
        <v>38</v>
      </c>
      <c r="H163" s="14">
        <v>18</v>
      </c>
      <c r="I163" s="26" t="s">
        <v>388</v>
      </c>
      <c r="J163" s="26" t="s">
        <v>389</v>
      </c>
      <c r="K163" s="32"/>
      <c r="L163" s="14">
        <v>2</v>
      </c>
      <c r="M163" s="14"/>
      <c r="N163" s="14"/>
      <c r="O163" s="74"/>
      <c r="P163" s="74"/>
      <c r="Q163" s="74"/>
    </row>
    <row r="164" spans="1:17" x14ac:dyDescent="0.2">
      <c r="A164" s="14">
        <v>163</v>
      </c>
      <c r="B164" s="14" t="s">
        <v>375</v>
      </c>
      <c r="C164" s="14" t="s">
        <v>376</v>
      </c>
      <c r="D164" s="15" t="s">
        <v>377</v>
      </c>
      <c r="E164" s="14" t="s">
        <v>378</v>
      </c>
      <c r="F164" s="14">
        <v>2</v>
      </c>
      <c r="G164" s="14" t="s">
        <v>38</v>
      </c>
      <c r="H164" s="14">
        <v>22</v>
      </c>
      <c r="I164" s="26" t="s">
        <v>390</v>
      </c>
      <c r="J164" s="26" t="s">
        <v>391</v>
      </c>
      <c r="K164" s="32"/>
      <c r="L164" s="14">
        <v>2</v>
      </c>
      <c r="M164" s="14"/>
      <c r="N164" s="14"/>
      <c r="O164" s="74"/>
      <c r="P164" s="74"/>
      <c r="Q164" s="74"/>
    </row>
    <row r="165" spans="1:17" ht="51" x14ac:dyDescent="0.2">
      <c r="A165" s="14">
        <v>164</v>
      </c>
      <c r="B165" s="14" t="s">
        <v>375</v>
      </c>
      <c r="C165" s="14" t="s">
        <v>376</v>
      </c>
      <c r="D165" s="15" t="s">
        <v>377</v>
      </c>
      <c r="E165" s="14" t="s">
        <v>378</v>
      </c>
      <c r="F165" s="14">
        <v>2</v>
      </c>
      <c r="G165" s="14" t="s">
        <v>196</v>
      </c>
      <c r="H165" s="14">
        <v>27</v>
      </c>
      <c r="I165" s="26" t="s">
        <v>392</v>
      </c>
      <c r="J165" s="26" t="s">
        <v>393</v>
      </c>
      <c r="K165" s="32"/>
      <c r="L165" s="14">
        <v>2</v>
      </c>
      <c r="M165" s="14"/>
      <c r="N165" s="14"/>
      <c r="O165" s="74"/>
      <c r="P165" s="74"/>
      <c r="Q165" s="74"/>
    </row>
    <row r="166" spans="1:17" ht="38.25" x14ac:dyDescent="0.2">
      <c r="A166" s="14">
        <v>165</v>
      </c>
      <c r="B166" s="14" t="s">
        <v>375</v>
      </c>
      <c r="C166" s="14" t="s">
        <v>376</v>
      </c>
      <c r="D166" s="15" t="s">
        <v>377</v>
      </c>
      <c r="E166" s="14" t="s">
        <v>378</v>
      </c>
      <c r="F166" s="14">
        <v>4</v>
      </c>
      <c r="G166" s="14" t="s">
        <v>394</v>
      </c>
      <c r="H166" s="14">
        <v>8</v>
      </c>
      <c r="I166" s="26" t="s">
        <v>395</v>
      </c>
      <c r="J166" s="26" t="s">
        <v>396</v>
      </c>
      <c r="K166" s="32"/>
      <c r="L166" s="14">
        <v>1</v>
      </c>
      <c r="M166" s="14"/>
      <c r="N166" s="74"/>
      <c r="O166" s="74"/>
      <c r="P166" s="74"/>
      <c r="Q166" s="74"/>
    </row>
    <row r="167" spans="1:17" ht="25.5" x14ac:dyDescent="0.2">
      <c r="A167" s="14">
        <v>166</v>
      </c>
      <c r="B167" s="14" t="s">
        <v>375</v>
      </c>
      <c r="C167" s="14" t="s">
        <v>376</v>
      </c>
      <c r="D167" s="15" t="s">
        <v>377</v>
      </c>
      <c r="E167" s="14" t="s">
        <v>378</v>
      </c>
      <c r="F167" s="14">
        <v>4</v>
      </c>
      <c r="G167" s="14" t="s">
        <v>332</v>
      </c>
      <c r="H167" s="14">
        <v>16</v>
      </c>
      <c r="I167" s="26" t="s">
        <v>397</v>
      </c>
      <c r="J167" s="26" t="s">
        <v>398</v>
      </c>
      <c r="K167" s="32"/>
      <c r="L167" s="14">
        <v>1</v>
      </c>
      <c r="M167" s="14"/>
      <c r="N167" s="74"/>
      <c r="O167" s="74"/>
      <c r="P167" s="74"/>
      <c r="Q167" s="74"/>
    </row>
    <row r="168" spans="1:17" ht="25.5" x14ac:dyDescent="0.2">
      <c r="A168" s="14">
        <v>167</v>
      </c>
      <c r="B168" s="14" t="s">
        <v>375</v>
      </c>
      <c r="C168" s="14" t="s">
        <v>376</v>
      </c>
      <c r="D168" s="15" t="s">
        <v>377</v>
      </c>
      <c r="E168" s="14" t="s">
        <v>378</v>
      </c>
      <c r="F168" s="14">
        <v>4</v>
      </c>
      <c r="G168" s="14" t="s">
        <v>332</v>
      </c>
      <c r="H168" s="14">
        <v>18</v>
      </c>
      <c r="I168" s="26" t="s">
        <v>397</v>
      </c>
      <c r="J168" s="26" t="s">
        <v>398</v>
      </c>
      <c r="K168" s="32"/>
      <c r="L168" s="14">
        <v>1</v>
      </c>
      <c r="M168" s="14"/>
      <c r="N168" s="74"/>
      <c r="O168" s="74"/>
      <c r="P168" s="74"/>
      <c r="Q168" s="74"/>
    </row>
    <row r="169" spans="1:17" ht="25.5" x14ac:dyDescent="0.2">
      <c r="A169" s="14">
        <v>168</v>
      </c>
      <c r="B169" s="14" t="s">
        <v>375</v>
      </c>
      <c r="C169" s="14" t="s">
        <v>376</v>
      </c>
      <c r="D169" s="15" t="s">
        <v>377</v>
      </c>
      <c r="E169" s="14" t="s">
        <v>378</v>
      </c>
      <c r="F169" s="14">
        <v>4</v>
      </c>
      <c r="G169" s="14" t="s">
        <v>332</v>
      </c>
      <c r="H169" s="14">
        <v>19</v>
      </c>
      <c r="I169" s="26" t="s">
        <v>397</v>
      </c>
      <c r="J169" s="26" t="s">
        <v>398</v>
      </c>
      <c r="K169" s="32"/>
      <c r="L169" s="14">
        <v>1</v>
      </c>
      <c r="M169" s="14"/>
      <c r="N169" s="74"/>
      <c r="O169" s="74"/>
      <c r="P169" s="74"/>
      <c r="Q169" s="74"/>
    </row>
    <row r="170" spans="1:17" ht="25.5" x14ac:dyDescent="0.2">
      <c r="A170" s="14">
        <v>169</v>
      </c>
      <c r="B170" s="14" t="s">
        <v>375</v>
      </c>
      <c r="C170" s="14" t="s">
        <v>376</v>
      </c>
      <c r="D170" s="15" t="s">
        <v>377</v>
      </c>
      <c r="E170" s="14" t="s">
        <v>378</v>
      </c>
      <c r="F170" s="14">
        <v>5</v>
      </c>
      <c r="G170" s="14" t="s">
        <v>399</v>
      </c>
      <c r="H170" s="14">
        <v>16</v>
      </c>
      <c r="I170" s="26" t="s">
        <v>397</v>
      </c>
      <c r="J170" s="26" t="s">
        <v>398</v>
      </c>
      <c r="K170" s="32"/>
      <c r="L170" s="14">
        <v>1</v>
      </c>
      <c r="M170" s="14"/>
      <c r="N170" s="74"/>
      <c r="O170" s="74"/>
      <c r="P170" s="74"/>
      <c r="Q170" s="74"/>
    </row>
    <row r="171" spans="1:17" ht="25.5" x14ac:dyDescent="0.2">
      <c r="A171" s="14">
        <v>170</v>
      </c>
      <c r="B171" s="14" t="s">
        <v>375</v>
      </c>
      <c r="C171" s="14" t="s">
        <v>376</v>
      </c>
      <c r="D171" s="15" t="s">
        <v>377</v>
      </c>
      <c r="E171" s="14" t="s">
        <v>378</v>
      </c>
      <c r="F171" s="14">
        <v>6</v>
      </c>
      <c r="G171" s="14" t="s">
        <v>209</v>
      </c>
      <c r="H171" s="14">
        <v>8</v>
      </c>
      <c r="I171" s="26" t="s">
        <v>397</v>
      </c>
      <c r="J171" s="26" t="s">
        <v>398</v>
      </c>
      <c r="K171" s="32"/>
      <c r="L171" s="14">
        <v>1</v>
      </c>
      <c r="M171" s="14"/>
      <c r="N171" s="74"/>
      <c r="O171" s="74"/>
      <c r="P171" s="74"/>
      <c r="Q171" s="74"/>
    </row>
    <row r="172" spans="1:17" ht="25.5" x14ac:dyDescent="0.2">
      <c r="A172" s="14">
        <v>171</v>
      </c>
      <c r="B172" s="14" t="s">
        <v>375</v>
      </c>
      <c r="C172" s="14" t="s">
        <v>376</v>
      </c>
      <c r="D172" s="15" t="s">
        <v>377</v>
      </c>
      <c r="E172" s="14" t="s">
        <v>378</v>
      </c>
      <c r="F172" s="14">
        <v>7</v>
      </c>
      <c r="G172" s="14" t="s">
        <v>115</v>
      </c>
      <c r="H172" s="14">
        <v>2</v>
      </c>
      <c r="I172" s="26" t="s">
        <v>397</v>
      </c>
      <c r="J172" s="26" t="s">
        <v>398</v>
      </c>
      <c r="K172" s="32"/>
      <c r="L172" s="14">
        <v>1</v>
      </c>
      <c r="M172" s="14"/>
      <c r="N172" s="74"/>
      <c r="O172" s="74"/>
      <c r="P172" s="74"/>
      <c r="Q172" s="74"/>
    </row>
    <row r="173" spans="1:17" ht="89.25" x14ac:dyDescent="0.2">
      <c r="A173" s="14">
        <v>172</v>
      </c>
      <c r="B173" s="14" t="s">
        <v>375</v>
      </c>
      <c r="C173" s="14" t="s">
        <v>376</v>
      </c>
      <c r="D173" s="15" t="s">
        <v>377</v>
      </c>
      <c r="E173" s="14" t="s">
        <v>378</v>
      </c>
      <c r="F173" s="14">
        <v>7</v>
      </c>
      <c r="G173" s="14" t="s">
        <v>400</v>
      </c>
      <c r="H173" s="14">
        <v>15</v>
      </c>
      <c r="I173" s="26" t="s">
        <v>401</v>
      </c>
      <c r="J173" s="26" t="s">
        <v>402</v>
      </c>
      <c r="K173" s="32"/>
      <c r="L173" s="14">
        <v>2</v>
      </c>
      <c r="M173" s="14"/>
      <c r="N173" s="14"/>
      <c r="O173" s="74"/>
      <c r="P173" s="74"/>
      <c r="Q173" s="74"/>
    </row>
    <row r="174" spans="1:17" ht="102" x14ac:dyDescent="0.2">
      <c r="A174" s="14">
        <v>173</v>
      </c>
      <c r="B174" s="14" t="s">
        <v>375</v>
      </c>
      <c r="C174" s="14" t="s">
        <v>376</v>
      </c>
      <c r="D174" s="15" t="s">
        <v>377</v>
      </c>
      <c r="E174" s="14" t="s">
        <v>378</v>
      </c>
      <c r="F174" s="14">
        <v>0</v>
      </c>
      <c r="G174" s="14" t="s">
        <v>403</v>
      </c>
      <c r="H174" s="14">
        <v>0</v>
      </c>
      <c r="I174" s="26" t="s">
        <v>404</v>
      </c>
      <c r="J174" s="26" t="s">
        <v>405</v>
      </c>
      <c r="K174" s="32"/>
      <c r="L174" s="14">
        <v>2</v>
      </c>
      <c r="M174" s="14"/>
      <c r="N174" s="14"/>
      <c r="O174" s="74"/>
      <c r="P174" s="74"/>
      <c r="Q174" s="74"/>
    </row>
    <row r="175" spans="1:17" ht="51" x14ac:dyDescent="0.2">
      <c r="A175" s="14">
        <v>174</v>
      </c>
      <c r="B175" s="14" t="s">
        <v>375</v>
      </c>
      <c r="C175" s="14" t="s">
        <v>376</v>
      </c>
      <c r="D175" s="15" t="s">
        <v>377</v>
      </c>
      <c r="E175" s="14" t="s">
        <v>378</v>
      </c>
      <c r="F175" s="14">
        <v>0</v>
      </c>
      <c r="G175" s="14">
        <v>0</v>
      </c>
      <c r="H175" s="14">
        <v>0</v>
      </c>
      <c r="I175" s="26" t="s">
        <v>406</v>
      </c>
      <c r="J175" s="26" t="s">
        <v>407</v>
      </c>
      <c r="K175" s="32"/>
      <c r="L175" s="14">
        <v>1</v>
      </c>
      <c r="M175" s="14"/>
      <c r="N175" s="74"/>
      <c r="O175" s="74"/>
      <c r="P175" s="74"/>
      <c r="Q175" s="74"/>
    </row>
    <row r="176" spans="1:17" ht="25.5" x14ac:dyDescent="0.2">
      <c r="A176" s="14">
        <v>175</v>
      </c>
      <c r="B176" s="14" t="s">
        <v>375</v>
      </c>
      <c r="C176" s="14" t="s">
        <v>376</v>
      </c>
      <c r="D176" s="15" t="s">
        <v>377</v>
      </c>
      <c r="E176" s="14" t="s">
        <v>378</v>
      </c>
      <c r="F176" s="14">
        <v>8</v>
      </c>
      <c r="G176" s="14" t="s">
        <v>216</v>
      </c>
      <c r="H176" s="14">
        <v>2</v>
      </c>
      <c r="I176" s="26" t="s">
        <v>408</v>
      </c>
      <c r="J176" s="26" t="s">
        <v>409</v>
      </c>
      <c r="K176" s="32"/>
      <c r="L176" s="14">
        <v>2</v>
      </c>
      <c r="M176" s="14"/>
      <c r="N176" s="14"/>
      <c r="O176" s="74"/>
      <c r="P176" s="74"/>
      <c r="Q176" s="74"/>
    </row>
    <row r="177" spans="1:17" ht="76.5" x14ac:dyDescent="0.2">
      <c r="A177" s="14">
        <v>176</v>
      </c>
      <c r="B177" s="14" t="s">
        <v>375</v>
      </c>
      <c r="C177" s="14" t="s">
        <v>376</v>
      </c>
      <c r="D177" s="15" t="s">
        <v>377</v>
      </c>
      <c r="E177" s="14" t="s">
        <v>378</v>
      </c>
      <c r="F177" s="14">
        <v>8</v>
      </c>
      <c r="G177" s="14" t="s">
        <v>216</v>
      </c>
      <c r="H177" s="14">
        <v>6</v>
      </c>
      <c r="I177" s="26" t="s">
        <v>410</v>
      </c>
      <c r="J177" s="26" t="s">
        <v>411</v>
      </c>
      <c r="K177" s="32"/>
      <c r="L177" s="14">
        <v>2</v>
      </c>
      <c r="M177" s="14"/>
      <c r="N177" s="14"/>
      <c r="O177" s="74"/>
      <c r="P177" s="74"/>
      <c r="Q177" s="74"/>
    </row>
    <row r="178" spans="1:17" ht="76.5" x14ac:dyDescent="0.2">
      <c r="A178" s="14">
        <v>177</v>
      </c>
      <c r="B178" s="14" t="s">
        <v>375</v>
      </c>
      <c r="C178" s="14" t="s">
        <v>376</v>
      </c>
      <c r="D178" s="15" t="s">
        <v>377</v>
      </c>
      <c r="E178" s="14" t="s">
        <v>378</v>
      </c>
      <c r="F178" s="14">
        <v>8</v>
      </c>
      <c r="G178" s="14" t="s">
        <v>216</v>
      </c>
      <c r="H178" s="14">
        <v>9</v>
      </c>
      <c r="I178" s="26" t="s">
        <v>412</v>
      </c>
      <c r="J178" s="26" t="s">
        <v>413</v>
      </c>
      <c r="K178" s="32"/>
      <c r="L178" s="14">
        <v>3</v>
      </c>
      <c r="M178" s="14"/>
      <c r="N178" s="14"/>
      <c r="O178" s="74"/>
      <c r="P178" s="74"/>
      <c r="Q178" s="74"/>
    </row>
    <row r="179" spans="1:17" x14ac:dyDescent="0.2">
      <c r="A179" s="14">
        <v>178</v>
      </c>
      <c r="B179" s="14" t="s">
        <v>375</v>
      </c>
      <c r="C179" s="14" t="s">
        <v>376</v>
      </c>
      <c r="D179" s="15" t="s">
        <v>377</v>
      </c>
      <c r="E179" s="14" t="s">
        <v>378</v>
      </c>
      <c r="F179" s="14">
        <v>6</v>
      </c>
      <c r="G179" s="14" t="s">
        <v>112</v>
      </c>
      <c r="H179" s="14">
        <v>20</v>
      </c>
      <c r="I179" s="26" t="s">
        <v>414</v>
      </c>
      <c r="J179" s="26" t="s">
        <v>415</v>
      </c>
      <c r="K179" s="32"/>
      <c r="L179" s="14">
        <v>1</v>
      </c>
      <c r="M179" s="14"/>
      <c r="N179" s="74"/>
      <c r="O179" s="74"/>
      <c r="P179" s="74"/>
      <c r="Q179" s="74"/>
    </row>
    <row r="180" spans="1:17" ht="51.75" thickBot="1" x14ac:dyDescent="0.25">
      <c r="A180" s="43">
        <v>179</v>
      </c>
      <c r="B180" s="43" t="s">
        <v>375</v>
      </c>
      <c r="C180" s="43" t="s">
        <v>376</v>
      </c>
      <c r="D180" s="44" t="s">
        <v>377</v>
      </c>
      <c r="E180" s="43" t="s">
        <v>378</v>
      </c>
      <c r="F180" s="43">
        <v>8</v>
      </c>
      <c r="G180" s="43" t="s">
        <v>216</v>
      </c>
      <c r="H180" s="43">
        <v>9</v>
      </c>
      <c r="I180" s="45" t="s">
        <v>416</v>
      </c>
      <c r="J180" s="45" t="s">
        <v>417</v>
      </c>
      <c r="K180" s="46"/>
      <c r="L180" s="43">
        <v>1</v>
      </c>
      <c r="M180" s="14"/>
      <c r="N180" s="74"/>
      <c r="O180" s="74"/>
      <c r="P180" s="74"/>
      <c r="Q180" s="74"/>
    </row>
    <row r="181" spans="1:17" ht="25.5" x14ac:dyDescent="0.2">
      <c r="A181" s="39">
        <v>180</v>
      </c>
      <c r="B181" s="39" t="s">
        <v>418</v>
      </c>
      <c r="C181" s="39" t="s">
        <v>419</v>
      </c>
      <c r="D181" s="40" t="s">
        <v>420</v>
      </c>
      <c r="E181" s="39"/>
      <c r="F181" s="39">
        <v>2</v>
      </c>
      <c r="G181" s="39" t="s">
        <v>38</v>
      </c>
      <c r="H181" s="39">
        <v>24</v>
      </c>
      <c r="I181" s="41" t="s">
        <v>421</v>
      </c>
      <c r="J181" s="41" t="s">
        <v>422</v>
      </c>
      <c r="K181" s="42" t="s">
        <v>423</v>
      </c>
      <c r="L181" s="39">
        <v>1</v>
      </c>
      <c r="M181" s="14"/>
      <c r="N181" s="14"/>
      <c r="O181" s="74"/>
      <c r="P181" s="74"/>
      <c r="Q181" s="74"/>
    </row>
    <row r="182" spans="1:17" ht="25.5" x14ac:dyDescent="0.2">
      <c r="A182" s="14">
        <v>181</v>
      </c>
      <c r="B182" s="14" t="s">
        <v>418</v>
      </c>
      <c r="C182" s="14" t="s">
        <v>419</v>
      </c>
      <c r="D182" s="15" t="s">
        <v>420</v>
      </c>
      <c r="E182" s="14"/>
      <c r="F182" s="14">
        <v>2</v>
      </c>
      <c r="G182" s="14" t="s">
        <v>38</v>
      </c>
      <c r="H182" s="14">
        <v>28</v>
      </c>
      <c r="I182" s="26" t="s">
        <v>424</v>
      </c>
      <c r="J182" s="26" t="s">
        <v>425</v>
      </c>
      <c r="K182" s="32" t="s">
        <v>423</v>
      </c>
      <c r="L182" s="14">
        <v>1</v>
      </c>
      <c r="M182" s="14" t="s">
        <v>487</v>
      </c>
      <c r="N182" s="14" t="s">
        <v>500</v>
      </c>
      <c r="O182" s="74"/>
      <c r="P182" s="74"/>
      <c r="Q182" s="74"/>
    </row>
    <row r="183" spans="1:17" ht="63.75" x14ac:dyDescent="0.2">
      <c r="A183" s="14">
        <v>182</v>
      </c>
      <c r="B183" s="14" t="s">
        <v>418</v>
      </c>
      <c r="C183" s="14" t="s">
        <v>419</v>
      </c>
      <c r="D183" s="15" t="s">
        <v>420</v>
      </c>
      <c r="E183" s="14"/>
      <c r="F183" s="14">
        <v>3</v>
      </c>
      <c r="G183" s="14" t="s">
        <v>426</v>
      </c>
      <c r="H183" s="14">
        <v>6</v>
      </c>
      <c r="I183" s="26" t="s">
        <v>427</v>
      </c>
      <c r="J183" s="26" t="s">
        <v>428</v>
      </c>
      <c r="K183" s="32" t="s">
        <v>364</v>
      </c>
      <c r="L183" s="14">
        <v>2</v>
      </c>
      <c r="M183" s="14" t="s">
        <v>487</v>
      </c>
      <c r="N183" s="98" t="s">
        <v>492</v>
      </c>
      <c r="O183" s="75"/>
      <c r="P183" s="74"/>
      <c r="Q183" s="74"/>
    </row>
    <row r="184" spans="1:17" ht="51" x14ac:dyDescent="0.2">
      <c r="A184" s="14">
        <v>183</v>
      </c>
      <c r="B184" s="14" t="s">
        <v>418</v>
      </c>
      <c r="C184" s="14" t="s">
        <v>419</v>
      </c>
      <c r="D184" s="15" t="s">
        <v>420</v>
      </c>
      <c r="E184" s="14"/>
      <c r="F184" s="14">
        <v>3</v>
      </c>
      <c r="G184" s="14" t="s">
        <v>426</v>
      </c>
      <c r="H184" s="14">
        <v>8</v>
      </c>
      <c r="I184" s="26" t="s">
        <v>429</v>
      </c>
      <c r="J184" s="26" t="s">
        <v>430</v>
      </c>
      <c r="K184" s="32" t="s">
        <v>364</v>
      </c>
      <c r="L184" s="14">
        <v>3</v>
      </c>
      <c r="M184" s="14" t="s">
        <v>487</v>
      </c>
      <c r="N184" s="98" t="s">
        <v>501</v>
      </c>
      <c r="O184" s="74"/>
      <c r="P184" s="74"/>
      <c r="Q184" s="74"/>
    </row>
    <row r="185" spans="1:17" ht="51" x14ac:dyDescent="0.2">
      <c r="A185" s="14">
        <v>184</v>
      </c>
      <c r="B185" s="14" t="s">
        <v>418</v>
      </c>
      <c r="C185" s="14" t="s">
        <v>419</v>
      </c>
      <c r="D185" s="15" t="s">
        <v>420</v>
      </c>
      <c r="E185" s="14"/>
      <c r="F185" s="14">
        <v>3</v>
      </c>
      <c r="G185" s="14" t="s">
        <v>426</v>
      </c>
      <c r="H185" s="14">
        <v>9</v>
      </c>
      <c r="I185" s="26" t="s">
        <v>431</v>
      </c>
      <c r="J185" s="26" t="s">
        <v>432</v>
      </c>
      <c r="K185" s="32" t="s">
        <v>364</v>
      </c>
      <c r="L185" s="14">
        <v>3</v>
      </c>
      <c r="M185" s="14" t="s">
        <v>488</v>
      </c>
      <c r="N185" s="99" t="s">
        <v>508</v>
      </c>
      <c r="O185" s="74"/>
      <c r="P185" s="74"/>
      <c r="Q185" s="74"/>
    </row>
    <row r="186" spans="1:17" ht="76.5" x14ac:dyDescent="0.2">
      <c r="A186" s="14">
        <v>185</v>
      </c>
      <c r="B186" s="14" t="s">
        <v>418</v>
      </c>
      <c r="C186" s="14" t="s">
        <v>419</v>
      </c>
      <c r="D186" s="15" t="s">
        <v>420</v>
      </c>
      <c r="E186" s="14"/>
      <c r="F186" s="14">
        <v>3</v>
      </c>
      <c r="G186" s="14" t="s">
        <v>426</v>
      </c>
      <c r="H186" s="14">
        <v>9</v>
      </c>
      <c r="I186" s="26" t="s">
        <v>433</v>
      </c>
      <c r="J186" s="26" t="s">
        <v>434</v>
      </c>
      <c r="K186" s="32" t="s">
        <v>364</v>
      </c>
      <c r="L186" s="14">
        <v>3</v>
      </c>
      <c r="M186" s="14" t="s">
        <v>488</v>
      </c>
      <c r="N186" s="99" t="s">
        <v>509</v>
      </c>
      <c r="O186" s="74"/>
      <c r="P186" s="74"/>
      <c r="Q186" s="74"/>
    </row>
    <row r="187" spans="1:17" ht="127.5" x14ac:dyDescent="0.2">
      <c r="A187" s="14">
        <v>186</v>
      </c>
      <c r="B187" s="14" t="s">
        <v>418</v>
      </c>
      <c r="C187" s="14" t="s">
        <v>419</v>
      </c>
      <c r="D187" s="15" t="s">
        <v>420</v>
      </c>
      <c r="E187" s="14"/>
      <c r="F187" s="14">
        <v>3</v>
      </c>
      <c r="G187" s="14" t="s">
        <v>435</v>
      </c>
      <c r="H187" s="14">
        <v>16</v>
      </c>
      <c r="I187" s="26" t="s">
        <v>436</v>
      </c>
      <c r="J187" s="26" t="s">
        <v>437</v>
      </c>
      <c r="K187" s="32" t="s">
        <v>423</v>
      </c>
      <c r="L187" s="14">
        <v>3</v>
      </c>
      <c r="M187" s="14" t="s">
        <v>487</v>
      </c>
      <c r="N187" s="99" t="s">
        <v>502</v>
      </c>
      <c r="O187" s="74"/>
      <c r="P187" s="74"/>
      <c r="Q187" s="74"/>
    </row>
    <row r="188" spans="1:17" x14ac:dyDescent="0.2">
      <c r="A188" s="14">
        <v>187</v>
      </c>
      <c r="B188" s="14" t="s">
        <v>418</v>
      </c>
      <c r="C188" s="14" t="s">
        <v>419</v>
      </c>
      <c r="D188" s="15" t="s">
        <v>420</v>
      </c>
      <c r="E188" s="14"/>
      <c r="F188" s="14">
        <v>3</v>
      </c>
      <c r="G188" s="14" t="s">
        <v>326</v>
      </c>
      <c r="H188" s="14">
        <v>18</v>
      </c>
      <c r="I188" s="26" t="s">
        <v>438</v>
      </c>
      <c r="J188" s="26" t="s">
        <v>439</v>
      </c>
      <c r="K188" s="32" t="s">
        <v>423</v>
      </c>
      <c r="L188" s="14">
        <v>3</v>
      </c>
      <c r="M188" s="14" t="s">
        <v>487</v>
      </c>
      <c r="N188" s="99" t="s">
        <v>543</v>
      </c>
      <c r="O188" s="74"/>
      <c r="P188" s="74"/>
      <c r="Q188" s="74"/>
    </row>
    <row r="189" spans="1:17" ht="25.5" x14ac:dyDescent="0.2">
      <c r="A189" s="14">
        <v>188</v>
      </c>
      <c r="B189" s="14" t="s">
        <v>418</v>
      </c>
      <c r="C189" s="14" t="s">
        <v>419</v>
      </c>
      <c r="D189" s="15" t="s">
        <v>420</v>
      </c>
      <c r="E189" s="14"/>
      <c r="F189" s="14">
        <v>3</v>
      </c>
      <c r="G189" s="14" t="s">
        <v>329</v>
      </c>
      <c r="H189" s="14">
        <v>32</v>
      </c>
      <c r="I189" s="26" t="s">
        <v>440</v>
      </c>
      <c r="J189" s="26" t="s">
        <v>441</v>
      </c>
      <c r="K189" s="32" t="s">
        <v>364</v>
      </c>
      <c r="L189" s="14">
        <v>2</v>
      </c>
      <c r="M189" s="14" t="s">
        <v>487</v>
      </c>
      <c r="N189" s="99" t="s">
        <v>513</v>
      </c>
      <c r="O189" s="74"/>
      <c r="P189" s="74"/>
      <c r="Q189" s="74"/>
    </row>
    <row r="190" spans="1:17" ht="51" x14ac:dyDescent="0.2">
      <c r="A190" s="14">
        <v>189</v>
      </c>
      <c r="B190" s="14" t="s">
        <v>418</v>
      </c>
      <c r="C190" s="14" t="s">
        <v>419</v>
      </c>
      <c r="D190" s="15" t="s">
        <v>420</v>
      </c>
      <c r="E190" s="14"/>
      <c r="F190" s="14">
        <v>4</v>
      </c>
      <c r="G190" s="14" t="s">
        <v>329</v>
      </c>
      <c r="H190" s="14">
        <v>1</v>
      </c>
      <c r="I190" s="26" t="s">
        <v>442</v>
      </c>
      <c r="J190" s="26" t="s">
        <v>443</v>
      </c>
      <c r="K190" s="32" t="s">
        <v>364</v>
      </c>
      <c r="L190" s="14">
        <v>3</v>
      </c>
      <c r="M190" s="14" t="s">
        <v>487</v>
      </c>
      <c r="N190" s="99" t="s">
        <v>514</v>
      </c>
      <c r="O190" s="74"/>
      <c r="P190" s="74"/>
      <c r="Q190" s="74"/>
    </row>
    <row r="191" spans="1:17" x14ac:dyDescent="0.2">
      <c r="A191" s="14">
        <v>190</v>
      </c>
      <c r="B191" s="14" t="s">
        <v>418</v>
      </c>
      <c r="C191" s="14" t="s">
        <v>419</v>
      </c>
      <c r="D191" s="15" t="s">
        <v>420</v>
      </c>
      <c r="E191" s="14"/>
      <c r="F191" s="14">
        <v>4</v>
      </c>
      <c r="G191" s="14" t="s">
        <v>444</v>
      </c>
      <c r="H191" s="14">
        <v>8</v>
      </c>
      <c r="I191" s="26" t="s">
        <v>445</v>
      </c>
      <c r="J191" s="26" t="s">
        <v>446</v>
      </c>
      <c r="K191" s="32" t="s">
        <v>364</v>
      </c>
      <c r="L191" s="14">
        <v>3</v>
      </c>
      <c r="M191" s="14" t="s">
        <v>488</v>
      </c>
      <c r="N191" s="99" t="s">
        <v>503</v>
      </c>
      <c r="O191" s="74"/>
      <c r="P191" s="74"/>
      <c r="Q191" s="74"/>
    </row>
    <row r="192" spans="1:17" ht="51" x14ac:dyDescent="0.2">
      <c r="A192" s="14">
        <v>191</v>
      </c>
      <c r="B192" s="14" t="s">
        <v>418</v>
      </c>
      <c r="C192" s="14" t="s">
        <v>419</v>
      </c>
      <c r="D192" s="15" t="s">
        <v>420</v>
      </c>
      <c r="E192" s="14"/>
      <c r="F192" s="14">
        <v>4</v>
      </c>
      <c r="G192" s="14" t="s">
        <v>335</v>
      </c>
      <c r="H192" s="14">
        <v>29</v>
      </c>
      <c r="I192" s="26" t="s">
        <v>447</v>
      </c>
      <c r="J192" s="26" t="s">
        <v>448</v>
      </c>
      <c r="K192" s="32" t="s">
        <v>364</v>
      </c>
      <c r="L192" s="14">
        <v>3</v>
      </c>
      <c r="M192" s="14" t="s">
        <v>487</v>
      </c>
      <c r="N192" s="99" t="s">
        <v>503</v>
      </c>
      <c r="O192" s="74"/>
      <c r="P192" s="74"/>
      <c r="Q192" s="74"/>
    </row>
    <row r="193" spans="1:17" ht="51" x14ac:dyDescent="0.2">
      <c r="A193" s="14">
        <v>192</v>
      </c>
      <c r="B193" s="14" t="s">
        <v>418</v>
      </c>
      <c r="C193" s="14" t="s">
        <v>419</v>
      </c>
      <c r="D193" s="15" t="s">
        <v>420</v>
      </c>
      <c r="E193" s="14"/>
      <c r="F193" s="14">
        <v>4</v>
      </c>
      <c r="G193" s="14" t="s">
        <v>335</v>
      </c>
      <c r="H193" s="14">
        <v>34</v>
      </c>
      <c r="I193" s="26" t="s">
        <v>449</v>
      </c>
      <c r="J193" s="26" t="s">
        <v>450</v>
      </c>
      <c r="K193" s="32" t="s">
        <v>364</v>
      </c>
      <c r="L193" s="14">
        <v>3</v>
      </c>
      <c r="M193" s="14" t="s">
        <v>488</v>
      </c>
      <c r="N193" s="99" t="s">
        <v>503</v>
      </c>
      <c r="O193" s="74"/>
      <c r="P193" s="74"/>
      <c r="Q193" s="74"/>
    </row>
    <row r="194" spans="1:17" ht="25.5" x14ac:dyDescent="0.2">
      <c r="A194" s="14">
        <v>193</v>
      </c>
      <c r="B194" s="14" t="s">
        <v>418</v>
      </c>
      <c r="C194" s="14" t="s">
        <v>419</v>
      </c>
      <c r="D194" s="15" t="s">
        <v>420</v>
      </c>
      <c r="E194" s="14"/>
      <c r="F194" s="14">
        <v>4</v>
      </c>
      <c r="G194" s="14" t="s">
        <v>335</v>
      </c>
      <c r="H194" s="14">
        <v>34</v>
      </c>
      <c r="I194" s="26" t="s">
        <v>451</v>
      </c>
      <c r="J194" s="26" t="s">
        <v>452</v>
      </c>
      <c r="K194" s="32" t="s">
        <v>364</v>
      </c>
      <c r="L194" s="14">
        <v>3</v>
      </c>
      <c r="M194" s="14" t="s">
        <v>488</v>
      </c>
      <c r="N194" s="99" t="s">
        <v>503</v>
      </c>
      <c r="O194" s="74"/>
      <c r="P194" s="74"/>
      <c r="Q194" s="74"/>
    </row>
    <row r="195" spans="1:17" ht="51" x14ac:dyDescent="0.2">
      <c r="A195" s="14">
        <v>194</v>
      </c>
      <c r="B195" s="14" t="s">
        <v>418</v>
      </c>
      <c r="C195" s="14" t="s">
        <v>419</v>
      </c>
      <c r="D195" s="15" t="s">
        <v>420</v>
      </c>
      <c r="E195" s="14"/>
      <c r="F195" s="14">
        <v>4</v>
      </c>
      <c r="G195" s="14" t="s">
        <v>335</v>
      </c>
      <c r="H195" s="14">
        <v>37</v>
      </c>
      <c r="I195" s="26" t="s">
        <v>453</v>
      </c>
      <c r="J195" s="26" t="s">
        <v>454</v>
      </c>
      <c r="K195" s="32" t="s">
        <v>364</v>
      </c>
      <c r="L195" s="14">
        <v>3</v>
      </c>
      <c r="M195" s="14" t="s">
        <v>488</v>
      </c>
      <c r="N195" s="99" t="s">
        <v>503</v>
      </c>
      <c r="O195" s="74"/>
      <c r="P195" s="74"/>
      <c r="Q195" s="74"/>
    </row>
    <row r="196" spans="1:17" ht="25.5" x14ac:dyDescent="0.2">
      <c r="A196" s="14">
        <v>195</v>
      </c>
      <c r="B196" s="14" t="s">
        <v>418</v>
      </c>
      <c r="C196" s="14" t="s">
        <v>419</v>
      </c>
      <c r="D196" s="15" t="s">
        <v>420</v>
      </c>
      <c r="E196" s="14"/>
      <c r="F196" s="14">
        <v>5</v>
      </c>
      <c r="G196" s="14" t="s">
        <v>335</v>
      </c>
      <c r="H196" s="14">
        <v>4</v>
      </c>
      <c r="I196" s="26" t="s">
        <v>455</v>
      </c>
      <c r="J196" s="26" t="s">
        <v>456</v>
      </c>
      <c r="K196" s="32" t="s">
        <v>364</v>
      </c>
      <c r="L196" s="14">
        <v>3</v>
      </c>
      <c r="M196" s="14" t="s">
        <v>488</v>
      </c>
      <c r="N196" s="99" t="s">
        <v>503</v>
      </c>
      <c r="O196" s="74"/>
      <c r="P196" s="74"/>
      <c r="Q196" s="74"/>
    </row>
    <row r="197" spans="1:17" ht="25.5" x14ac:dyDescent="0.2">
      <c r="A197" s="14">
        <v>196</v>
      </c>
      <c r="B197" s="14" t="s">
        <v>418</v>
      </c>
      <c r="C197" s="14" t="s">
        <v>419</v>
      </c>
      <c r="D197" s="15" t="s">
        <v>420</v>
      </c>
      <c r="E197" s="14"/>
      <c r="F197" s="14">
        <v>5</v>
      </c>
      <c r="G197" s="14" t="s">
        <v>335</v>
      </c>
      <c r="H197" s="14">
        <v>4</v>
      </c>
      <c r="I197" s="26" t="s">
        <v>457</v>
      </c>
      <c r="J197" s="26" t="s">
        <v>458</v>
      </c>
      <c r="K197" s="32" t="s">
        <v>423</v>
      </c>
      <c r="L197" s="14">
        <v>3</v>
      </c>
      <c r="M197" s="14" t="s">
        <v>488</v>
      </c>
      <c r="N197" s="99" t="s">
        <v>503</v>
      </c>
      <c r="O197" s="74"/>
      <c r="P197" s="74"/>
      <c r="Q197" s="74"/>
    </row>
    <row r="198" spans="1:17" ht="25.5" x14ac:dyDescent="0.2">
      <c r="A198" s="14">
        <v>197</v>
      </c>
      <c r="B198" s="14" t="s">
        <v>418</v>
      </c>
      <c r="C198" s="14" t="s">
        <v>419</v>
      </c>
      <c r="D198" s="15" t="s">
        <v>420</v>
      </c>
      <c r="E198" s="14"/>
      <c r="F198" s="14">
        <v>5</v>
      </c>
      <c r="G198" s="14" t="s">
        <v>335</v>
      </c>
      <c r="H198" s="14">
        <v>5</v>
      </c>
      <c r="I198" s="26" t="s">
        <v>459</v>
      </c>
      <c r="J198" s="26" t="s">
        <v>460</v>
      </c>
      <c r="K198" s="32" t="s">
        <v>364</v>
      </c>
      <c r="L198" s="14">
        <v>3</v>
      </c>
      <c r="M198" s="14" t="s">
        <v>487</v>
      </c>
      <c r="N198" s="99" t="s">
        <v>504</v>
      </c>
      <c r="O198" s="74"/>
      <c r="P198" s="74"/>
      <c r="Q198" s="74"/>
    </row>
    <row r="199" spans="1:17" ht="25.5" x14ac:dyDescent="0.2">
      <c r="A199" s="14">
        <v>198</v>
      </c>
      <c r="B199" s="14" t="s">
        <v>418</v>
      </c>
      <c r="C199" s="14" t="s">
        <v>419</v>
      </c>
      <c r="D199" s="15" t="s">
        <v>420</v>
      </c>
      <c r="E199" s="14"/>
      <c r="F199" s="14">
        <v>5</v>
      </c>
      <c r="G199" s="14" t="s">
        <v>339</v>
      </c>
      <c r="H199" s="14">
        <v>6</v>
      </c>
      <c r="I199" s="26" t="s">
        <v>461</v>
      </c>
      <c r="J199" s="26" t="s">
        <v>462</v>
      </c>
      <c r="K199" s="32" t="s">
        <v>364</v>
      </c>
      <c r="L199" s="14">
        <v>3</v>
      </c>
      <c r="M199" s="14" t="s">
        <v>487</v>
      </c>
      <c r="N199" s="99" t="s">
        <v>505</v>
      </c>
      <c r="O199" s="74"/>
      <c r="P199" s="74"/>
      <c r="Q199" s="74"/>
    </row>
    <row r="200" spans="1:17" x14ac:dyDescent="0.2">
      <c r="A200" s="14">
        <v>199</v>
      </c>
      <c r="B200" s="14" t="s">
        <v>418</v>
      </c>
      <c r="C200" s="14" t="s">
        <v>419</v>
      </c>
      <c r="D200" s="15" t="s">
        <v>420</v>
      </c>
      <c r="E200" s="14"/>
      <c r="F200" s="14">
        <v>5</v>
      </c>
      <c r="G200" s="14" t="s">
        <v>399</v>
      </c>
      <c r="H200" s="14">
        <v>19</v>
      </c>
      <c r="I200" s="26" t="s">
        <v>463</v>
      </c>
      <c r="J200" s="26" t="s">
        <v>464</v>
      </c>
      <c r="K200" s="32" t="s">
        <v>364</v>
      </c>
      <c r="L200" s="14">
        <v>3</v>
      </c>
      <c r="M200" s="14" t="s">
        <v>487</v>
      </c>
      <c r="N200" s="99" t="s">
        <v>500</v>
      </c>
      <c r="O200" s="74"/>
      <c r="P200" s="74"/>
      <c r="Q200" s="74"/>
    </row>
    <row r="201" spans="1:17" ht="25.5" x14ac:dyDescent="0.2">
      <c r="A201" s="14">
        <v>200</v>
      </c>
      <c r="B201" s="14" t="s">
        <v>418</v>
      </c>
      <c r="C201" s="14" t="s">
        <v>419</v>
      </c>
      <c r="D201" s="15" t="s">
        <v>420</v>
      </c>
      <c r="E201" s="14"/>
      <c r="F201" s="14">
        <v>6</v>
      </c>
      <c r="G201" s="14" t="s">
        <v>110</v>
      </c>
      <c r="H201" s="14">
        <v>7</v>
      </c>
      <c r="I201" s="26" t="s">
        <v>465</v>
      </c>
      <c r="J201" s="26" t="s">
        <v>466</v>
      </c>
      <c r="K201" s="32" t="s">
        <v>364</v>
      </c>
      <c r="L201" s="14">
        <v>3</v>
      </c>
      <c r="M201" s="14" t="s">
        <v>487</v>
      </c>
      <c r="N201" s="99" t="s">
        <v>506</v>
      </c>
      <c r="O201" s="74"/>
      <c r="P201" s="74"/>
      <c r="Q201" s="74"/>
    </row>
    <row r="202" spans="1:17" ht="38.25" x14ac:dyDescent="0.2">
      <c r="A202" s="14">
        <v>201</v>
      </c>
      <c r="B202" s="14" t="s">
        <v>418</v>
      </c>
      <c r="C202" s="14" t="s">
        <v>419</v>
      </c>
      <c r="D202" s="15" t="s">
        <v>420</v>
      </c>
      <c r="E202" s="14"/>
      <c r="F202" s="14">
        <v>7</v>
      </c>
      <c r="G202" s="14" t="s">
        <v>115</v>
      </c>
      <c r="H202" s="14">
        <v>7</v>
      </c>
      <c r="I202" s="26" t="s">
        <v>467</v>
      </c>
      <c r="J202" s="26" t="s">
        <v>468</v>
      </c>
      <c r="K202" s="32" t="s">
        <v>364</v>
      </c>
      <c r="L202" s="14">
        <v>3</v>
      </c>
      <c r="M202" s="14" t="s">
        <v>487</v>
      </c>
      <c r="N202" s="99" t="s">
        <v>507</v>
      </c>
      <c r="O202" s="74"/>
      <c r="P202" s="74"/>
      <c r="Q202" s="74"/>
    </row>
    <row r="203" spans="1:17" ht="38.25" x14ac:dyDescent="0.2">
      <c r="A203" s="14">
        <v>202</v>
      </c>
      <c r="B203" s="14" t="s">
        <v>418</v>
      </c>
      <c r="C203" s="14" t="s">
        <v>419</v>
      </c>
      <c r="D203" s="15" t="s">
        <v>420</v>
      </c>
      <c r="E203" s="14"/>
      <c r="F203" s="14">
        <v>8</v>
      </c>
      <c r="G203" s="14" t="s">
        <v>119</v>
      </c>
      <c r="H203" s="14">
        <v>30</v>
      </c>
      <c r="I203" s="26" t="s">
        <v>469</v>
      </c>
      <c r="J203" s="26" t="s">
        <v>470</v>
      </c>
      <c r="K203" s="32" t="s">
        <v>364</v>
      </c>
      <c r="L203" s="14">
        <v>1</v>
      </c>
      <c r="M203" s="14" t="s">
        <v>487</v>
      </c>
      <c r="N203" s="98" t="s">
        <v>511</v>
      </c>
      <c r="O203" s="74"/>
      <c r="P203" s="74"/>
      <c r="Q203" s="74"/>
    </row>
  </sheetData>
  <sheetProtection selectLockedCells="1" selectUnlockedCells="1"/>
  <autoFilter ref="A1:L203"/>
  <phoneticPr fontId="0" type="noConversion"/>
  <conditionalFormatting sqref="M2:Q203">
    <cfRule type="containsText" dxfId="3" priority="1" operator="containsText" text="resolved">
      <formula>NOT(ISERROR(SEARCH("resolved",M2)))</formula>
    </cfRule>
    <cfRule type="containsText" dxfId="2" priority="2" operator="containsText" text="handled">
      <formula>NOT(ISERROR(SEARCH("handled",M2)))</formula>
    </cfRule>
  </conditionalFormatting>
  <dataValidations count="2">
    <dataValidation type="list" allowBlank="1" showInputMessage="1" showErrorMessage="1" sqref="M178 M10 O10:Q10 M181:M203">
      <formula1>$R$1:$T$1</formula1>
    </dataValidation>
    <dataValidation type="list" allowBlank="1" showInputMessage="1" showErrorMessage="1" sqref="O11:O182 O184:O203 P11:Q203 M11:M177 M179:M180 O2:Q9 M2:M9">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topLeftCell="K1" zoomScale="110" zoomScaleNormal="110" zoomScaleSheetLayoutView="70" workbookViewId="0">
      <pane ySplit="1" topLeftCell="A188" activePane="bottomLeft" state="frozen"/>
      <selection pane="bottomLeft" activeCell="M204" sqref="M204"/>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1"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8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6" t="s">
        <v>20</v>
      </c>
      <c r="I1" s="76" t="s">
        <v>21</v>
      </c>
      <c r="J1" s="76" t="s">
        <v>22</v>
      </c>
      <c r="K1" s="78" t="s">
        <v>23</v>
      </c>
      <c r="L1" s="76" t="s">
        <v>33</v>
      </c>
      <c r="M1" s="79" t="s">
        <v>479</v>
      </c>
      <c r="N1" s="80" t="s">
        <v>33</v>
      </c>
      <c r="O1" s="80" t="s">
        <v>489</v>
      </c>
      <c r="P1" s="80" t="s">
        <v>493</v>
      </c>
      <c r="Q1" s="80" t="s">
        <v>491</v>
      </c>
      <c r="R1" s="90" t="s">
        <v>490</v>
      </c>
      <c r="S1" s="81" t="s">
        <v>486</v>
      </c>
      <c r="T1" s="81" t="s">
        <v>487</v>
      </c>
      <c r="U1" s="81" t="s">
        <v>488</v>
      </c>
    </row>
    <row r="2" spans="1:21" x14ac:dyDescent="0.2">
      <c r="A2" s="21">
        <v>158</v>
      </c>
      <c r="B2" s="21" t="s">
        <v>375</v>
      </c>
      <c r="C2" s="21" t="s">
        <v>376</v>
      </c>
      <c r="D2" s="22" t="s">
        <v>377</v>
      </c>
      <c r="E2" s="21" t="s">
        <v>378</v>
      </c>
      <c r="F2" s="33" t="s">
        <v>379</v>
      </c>
      <c r="G2" s="33">
        <v>0</v>
      </c>
      <c r="H2" s="21">
        <v>9</v>
      </c>
      <c r="I2" s="26" t="s">
        <v>380</v>
      </c>
      <c r="J2" s="26" t="s">
        <v>381</v>
      </c>
      <c r="K2" s="33"/>
      <c r="L2" s="21"/>
      <c r="M2" s="21">
        <v>1</v>
      </c>
      <c r="N2" s="21"/>
      <c r="O2" s="21"/>
      <c r="P2" s="21" t="s">
        <v>496</v>
      </c>
      <c r="Q2" s="21"/>
      <c r="R2" s="21"/>
    </row>
    <row r="3" spans="1:21" ht="38.25" x14ac:dyDescent="0.2">
      <c r="A3" s="21">
        <v>159</v>
      </c>
      <c r="B3" s="21" t="s">
        <v>375</v>
      </c>
      <c r="C3" s="21" t="s">
        <v>376</v>
      </c>
      <c r="D3" s="22" t="s">
        <v>377</v>
      </c>
      <c r="E3" s="21" t="s">
        <v>378</v>
      </c>
      <c r="F3" s="33">
        <v>0</v>
      </c>
      <c r="G3" s="33">
        <v>0</v>
      </c>
      <c r="H3" s="21">
        <v>0</v>
      </c>
      <c r="I3" s="26" t="s">
        <v>382</v>
      </c>
      <c r="J3" s="26" t="s">
        <v>383</v>
      </c>
      <c r="K3" s="33"/>
      <c r="L3" s="21"/>
      <c r="M3" s="21">
        <v>2</v>
      </c>
      <c r="N3" s="21"/>
      <c r="O3" s="21"/>
      <c r="P3" s="21"/>
      <c r="Q3" s="21"/>
      <c r="R3" s="21"/>
    </row>
    <row r="4" spans="1:21" ht="51" x14ac:dyDescent="0.2">
      <c r="A4" s="21">
        <v>174</v>
      </c>
      <c r="B4" s="21" t="s">
        <v>375</v>
      </c>
      <c r="C4" s="21" t="s">
        <v>376</v>
      </c>
      <c r="D4" s="22" t="s">
        <v>377</v>
      </c>
      <c r="E4" s="21" t="s">
        <v>378</v>
      </c>
      <c r="F4" s="33">
        <v>0</v>
      </c>
      <c r="G4" s="33">
        <v>0</v>
      </c>
      <c r="H4" s="21">
        <v>0</v>
      </c>
      <c r="I4" s="26" t="s">
        <v>406</v>
      </c>
      <c r="J4" s="26" t="s">
        <v>407</v>
      </c>
      <c r="K4" s="33"/>
      <c r="L4" s="21"/>
      <c r="M4" s="21">
        <v>1</v>
      </c>
      <c r="N4" s="21"/>
      <c r="O4" s="21"/>
      <c r="P4" s="21" t="s">
        <v>496</v>
      </c>
      <c r="Q4" s="21"/>
      <c r="R4" s="21"/>
    </row>
    <row r="5" spans="1:21" x14ac:dyDescent="0.2">
      <c r="A5" s="21">
        <v>160</v>
      </c>
      <c r="B5" s="21" t="s">
        <v>375</v>
      </c>
      <c r="C5" s="21" t="s">
        <v>376</v>
      </c>
      <c r="D5" s="22" t="s">
        <v>377</v>
      </c>
      <c r="E5" s="21" t="s">
        <v>378</v>
      </c>
      <c r="F5" s="33">
        <v>1</v>
      </c>
      <c r="G5" s="33">
        <v>3</v>
      </c>
      <c r="H5" s="21">
        <v>5</v>
      </c>
      <c r="I5" s="26" t="s">
        <v>384</v>
      </c>
      <c r="J5" s="26" t="s">
        <v>385</v>
      </c>
      <c r="K5" s="33"/>
      <c r="L5" s="21"/>
      <c r="M5" s="21">
        <v>1</v>
      </c>
      <c r="N5" s="21"/>
      <c r="O5" s="21"/>
      <c r="P5" s="21" t="s">
        <v>496</v>
      </c>
      <c r="Q5" s="21"/>
      <c r="R5" s="21"/>
    </row>
    <row r="6" spans="1:21" ht="102" x14ac:dyDescent="0.2">
      <c r="A6" s="21">
        <v>10</v>
      </c>
      <c r="B6" s="21" t="s">
        <v>34</v>
      </c>
      <c r="C6" s="21" t="s">
        <v>35</v>
      </c>
      <c r="D6" s="22" t="s">
        <v>36</v>
      </c>
      <c r="E6" s="23" t="s">
        <v>37</v>
      </c>
      <c r="F6" s="33">
        <v>2</v>
      </c>
      <c r="G6" s="33">
        <v>3.2</v>
      </c>
      <c r="H6" s="21">
        <v>4</v>
      </c>
      <c r="I6" s="26" t="s">
        <v>57</v>
      </c>
      <c r="J6" s="26" t="s">
        <v>58</v>
      </c>
      <c r="K6" s="33" t="s">
        <v>47</v>
      </c>
      <c r="L6" s="21"/>
      <c r="M6" s="21">
        <v>1</v>
      </c>
      <c r="N6" s="21"/>
      <c r="O6" s="21"/>
      <c r="P6" s="21" t="s">
        <v>496</v>
      </c>
      <c r="Q6" s="21"/>
      <c r="R6" s="21"/>
    </row>
    <row r="7" spans="1:21" ht="25.5" x14ac:dyDescent="0.2">
      <c r="A7" s="21">
        <v>47</v>
      </c>
      <c r="B7" s="21" t="s">
        <v>137</v>
      </c>
      <c r="C7" s="21" t="s">
        <v>138</v>
      </c>
      <c r="D7" s="22" t="s">
        <v>139</v>
      </c>
      <c r="E7" s="23" t="s">
        <v>140</v>
      </c>
      <c r="F7" s="33">
        <v>2</v>
      </c>
      <c r="G7" s="33">
        <v>3.2</v>
      </c>
      <c r="H7" s="25" t="s">
        <v>141</v>
      </c>
      <c r="I7" s="21" t="s">
        <v>142</v>
      </c>
      <c r="J7" s="26" t="s">
        <v>143</v>
      </c>
      <c r="K7" s="33" t="s">
        <v>144</v>
      </c>
      <c r="L7" s="21"/>
      <c r="M7" s="21">
        <v>1</v>
      </c>
      <c r="N7" s="21"/>
      <c r="O7" s="21"/>
      <c r="P7" s="21" t="s">
        <v>496</v>
      </c>
      <c r="Q7" s="21"/>
      <c r="R7" s="21"/>
    </row>
    <row r="8" spans="1:21" ht="25.5" x14ac:dyDescent="0.2">
      <c r="A8" s="21">
        <v>48</v>
      </c>
      <c r="B8" s="21" t="s">
        <v>137</v>
      </c>
      <c r="C8" s="21" t="s">
        <v>138</v>
      </c>
      <c r="D8" s="22" t="s">
        <v>139</v>
      </c>
      <c r="E8" s="23" t="s">
        <v>140</v>
      </c>
      <c r="F8" s="33">
        <v>2</v>
      </c>
      <c r="G8" s="33">
        <v>3.2</v>
      </c>
      <c r="H8" s="25" t="s">
        <v>141</v>
      </c>
      <c r="I8" s="26" t="s">
        <v>145</v>
      </c>
      <c r="J8" s="26" t="s">
        <v>146</v>
      </c>
      <c r="K8" s="33" t="s">
        <v>144</v>
      </c>
      <c r="L8" s="21"/>
      <c r="M8" s="21">
        <v>1</v>
      </c>
      <c r="N8" s="21"/>
      <c r="O8" s="21"/>
      <c r="P8" s="21" t="s">
        <v>496</v>
      </c>
      <c r="Q8" s="21"/>
      <c r="R8" s="21"/>
    </row>
    <row r="9" spans="1:21" x14ac:dyDescent="0.2">
      <c r="A9" s="21">
        <v>151</v>
      </c>
      <c r="B9" s="21" t="s">
        <v>350</v>
      </c>
      <c r="C9" s="82" t="s">
        <v>351</v>
      </c>
      <c r="D9" s="22" t="s">
        <v>352</v>
      </c>
      <c r="E9" s="21" t="s">
        <v>353</v>
      </c>
      <c r="F9" s="33">
        <v>8</v>
      </c>
      <c r="G9" s="33">
        <v>18.2</v>
      </c>
      <c r="H9" s="21">
        <v>8</v>
      </c>
      <c r="I9" s="21" t="s">
        <v>356</v>
      </c>
      <c r="J9" s="21"/>
      <c r="K9" s="33"/>
      <c r="L9" s="21"/>
      <c r="M9" s="21">
        <v>1</v>
      </c>
      <c r="N9" s="21"/>
      <c r="O9" s="21"/>
      <c r="P9" s="21" t="s">
        <v>496</v>
      </c>
      <c r="Q9" s="21"/>
      <c r="R9" s="21"/>
    </row>
    <row r="10" spans="1:21" x14ac:dyDescent="0.2">
      <c r="A10" s="21">
        <v>150</v>
      </c>
      <c r="B10" s="21" t="s">
        <v>350</v>
      </c>
      <c r="C10" s="82" t="s">
        <v>351</v>
      </c>
      <c r="D10" s="22" t="s">
        <v>352</v>
      </c>
      <c r="E10" s="21" t="s">
        <v>353</v>
      </c>
      <c r="F10" s="33">
        <v>7</v>
      </c>
      <c r="G10" s="33" t="s">
        <v>354</v>
      </c>
      <c r="H10" s="21">
        <v>12</v>
      </c>
      <c r="I10" s="21" t="s">
        <v>355</v>
      </c>
      <c r="J10" s="21"/>
      <c r="K10" s="33"/>
      <c r="L10" s="21"/>
      <c r="M10" s="21">
        <v>2</v>
      </c>
      <c r="N10" s="21"/>
      <c r="O10" s="21"/>
      <c r="P10" s="21"/>
      <c r="Q10" s="21"/>
      <c r="R10" s="21"/>
    </row>
    <row r="11" spans="1:21" ht="63.75" x14ac:dyDescent="0.2">
      <c r="A11" s="21">
        <v>182</v>
      </c>
      <c r="B11" s="21" t="s">
        <v>418</v>
      </c>
      <c r="C11" s="21" t="s">
        <v>419</v>
      </c>
      <c r="D11" s="22" t="s">
        <v>420</v>
      </c>
      <c r="E11" s="21"/>
      <c r="F11" s="33">
        <v>3</v>
      </c>
      <c r="G11" s="33" t="s">
        <v>426</v>
      </c>
      <c r="H11" s="21">
        <v>6</v>
      </c>
      <c r="I11" s="26" t="s">
        <v>427</v>
      </c>
      <c r="J11" s="26" t="s">
        <v>428</v>
      </c>
      <c r="K11" s="33" t="s">
        <v>364</v>
      </c>
      <c r="L11" s="21"/>
      <c r="M11" s="21">
        <v>2</v>
      </c>
      <c r="N11" s="21" t="s">
        <v>487</v>
      </c>
      <c r="O11" s="21"/>
      <c r="P11" s="21" t="s">
        <v>494</v>
      </c>
      <c r="Q11" s="21"/>
      <c r="R11" s="21"/>
    </row>
    <row r="12" spans="1:21" ht="51" x14ac:dyDescent="0.2">
      <c r="A12" s="21">
        <v>183</v>
      </c>
      <c r="B12" s="21" t="s">
        <v>418</v>
      </c>
      <c r="C12" s="21" t="s">
        <v>419</v>
      </c>
      <c r="D12" s="22" t="s">
        <v>420</v>
      </c>
      <c r="E12" s="21"/>
      <c r="F12" s="33">
        <v>3</v>
      </c>
      <c r="G12" s="33" t="s">
        <v>426</v>
      </c>
      <c r="H12" s="21">
        <v>8</v>
      </c>
      <c r="I12" s="26" t="s">
        <v>429</v>
      </c>
      <c r="J12" s="26" t="s">
        <v>430</v>
      </c>
      <c r="K12" s="33" t="s">
        <v>364</v>
      </c>
      <c r="L12" s="21"/>
      <c r="M12" s="21">
        <v>3</v>
      </c>
      <c r="N12" s="21" t="s">
        <v>487</v>
      </c>
      <c r="O12" s="21"/>
      <c r="P12" s="21" t="s">
        <v>494</v>
      </c>
      <c r="Q12" s="21"/>
      <c r="R12" s="21"/>
    </row>
    <row r="13" spans="1:21" ht="38.25" x14ac:dyDescent="0.2">
      <c r="A13" s="21">
        <v>184</v>
      </c>
      <c r="B13" s="21" t="s">
        <v>418</v>
      </c>
      <c r="C13" s="21" t="s">
        <v>419</v>
      </c>
      <c r="D13" s="22" t="s">
        <v>420</v>
      </c>
      <c r="E13" s="21"/>
      <c r="F13" s="33">
        <v>3</v>
      </c>
      <c r="G13" s="33" t="s">
        <v>426</v>
      </c>
      <c r="H13" s="21">
        <v>9</v>
      </c>
      <c r="I13" s="26" t="s">
        <v>431</v>
      </c>
      <c r="J13" s="26" t="s">
        <v>432</v>
      </c>
      <c r="K13" s="33" t="s">
        <v>364</v>
      </c>
      <c r="L13" s="21"/>
      <c r="M13" s="21">
        <v>1</v>
      </c>
      <c r="N13" s="21" t="s">
        <v>487</v>
      </c>
      <c r="O13" s="21"/>
      <c r="P13" s="21" t="s">
        <v>494</v>
      </c>
      <c r="Q13" s="21"/>
      <c r="R13" s="21"/>
    </row>
    <row r="14" spans="1:21" ht="76.5" x14ac:dyDescent="0.2">
      <c r="A14" s="21">
        <v>185</v>
      </c>
      <c r="B14" s="21" t="s">
        <v>418</v>
      </c>
      <c r="C14" s="21" t="s">
        <v>419</v>
      </c>
      <c r="D14" s="22" t="s">
        <v>420</v>
      </c>
      <c r="E14" s="21"/>
      <c r="F14" s="33">
        <v>3</v>
      </c>
      <c r="G14" s="33" t="s">
        <v>426</v>
      </c>
      <c r="H14" s="21">
        <v>9</v>
      </c>
      <c r="I14" s="26" t="s">
        <v>433</v>
      </c>
      <c r="J14" s="26" t="s">
        <v>434</v>
      </c>
      <c r="K14" s="33" t="s">
        <v>364</v>
      </c>
      <c r="L14" s="21"/>
      <c r="M14" s="21">
        <v>1</v>
      </c>
      <c r="N14" s="21" t="s">
        <v>487</v>
      </c>
      <c r="O14" s="21"/>
      <c r="P14" s="21" t="s">
        <v>494</v>
      </c>
      <c r="Q14" s="21"/>
      <c r="R14" s="21"/>
    </row>
    <row r="15" spans="1:21" ht="25.5" x14ac:dyDescent="0.2">
      <c r="A15" s="21">
        <v>186</v>
      </c>
      <c r="B15" s="21" t="s">
        <v>418</v>
      </c>
      <c r="C15" s="21" t="s">
        <v>419</v>
      </c>
      <c r="D15" s="22" t="s">
        <v>420</v>
      </c>
      <c r="E15" s="21"/>
      <c r="F15" s="33">
        <v>3</v>
      </c>
      <c r="G15" s="33" t="s">
        <v>435</v>
      </c>
      <c r="H15" s="21">
        <v>16</v>
      </c>
      <c r="I15" s="26" t="s">
        <v>436</v>
      </c>
      <c r="J15" s="26" t="s">
        <v>437</v>
      </c>
      <c r="K15" s="33" t="s">
        <v>423</v>
      </c>
      <c r="L15" s="21"/>
      <c r="M15" s="21">
        <v>3</v>
      </c>
      <c r="N15" s="21"/>
      <c r="O15" s="21"/>
      <c r="P15" s="21" t="s">
        <v>494</v>
      </c>
      <c r="Q15" s="21"/>
      <c r="R15" s="21"/>
    </row>
    <row r="16" spans="1:21" x14ac:dyDescent="0.2">
      <c r="A16" s="21">
        <v>1</v>
      </c>
      <c r="B16" s="21" t="s">
        <v>34</v>
      </c>
      <c r="C16" s="21" t="s">
        <v>35</v>
      </c>
      <c r="D16" s="22" t="s">
        <v>36</v>
      </c>
      <c r="E16" s="23" t="s">
        <v>37</v>
      </c>
      <c r="F16" s="33">
        <v>2</v>
      </c>
      <c r="G16" s="33" t="s">
        <v>38</v>
      </c>
      <c r="H16" s="21">
        <v>18</v>
      </c>
      <c r="I16" s="26" t="s">
        <v>39</v>
      </c>
      <c r="J16" s="26" t="s">
        <v>40</v>
      </c>
      <c r="K16" s="33" t="s">
        <v>41</v>
      </c>
      <c r="L16" s="21"/>
      <c r="M16" s="21">
        <v>1</v>
      </c>
      <c r="N16" s="21"/>
      <c r="O16" s="21"/>
      <c r="P16" s="21" t="s">
        <v>496</v>
      </c>
      <c r="Q16" s="21"/>
      <c r="R16" s="21"/>
    </row>
    <row r="17" spans="1:18" ht="76.5" x14ac:dyDescent="0.2">
      <c r="A17" s="21">
        <v>2</v>
      </c>
      <c r="B17" s="21" t="s">
        <v>34</v>
      </c>
      <c r="C17" s="21" t="s">
        <v>35</v>
      </c>
      <c r="D17" s="22" t="s">
        <v>36</v>
      </c>
      <c r="E17" s="23" t="s">
        <v>37</v>
      </c>
      <c r="F17" s="33">
        <v>2</v>
      </c>
      <c r="G17" s="33" t="s">
        <v>38</v>
      </c>
      <c r="H17" s="21">
        <v>22</v>
      </c>
      <c r="I17" s="26" t="s">
        <v>42</v>
      </c>
      <c r="J17" s="26" t="s">
        <v>43</v>
      </c>
      <c r="K17" s="33" t="s">
        <v>41</v>
      </c>
      <c r="L17" s="21"/>
      <c r="M17" s="21">
        <v>3</v>
      </c>
      <c r="N17" s="21"/>
      <c r="O17" s="21"/>
      <c r="P17" s="21"/>
      <c r="Q17" s="21"/>
      <c r="R17" s="21"/>
    </row>
    <row r="18" spans="1:18" ht="25.5" x14ac:dyDescent="0.2">
      <c r="A18" s="21">
        <v>63</v>
      </c>
      <c r="B18" s="21" t="s">
        <v>189</v>
      </c>
      <c r="C18" s="21" t="s">
        <v>190</v>
      </c>
      <c r="D18" s="83" t="s">
        <v>191</v>
      </c>
      <c r="E18" s="21"/>
      <c r="F18" s="33">
        <v>2</v>
      </c>
      <c r="G18" s="33" t="s">
        <v>38</v>
      </c>
      <c r="H18" s="21">
        <v>13</v>
      </c>
      <c r="I18" s="26" t="s">
        <v>194</v>
      </c>
      <c r="J18" s="26" t="s">
        <v>195</v>
      </c>
      <c r="K18" s="33" t="s">
        <v>41</v>
      </c>
      <c r="L18" s="21"/>
      <c r="M18" s="21">
        <v>1</v>
      </c>
      <c r="N18" s="21"/>
      <c r="O18" s="21"/>
      <c r="P18" s="21" t="s">
        <v>496</v>
      </c>
      <c r="Q18" s="21"/>
      <c r="R18" s="21"/>
    </row>
    <row r="19" spans="1:18" ht="51" x14ac:dyDescent="0.2">
      <c r="A19" s="21">
        <v>161</v>
      </c>
      <c r="B19" s="21" t="s">
        <v>375</v>
      </c>
      <c r="C19" s="21" t="s">
        <v>376</v>
      </c>
      <c r="D19" s="22" t="s">
        <v>377</v>
      </c>
      <c r="E19" s="21" t="s">
        <v>378</v>
      </c>
      <c r="F19" s="33">
        <v>2</v>
      </c>
      <c r="G19" s="33" t="s">
        <v>38</v>
      </c>
      <c r="H19" s="21">
        <v>16</v>
      </c>
      <c r="I19" s="26" t="s">
        <v>386</v>
      </c>
      <c r="J19" s="26" t="s">
        <v>387</v>
      </c>
      <c r="K19" s="33"/>
      <c r="L19" s="21"/>
      <c r="M19" s="21">
        <v>1</v>
      </c>
      <c r="N19" s="21"/>
      <c r="O19" s="21"/>
      <c r="P19" s="21" t="s">
        <v>496</v>
      </c>
      <c r="Q19" s="21"/>
      <c r="R19" s="21"/>
    </row>
    <row r="20" spans="1:18" ht="25.5" x14ac:dyDescent="0.2">
      <c r="A20" s="21">
        <v>162</v>
      </c>
      <c r="B20" s="21" t="s">
        <v>375</v>
      </c>
      <c r="C20" s="21" t="s">
        <v>376</v>
      </c>
      <c r="D20" s="22" t="s">
        <v>377</v>
      </c>
      <c r="E20" s="21" t="s">
        <v>378</v>
      </c>
      <c r="F20" s="33">
        <v>2</v>
      </c>
      <c r="G20" s="33" t="s">
        <v>38</v>
      </c>
      <c r="H20" s="21">
        <v>18</v>
      </c>
      <c r="I20" s="26" t="s">
        <v>388</v>
      </c>
      <c r="J20" s="26" t="s">
        <v>389</v>
      </c>
      <c r="K20" s="33"/>
      <c r="L20" s="21"/>
      <c r="M20" s="21">
        <v>3</v>
      </c>
      <c r="N20" s="21"/>
      <c r="O20" s="21"/>
      <c r="P20" s="21"/>
      <c r="Q20" s="21"/>
      <c r="R20" s="21"/>
    </row>
    <row r="21" spans="1:18" x14ac:dyDescent="0.2">
      <c r="A21" s="21">
        <v>163</v>
      </c>
      <c r="B21" s="21" t="s">
        <v>375</v>
      </c>
      <c r="C21" s="21" t="s">
        <v>376</v>
      </c>
      <c r="D21" s="22" t="s">
        <v>377</v>
      </c>
      <c r="E21" s="21" t="s">
        <v>378</v>
      </c>
      <c r="F21" s="33">
        <v>2</v>
      </c>
      <c r="G21" s="33" t="s">
        <v>38</v>
      </c>
      <c r="H21" s="21">
        <v>22</v>
      </c>
      <c r="I21" s="26" t="s">
        <v>390</v>
      </c>
      <c r="J21" s="26" t="s">
        <v>391</v>
      </c>
      <c r="K21" s="33"/>
      <c r="L21" s="21"/>
      <c r="M21" s="21">
        <v>1</v>
      </c>
      <c r="N21" s="21"/>
      <c r="O21" s="21"/>
      <c r="P21" s="21" t="s">
        <v>496</v>
      </c>
      <c r="Q21" s="21"/>
      <c r="R21" s="21"/>
    </row>
    <row r="22" spans="1:18" ht="25.5" x14ac:dyDescent="0.2">
      <c r="A22" s="21">
        <v>180</v>
      </c>
      <c r="B22" s="21" t="s">
        <v>418</v>
      </c>
      <c r="C22" s="21" t="s">
        <v>419</v>
      </c>
      <c r="D22" s="22" t="s">
        <v>420</v>
      </c>
      <c r="E22" s="21"/>
      <c r="F22" s="33">
        <v>2</v>
      </c>
      <c r="G22" s="33" t="s">
        <v>38</v>
      </c>
      <c r="H22" s="21">
        <v>24</v>
      </c>
      <c r="I22" s="26" t="s">
        <v>421</v>
      </c>
      <c r="J22" s="26" t="s">
        <v>422</v>
      </c>
      <c r="K22" s="33" t="s">
        <v>423</v>
      </c>
      <c r="L22" s="21"/>
      <c r="M22" s="21">
        <v>2</v>
      </c>
      <c r="N22" s="21"/>
      <c r="O22" s="21"/>
      <c r="P22" s="21"/>
      <c r="Q22" s="21"/>
      <c r="R22" s="21"/>
    </row>
    <row r="23" spans="1:18" ht="25.5" x14ac:dyDescent="0.2">
      <c r="A23" s="21">
        <v>181</v>
      </c>
      <c r="B23" s="21" t="s">
        <v>418</v>
      </c>
      <c r="C23" s="21" t="s">
        <v>419</v>
      </c>
      <c r="D23" s="22" t="s">
        <v>420</v>
      </c>
      <c r="E23" s="21"/>
      <c r="F23" s="33">
        <v>2</v>
      </c>
      <c r="G23" s="33" t="s">
        <v>38</v>
      </c>
      <c r="H23" s="21">
        <v>28</v>
      </c>
      <c r="I23" s="26" t="s">
        <v>424</v>
      </c>
      <c r="J23" s="26" t="s">
        <v>425</v>
      </c>
      <c r="K23" s="33" t="s">
        <v>423</v>
      </c>
      <c r="L23" s="21"/>
      <c r="M23" s="21">
        <v>1</v>
      </c>
      <c r="N23" s="21"/>
      <c r="O23" s="21"/>
      <c r="P23" s="21" t="s">
        <v>496</v>
      </c>
      <c r="Q23" s="21"/>
      <c r="R23" s="21"/>
    </row>
    <row r="24" spans="1:18" ht="102" x14ac:dyDescent="0.2">
      <c r="A24" s="21">
        <v>3</v>
      </c>
      <c r="B24" s="21" t="s">
        <v>34</v>
      </c>
      <c r="C24" s="21" t="s">
        <v>35</v>
      </c>
      <c r="D24" s="22" t="s">
        <v>36</v>
      </c>
      <c r="E24" s="23" t="s">
        <v>37</v>
      </c>
      <c r="F24" s="33">
        <v>2</v>
      </c>
      <c r="G24" s="33" t="s">
        <v>44</v>
      </c>
      <c r="H24" s="21">
        <v>26</v>
      </c>
      <c r="I24" s="26" t="s">
        <v>45</v>
      </c>
      <c r="J24" s="26" t="s">
        <v>46</v>
      </c>
      <c r="K24" s="33" t="s">
        <v>47</v>
      </c>
      <c r="L24" s="21"/>
      <c r="M24" s="21">
        <v>2</v>
      </c>
      <c r="N24" s="21"/>
      <c r="O24" s="21"/>
      <c r="P24" s="21"/>
      <c r="Q24" s="21"/>
      <c r="R24" s="21"/>
    </row>
    <row r="25" spans="1:18" ht="25.5" x14ac:dyDescent="0.2">
      <c r="A25" s="21">
        <v>4</v>
      </c>
      <c r="B25" s="21" t="s">
        <v>34</v>
      </c>
      <c r="C25" s="21" t="s">
        <v>35</v>
      </c>
      <c r="D25" s="22" t="s">
        <v>36</v>
      </c>
      <c r="E25" s="23" t="s">
        <v>37</v>
      </c>
      <c r="F25" s="33">
        <v>2</v>
      </c>
      <c r="G25" s="33" t="s">
        <v>44</v>
      </c>
      <c r="H25" s="21">
        <v>26</v>
      </c>
      <c r="I25" s="26" t="s">
        <v>48</v>
      </c>
      <c r="J25" s="26" t="s">
        <v>40</v>
      </c>
      <c r="K25" s="33" t="s">
        <v>41</v>
      </c>
      <c r="L25" s="21"/>
      <c r="M25" s="21">
        <v>1</v>
      </c>
      <c r="N25" s="21"/>
      <c r="O25" s="21"/>
      <c r="P25" s="21" t="s">
        <v>496</v>
      </c>
      <c r="Q25" s="21"/>
      <c r="R25" s="21"/>
    </row>
    <row r="26" spans="1:18" ht="25.5" x14ac:dyDescent="0.2">
      <c r="A26" s="21">
        <v>5</v>
      </c>
      <c r="B26" s="21" t="s">
        <v>34</v>
      </c>
      <c r="C26" s="21" t="s">
        <v>35</v>
      </c>
      <c r="D26" s="22" t="s">
        <v>36</v>
      </c>
      <c r="E26" s="23" t="s">
        <v>37</v>
      </c>
      <c r="F26" s="33">
        <v>2</v>
      </c>
      <c r="G26" s="33" t="s">
        <v>44</v>
      </c>
      <c r="H26" s="21">
        <v>27</v>
      </c>
      <c r="I26" s="26" t="s">
        <v>49</v>
      </c>
      <c r="J26" s="26" t="s">
        <v>40</v>
      </c>
      <c r="K26" s="33" t="s">
        <v>41</v>
      </c>
      <c r="L26" s="21"/>
      <c r="M26" s="21">
        <v>1</v>
      </c>
      <c r="N26" s="21"/>
      <c r="O26" s="21"/>
      <c r="P26" s="21" t="s">
        <v>496</v>
      </c>
      <c r="Q26" s="21"/>
      <c r="R26" s="21"/>
    </row>
    <row r="27" spans="1:18" ht="38.25" x14ac:dyDescent="0.2">
      <c r="A27" s="21">
        <v>6</v>
      </c>
      <c r="B27" s="21" t="s">
        <v>34</v>
      </c>
      <c r="C27" s="21" t="s">
        <v>35</v>
      </c>
      <c r="D27" s="22" t="s">
        <v>36</v>
      </c>
      <c r="E27" s="23" t="s">
        <v>37</v>
      </c>
      <c r="F27" s="33">
        <v>2</v>
      </c>
      <c r="G27" s="33" t="s">
        <v>44</v>
      </c>
      <c r="H27" s="21">
        <v>29</v>
      </c>
      <c r="I27" s="26" t="s">
        <v>50</v>
      </c>
      <c r="J27" s="26" t="s">
        <v>51</v>
      </c>
      <c r="K27" s="33" t="s">
        <v>41</v>
      </c>
      <c r="L27" s="21"/>
      <c r="M27" s="21">
        <v>1</v>
      </c>
      <c r="N27" s="21"/>
      <c r="O27" s="21"/>
      <c r="P27" s="21" t="s">
        <v>496</v>
      </c>
      <c r="Q27" s="21"/>
      <c r="R27" s="21"/>
    </row>
    <row r="28" spans="1:18" ht="38.25" x14ac:dyDescent="0.2">
      <c r="A28" s="21">
        <v>7</v>
      </c>
      <c r="B28" s="21" t="s">
        <v>34</v>
      </c>
      <c r="C28" s="21" t="s">
        <v>35</v>
      </c>
      <c r="D28" s="22" t="s">
        <v>36</v>
      </c>
      <c r="E28" s="23" t="s">
        <v>37</v>
      </c>
      <c r="F28" s="33">
        <v>2</v>
      </c>
      <c r="G28" s="33" t="s">
        <v>44</v>
      </c>
      <c r="H28" s="21">
        <v>30</v>
      </c>
      <c r="I28" s="26" t="s">
        <v>52</v>
      </c>
      <c r="J28" s="26" t="s">
        <v>40</v>
      </c>
      <c r="K28" s="33" t="s">
        <v>41</v>
      </c>
      <c r="L28" s="21"/>
      <c r="M28" s="21">
        <v>3</v>
      </c>
      <c r="N28" s="21"/>
      <c r="O28" s="21"/>
      <c r="P28" s="21"/>
      <c r="Q28" s="21"/>
      <c r="R28" s="21"/>
    </row>
    <row r="29" spans="1:18" ht="25.5" x14ac:dyDescent="0.2">
      <c r="A29" s="21">
        <v>8</v>
      </c>
      <c r="B29" s="21" t="s">
        <v>34</v>
      </c>
      <c r="C29" s="21" t="s">
        <v>35</v>
      </c>
      <c r="D29" s="22" t="s">
        <v>36</v>
      </c>
      <c r="E29" s="23" t="s">
        <v>37</v>
      </c>
      <c r="F29" s="33">
        <v>2</v>
      </c>
      <c r="G29" s="33" t="s">
        <v>44</v>
      </c>
      <c r="H29" s="21">
        <v>31</v>
      </c>
      <c r="I29" s="26" t="s">
        <v>53</v>
      </c>
      <c r="J29" s="26" t="s">
        <v>54</v>
      </c>
      <c r="K29" s="33" t="s">
        <v>41</v>
      </c>
      <c r="L29" s="21"/>
      <c r="M29" s="21">
        <v>1</v>
      </c>
      <c r="N29" s="21"/>
      <c r="O29" s="21"/>
      <c r="P29" s="21" t="s">
        <v>496</v>
      </c>
      <c r="Q29" s="21"/>
      <c r="R29" s="21"/>
    </row>
    <row r="30" spans="1:18" ht="178.5" x14ac:dyDescent="0.2">
      <c r="A30" s="21">
        <v>9</v>
      </c>
      <c r="B30" s="21" t="s">
        <v>34</v>
      </c>
      <c r="C30" s="21" t="s">
        <v>35</v>
      </c>
      <c r="D30" s="22" t="s">
        <v>36</v>
      </c>
      <c r="E30" s="23" t="s">
        <v>37</v>
      </c>
      <c r="F30" s="33">
        <v>2</v>
      </c>
      <c r="G30" s="33" t="s">
        <v>44</v>
      </c>
      <c r="H30" s="21">
        <v>30</v>
      </c>
      <c r="I30" s="26" t="s">
        <v>55</v>
      </c>
      <c r="J30" s="26" t="s">
        <v>56</v>
      </c>
      <c r="K30" s="33" t="s">
        <v>47</v>
      </c>
      <c r="L30" s="21"/>
      <c r="M30" s="21">
        <v>2</v>
      </c>
      <c r="N30" s="21"/>
      <c r="O30" s="21"/>
      <c r="P30" s="21"/>
      <c r="Q30" s="21"/>
      <c r="R30" s="21"/>
    </row>
    <row r="31" spans="1:18" ht="102" x14ac:dyDescent="0.2">
      <c r="A31" s="21">
        <v>26</v>
      </c>
      <c r="B31" s="21" t="s">
        <v>34</v>
      </c>
      <c r="C31" s="21" t="s">
        <v>35</v>
      </c>
      <c r="D31" s="22" t="s">
        <v>36</v>
      </c>
      <c r="E31" s="23" t="s">
        <v>37</v>
      </c>
      <c r="F31" s="33">
        <v>5</v>
      </c>
      <c r="G31" s="33" t="s">
        <v>89</v>
      </c>
      <c r="H31" s="21">
        <v>17</v>
      </c>
      <c r="I31" s="26" t="s">
        <v>90</v>
      </c>
      <c r="J31" s="26" t="s">
        <v>40</v>
      </c>
      <c r="K31" s="33" t="s">
        <v>41</v>
      </c>
      <c r="L31" s="21"/>
      <c r="M31" s="21">
        <v>2</v>
      </c>
      <c r="N31" s="21"/>
      <c r="O31" s="21"/>
      <c r="P31" s="21"/>
      <c r="Q31" s="21"/>
      <c r="R31" s="21"/>
    </row>
    <row r="32" spans="1:18" ht="51" x14ac:dyDescent="0.2">
      <c r="A32" s="21">
        <v>27</v>
      </c>
      <c r="B32" s="21" t="s">
        <v>34</v>
      </c>
      <c r="C32" s="21" t="s">
        <v>35</v>
      </c>
      <c r="D32" s="22" t="s">
        <v>36</v>
      </c>
      <c r="E32" s="23" t="s">
        <v>37</v>
      </c>
      <c r="F32" s="33">
        <v>5</v>
      </c>
      <c r="G32" s="33" t="s">
        <v>89</v>
      </c>
      <c r="H32" s="21">
        <v>20</v>
      </c>
      <c r="I32" s="26" t="s">
        <v>91</v>
      </c>
      <c r="J32" s="26" t="s">
        <v>75</v>
      </c>
      <c r="K32" s="33" t="s">
        <v>41</v>
      </c>
      <c r="L32" s="21"/>
      <c r="M32" s="21">
        <v>2</v>
      </c>
      <c r="N32" s="21"/>
      <c r="O32" s="21"/>
      <c r="P32" s="21"/>
      <c r="Q32" s="21"/>
      <c r="R32" s="21"/>
    </row>
    <row r="33" spans="1:18" ht="128.25" thickBot="1" x14ac:dyDescent="0.25">
      <c r="A33" s="62">
        <v>28</v>
      </c>
      <c r="B33" s="62" t="s">
        <v>34</v>
      </c>
      <c r="C33" s="62" t="s">
        <v>35</v>
      </c>
      <c r="D33" s="63" t="s">
        <v>36</v>
      </c>
      <c r="E33" s="64" t="s">
        <v>37</v>
      </c>
      <c r="F33" s="66">
        <v>6</v>
      </c>
      <c r="G33" s="66" t="s">
        <v>92</v>
      </c>
      <c r="H33" s="62">
        <v>2</v>
      </c>
      <c r="I33" s="45" t="s">
        <v>93</v>
      </c>
      <c r="J33" s="45" t="s">
        <v>40</v>
      </c>
      <c r="K33" s="66" t="s">
        <v>41</v>
      </c>
      <c r="L33" s="62"/>
      <c r="M33" s="62">
        <v>3</v>
      </c>
      <c r="N33" s="62"/>
      <c r="O33" s="62"/>
      <c r="P33" s="62"/>
      <c r="Q33" s="62"/>
      <c r="R33" s="62"/>
    </row>
    <row r="34" spans="1:18" ht="140.25" x14ac:dyDescent="0.2">
      <c r="A34" s="52">
        <v>29</v>
      </c>
      <c r="B34" s="52" t="s">
        <v>34</v>
      </c>
      <c r="C34" s="52" t="s">
        <v>35</v>
      </c>
      <c r="D34" s="53" t="s">
        <v>36</v>
      </c>
      <c r="E34" s="54" t="s">
        <v>37</v>
      </c>
      <c r="F34" s="57">
        <v>6</v>
      </c>
      <c r="G34" s="57" t="s">
        <v>92</v>
      </c>
      <c r="H34" s="52">
        <v>5</v>
      </c>
      <c r="I34" s="41" t="s">
        <v>94</v>
      </c>
      <c r="J34" s="41" t="s">
        <v>95</v>
      </c>
      <c r="K34" s="57" t="s">
        <v>41</v>
      </c>
      <c r="L34" s="52"/>
      <c r="M34" s="52">
        <v>1</v>
      </c>
      <c r="N34" s="52"/>
      <c r="O34" s="52"/>
      <c r="P34" s="52" t="s">
        <v>496</v>
      </c>
      <c r="Q34" s="52"/>
      <c r="R34" s="52"/>
    </row>
    <row r="35" spans="1:18" ht="38.25" x14ac:dyDescent="0.2">
      <c r="A35" s="21">
        <v>30</v>
      </c>
      <c r="B35" s="21" t="s">
        <v>34</v>
      </c>
      <c r="C35" s="21" t="s">
        <v>35</v>
      </c>
      <c r="D35" s="22" t="s">
        <v>36</v>
      </c>
      <c r="E35" s="23" t="s">
        <v>37</v>
      </c>
      <c r="F35" s="33">
        <v>6</v>
      </c>
      <c r="G35" s="33" t="s">
        <v>96</v>
      </c>
      <c r="H35" s="21">
        <v>9</v>
      </c>
      <c r="I35" s="26" t="s">
        <v>97</v>
      </c>
      <c r="J35" s="26" t="s">
        <v>40</v>
      </c>
      <c r="K35" s="33" t="s">
        <v>41</v>
      </c>
      <c r="L35" s="21"/>
      <c r="M35" s="21">
        <v>1</v>
      </c>
      <c r="N35" s="21"/>
      <c r="O35" s="21"/>
      <c r="P35" s="21" t="s">
        <v>496</v>
      </c>
      <c r="Q35" s="21"/>
      <c r="R35" s="21"/>
    </row>
    <row r="36" spans="1:18" ht="63.75" x14ac:dyDescent="0.2">
      <c r="A36" s="21">
        <v>31</v>
      </c>
      <c r="B36" s="21" t="s">
        <v>34</v>
      </c>
      <c r="C36" s="21" t="s">
        <v>35</v>
      </c>
      <c r="D36" s="22" t="s">
        <v>36</v>
      </c>
      <c r="E36" s="23" t="s">
        <v>37</v>
      </c>
      <c r="F36" s="33">
        <v>6</v>
      </c>
      <c r="G36" s="33" t="s">
        <v>96</v>
      </c>
      <c r="H36" s="21">
        <v>11</v>
      </c>
      <c r="I36" s="26" t="s">
        <v>98</v>
      </c>
      <c r="J36" s="26" t="s">
        <v>40</v>
      </c>
      <c r="K36" s="33" t="s">
        <v>41</v>
      </c>
      <c r="L36" s="21"/>
      <c r="M36" s="21">
        <v>1</v>
      </c>
      <c r="N36" s="21"/>
      <c r="O36" s="21"/>
      <c r="P36" s="21" t="s">
        <v>496</v>
      </c>
      <c r="Q36" s="21"/>
      <c r="R36" s="21"/>
    </row>
    <row r="37" spans="1:18" ht="38.25" x14ac:dyDescent="0.2">
      <c r="A37" s="21">
        <v>32</v>
      </c>
      <c r="B37" s="21" t="s">
        <v>34</v>
      </c>
      <c r="C37" s="21" t="s">
        <v>35</v>
      </c>
      <c r="D37" s="22" t="s">
        <v>36</v>
      </c>
      <c r="E37" s="23" t="s">
        <v>37</v>
      </c>
      <c r="F37" s="33">
        <v>6</v>
      </c>
      <c r="G37" s="33" t="s">
        <v>96</v>
      </c>
      <c r="H37" s="21">
        <v>14</v>
      </c>
      <c r="I37" s="26" t="s">
        <v>99</v>
      </c>
      <c r="J37" s="26" t="s">
        <v>75</v>
      </c>
      <c r="K37" s="33" t="s">
        <v>41</v>
      </c>
      <c r="L37" s="21"/>
      <c r="M37" s="21">
        <v>1</v>
      </c>
      <c r="N37" s="21"/>
      <c r="O37" s="21"/>
      <c r="P37" s="21" t="s">
        <v>496</v>
      </c>
      <c r="Q37" s="21"/>
      <c r="R37" s="21"/>
    </row>
    <row r="38" spans="1:18" ht="395.25" x14ac:dyDescent="0.2">
      <c r="A38" s="21">
        <v>11</v>
      </c>
      <c r="B38" s="21" t="s">
        <v>34</v>
      </c>
      <c r="C38" s="21" t="s">
        <v>35</v>
      </c>
      <c r="D38" s="22" t="s">
        <v>36</v>
      </c>
      <c r="E38" s="23" t="s">
        <v>37</v>
      </c>
      <c r="F38" s="33">
        <v>3</v>
      </c>
      <c r="G38" s="33" t="s">
        <v>59</v>
      </c>
      <c r="H38" s="21">
        <v>2</v>
      </c>
      <c r="I38" s="26" t="s">
        <v>60</v>
      </c>
      <c r="J38" s="26" t="s">
        <v>61</v>
      </c>
      <c r="K38" s="33" t="s">
        <v>47</v>
      </c>
      <c r="L38" s="21"/>
      <c r="M38" s="21">
        <v>3</v>
      </c>
      <c r="N38" s="21" t="s">
        <v>487</v>
      </c>
      <c r="O38" s="21"/>
      <c r="P38" s="21" t="s">
        <v>494</v>
      </c>
      <c r="Q38" s="21"/>
      <c r="R38" s="21"/>
    </row>
    <row r="39" spans="1:18" x14ac:dyDescent="0.2">
      <c r="A39" s="21">
        <v>12</v>
      </c>
      <c r="B39" s="21" t="s">
        <v>34</v>
      </c>
      <c r="C39" s="21" t="s">
        <v>35</v>
      </c>
      <c r="D39" s="22" t="s">
        <v>36</v>
      </c>
      <c r="E39" s="23" t="s">
        <v>37</v>
      </c>
      <c r="F39" s="33">
        <v>3</v>
      </c>
      <c r="G39" s="33" t="s">
        <v>59</v>
      </c>
      <c r="H39" s="21">
        <v>6</v>
      </c>
      <c r="I39" s="26" t="s">
        <v>62</v>
      </c>
      <c r="J39" s="26" t="s">
        <v>40</v>
      </c>
      <c r="K39" s="33" t="s">
        <v>41</v>
      </c>
      <c r="L39" s="21"/>
      <c r="M39" s="21">
        <v>1</v>
      </c>
      <c r="N39" s="21" t="s">
        <v>487</v>
      </c>
      <c r="O39" s="21"/>
      <c r="P39" s="21" t="s">
        <v>494</v>
      </c>
      <c r="Q39" s="21"/>
      <c r="R39" s="21"/>
    </row>
    <row r="40" spans="1:18" ht="38.25" x14ac:dyDescent="0.2">
      <c r="A40" s="21">
        <v>13</v>
      </c>
      <c r="B40" s="21" t="s">
        <v>34</v>
      </c>
      <c r="C40" s="21" t="s">
        <v>35</v>
      </c>
      <c r="D40" s="22" t="s">
        <v>36</v>
      </c>
      <c r="E40" s="23" t="s">
        <v>37</v>
      </c>
      <c r="F40" s="33">
        <v>3</v>
      </c>
      <c r="G40" s="33" t="s">
        <v>59</v>
      </c>
      <c r="H40" s="21">
        <v>10</v>
      </c>
      <c r="I40" s="26" t="s">
        <v>63</v>
      </c>
      <c r="J40" s="26" t="s">
        <v>40</v>
      </c>
      <c r="K40" s="33" t="s">
        <v>41</v>
      </c>
      <c r="L40" s="21"/>
      <c r="M40" s="21">
        <v>1</v>
      </c>
      <c r="N40" s="21" t="s">
        <v>487</v>
      </c>
      <c r="O40" s="21"/>
      <c r="P40" s="21" t="s">
        <v>494</v>
      </c>
      <c r="Q40" s="21"/>
      <c r="R40" s="21"/>
    </row>
    <row r="41" spans="1:18" ht="318.75" x14ac:dyDescent="0.2">
      <c r="A41" s="21">
        <v>14</v>
      </c>
      <c r="B41" s="21" t="s">
        <v>34</v>
      </c>
      <c r="C41" s="21" t="s">
        <v>35</v>
      </c>
      <c r="D41" s="22" t="s">
        <v>36</v>
      </c>
      <c r="E41" s="23" t="s">
        <v>37</v>
      </c>
      <c r="F41" s="33">
        <v>3</v>
      </c>
      <c r="G41" s="33" t="s">
        <v>64</v>
      </c>
      <c r="H41" s="21">
        <v>11</v>
      </c>
      <c r="I41" s="26" t="s">
        <v>65</v>
      </c>
      <c r="J41" s="26" t="s">
        <v>66</v>
      </c>
      <c r="K41" s="33" t="s">
        <v>47</v>
      </c>
      <c r="L41" s="21"/>
      <c r="M41" s="21">
        <v>1</v>
      </c>
      <c r="N41" s="21"/>
      <c r="O41" s="21"/>
      <c r="P41" s="21" t="s">
        <v>494</v>
      </c>
      <c r="Q41" s="21"/>
      <c r="R41" s="21"/>
    </row>
    <row r="42" spans="1:18" x14ac:dyDescent="0.2">
      <c r="A42" s="21">
        <v>15</v>
      </c>
      <c r="B42" s="21" t="s">
        <v>34</v>
      </c>
      <c r="C42" s="21" t="s">
        <v>35</v>
      </c>
      <c r="D42" s="22" t="s">
        <v>36</v>
      </c>
      <c r="E42" s="23" t="s">
        <v>37</v>
      </c>
      <c r="F42" s="33">
        <v>3</v>
      </c>
      <c r="G42" s="33" t="s">
        <v>64</v>
      </c>
      <c r="H42" s="21">
        <v>17</v>
      </c>
      <c r="I42" s="26" t="s">
        <v>62</v>
      </c>
      <c r="J42" s="26" t="s">
        <v>40</v>
      </c>
      <c r="K42" s="33" t="s">
        <v>41</v>
      </c>
      <c r="L42" s="21"/>
      <c r="M42" s="21">
        <v>1</v>
      </c>
      <c r="N42" s="21"/>
      <c r="O42" s="21"/>
      <c r="P42" s="21" t="s">
        <v>494</v>
      </c>
      <c r="Q42" s="21"/>
      <c r="R42" s="21"/>
    </row>
    <row r="43" spans="1:18" ht="38.25" x14ac:dyDescent="0.2">
      <c r="A43" s="21">
        <v>16</v>
      </c>
      <c r="B43" s="21" t="s">
        <v>34</v>
      </c>
      <c r="C43" s="21" t="s">
        <v>35</v>
      </c>
      <c r="D43" s="22" t="s">
        <v>36</v>
      </c>
      <c r="E43" s="23" t="s">
        <v>37</v>
      </c>
      <c r="F43" s="33">
        <v>3</v>
      </c>
      <c r="G43" s="33" t="s">
        <v>67</v>
      </c>
      <c r="H43" s="21">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21">
        <v>27</v>
      </c>
      <c r="I44" s="26" t="s">
        <v>71</v>
      </c>
      <c r="J44" s="26" t="s">
        <v>40</v>
      </c>
      <c r="K44" s="33" t="s">
        <v>41</v>
      </c>
      <c r="L44" s="21"/>
      <c r="M44" s="21">
        <v>1</v>
      </c>
      <c r="N44" s="21"/>
      <c r="O44" s="21"/>
      <c r="P44" s="21" t="s">
        <v>494</v>
      </c>
      <c r="Q44" s="21"/>
      <c r="R44" s="21"/>
    </row>
    <row r="45" spans="1:18" ht="204" x14ac:dyDescent="0.2">
      <c r="A45" s="21">
        <v>18</v>
      </c>
      <c r="B45" s="21" t="s">
        <v>34</v>
      </c>
      <c r="C45" s="21" t="s">
        <v>35</v>
      </c>
      <c r="D45" s="22" t="s">
        <v>36</v>
      </c>
      <c r="E45" s="23" t="s">
        <v>37</v>
      </c>
      <c r="F45" s="33">
        <v>3</v>
      </c>
      <c r="G45" s="33" t="s">
        <v>70</v>
      </c>
      <c r="H45" s="21">
        <v>27</v>
      </c>
      <c r="I45" s="26" t="s">
        <v>72</v>
      </c>
      <c r="J45" s="26" t="s">
        <v>73</v>
      </c>
      <c r="K45" s="33" t="s">
        <v>47</v>
      </c>
      <c r="L45" s="21"/>
      <c r="M45" s="21">
        <v>1</v>
      </c>
      <c r="N45" s="21"/>
      <c r="O45" s="21"/>
      <c r="P45" s="21" t="s">
        <v>494</v>
      </c>
      <c r="Q45" s="21"/>
      <c r="R45" s="21"/>
    </row>
    <row r="46" spans="1:18" ht="229.5" x14ac:dyDescent="0.2">
      <c r="A46" s="21">
        <v>19</v>
      </c>
      <c r="B46" s="21" t="s">
        <v>34</v>
      </c>
      <c r="C46" s="21" t="s">
        <v>35</v>
      </c>
      <c r="D46" s="22" t="s">
        <v>36</v>
      </c>
      <c r="E46" s="23" t="s">
        <v>37</v>
      </c>
      <c r="F46" s="33">
        <v>3</v>
      </c>
      <c r="G46" s="33" t="s">
        <v>70</v>
      </c>
      <c r="H46" s="21">
        <v>31</v>
      </c>
      <c r="I46" s="26" t="s">
        <v>74</v>
      </c>
      <c r="J46" s="26" t="s">
        <v>75</v>
      </c>
      <c r="K46" s="33" t="s">
        <v>47</v>
      </c>
      <c r="L46" s="21"/>
      <c r="M46" s="21">
        <v>1</v>
      </c>
      <c r="N46" s="21"/>
      <c r="O46" s="21"/>
      <c r="P46" s="21" t="s">
        <v>494</v>
      </c>
      <c r="Q46" s="21"/>
      <c r="R46" s="21"/>
    </row>
    <row r="47" spans="1:18" ht="26.25" thickBot="1" x14ac:dyDescent="0.25">
      <c r="A47" s="62">
        <v>20</v>
      </c>
      <c r="B47" s="62" t="s">
        <v>34</v>
      </c>
      <c r="C47" s="62" t="s">
        <v>35</v>
      </c>
      <c r="D47" s="63" t="s">
        <v>36</v>
      </c>
      <c r="E47" s="64" t="s">
        <v>37</v>
      </c>
      <c r="F47" s="66">
        <v>4</v>
      </c>
      <c r="G47" s="66" t="s">
        <v>76</v>
      </c>
      <c r="H47" s="62">
        <v>7</v>
      </c>
      <c r="I47" s="45" t="s">
        <v>77</v>
      </c>
      <c r="J47" s="45" t="s">
        <v>78</v>
      </c>
      <c r="K47" s="66" t="s">
        <v>41</v>
      </c>
      <c r="L47" s="62"/>
      <c r="M47" s="62">
        <v>1</v>
      </c>
      <c r="N47" s="21"/>
      <c r="O47" s="21"/>
      <c r="P47" s="21" t="s">
        <v>496</v>
      </c>
      <c r="Q47" s="21"/>
      <c r="R47" s="21"/>
    </row>
    <row r="48" spans="1:18" ht="344.25" x14ac:dyDescent="0.2">
      <c r="A48" s="52">
        <v>21</v>
      </c>
      <c r="B48" s="52" t="s">
        <v>34</v>
      </c>
      <c r="C48" s="52" t="s">
        <v>35</v>
      </c>
      <c r="D48" s="53" t="s">
        <v>36</v>
      </c>
      <c r="E48" s="54" t="s">
        <v>37</v>
      </c>
      <c r="F48" s="57">
        <v>4</v>
      </c>
      <c r="G48" s="57" t="s">
        <v>79</v>
      </c>
      <c r="H48" s="52">
        <v>14</v>
      </c>
      <c r="I48" s="41" t="s">
        <v>80</v>
      </c>
      <c r="J48" s="41"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21">
        <v>24</v>
      </c>
      <c r="I49" s="26" t="s">
        <v>82</v>
      </c>
      <c r="J49" s="26" t="s">
        <v>40</v>
      </c>
      <c r="K49" s="33" t="s">
        <v>47</v>
      </c>
      <c r="L49" s="21"/>
      <c r="M49" s="21">
        <v>2</v>
      </c>
      <c r="N49" s="21"/>
      <c r="O49" s="21"/>
      <c r="P49" s="21"/>
      <c r="Q49" s="21"/>
      <c r="R49" s="21"/>
    </row>
    <row r="50" spans="1:18" ht="409.5" x14ac:dyDescent="0.2">
      <c r="A50" s="21">
        <v>23</v>
      </c>
      <c r="B50" s="21" t="s">
        <v>34</v>
      </c>
      <c r="C50" s="21" t="s">
        <v>35</v>
      </c>
      <c r="D50" s="22" t="s">
        <v>36</v>
      </c>
      <c r="E50" s="23" t="s">
        <v>37</v>
      </c>
      <c r="F50" s="33">
        <v>4</v>
      </c>
      <c r="G50" s="33" t="s">
        <v>83</v>
      </c>
      <c r="H50" s="21">
        <v>29</v>
      </c>
      <c r="I50" s="26" t="s">
        <v>84</v>
      </c>
      <c r="J50" s="26" t="s">
        <v>85</v>
      </c>
      <c r="K50" s="33" t="s">
        <v>47</v>
      </c>
      <c r="L50" s="21"/>
      <c r="M50" s="21">
        <v>2</v>
      </c>
      <c r="N50" s="21"/>
      <c r="O50" s="21"/>
      <c r="P50" s="21" t="s">
        <v>494</v>
      </c>
      <c r="Q50" s="21"/>
      <c r="R50" s="21"/>
    </row>
    <row r="51" spans="1:18" x14ac:dyDescent="0.2">
      <c r="A51" s="21">
        <v>25</v>
      </c>
      <c r="B51" s="21" t="s">
        <v>34</v>
      </c>
      <c r="C51" s="21" t="s">
        <v>35</v>
      </c>
      <c r="D51" s="22" t="s">
        <v>36</v>
      </c>
      <c r="E51" s="23" t="s">
        <v>37</v>
      </c>
      <c r="F51" s="33">
        <v>5</v>
      </c>
      <c r="G51" s="33" t="s">
        <v>83</v>
      </c>
      <c r="H51" s="21">
        <v>1</v>
      </c>
      <c r="I51" s="26" t="s">
        <v>88</v>
      </c>
      <c r="J51" s="26" t="s">
        <v>40</v>
      </c>
      <c r="K51" s="33" t="s">
        <v>41</v>
      </c>
      <c r="L51" s="21"/>
      <c r="M51" s="21">
        <v>1</v>
      </c>
      <c r="N51" s="21"/>
      <c r="O51" s="21"/>
      <c r="P51" s="21" t="s">
        <v>496</v>
      </c>
      <c r="Q51" s="21"/>
      <c r="R51" s="21"/>
    </row>
    <row r="52" spans="1:18" ht="63.75" x14ac:dyDescent="0.2">
      <c r="A52" s="21">
        <v>24</v>
      </c>
      <c r="B52" s="21" t="s">
        <v>34</v>
      </c>
      <c r="C52" s="21" t="s">
        <v>35</v>
      </c>
      <c r="D52" s="22" t="s">
        <v>36</v>
      </c>
      <c r="E52" s="23" t="s">
        <v>37</v>
      </c>
      <c r="F52" s="33">
        <v>5</v>
      </c>
      <c r="G52" s="33" t="s">
        <v>86</v>
      </c>
      <c r="H52" s="21">
        <v>10</v>
      </c>
      <c r="I52" s="26" t="s">
        <v>87</v>
      </c>
      <c r="J52" s="26" t="s">
        <v>40</v>
      </c>
      <c r="K52" s="33" t="s">
        <v>41</v>
      </c>
      <c r="L52" s="21"/>
      <c r="M52" s="21">
        <v>2</v>
      </c>
      <c r="N52" s="21"/>
      <c r="O52" s="21"/>
      <c r="P52" s="21"/>
      <c r="Q52" s="21"/>
      <c r="R52" s="21"/>
    </row>
    <row r="53" spans="1:18" ht="25.5" x14ac:dyDescent="0.2">
      <c r="A53" s="21">
        <v>49</v>
      </c>
      <c r="B53" s="21" t="s">
        <v>137</v>
      </c>
      <c r="C53" s="21" t="s">
        <v>138</v>
      </c>
      <c r="D53" s="22" t="s">
        <v>139</v>
      </c>
      <c r="E53" s="23" t="s">
        <v>140</v>
      </c>
      <c r="F53" s="33">
        <v>2</v>
      </c>
      <c r="G53" s="33" t="s">
        <v>147</v>
      </c>
      <c r="H53" s="27" t="s">
        <v>148</v>
      </c>
      <c r="I53" s="26" t="s">
        <v>149</v>
      </c>
      <c r="J53" s="26" t="s">
        <v>150</v>
      </c>
      <c r="K53" s="33" t="s">
        <v>144</v>
      </c>
      <c r="L53" s="21"/>
      <c r="M53" s="21">
        <v>2</v>
      </c>
      <c r="N53" s="21"/>
      <c r="O53" s="21"/>
      <c r="P53" s="21"/>
      <c r="Q53" s="21"/>
      <c r="R53" s="21"/>
    </row>
    <row r="54" spans="1:18" ht="25.5" x14ac:dyDescent="0.2">
      <c r="A54" s="21">
        <v>64</v>
      </c>
      <c r="B54" s="21" t="s">
        <v>189</v>
      </c>
      <c r="C54" s="21" t="s">
        <v>190</v>
      </c>
      <c r="D54" s="83" t="s">
        <v>191</v>
      </c>
      <c r="E54" s="21"/>
      <c r="F54" s="33">
        <v>2</v>
      </c>
      <c r="G54" s="33" t="s">
        <v>196</v>
      </c>
      <c r="H54" s="21">
        <v>26</v>
      </c>
      <c r="I54" s="26" t="s">
        <v>197</v>
      </c>
      <c r="J54" s="26" t="s">
        <v>198</v>
      </c>
      <c r="K54" s="33" t="s">
        <v>41</v>
      </c>
      <c r="L54" s="21"/>
      <c r="M54" s="21">
        <v>2</v>
      </c>
      <c r="N54" s="21"/>
      <c r="O54" s="21"/>
      <c r="P54" s="21"/>
      <c r="Q54" s="21"/>
      <c r="R54" s="21"/>
    </row>
    <row r="55" spans="1:18" ht="25.5" x14ac:dyDescent="0.2">
      <c r="A55" s="21">
        <v>65</v>
      </c>
      <c r="B55" s="21" t="s">
        <v>189</v>
      </c>
      <c r="C55" s="21" t="s">
        <v>190</v>
      </c>
      <c r="D55" s="83" t="s">
        <v>191</v>
      </c>
      <c r="E55" s="21"/>
      <c r="F55" s="33">
        <v>2</v>
      </c>
      <c r="G55" s="33" t="s">
        <v>196</v>
      </c>
      <c r="H55" s="21">
        <v>26</v>
      </c>
      <c r="I55" s="26" t="s">
        <v>199</v>
      </c>
      <c r="J55" s="26" t="s">
        <v>200</v>
      </c>
      <c r="K55" s="33" t="s">
        <v>41</v>
      </c>
      <c r="L55" s="21"/>
      <c r="M55" s="21">
        <v>2</v>
      </c>
      <c r="N55" s="21"/>
      <c r="O55" s="21"/>
      <c r="P55" s="21"/>
      <c r="Q55" s="21"/>
      <c r="R55" s="21"/>
    </row>
    <row r="56" spans="1:18" ht="25.5" x14ac:dyDescent="0.2">
      <c r="A56" s="21">
        <v>130</v>
      </c>
      <c r="B56" s="21" t="s">
        <v>307</v>
      </c>
      <c r="C56" s="21" t="s">
        <v>308</v>
      </c>
      <c r="D56" s="22" t="s">
        <v>309</v>
      </c>
      <c r="E56" s="21"/>
      <c r="F56" s="33">
        <v>2</v>
      </c>
      <c r="G56" s="33" t="s">
        <v>196</v>
      </c>
      <c r="H56" s="21" t="s">
        <v>310</v>
      </c>
      <c r="I56" s="26" t="s">
        <v>311</v>
      </c>
      <c r="J56" s="21" t="s">
        <v>312</v>
      </c>
      <c r="K56" s="33" t="s">
        <v>41</v>
      </c>
      <c r="L56" s="21"/>
      <c r="M56" s="21">
        <v>2</v>
      </c>
      <c r="N56" s="21"/>
      <c r="O56" s="21"/>
      <c r="P56" s="21"/>
      <c r="Q56" s="21"/>
      <c r="R56" s="21"/>
    </row>
    <row r="57" spans="1:18" x14ac:dyDescent="0.2">
      <c r="A57" s="21">
        <v>131</v>
      </c>
      <c r="B57" s="21" t="s">
        <v>307</v>
      </c>
      <c r="C57" s="21" t="s">
        <v>308</v>
      </c>
      <c r="D57" s="22" t="s">
        <v>309</v>
      </c>
      <c r="E57" s="21"/>
      <c r="F57" s="33">
        <v>2</v>
      </c>
      <c r="G57" s="33" t="s">
        <v>196</v>
      </c>
      <c r="H57" s="21">
        <v>27</v>
      </c>
      <c r="I57" s="26" t="s">
        <v>313</v>
      </c>
      <c r="J57" s="21" t="s">
        <v>314</v>
      </c>
      <c r="K57" s="33" t="s">
        <v>47</v>
      </c>
      <c r="L57" s="21"/>
      <c r="M57" s="21">
        <v>2</v>
      </c>
      <c r="N57" s="21"/>
      <c r="O57" s="21"/>
      <c r="P57" s="21"/>
      <c r="Q57" s="21"/>
      <c r="R57" s="21"/>
    </row>
    <row r="58" spans="1:18" ht="25.5" x14ac:dyDescent="0.2">
      <c r="A58" s="21">
        <v>132</v>
      </c>
      <c r="B58" s="21" t="s">
        <v>307</v>
      </c>
      <c r="C58" s="21" t="s">
        <v>308</v>
      </c>
      <c r="D58" s="22" t="s">
        <v>309</v>
      </c>
      <c r="E58" s="21"/>
      <c r="F58" s="33">
        <v>2</v>
      </c>
      <c r="G58" s="33" t="s">
        <v>196</v>
      </c>
      <c r="H58" s="21">
        <v>30</v>
      </c>
      <c r="I58" s="26" t="s">
        <v>315</v>
      </c>
      <c r="J58" s="21" t="s">
        <v>316</v>
      </c>
      <c r="K58" s="33" t="s">
        <v>41</v>
      </c>
      <c r="L58" s="21"/>
      <c r="M58" s="21">
        <v>2</v>
      </c>
      <c r="N58" s="21"/>
      <c r="O58" s="21"/>
      <c r="P58" s="21"/>
      <c r="Q58" s="21"/>
      <c r="R58" s="21"/>
    </row>
    <row r="59" spans="1:18" ht="38.25" x14ac:dyDescent="0.2">
      <c r="A59" s="21">
        <v>133</v>
      </c>
      <c r="B59" s="21" t="s">
        <v>307</v>
      </c>
      <c r="C59" s="21" t="s">
        <v>308</v>
      </c>
      <c r="D59" s="22" t="s">
        <v>309</v>
      </c>
      <c r="E59" s="21"/>
      <c r="F59" s="33">
        <v>2</v>
      </c>
      <c r="G59" s="33" t="s">
        <v>196</v>
      </c>
      <c r="H59" s="21">
        <v>31</v>
      </c>
      <c r="I59" s="26" t="s">
        <v>317</v>
      </c>
      <c r="J59" s="21" t="s">
        <v>318</v>
      </c>
      <c r="K59" s="33" t="s">
        <v>47</v>
      </c>
      <c r="L59" s="21"/>
      <c r="M59" s="21">
        <v>2</v>
      </c>
      <c r="N59" s="21"/>
      <c r="O59" s="21"/>
      <c r="P59" s="21"/>
      <c r="Q59" s="21"/>
      <c r="R59" s="21"/>
    </row>
    <row r="60" spans="1:18" ht="25.5" x14ac:dyDescent="0.2">
      <c r="A60" s="21">
        <v>134</v>
      </c>
      <c r="B60" s="21" t="s">
        <v>307</v>
      </c>
      <c r="C60" s="21" t="s">
        <v>308</v>
      </c>
      <c r="D60" s="22" t="s">
        <v>309</v>
      </c>
      <c r="E60" s="21"/>
      <c r="F60" s="33">
        <v>2</v>
      </c>
      <c r="G60" s="33" t="s">
        <v>196</v>
      </c>
      <c r="H60" s="21">
        <v>31</v>
      </c>
      <c r="I60" s="26" t="s">
        <v>319</v>
      </c>
      <c r="J60" s="21" t="s">
        <v>320</v>
      </c>
      <c r="K60" s="33" t="s">
        <v>47</v>
      </c>
      <c r="L60" s="21"/>
      <c r="M60" s="21">
        <v>2</v>
      </c>
      <c r="N60" s="21"/>
      <c r="O60" s="21"/>
      <c r="P60" s="21"/>
      <c r="Q60" s="21"/>
      <c r="R60" s="21"/>
    </row>
    <row r="61" spans="1:18" ht="25.5" x14ac:dyDescent="0.2">
      <c r="A61" s="21">
        <v>155</v>
      </c>
      <c r="B61" s="21" t="s">
        <v>357</v>
      </c>
      <c r="C61" s="21" t="s">
        <v>358</v>
      </c>
      <c r="D61" s="22" t="s">
        <v>359</v>
      </c>
      <c r="E61" s="21" t="s">
        <v>360</v>
      </c>
      <c r="F61" s="33">
        <v>2</v>
      </c>
      <c r="G61" s="33" t="s">
        <v>196</v>
      </c>
      <c r="H61" s="21">
        <v>28</v>
      </c>
      <c r="I61" s="26" t="s">
        <v>369</v>
      </c>
      <c r="J61" s="26" t="s">
        <v>370</v>
      </c>
      <c r="K61" s="33" t="s">
        <v>364</v>
      </c>
      <c r="L61" s="21"/>
      <c r="M61" s="21">
        <v>2</v>
      </c>
      <c r="N61" s="21"/>
      <c r="O61" s="21"/>
      <c r="P61" s="21"/>
      <c r="Q61" s="21"/>
      <c r="R61" s="21"/>
    </row>
    <row r="62" spans="1:18" ht="51.75" thickBot="1" x14ac:dyDescent="0.25">
      <c r="A62" s="62">
        <v>164</v>
      </c>
      <c r="B62" s="62" t="s">
        <v>375</v>
      </c>
      <c r="C62" s="62" t="s">
        <v>376</v>
      </c>
      <c r="D62" s="63" t="s">
        <v>377</v>
      </c>
      <c r="E62" s="62" t="s">
        <v>378</v>
      </c>
      <c r="F62" s="66">
        <v>2</v>
      </c>
      <c r="G62" s="66" t="s">
        <v>196</v>
      </c>
      <c r="H62" s="62">
        <v>27</v>
      </c>
      <c r="I62" s="45" t="s">
        <v>392</v>
      </c>
      <c r="J62" s="45" t="s">
        <v>393</v>
      </c>
      <c r="K62" s="66"/>
      <c r="L62" s="62"/>
      <c r="M62" s="62">
        <v>2</v>
      </c>
      <c r="N62" s="62"/>
      <c r="O62" s="62"/>
      <c r="P62" s="62"/>
      <c r="Q62" s="62"/>
      <c r="R62" s="62"/>
    </row>
    <row r="63" spans="1:18" ht="25.5" x14ac:dyDescent="0.2">
      <c r="A63" s="52">
        <v>169</v>
      </c>
      <c r="B63" s="52" t="s">
        <v>375</v>
      </c>
      <c r="C63" s="52" t="s">
        <v>376</v>
      </c>
      <c r="D63" s="53" t="s">
        <v>377</v>
      </c>
      <c r="E63" s="52" t="s">
        <v>378</v>
      </c>
      <c r="F63" s="57">
        <v>5</v>
      </c>
      <c r="G63" s="57" t="s">
        <v>399</v>
      </c>
      <c r="H63" s="52">
        <v>16</v>
      </c>
      <c r="I63" s="41" t="s">
        <v>397</v>
      </c>
      <c r="J63" s="41" t="s">
        <v>398</v>
      </c>
      <c r="K63" s="57"/>
      <c r="L63" s="52"/>
      <c r="M63" s="52">
        <v>1</v>
      </c>
      <c r="N63" s="52"/>
      <c r="O63" s="52"/>
      <c r="P63" s="52" t="s">
        <v>496</v>
      </c>
      <c r="Q63" s="52"/>
      <c r="R63" s="52"/>
    </row>
    <row r="64" spans="1:18" x14ac:dyDescent="0.2">
      <c r="A64" s="21">
        <v>199</v>
      </c>
      <c r="B64" s="21" t="s">
        <v>418</v>
      </c>
      <c r="C64" s="21" t="s">
        <v>419</v>
      </c>
      <c r="D64" s="22" t="s">
        <v>420</v>
      </c>
      <c r="E64" s="21"/>
      <c r="F64" s="33">
        <v>5</v>
      </c>
      <c r="G64" s="33" t="s">
        <v>399</v>
      </c>
      <c r="H64" s="21">
        <v>19</v>
      </c>
      <c r="I64" s="26" t="s">
        <v>463</v>
      </c>
      <c r="J64" s="26" t="s">
        <v>464</v>
      </c>
      <c r="K64" s="33" t="s">
        <v>364</v>
      </c>
      <c r="L64" s="21"/>
      <c r="M64" s="21">
        <v>1</v>
      </c>
      <c r="N64" s="21"/>
      <c r="O64" s="21"/>
      <c r="P64" s="21" t="s">
        <v>496</v>
      </c>
      <c r="Q64" s="21"/>
      <c r="R64" s="21"/>
    </row>
    <row r="65" spans="1:18" ht="25.5" x14ac:dyDescent="0.2">
      <c r="A65" s="21">
        <v>36</v>
      </c>
      <c r="B65" s="21" t="s">
        <v>100</v>
      </c>
      <c r="C65" s="21" t="s">
        <v>101</v>
      </c>
      <c r="D65" s="22" t="s">
        <v>102</v>
      </c>
      <c r="E65" s="84">
        <v>441293886490</v>
      </c>
      <c r="F65" s="33">
        <v>6</v>
      </c>
      <c r="G65" s="33" t="s">
        <v>110</v>
      </c>
      <c r="H65" s="24">
        <v>3</v>
      </c>
      <c r="I65" s="26" t="s">
        <v>111</v>
      </c>
      <c r="J65" s="26" t="s">
        <v>105</v>
      </c>
      <c r="K65" s="33" t="s">
        <v>47</v>
      </c>
      <c r="L65" s="21"/>
      <c r="M65" s="21">
        <v>1</v>
      </c>
      <c r="N65" s="21"/>
      <c r="O65" s="21"/>
      <c r="P65" s="21" t="s">
        <v>496</v>
      </c>
      <c r="Q65" s="21"/>
      <c r="R65" s="21"/>
    </row>
    <row r="66" spans="1:18" ht="63.75" x14ac:dyDescent="0.2">
      <c r="A66" s="21">
        <v>69</v>
      </c>
      <c r="B66" s="21" t="s">
        <v>189</v>
      </c>
      <c r="C66" s="21" t="s">
        <v>190</v>
      </c>
      <c r="D66" s="83" t="s">
        <v>191</v>
      </c>
      <c r="E66" s="21"/>
      <c r="F66" s="33">
        <v>6</v>
      </c>
      <c r="G66" s="33" t="s">
        <v>110</v>
      </c>
      <c r="H66" s="21">
        <v>7</v>
      </c>
      <c r="I66" s="26" t="s">
        <v>207</v>
      </c>
      <c r="J66" s="26" t="s">
        <v>208</v>
      </c>
      <c r="K66" s="33" t="s">
        <v>47</v>
      </c>
      <c r="L66" s="21"/>
      <c r="M66" s="21">
        <v>1</v>
      </c>
      <c r="N66" s="21"/>
      <c r="O66" s="21"/>
      <c r="P66" s="21" t="s">
        <v>496</v>
      </c>
      <c r="Q66" s="21"/>
      <c r="R66" s="21"/>
    </row>
    <row r="67" spans="1:18" ht="25.5" x14ac:dyDescent="0.2">
      <c r="A67" s="21">
        <v>147</v>
      </c>
      <c r="B67" s="21" t="s">
        <v>307</v>
      </c>
      <c r="C67" s="21" t="s">
        <v>308</v>
      </c>
      <c r="D67" s="22" t="s">
        <v>309</v>
      </c>
      <c r="E67" s="21"/>
      <c r="F67" s="33">
        <v>6</v>
      </c>
      <c r="G67" s="33" t="s">
        <v>110</v>
      </c>
      <c r="H67" s="21">
        <v>5</v>
      </c>
      <c r="I67" s="26" t="s">
        <v>344</v>
      </c>
      <c r="J67" s="21" t="s">
        <v>345</v>
      </c>
      <c r="K67" s="33" t="s">
        <v>47</v>
      </c>
      <c r="L67" s="21"/>
      <c r="M67" s="21">
        <v>1</v>
      </c>
      <c r="N67" s="21"/>
      <c r="O67" s="21"/>
      <c r="P67" s="21" t="s">
        <v>496</v>
      </c>
      <c r="Q67" s="21"/>
      <c r="R67" s="21"/>
    </row>
    <row r="68" spans="1:18" ht="25.5" x14ac:dyDescent="0.2">
      <c r="A68" s="21">
        <v>200</v>
      </c>
      <c r="B68" s="21" t="s">
        <v>418</v>
      </c>
      <c r="C68" s="21" t="s">
        <v>419</v>
      </c>
      <c r="D68" s="22" t="s">
        <v>420</v>
      </c>
      <c r="E68" s="21"/>
      <c r="F68" s="33">
        <v>6</v>
      </c>
      <c r="G68" s="33" t="s">
        <v>110</v>
      </c>
      <c r="H68" s="21">
        <v>7</v>
      </c>
      <c r="I68" s="26" t="s">
        <v>465</v>
      </c>
      <c r="J68" s="26" t="s">
        <v>466</v>
      </c>
      <c r="K68" s="33" t="s">
        <v>364</v>
      </c>
      <c r="L68" s="21"/>
      <c r="M68" s="21">
        <v>3</v>
      </c>
      <c r="N68" s="21"/>
      <c r="O68" s="21"/>
      <c r="P68" s="21"/>
      <c r="Q68" s="21"/>
      <c r="R68" s="21"/>
    </row>
    <row r="69" spans="1:18" ht="63.75" x14ac:dyDescent="0.2">
      <c r="A69" s="21">
        <v>70</v>
      </c>
      <c r="B69" s="21" t="s">
        <v>189</v>
      </c>
      <c r="C69" s="21" t="s">
        <v>190</v>
      </c>
      <c r="D69" s="83" t="s">
        <v>191</v>
      </c>
      <c r="E69" s="21"/>
      <c r="F69" s="33">
        <v>6</v>
      </c>
      <c r="G69" s="33" t="s">
        <v>209</v>
      </c>
      <c r="H69" s="21">
        <v>15</v>
      </c>
      <c r="I69" s="26" t="s">
        <v>210</v>
      </c>
      <c r="J69" s="26" t="s">
        <v>211</v>
      </c>
      <c r="K69" s="33" t="s">
        <v>41</v>
      </c>
      <c r="L69" s="21"/>
      <c r="M69" s="21">
        <v>3</v>
      </c>
      <c r="N69" s="21"/>
      <c r="O69" s="21"/>
      <c r="P69" s="21"/>
      <c r="Q69" s="21"/>
      <c r="R69" s="21"/>
    </row>
    <row r="70" spans="1:18" ht="25.5" x14ac:dyDescent="0.2">
      <c r="A70" s="21">
        <v>170</v>
      </c>
      <c r="B70" s="21" t="s">
        <v>375</v>
      </c>
      <c r="C70" s="21" t="s">
        <v>376</v>
      </c>
      <c r="D70" s="22" t="s">
        <v>377</v>
      </c>
      <c r="E70" s="21" t="s">
        <v>378</v>
      </c>
      <c r="F70" s="33">
        <v>6</v>
      </c>
      <c r="G70" s="33" t="s">
        <v>209</v>
      </c>
      <c r="H70" s="21">
        <v>8</v>
      </c>
      <c r="I70" s="26" t="s">
        <v>397</v>
      </c>
      <c r="J70" s="26" t="s">
        <v>398</v>
      </c>
      <c r="K70" s="33"/>
      <c r="L70" s="21"/>
      <c r="M70" s="21">
        <v>3</v>
      </c>
      <c r="N70" s="21"/>
      <c r="O70" s="21"/>
      <c r="P70" s="21"/>
      <c r="Q70" s="21"/>
      <c r="R70" s="21"/>
    </row>
    <row r="71" spans="1:18" ht="25.5" x14ac:dyDescent="0.2">
      <c r="A71" s="21">
        <v>37</v>
      </c>
      <c r="B71" s="21" t="s">
        <v>100</v>
      </c>
      <c r="C71" s="21" t="s">
        <v>101</v>
      </c>
      <c r="D71" s="22" t="s">
        <v>102</v>
      </c>
      <c r="E71" s="84">
        <v>441293886490</v>
      </c>
      <c r="F71" s="33">
        <v>6</v>
      </c>
      <c r="G71" s="33" t="s">
        <v>112</v>
      </c>
      <c r="H71" s="24">
        <v>17</v>
      </c>
      <c r="I71" s="26" t="s">
        <v>113</v>
      </c>
      <c r="J71" s="26" t="s">
        <v>114</v>
      </c>
      <c r="K71" s="33" t="s">
        <v>47</v>
      </c>
      <c r="L71" s="21"/>
      <c r="M71" s="21">
        <v>1</v>
      </c>
      <c r="N71" s="21"/>
      <c r="O71" s="21"/>
      <c r="P71" s="21" t="s">
        <v>496</v>
      </c>
      <c r="Q71" s="21"/>
      <c r="R71" s="21"/>
    </row>
    <row r="72" spans="1:18" x14ac:dyDescent="0.2">
      <c r="A72" s="21">
        <v>71</v>
      </c>
      <c r="B72" s="21" t="s">
        <v>189</v>
      </c>
      <c r="C72" s="21" t="s">
        <v>190</v>
      </c>
      <c r="D72" s="83" t="s">
        <v>191</v>
      </c>
      <c r="E72" s="21"/>
      <c r="F72" s="33">
        <v>6</v>
      </c>
      <c r="G72" s="33" t="s">
        <v>112</v>
      </c>
      <c r="H72" s="21">
        <v>20</v>
      </c>
      <c r="I72" s="26" t="s">
        <v>212</v>
      </c>
      <c r="J72" s="26" t="s">
        <v>213</v>
      </c>
      <c r="K72" s="33" t="s">
        <v>41</v>
      </c>
      <c r="L72" s="21"/>
      <c r="M72" s="21">
        <v>1</v>
      </c>
      <c r="N72" s="21"/>
      <c r="O72" s="21"/>
      <c r="P72" s="21" t="s">
        <v>496</v>
      </c>
      <c r="Q72" s="21"/>
      <c r="R72" s="21"/>
    </row>
    <row r="73" spans="1:18" ht="102" x14ac:dyDescent="0.2">
      <c r="A73" s="21">
        <v>72</v>
      </c>
      <c r="B73" s="21" t="s">
        <v>189</v>
      </c>
      <c r="C73" s="21" t="s">
        <v>190</v>
      </c>
      <c r="D73" s="83" t="s">
        <v>191</v>
      </c>
      <c r="E73" s="21"/>
      <c r="F73" s="33">
        <v>6</v>
      </c>
      <c r="G73" s="33" t="s">
        <v>112</v>
      </c>
      <c r="H73" s="21">
        <v>23</v>
      </c>
      <c r="I73" s="26" t="s">
        <v>214</v>
      </c>
      <c r="J73" s="26" t="s">
        <v>215</v>
      </c>
      <c r="K73" s="33" t="s">
        <v>47</v>
      </c>
      <c r="L73" s="21"/>
      <c r="M73" s="21">
        <v>3</v>
      </c>
      <c r="N73" s="21"/>
      <c r="O73" s="21"/>
      <c r="P73" s="21"/>
      <c r="Q73" s="21"/>
      <c r="R73" s="21"/>
    </row>
    <row r="74" spans="1:18" x14ac:dyDescent="0.2">
      <c r="A74" s="21">
        <v>148</v>
      </c>
      <c r="B74" s="21" t="s">
        <v>307</v>
      </c>
      <c r="C74" s="21" t="s">
        <v>308</v>
      </c>
      <c r="D74" s="22" t="s">
        <v>309</v>
      </c>
      <c r="E74" s="21"/>
      <c r="F74" s="33">
        <v>6</v>
      </c>
      <c r="G74" s="33" t="s">
        <v>112</v>
      </c>
      <c r="H74" s="21">
        <v>20</v>
      </c>
      <c r="I74" s="26" t="s">
        <v>346</v>
      </c>
      <c r="J74" s="21" t="s">
        <v>347</v>
      </c>
      <c r="K74" s="33" t="s">
        <v>47</v>
      </c>
      <c r="L74" s="21"/>
      <c r="M74" s="21">
        <v>3</v>
      </c>
      <c r="N74" s="21"/>
      <c r="O74" s="21"/>
      <c r="P74" s="21"/>
      <c r="Q74" s="21"/>
      <c r="R74" s="21"/>
    </row>
    <row r="75" spans="1:18" ht="25.5" x14ac:dyDescent="0.2">
      <c r="A75" s="21">
        <v>149</v>
      </c>
      <c r="B75" s="21" t="s">
        <v>307</v>
      </c>
      <c r="C75" s="21" t="s">
        <v>308</v>
      </c>
      <c r="D75" s="22" t="s">
        <v>309</v>
      </c>
      <c r="E75" s="21"/>
      <c r="F75" s="33">
        <v>6</v>
      </c>
      <c r="G75" s="33" t="s">
        <v>112</v>
      </c>
      <c r="H75" s="21">
        <v>23</v>
      </c>
      <c r="I75" s="26" t="s">
        <v>348</v>
      </c>
      <c r="J75" s="21" t="s">
        <v>349</v>
      </c>
      <c r="K75" s="33" t="s">
        <v>47</v>
      </c>
      <c r="L75" s="21"/>
      <c r="M75" s="21">
        <v>3</v>
      </c>
      <c r="N75" s="21"/>
      <c r="O75" s="21"/>
      <c r="P75" s="21"/>
      <c r="Q75" s="21"/>
      <c r="R75" s="21"/>
    </row>
    <row r="76" spans="1:18" x14ac:dyDescent="0.2">
      <c r="A76" s="21">
        <v>178</v>
      </c>
      <c r="B76" s="21" t="s">
        <v>375</v>
      </c>
      <c r="C76" s="21" t="s">
        <v>376</v>
      </c>
      <c r="D76" s="22" t="s">
        <v>377</v>
      </c>
      <c r="E76" s="21" t="s">
        <v>378</v>
      </c>
      <c r="F76" s="33">
        <v>6</v>
      </c>
      <c r="G76" s="33" t="s">
        <v>112</v>
      </c>
      <c r="H76" s="21">
        <v>20</v>
      </c>
      <c r="I76" s="26" t="s">
        <v>414</v>
      </c>
      <c r="J76" s="26" t="s">
        <v>415</v>
      </c>
      <c r="K76" s="33"/>
      <c r="L76" s="21"/>
      <c r="M76" s="21">
        <v>1</v>
      </c>
      <c r="N76" s="21"/>
      <c r="O76" s="21"/>
      <c r="P76" s="21" t="s">
        <v>496</v>
      </c>
      <c r="Q76" s="21"/>
      <c r="R76" s="21"/>
    </row>
    <row r="77" spans="1:18" ht="25.5" x14ac:dyDescent="0.2">
      <c r="A77" s="21">
        <v>38</v>
      </c>
      <c r="B77" s="21" t="s">
        <v>100</v>
      </c>
      <c r="C77" s="21" t="s">
        <v>101</v>
      </c>
      <c r="D77" s="22" t="s">
        <v>102</v>
      </c>
      <c r="E77" s="84">
        <v>441293886490</v>
      </c>
      <c r="F77" s="33">
        <v>7</v>
      </c>
      <c r="G77" s="33" t="s">
        <v>115</v>
      </c>
      <c r="H77" s="24">
        <v>2</v>
      </c>
      <c r="I77" s="26" t="s">
        <v>113</v>
      </c>
      <c r="J77" s="26" t="s">
        <v>114</v>
      </c>
      <c r="K77" s="33" t="s">
        <v>47</v>
      </c>
      <c r="L77" s="21"/>
      <c r="M77" s="21">
        <v>1</v>
      </c>
      <c r="N77" s="21"/>
      <c r="O77" s="21"/>
      <c r="P77" s="21" t="s">
        <v>496</v>
      </c>
      <c r="Q77" s="21"/>
      <c r="R77" s="21"/>
    </row>
    <row r="78" spans="1:18" ht="25.5" x14ac:dyDescent="0.2">
      <c r="A78" s="21">
        <v>171</v>
      </c>
      <c r="B78" s="21" t="s">
        <v>375</v>
      </c>
      <c r="C78" s="21" t="s">
        <v>376</v>
      </c>
      <c r="D78" s="22" t="s">
        <v>377</v>
      </c>
      <c r="E78" s="21" t="s">
        <v>378</v>
      </c>
      <c r="F78" s="33">
        <v>7</v>
      </c>
      <c r="G78" s="33" t="s">
        <v>115</v>
      </c>
      <c r="H78" s="21">
        <v>2</v>
      </c>
      <c r="I78" s="26" t="s">
        <v>397</v>
      </c>
      <c r="J78" s="26" t="s">
        <v>398</v>
      </c>
      <c r="K78" s="33"/>
      <c r="L78" s="21"/>
      <c r="M78" s="21">
        <v>1</v>
      </c>
      <c r="N78" s="21"/>
      <c r="O78" s="21"/>
      <c r="P78" s="21" t="s">
        <v>496</v>
      </c>
      <c r="Q78" s="21"/>
      <c r="R78" s="21"/>
    </row>
    <row r="79" spans="1:18" ht="38.25" x14ac:dyDescent="0.2">
      <c r="A79" s="21">
        <v>201</v>
      </c>
      <c r="B79" s="21" t="s">
        <v>418</v>
      </c>
      <c r="C79" s="21" t="s">
        <v>419</v>
      </c>
      <c r="D79" s="22" t="s">
        <v>420</v>
      </c>
      <c r="E79" s="21"/>
      <c r="F79" s="33">
        <v>7</v>
      </c>
      <c r="G79" s="33" t="s">
        <v>115</v>
      </c>
      <c r="H79" s="21">
        <v>7</v>
      </c>
      <c r="I79" s="26" t="s">
        <v>467</v>
      </c>
      <c r="J79" s="26" t="s">
        <v>468</v>
      </c>
      <c r="K79" s="33" t="s">
        <v>364</v>
      </c>
      <c r="L79" s="21"/>
      <c r="M79" s="21">
        <v>1</v>
      </c>
      <c r="N79" s="21"/>
      <c r="O79" s="21"/>
      <c r="P79" s="21" t="s">
        <v>496</v>
      </c>
      <c r="Q79" s="21"/>
      <c r="R79" s="21"/>
    </row>
    <row r="80" spans="1:18" ht="25.5" x14ac:dyDescent="0.2">
      <c r="A80" s="21">
        <v>146</v>
      </c>
      <c r="B80" s="21" t="s">
        <v>307</v>
      </c>
      <c r="C80" s="21" t="s">
        <v>308</v>
      </c>
      <c r="D80" s="22" t="s">
        <v>309</v>
      </c>
      <c r="E80" s="21"/>
      <c r="F80" s="33">
        <v>5</v>
      </c>
      <c r="G80" s="33" t="s">
        <v>342</v>
      </c>
      <c r="H80" s="21">
        <v>17</v>
      </c>
      <c r="I80" s="26" t="s">
        <v>343</v>
      </c>
      <c r="J80" s="21" t="s">
        <v>312</v>
      </c>
      <c r="K80" s="33" t="s">
        <v>47</v>
      </c>
      <c r="L80" s="21"/>
      <c r="M80" s="21">
        <v>2</v>
      </c>
      <c r="N80" s="21"/>
      <c r="O80" s="21"/>
      <c r="P80" s="21"/>
      <c r="Q80" s="21"/>
      <c r="R80" s="21"/>
    </row>
    <row r="81" spans="1:18" ht="25.5" x14ac:dyDescent="0.2">
      <c r="A81" s="21">
        <v>33</v>
      </c>
      <c r="B81" s="21" t="s">
        <v>100</v>
      </c>
      <c r="C81" s="21" t="s">
        <v>101</v>
      </c>
      <c r="D81" s="22" t="s">
        <v>102</v>
      </c>
      <c r="E81" s="84">
        <v>441293886490</v>
      </c>
      <c r="F81" s="33">
        <v>3</v>
      </c>
      <c r="G81" s="33" t="s">
        <v>103</v>
      </c>
      <c r="H81" s="24">
        <v>3</v>
      </c>
      <c r="I81" s="26" t="s">
        <v>104</v>
      </c>
      <c r="J81" s="26" t="s">
        <v>105</v>
      </c>
      <c r="K81" s="33" t="s">
        <v>47</v>
      </c>
      <c r="L81" s="21"/>
      <c r="M81" s="21">
        <v>2</v>
      </c>
      <c r="N81" s="21" t="s">
        <v>487</v>
      </c>
      <c r="O81" s="21"/>
      <c r="P81" s="21" t="s">
        <v>494</v>
      </c>
      <c r="Q81" s="21"/>
      <c r="R81" s="21"/>
    </row>
    <row r="82" spans="1:18" x14ac:dyDescent="0.2">
      <c r="A82" s="21">
        <v>34</v>
      </c>
      <c r="B82" s="21" t="s">
        <v>100</v>
      </c>
      <c r="C82" s="21" t="s">
        <v>101</v>
      </c>
      <c r="D82" s="22" t="s">
        <v>102</v>
      </c>
      <c r="E82" s="84">
        <v>441293886490</v>
      </c>
      <c r="F82" s="33">
        <v>3</v>
      </c>
      <c r="G82" s="33" t="s">
        <v>103</v>
      </c>
      <c r="H82" s="24">
        <v>5</v>
      </c>
      <c r="I82" s="26" t="s">
        <v>106</v>
      </c>
      <c r="J82" s="26" t="s">
        <v>107</v>
      </c>
      <c r="K82" s="33" t="s">
        <v>47</v>
      </c>
      <c r="L82" s="21"/>
      <c r="M82" s="21">
        <v>3</v>
      </c>
      <c r="N82" s="21" t="s">
        <v>487</v>
      </c>
      <c r="O82" s="21"/>
      <c r="P82" s="21" t="s">
        <v>494</v>
      </c>
      <c r="Q82" s="21"/>
      <c r="R82" s="21"/>
    </row>
    <row r="83" spans="1:18" ht="25.5" x14ac:dyDescent="0.2">
      <c r="A83" s="21">
        <v>66</v>
      </c>
      <c r="B83" s="21" t="s">
        <v>189</v>
      </c>
      <c r="C83" s="21" t="s">
        <v>190</v>
      </c>
      <c r="D83" s="83" t="s">
        <v>191</v>
      </c>
      <c r="E83" s="21"/>
      <c r="F83" s="33">
        <v>3</v>
      </c>
      <c r="G83" s="33" t="s">
        <v>103</v>
      </c>
      <c r="H83" s="21">
        <v>5</v>
      </c>
      <c r="I83" s="26" t="s">
        <v>201</v>
      </c>
      <c r="J83" s="26" t="s">
        <v>202</v>
      </c>
      <c r="K83" s="33" t="s">
        <v>41</v>
      </c>
      <c r="L83" s="21"/>
      <c r="M83" s="21">
        <v>3</v>
      </c>
      <c r="N83" s="21" t="s">
        <v>487</v>
      </c>
      <c r="O83" s="21"/>
      <c r="P83" s="21" t="s">
        <v>494</v>
      </c>
      <c r="Q83" s="21"/>
      <c r="R83" s="21"/>
    </row>
    <row r="84" spans="1:18" ht="102" x14ac:dyDescent="0.2">
      <c r="A84" s="21">
        <v>67</v>
      </c>
      <c r="B84" s="21" t="s">
        <v>189</v>
      </c>
      <c r="C84" s="21" t="s">
        <v>190</v>
      </c>
      <c r="D84" s="83" t="s">
        <v>191</v>
      </c>
      <c r="E84" s="21"/>
      <c r="F84" s="33">
        <v>3</v>
      </c>
      <c r="G84" s="33" t="s">
        <v>103</v>
      </c>
      <c r="H84" s="21">
        <v>6</v>
      </c>
      <c r="I84" s="26" t="s">
        <v>203</v>
      </c>
      <c r="J84" s="26" t="s">
        <v>204</v>
      </c>
      <c r="K84" s="33" t="s">
        <v>47</v>
      </c>
      <c r="L84" s="21"/>
      <c r="M84" s="21">
        <v>2</v>
      </c>
      <c r="N84" s="21" t="s">
        <v>487</v>
      </c>
      <c r="O84" s="21"/>
      <c r="P84" s="21" t="s">
        <v>494</v>
      </c>
      <c r="Q84" s="21"/>
      <c r="R84" s="21"/>
    </row>
    <row r="85" spans="1:18" x14ac:dyDescent="0.2">
      <c r="A85" s="21">
        <v>135</v>
      </c>
      <c r="B85" s="21" t="s">
        <v>307</v>
      </c>
      <c r="C85" s="21" t="s">
        <v>308</v>
      </c>
      <c r="D85" s="22" t="s">
        <v>309</v>
      </c>
      <c r="E85" s="21"/>
      <c r="F85" s="33">
        <v>3</v>
      </c>
      <c r="G85" s="33" t="s">
        <v>103</v>
      </c>
      <c r="H85" s="21">
        <v>5</v>
      </c>
      <c r="I85" s="26" t="s">
        <v>321</v>
      </c>
      <c r="J85" s="21" t="s">
        <v>314</v>
      </c>
      <c r="K85" s="33" t="s">
        <v>47</v>
      </c>
      <c r="L85" s="21"/>
      <c r="M85" s="21">
        <v>2</v>
      </c>
      <c r="N85" s="21" t="s">
        <v>487</v>
      </c>
      <c r="O85" s="21"/>
      <c r="P85" s="21" t="s">
        <v>494</v>
      </c>
      <c r="Q85" s="21"/>
      <c r="R85" s="21"/>
    </row>
    <row r="86" spans="1:18" x14ac:dyDescent="0.2">
      <c r="A86" s="21">
        <v>136</v>
      </c>
      <c r="B86" s="21" t="s">
        <v>307</v>
      </c>
      <c r="C86" s="21" t="s">
        <v>308</v>
      </c>
      <c r="D86" s="22" t="s">
        <v>309</v>
      </c>
      <c r="E86" s="21"/>
      <c r="F86" s="33">
        <v>3</v>
      </c>
      <c r="G86" s="33" t="s">
        <v>103</v>
      </c>
      <c r="H86" s="21">
        <v>6</v>
      </c>
      <c r="I86" s="26" t="s">
        <v>322</v>
      </c>
      <c r="J86" s="21" t="s">
        <v>314</v>
      </c>
      <c r="K86" s="33" t="s">
        <v>47</v>
      </c>
      <c r="L86" s="21"/>
      <c r="M86" s="21">
        <v>2</v>
      </c>
      <c r="N86" s="21" t="s">
        <v>487</v>
      </c>
      <c r="O86" s="21"/>
      <c r="P86" s="21" t="s">
        <v>494</v>
      </c>
      <c r="Q86" s="21"/>
      <c r="R86" s="21"/>
    </row>
    <row r="87" spans="1:18" ht="38.25" x14ac:dyDescent="0.2">
      <c r="A87" s="21">
        <v>137</v>
      </c>
      <c r="B87" s="21" t="s">
        <v>307</v>
      </c>
      <c r="C87" s="21" t="s">
        <v>308</v>
      </c>
      <c r="D87" s="22" t="s">
        <v>309</v>
      </c>
      <c r="E87" s="21"/>
      <c r="F87" s="33">
        <v>3</v>
      </c>
      <c r="G87" s="33" t="s">
        <v>103</v>
      </c>
      <c r="H87" s="21">
        <v>8</v>
      </c>
      <c r="I87" s="26" t="s">
        <v>323</v>
      </c>
      <c r="J87" s="21" t="s">
        <v>324</v>
      </c>
      <c r="K87" s="33" t="s">
        <v>47</v>
      </c>
      <c r="L87" s="21"/>
      <c r="M87" s="21">
        <v>2</v>
      </c>
      <c r="N87" s="21" t="s">
        <v>487</v>
      </c>
      <c r="O87" s="21"/>
      <c r="P87" s="21" t="s">
        <v>494</v>
      </c>
      <c r="Q87" s="21"/>
      <c r="R87" s="21"/>
    </row>
    <row r="88" spans="1:18" ht="38.25" x14ac:dyDescent="0.2">
      <c r="A88" s="21">
        <v>156</v>
      </c>
      <c r="B88" s="21" t="s">
        <v>357</v>
      </c>
      <c r="C88" s="21" t="s">
        <v>358</v>
      </c>
      <c r="D88" s="22" t="s">
        <v>359</v>
      </c>
      <c r="E88" s="21" t="s">
        <v>360</v>
      </c>
      <c r="F88" s="33">
        <v>3</v>
      </c>
      <c r="G88" s="33" t="s">
        <v>103</v>
      </c>
      <c r="H88" s="21">
        <v>11</v>
      </c>
      <c r="I88" s="26" t="s">
        <v>371</v>
      </c>
      <c r="J88" s="26" t="s">
        <v>372</v>
      </c>
      <c r="K88" s="33" t="s">
        <v>364</v>
      </c>
      <c r="L88" s="21"/>
      <c r="M88" s="21">
        <v>3</v>
      </c>
      <c r="N88" s="21" t="s">
        <v>487</v>
      </c>
      <c r="O88" s="21"/>
      <c r="P88" s="21" t="s">
        <v>494</v>
      </c>
      <c r="Q88" s="21"/>
      <c r="R88" s="21"/>
    </row>
    <row r="89" spans="1:18" ht="25.5" x14ac:dyDescent="0.2">
      <c r="A89" s="21">
        <v>35</v>
      </c>
      <c r="B89" s="21" t="s">
        <v>100</v>
      </c>
      <c r="C89" s="21" t="s">
        <v>101</v>
      </c>
      <c r="D89" s="22" t="s">
        <v>102</v>
      </c>
      <c r="E89" s="84">
        <v>441293886490</v>
      </c>
      <c r="F89" s="33">
        <v>3</v>
      </c>
      <c r="G89" s="33" t="s">
        <v>108</v>
      </c>
      <c r="H89" s="24">
        <v>13</v>
      </c>
      <c r="I89" s="26" t="s">
        <v>109</v>
      </c>
      <c r="J89" s="26" t="s">
        <v>105</v>
      </c>
      <c r="K89" s="33" t="s">
        <v>47</v>
      </c>
      <c r="L89" s="21"/>
      <c r="M89" s="21">
        <v>1</v>
      </c>
      <c r="N89" s="21"/>
      <c r="O89" s="21"/>
      <c r="P89" s="21" t="s">
        <v>494</v>
      </c>
      <c r="Q89" s="21"/>
      <c r="R89" s="21"/>
    </row>
    <row r="90" spans="1:18" ht="38.25" x14ac:dyDescent="0.2">
      <c r="A90" s="21">
        <v>68</v>
      </c>
      <c r="B90" s="21" t="s">
        <v>189</v>
      </c>
      <c r="C90" s="21" t="s">
        <v>190</v>
      </c>
      <c r="D90" s="83" t="s">
        <v>191</v>
      </c>
      <c r="E90" s="21"/>
      <c r="F90" s="33">
        <v>3</v>
      </c>
      <c r="G90" s="33" t="s">
        <v>108</v>
      </c>
      <c r="H90" s="21">
        <v>16</v>
      </c>
      <c r="I90" s="26" t="s">
        <v>205</v>
      </c>
      <c r="J90" s="26" t="s">
        <v>206</v>
      </c>
      <c r="K90" s="33" t="s">
        <v>47</v>
      </c>
      <c r="L90" s="21"/>
      <c r="M90" s="21">
        <v>2</v>
      </c>
      <c r="N90" s="21"/>
      <c r="O90" s="21"/>
      <c r="P90" s="21" t="s">
        <v>495</v>
      </c>
      <c r="Q90" s="21"/>
      <c r="R90" s="21"/>
    </row>
    <row r="91" spans="1:18" ht="38.25" x14ac:dyDescent="0.2">
      <c r="A91" s="21">
        <v>138</v>
      </c>
      <c r="B91" s="21" t="s">
        <v>307</v>
      </c>
      <c r="C91" s="21" t="s">
        <v>308</v>
      </c>
      <c r="D91" s="22" t="s">
        <v>309</v>
      </c>
      <c r="E91" s="21"/>
      <c r="F91" s="33">
        <v>3</v>
      </c>
      <c r="G91" s="33" t="s">
        <v>108</v>
      </c>
      <c r="H91" s="21">
        <v>17</v>
      </c>
      <c r="I91" s="26" t="s">
        <v>323</v>
      </c>
      <c r="J91" s="21" t="s">
        <v>324</v>
      </c>
      <c r="K91" s="33" t="s">
        <v>47</v>
      </c>
      <c r="L91" s="21"/>
      <c r="M91" s="21">
        <v>3</v>
      </c>
      <c r="N91" s="21"/>
      <c r="O91" s="21"/>
      <c r="P91" s="21" t="s">
        <v>494</v>
      </c>
      <c r="Q91" s="21"/>
      <c r="R91" s="21"/>
    </row>
    <row r="92" spans="1:18" x14ac:dyDescent="0.2">
      <c r="A92" s="21">
        <v>139</v>
      </c>
      <c r="B92" s="21" t="s">
        <v>307</v>
      </c>
      <c r="C92" s="21" t="s">
        <v>308</v>
      </c>
      <c r="D92" s="22" t="s">
        <v>309</v>
      </c>
      <c r="E92" s="21"/>
      <c r="F92" s="33">
        <v>3</v>
      </c>
      <c r="G92" s="33" t="s">
        <v>108</v>
      </c>
      <c r="H92" s="21">
        <v>17</v>
      </c>
      <c r="I92" s="26" t="s">
        <v>325</v>
      </c>
      <c r="J92" s="21" t="s">
        <v>314</v>
      </c>
      <c r="K92" s="33" t="s">
        <v>47</v>
      </c>
      <c r="L92" s="21"/>
      <c r="M92" s="21">
        <v>1</v>
      </c>
      <c r="N92" s="21"/>
      <c r="O92" s="21"/>
      <c r="P92" s="21" t="s">
        <v>494</v>
      </c>
      <c r="Q92" s="21"/>
      <c r="R92" s="21"/>
    </row>
    <row r="93" spans="1:18" ht="89.25" x14ac:dyDescent="0.2">
      <c r="A93" s="21">
        <v>140</v>
      </c>
      <c r="B93" s="21" t="s">
        <v>307</v>
      </c>
      <c r="C93" s="21" t="s">
        <v>308</v>
      </c>
      <c r="D93" s="22" t="s">
        <v>309</v>
      </c>
      <c r="E93" s="21"/>
      <c r="F93" s="33">
        <v>3</v>
      </c>
      <c r="G93" s="33" t="s">
        <v>326</v>
      </c>
      <c r="H93" s="21">
        <v>21</v>
      </c>
      <c r="I93" s="26" t="s">
        <v>327</v>
      </c>
      <c r="J93" s="21" t="s">
        <v>328</v>
      </c>
      <c r="K93" s="33" t="s">
        <v>47</v>
      </c>
      <c r="L93" s="21"/>
      <c r="M93" s="21">
        <v>2</v>
      </c>
      <c r="N93" s="21"/>
      <c r="O93" s="21"/>
      <c r="P93" s="21" t="s">
        <v>494</v>
      </c>
      <c r="Q93" s="21"/>
      <c r="R93" s="21"/>
    </row>
    <row r="94" spans="1:18" x14ac:dyDescent="0.2">
      <c r="A94" s="21">
        <v>187</v>
      </c>
      <c r="B94" s="21" t="s">
        <v>418</v>
      </c>
      <c r="C94" s="21" t="s">
        <v>419</v>
      </c>
      <c r="D94" s="22" t="s">
        <v>420</v>
      </c>
      <c r="E94" s="21"/>
      <c r="F94" s="33">
        <v>3</v>
      </c>
      <c r="G94" s="33" t="s">
        <v>326</v>
      </c>
      <c r="H94" s="21">
        <v>18</v>
      </c>
      <c r="I94" s="26" t="s">
        <v>438</v>
      </c>
      <c r="J94" s="26" t="s">
        <v>439</v>
      </c>
      <c r="K94" s="33" t="s">
        <v>423</v>
      </c>
      <c r="L94" s="21"/>
      <c r="M94" s="21">
        <v>3</v>
      </c>
      <c r="N94" s="21"/>
      <c r="O94" s="21"/>
      <c r="P94" s="21" t="s">
        <v>494</v>
      </c>
      <c r="Q94" s="21"/>
      <c r="R94" s="21"/>
    </row>
    <row r="95" spans="1:18" x14ac:dyDescent="0.2">
      <c r="A95" s="21">
        <v>50</v>
      </c>
      <c r="B95" s="21" t="s">
        <v>137</v>
      </c>
      <c r="C95" s="21" t="s">
        <v>138</v>
      </c>
      <c r="D95" s="22" t="s">
        <v>139</v>
      </c>
      <c r="E95" s="23" t="s">
        <v>140</v>
      </c>
      <c r="F95" s="33">
        <v>3</v>
      </c>
      <c r="G95" s="33" t="s">
        <v>151</v>
      </c>
      <c r="H95" s="24" t="s">
        <v>152</v>
      </c>
      <c r="I95" s="21" t="s">
        <v>153</v>
      </c>
      <c r="J95" s="21" t="s">
        <v>154</v>
      </c>
      <c r="K95" s="33" t="s">
        <v>144</v>
      </c>
      <c r="L95" s="21"/>
      <c r="M95" s="21">
        <v>1</v>
      </c>
      <c r="N95" s="21"/>
      <c r="O95" s="21"/>
      <c r="P95" s="21" t="s">
        <v>494</v>
      </c>
      <c r="Q95" s="21"/>
      <c r="R95" s="21"/>
    </row>
    <row r="96" spans="1:18" ht="25.5" x14ac:dyDescent="0.2">
      <c r="A96" s="21">
        <v>124</v>
      </c>
      <c r="B96" s="21" t="s">
        <v>294</v>
      </c>
      <c r="C96" s="21" t="s">
        <v>295</v>
      </c>
      <c r="D96" s="22" t="s">
        <v>296</v>
      </c>
      <c r="E96" s="21"/>
      <c r="F96" s="33">
        <v>4</v>
      </c>
      <c r="G96" s="33" t="s">
        <v>297</v>
      </c>
      <c r="H96" s="21">
        <v>5</v>
      </c>
      <c r="I96" s="26" t="s">
        <v>298</v>
      </c>
      <c r="J96" s="26" t="s">
        <v>299</v>
      </c>
      <c r="K96" s="33" t="s">
        <v>300</v>
      </c>
      <c r="L96" s="21"/>
      <c r="M96" s="21">
        <v>1</v>
      </c>
      <c r="N96" s="21"/>
      <c r="O96" s="21"/>
      <c r="P96" s="21" t="s">
        <v>494</v>
      </c>
      <c r="Q96" s="21"/>
      <c r="R96" s="21"/>
    </row>
    <row r="97" spans="1:18" ht="38.25" x14ac:dyDescent="0.2">
      <c r="A97" s="21">
        <v>141</v>
      </c>
      <c r="B97" s="21" t="s">
        <v>307</v>
      </c>
      <c r="C97" s="21" t="s">
        <v>308</v>
      </c>
      <c r="D97" s="22" t="s">
        <v>309</v>
      </c>
      <c r="E97" s="21"/>
      <c r="F97" s="33">
        <v>3</v>
      </c>
      <c r="G97" s="33" t="s">
        <v>329</v>
      </c>
      <c r="H97" s="21">
        <v>32</v>
      </c>
      <c r="I97" s="26" t="s">
        <v>330</v>
      </c>
      <c r="J97" s="21" t="s">
        <v>331</v>
      </c>
      <c r="K97" s="33" t="s">
        <v>47</v>
      </c>
      <c r="L97" s="21"/>
      <c r="M97" s="21">
        <v>1</v>
      </c>
      <c r="N97" s="21"/>
      <c r="O97" s="21"/>
      <c r="P97" s="21" t="s">
        <v>494</v>
      </c>
      <c r="Q97" s="21"/>
      <c r="R97" s="21"/>
    </row>
    <row r="98" spans="1:18" ht="25.5" x14ac:dyDescent="0.2">
      <c r="A98" s="21">
        <v>188</v>
      </c>
      <c r="B98" s="21" t="s">
        <v>418</v>
      </c>
      <c r="C98" s="21" t="s">
        <v>419</v>
      </c>
      <c r="D98" s="22" t="s">
        <v>420</v>
      </c>
      <c r="E98" s="21"/>
      <c r="F98" s="33">
        <v>3</v>
      </c>
      <c r="G98" s="33" t="s">
        <v>329</v>
      </c>
      <c r="H98" s="21">
        <v>32</v>
      </c>
      <c r="I98" s="26" t="s">
        <v>440</v>
      </c>
      <c r="J98" s="26" t="s">
        <v>441</v>
      </c>
      <c r="K98" s="33" t="s">
        <v>364</v>
      </c>
      <c r="L98" s="21"/>
      <c r="M98" s="21">
        <v>3</v>
      </c>
      <c r="N98" s="21"/>
      <c r="O98" s="21"/>
      <c r="P98" s="21" t="s">
        <v>494</v>
      </c>
      <c r="Q98" s="21"/>
      <c r="R98" s="21"/>
    </row>
    <row r="99" spans="1:18" ht="51" x14ac:dyDescent="0.2">
      <c r="A99" s="21">
        <v>189</v>
      </c>
      <c r="B99" s="21" t="s">
        <v>418</v>
      </c>
      <c r="C99" s="21" t="s">
        <v>419</v>
      </c>
      <c r="D99" s="22" t="s">
        <v>420</v>
      </c>
      <c r="E99" s="21"/>
      <c r="F99" s="33">
        <v>4</v>
      </c>
      <c r="G99" s="33" t="s">
        <v>329</v>
      </c>
      <c r="H99" s="21">
        <v>1</v>
      </c>
      <c r="I99" s="26" t="s">
        <v>442</v>
      </c>
      <c r="J99" s="26" t="s">
        <v>443</v>
      </c>
      <c r="K99" s="33" t="s">
        <v>364</v>
      </c>
      <c r="L99" s="21"/>
      <c r="M99" s="21">
        <v>2</v>
      </c>
      <c r="N99" s="21"/>
      <c r="O99" s="21"/>
      <c r="P99" s="21" t="s">
        <v>494</v>
      </c>
      <c r="Q99" s="21"/>
      <c r="R99" s="21"/>
    </row>
    <row r="100" spans="1:18" x14ac:dyDescent="0.2">
      <c r="A100" s="21">
        <v>190</v>
      </c>
      <c r="B100" s="21" t="s">
        <v>418</v>
      </c>
      <c r="C100" s="21" t="s">
        <v>419</v>
      </c>
      <c r="D100" s="22" t="s">
        <v>420</v>
      </c>
      <c r="E100" s="21"/>
      <c r="F100" s="33">
        <v>4</v>
      </c>
      <c r="G100" s="33" t="s">
        <v>444</v>
      </c>
      <c r="H100" s="21">
        <v>8</v>
      </c>
      <c r="I100" s="26" t="s">
        <v>445</v>
      </c>
      <c r="J100" s="26" t="s">
        <v>446</v>
      </c>
      <c r="K100" s="33"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3">
        <v>4</v>
      </c>
      <c r="G101" s="33" t="s">
        <v>394</v>
      </c>
      <c r="H101" s="21">
        <v>8</v>
      </c>
      <c r="I101" s="26" t="s">
        <v>395</v>
      </c>
      <c r="J101" s="26" t="s">
        <v>396</v>
      </c>
      <c r="K101" s="33"/>
      <c r="L101" s="21"/>
      <c r="M101" s="21">
        <v>1</v>
      </c>
      <c r="N101" s="21"/>
      <c r="O101" s="21"/>
      <c r="P101" s="21" t="s">
        <v>496</v>
      </c>
      <c r="Q101" s="21"/>
      <c r="R101" s="21"/>
    </row>
    <row r="102" spans="1:18" ht="38.25" x14ac:dyDescent="0.2">
      <c r="A102" s="21">
        <v>142</v>
      </c>
      <c r="B102" s="21" t="s">
        <v>307</v>
      </c>
      <c r="C102" s="21" t="s">
        <v>308</v>
      </c>
      <c r="D102" s="22" t="s">
        <v>309</v>
      </c>
      <c r="E102" s="21"/>
      <c r="F102" s="33">
        <v>4</v>
      </c>
      <c r="G102" s="33" t="s">
        <v>332</v>
      </c>
      <c r="H102" s="21">
        <v>17</v>
      </c>
      <c r="I102" s="26" t="s">
        <v>333</v>
      </c>
      <c r="J102" s="21" t="s">
        <v>334</v>
      </c>
      <c r="K102" s="33" t="s">
        <v>47</v>
      </c>
      <c r="L102" s="21"/>
      <c r="M102" s="21">
        <v>3</v>
      </c>
      <c r="N102" s="21"/>
      <c r="O102" s="21"/>
      <c r="P102" s="21"/>
      <c r="Q102" s="21"/>
      <c r="R102" s="21"/>
    </row>
    <row r="103" spans="1:18" ht="25.5" x14ac:dyDescent="0.2">
      <c r="A103" s="21">
        <v>166</v>
      </c>
      <c r="B103" s="21" t="s">
        <v>375</v>
      </c>
      <c r="C103" s="21" t="s">
        <v>376</v>
      </c>
      <c r="D103" s="22" t="s">
        <v>377</v>
      </c>
      <c r="E103" s="21" t="s">
        <v>378</v>
      </c>
      <c r="F103" s="33">
        <v>4</v>
      </c>
      <c r="G103" s="33" t="s">
        <v>332</v>
      </c>
      <c r="H103" s="21">
        <v>16</v>
      </c>
      <c r="I103" s="26" t="s">
        <v>397</v>
      </c>
      <c r="J103" s="26"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21">
        <v>18</v>
      </c>
      <c r="I104" s="26" t="s">
        <v>397</v>
      </c>
      <c r="J104" s="26"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21">
        <v>19</v>
      </c>
      <c r="I105" s="26" t="s">
        <v>397</v>
      </c>
      <c r="J105" s="26"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21">
        <v>26</v>
      </c>
      <c r="I106" s="26" t="s">
        <v>302</v>
      </c>
      <c r="J106" s="21" t="s">
        <v>303</v>
      </c>
      <c r="K106" s="33" t="s">
        <v>300</v>
      </c>
      <c r="L106" s="21"/>
      <c r="M106" s="21">
        <v>3</v>
      </c>
      <c r="N106" s="21"/>
      <c r="O106" s="21"/>
      <c r="P106" s="21" t="s">
        <v>494</v>
      </c>
      <c r="Q106" s="21"/>
      <c r="R106" s="21"/>
    </row>
    <row r="107" spans="1:18" ht="63.75" x14ac:dyDescent="0.2">
      <c r="A107" s="21">
        <v>143</v>
      </c>
      <c r="B107" s="21" t="s">
        <v>307</v>
      </c>
      <c r="C107" s="21" t="s">
        <v>308</v>
      </c>
      <c r="D107" s="22" t="s">
        <v>309</v>
      </c>
      <c r="E107" s="21"/>
      <c r="F107" s="33">
        <v>5</v>
      </c>
      <c r="G107" s="33" t="s">
        <v>335</v>
      </c>
      <c r="H107" s="21">
        <v>4</v>
      </c>
      <c r="I107" s="26" t="s">
        <v>336</v>
      </c>
      <c r="J107" s="21" t="s">
        <v>337</v>
      </c>
      <c r="K107" s="33" t="s">
        <v>47</v>
      </c>
      <c r="L107" s="21"/>
      <c r="M107" s="21">
        <v>3</v>
      </c>
      <c r="N107" s="21"/>
      <c r="O107" s="26" t="s">
        <v>499</v>
      </c>
      <c r="P107" s="21" t="s">
        <v>494</v>
      </c>
      <c r="Q107" s="21"/>
      <c r="R107" s="21"/>
    </row>
    <row r="108" spans="1:18" ht="25.5" x14ac:dyDescent="0.2">
      <c r="A108" s="21">
        <v>144</v>
      </c>
      <c r="B108" s="21" t="s">
        <v>307</v>
      </c>
      <c r="C108" s="21" t="s">
        <v>308</v>
      </c>
      <c r="D108" s="22" t="s">
        <v>309</v>
      </c>
      <c r="E108" s="21"/>
      <c r="F108" s="33">
        <v>5</v>
      </c>
      <c r="G108" s="33" t="s">
        <v>335</v>
      </c>
      <c r="H108" s="21">
        <v>4</v>
      </c>
      <c r="I108" s="26" t="s">
        <v>338</v>
      </c>
      <c r="J108" s="21" t="s">
        <v>337</v>
      </c>
      <c r="K108" s="33" t="s">
        <v>47</v>
      </c>
      <c r="L108" s="21"/>
      <c r="M108" s="21">
        <v>3</v>
      </c>
      <c r="N108" s="21"/>
      <c r="O108" s="21"/>
      <c r="P108" s="21" t="s">
        <v>494</v>
      </c>
      <c r="Q108" s="21"/>
      <c r="R108" s="21"/>
    </row>
    <row r="109" spans="1:18" x14ac:dyDescent="0.2">
      <c r="A109" s="21">
        <v>157</v>
      </c>
      <c r="B109" s="21" t="s">
        <v>357</v>
      </c>
      <c r="C109" s="21" t="s">
        <v>358</v>
      </c>
      <c r="D109" s="22" t="s">
        <v>359</v>
      </c>
      <c r="E109" s="21" t="s">
        <v>360</v>
      </c>
      <c r="F109" s="33">
        <v>4</v>
      </c>
      <c r="G109" s="33" t="s">
        <v>335</v>
      </c>
      <c r="H109" s="21">
        <v>32</v>
      </c>
      <c r="I109" s="26" t="s">
        <v>373</v>
      </c>
      <c r="J109" s="26" t="s">
        <v>374</v>
      </c>
      <c r="K109" s="33"/>
      <c r="L109" s="21"/>
      <c r="M109" s="21">
        <v>3</v>
      </c>
      <c r="N109" s="21"/>
      <c r="O109" s="21"/>
      <c r="P109" s="21" t="s">
        <v>494</v>
      </c>
      <c r="Q109" s="21"/>
      <c r="R109" s="21"/>
    </row>
    <row r="110" spans="1:18" ht="51" x14ac:dyDescent="0.2">
      <c r="A110" s="21">
        <v>191</v>
      </c>
      <c r="B110" s="21" t="s">
        <v>418</v>
      </c>
      <c r="C110" s="21" t="s">
        <v>419</v>
      </c>
      <c r="D110" s="22" t="s">
        <v>420</v>
      </c>
      <c r="E110" s="21"/>
      <c r="F110" s="33">
        <v>4</v>
      </c>
      <c r="G110" s="33" t="s">
        <v>335</v>
      </c>
      <c r="H110" s="21">
        <v>29</v>
      </c>
      <c r="I110" s="26" t="s">
        <v>447</v>
      </c>
      <c r="J110" s="26" t="s">
        <v>448</v>
      </c>
      <c r="K110" s="33" t="s">
        <v>364</v>
      </c>
      <c r="L110" s="21"/>
      <c r="M110" s="21">
        <v>3</v>
      </c>
      <c r="N110" s="21"/>
      <c r="O110" s="21"/>
      <c r="P110" s="21" t="s">
        <v>494</v>
      </c>
      <c r="Q110" s="21"/>
      <c r="R110" s="21"/>
    </row>
    <row r="111" spans="1:18" ht="51" x14ac:dyDescent="0.2">
      <c r="A111" s="21">
        <v>192</v>
      </c>
      <c r="B111" s="21" t="s">
        <v>418</v>
      </c>
      <c r="C111" s="21" t="s">
        <v>419</v>
      </c>
      <c r="D111" s="22" t="s">
        <v>420</v>
      </c>
      <c r="E111" s="21"/>
      <c r="F111" s="33">
        <v>4</v>
      </c>
      <c r="G111" s="33" t="s">
        <v>335</v>
      </c>
      <c r="H111" s="21">
        <v>34</v>
      </c>
      <c r="I111" s="26" t="s">
        <v>449</v>
      </c>
      <c r="J111" s="26" t="s">
        <v>450</v>
      </c>
      <c r="K111" s="33" t="s">
        <v>364</v>
      </c>
      <c r="L111" s="21"/>
      <c r="M111" s="21">
        <v>3</v>
      </c>
      <c r="N111" s="21"/>
      <c r="O111" s="21"/>
      <c r="P111" s="21" t="s">
        <v>494</v>
      </c>
      <c r="Q111" s="21"/>
      <c r="R111" s="21"/>
    </row>
    <row r="112" spans="1:18" ht="25.5" x14ac:dyDescent="0.2">
      <c r="A112" s="21">
        <v>193</v>
      </c>
      <c r="B112" s="21" t="s">
        <v>418</v>
      </c>
      <c r="C112" s="21" t="s">
        <v>419</v>
      </c>
      <c r="D112" s="22" t="s">
        <v>420</v>
      </c>
      <c r="E112" s="21"/>
      <c r="F112" s="33">
        <v>4</v>
      </c>
      <c r="G112" s="33" t="s">
        <v>335</v>
      </c>
      <c r="H112" s="21">
        <v>34</v>
      </c>
      <c r="I112" s="26" t="s">
        <v>451</v>
      </c>
      <c r="J112" s="26" t="s">
        <v>452</v>
      </c>
      <c r="K112" s="33" t="s">
        <v>364</v>
      </c>
      <c r="L112" s="21"/>
      <c r="M112" s="21">
        <v>3</v>
      </c>
      <c r="N112" s="21"/>
      <c r="O112" s="21"/>
      <c r="P112" s="21" t="s">
        <v>494</v>
      </c>
      <c r="Q112" s="21"/>
      <c r="R112" s="21"/>
    </row>
    <row r="113" spans="1:18" ht="51" x14ac:dyDescent="0.2">
      <c r="A113" s="21">
        <v>194</v>
      </c>
      <c r="B113" s="21" t="s">
        <v>418</v>
      </c>
      <c r="C113" s="21" t="s">
        <v>419</v>
      </c>
      <c r="D113" s="22" t="s">
        <v>420</v>
      </c>
      <c r="E113" s="21"/>
      <c r="F113" s="33">
        <v>4</v>
      </c>
      <c r="G113" s="33" t="s">
        <v>335</v>
      </c>
      <c r="H113" s="21">
        <v>37</v>
      </c>
      <c r="I113" s="26" t="s">
        <v>453</v>
      </c>
      <c r="J113" s="26" t="s">
        <v>454</v>
      </c>
      <c r="K113" s="33" t="s">
        <v>364</v>
      </c>
      <c r="L113" s="21"/>
      <c r="M113" s="21">
        <v>3</v>
      </c>
      <c r="N113" s="21"/>
      <c r="O113" s="21"/>
      <c r="P113" s="21" t="s">
        <v>494</v>
      </c>
      <c r="Q113" s="21"/>
      <c r="R113" s="21"/>
    </row>
    <row r="114" spans="1:18" ht="25.5" x14ac:dyDescent="0.2">
      <c r="A114" s="21">
        <v>195</v>
      </c>
      <c r="B114" s="21" t="s">
        <v>418</v>
      </c>
      <c r="C114" s="21" t="s">
        <v>419</v>
      </c>
      <c r="D114" s="22" t="s">
        <v>420</v>
      </c>
      <c r="E114" s="21"/>
      <c r="F114" s="33">
        <v>5</v>
      </c>
      <c r="G114" s="33" t="s">
        <v>335</v>
      </c>
      <c r="H114" s="21">
        <v>4</v>
      </c>
      <c r="I114" s="26" t="s">
        <v>455</v>
      </c>
      <c r="J114" s="26" t="s">
        <v>456</v>
      </c>
      <c r="K114" s="33" t="s">
        <v>364</v>
      </c>
      <c r="L114" s="21"/>
      <c r="M114" s="21">
        <v>3</v>
      </c>
      <c r="N114" s="21"/>
      <c r="O114" s="21"/>
      <c r="P114" s="21" t="s">
        <v>494</v>
      </c>
      <c r="Q114" s="21"/>
      <c r="R114" s="21"/>
    </row>
    <row r="115" spans="1:18" ht="25.5" x14ac:dyDescent="0.2">
      <c r="A115" s="21">
        <v>196</v>
      </c>
      <c r="B115" s="21" t="s">
        <v>418</v>
      </c>
      <c r="C115" s="21" t="s">
        <v>419</v>
      </c>
      <c r="D115" s="22" t="s">
        <v>420</v>
      </c>
      <c r="E115" s="21"/>
      <c r="F115" s="33">
        <v>5</v>
      </c>
      <c r="G115" s="33" t="s">
        <v>335</v>
      </c>
      <c r="H115" s="21">
        <v>4</v>
      </c>
      <c r="I115" s="26" t="s">
        <v>457</v>
      </c>
      <c r="J115" s="26" t="s">
        <v>458</v>
      </c>
      <c r="K115" s="33" t="s">
        <v>423</v>
      </c>
      <c r="L115" s="21"/>
      <c r="M115" s="21">
        <v>2</v>
      </c>
      <c r="N115" s="21"/>
      <c r="O115" s="21"/>
      <c r="P115" s="21" t="s">
        <v>494</v>
      </c>
      <c r="Q115" s="21"/>
      <c r="R115" s="21"/>
    </row>
    <row r="116" spans="1:18" ht="25.5" x14ac:dyDescent="0.2">
      <c r="A116" s="21">
        <v>197</v>
      </c>
      <c r="B116" s="21" t="s">
        <v>418</v>
      </c>
      <c r="C116" s="21" t="s">
        <v>419</v>
      </c>
      <c r="D116" s="22" t="s">
        <v>420</v>
      </c>
      <c r="E116" s="21"/>
      <c r="F116" s="33">
        <v>5</v>
      </c>
      <c r="G116" s="33" t="s">
        <v>335</v>
      </c>
      <c r="H116" s="21">
        <v>5</v>
      </c>
      <c r="I116" s="26" t="s">
        <v>459</v>
      </c>
      <c r="J116" s="26" t="s">
        <v>460</v>
      </c>
      <c r="K116" s="33" t="s">
        <v>364</v>
      </c>
      <c r="L116" s="21"/>
      <c r="M116" s="21">
        <v>2</v>
      </c>
      <c r="N116" s="21"/>
      <c r="O116" s="21"/>
      <c r="P116" s="21" t="s">
        <v>494</v>
      </c>
      <c r="Q116" s="21"/>
      <c r="R116" s="21"/>
    </row>
    <row r="117" spans="1:18" ht="25.5" x14ac:dyDescent="0.2">
      <c r="A117" s="21">
        <v>126</v>
      </c>
      <c r="B117" s="21" t="s">
        <v>294</v>
      </c>
      <c r="C117" s="21" t="s">
        <v>295</v>
      </c>
      <c r="D117" s="22" t="s">
        <v>296</v>
      </c>
      <c r="E117" s="21"/>
      <c r="F117" s="33">
        <v>5</v>
      </c>
      <c r="G117" s="33" t="s">
        <v>304</v>
      </c>
      <c r="H117" s="21">
        <v>7</v>
      </c>
      <c r="I117" s="26" t="s">
        <v>302</v>
      </c>
      <c r="J117" s="21" t="s">
        <v>303</v>
      </c>
      <c r="K117" s="33" t="s">
        <v>300</v>
      </c>
      <c r="L117" s="21"/>
      <c r="M117" s="21">
        <v>3</v>
      </c>
      <c r="N117" s="21"/>
      <c r="O117" s="21"/>
      <c r="P117" s="21"/>
      <c r="Q117" s="21"/>
      <c r="R117" s="21"/>
    </row>
    <row r="118" spans="1:18" ht="25.5" x14ac:dyDescent="0.2">
      <c r="A118" s="21">
        <v>127</v>
      </c>
      <c r="B118" s="21" t="s">
        <v>294</v>
      </c>
      <c r="C118" s="21" t="s">
        <v>295</v>
      </c>
      <c r="D118" s="22" t="s">
        <v>296</v>
      </c>
      <c r="E118" s="21"/>
      <c r="F118" s="33">
        <v>5</v>
      </c>
      <c r="G118" s="33" t="s">
        <v>304</v>
      </c>
      <c r="H118" s="21">
        <v>15</v>
      </c>
      <c r="I118" s="26" t="s">
        <v>302</v>
      </c>
      <c r="J118" s="21" t="s">
        <v>303</v>
      </c>
      <c r="K118" s="33" t="s">
        <v>300</v>
      </c>
      <c r="L118" s="21"/>
      <c r="M118" s="21">
        <v>3</v>
      </c>
      <c r="N118" s="21"/>
      <c r="O118" s="21"/>
      <c r="P118" s="21"/>
      <c r="Q118" s="21"/>
      <c r="R118" s="21"/>
    </row>
    <row r="119" spans="1:18" ht="25.5" x14ac:dyDescent="0.2">
      <c r="A119" s="21">
        <v>128</v>
      </c>
      <c r="B119" s="21" t="s">
        <v>294</v>
      </c>
      <c r="C119" s="21" t="s">
        <v>295</v>
      </c>
      <c r="D119" s="22" t="s">
        <v>296</v>
      </c>
      <c r="E119" s="21"/>
      <c r="F119" s="33">
        <v>6</v>
      </c>
      <c r="G119" s="33" t="s">
        <v>304</v>
      </c>
      <c r="H119" s="21">
        <v>2</v>
      </c>
      <c r="I119" s="26" t="s">
        <v>302</v>
      </c>
      <c r="J119" s="21" t="s">
        <v>303</v>
      </c>
      <c r="K119" s="33" t="s">
        <v>300</v>
      </c>
      <c r="L119" s="21"/>
      <c r="M119" s="21">
        <v>3</v>
      </c>
      <c r="N119" s="21"/>
      <c r="O119" s="21"/>
      <c r="P119" s="21"/>
      <c r="Q119" s="21"/>
      <c r="R119" s="21"/>
    </row>
    <row r="120" spans="1:18" x14ac:dyDescent="0.2">
      <c r="A120" s="21">
        <v>129</v>
      </c>
      <c r="B120" s="21" t="s">
        <v>294</v>
      </c>
      <c r="C120" s="21" t="s">
        <v>295</v>
      </c>
      <c r="D120" s="22" t="s">
        <v>296</v>
      </c>
      <c r="E120" s="21"/>
      <c r="F120" s="33">
        <v>6</v>
      </c>
      <c r="G120" s="33" t="s">
        <v>304</v>
      </c>
      <c r="H120" s="21">
        <v>15</v>
      </c>
      <c r="I120" s="26" t="s">
        <v>305</v>
      </c>
      <c r="J120" s="21" t="s">
        <v>306</v>
      </c>
      <c r="K120" s="33" t="s">
        <v>300</v>
      </c>
      <c r="L120" s="21"/>
      <c r="M120" s="21">
        <v>3</v>
      </c>
      <c r="N120" s="21"/>
      <c r="O120" s="21"/>
      <c r="P120" s="21"/>
      <c r="Q120" s="21"/>
      <c r="R120" s="21"/>
    </row>
    <row r="121" spans="1:18" ht="38.25" x14ac:dyDescent="0.2">
      <c r="A121" s="21">
        <v>145</v>
      </c>
      <c r="B121" s="21" t="s">
        <v>307</v>
      </c>
      <c r="C121" s="21" t="s">
        <v>308</v>
      </c>
      <c r="D121" s="22" t="s">
        <v>309</v>
      </c>
      <c r="E121" s="21"/>
      <c r="F121" s="33">
        <v>5</v>
      </c>
      <c r="G121" s="33" t="s">
        <v>339</v>
      </c>
      <c r="H121" s="21">
        <v>12</v>
      </c>
      <c r="I121" s="26" t="s">
        <v>340</v>
      </c>
      <c r="J121" s="21" t="s">
        <v>341</v>
      </c>
      <c r="K121" s="33" t="s">
        <v>47</v>
      </c>
      <c r="L121" s="21"/>
      <c r="M121" s="21">
        <v>2</v>
      </c>
      <c r="N121" s="21"/>
      <c r="O121" s="21"/>
      <c r="P121" s="21"/>
      <c r="Q121" s="21"/>
      <c r="R121" s="21"/>
    </row>
    <row r="122" spans="1:18" ht="25.5" x14ac:dyDescent="0.2">
      <c r="A122" s="21">
        <v>198</v>
      </c>
      <c r="B122" s="21" t="s">
        <v>418</v>
      </c>
      <c r="C122" s="21" t="s">
        <v>419</v>
      </c>
      <c r="D122" s="22" t="s">
        <v>420</v>
      </c>
      <c r="E122" s="21"/>
      <c r="F122" s="33">
        <v>5</v>
      </c>
      <c r="G122" s="33" t="s">
        <v>339</v>
      </c>
      <c r="H122" s="21">
        <v>6</v>
      </c>
      <c r="I122" s="26" t="s">
        <v>461</v>
      </c>
      <c r="J122" s="26" t="s">
        <v>462</v>
      </c>
      <c r="K122" s="33" t="s">
        <v>364</v>
      </c>
      <c r="L122" s="21"/>
      <c r="M122" s="21">
        <v>3</v>
      </c>
      <c r="N122" s="21"/>
      <c r="O122" s="21"/>
      <c r="P122" s="21"/>
      <c r="Q122" s="21"/>
      <c r="R122" s="21"/>
    </row>
    <row r="123" spans="1:18" ht="89.25" x14ac:dyDescent="0.2">
      <c r="A123" s="21">
        <v>172</v>
      </c>
      <c r="B123" s="21" t="s">
        <v>375</v>
      </c>
      <c r="C123" s="21" t="s">
        <v>376</v>
      </c>
      <c r="D123" s="22" t="s">
        <v>377</v>
      </c>
      <c r="E123" s="21" t="s">
        <v>378</v>
      </c>
      <c r="F123" s="33">
        <v>7</v>
      </c>
      <c r="G123" s="33" t="s">
        <v>400</v>
      </c>
      <c r="H123" s="21">
        <v>15</v>
      </c>
      <c r="I123" s="26" t="s">
        <v>401</v>
      </c>
      <c r="J123" s="26" t="s">
        <v>402</v>
      </c>
      <c r="K123" s="33"/>
      <c r="L123" s="21"/>
      <c r="M123" s="21">
        <v>3</v>
      </c>
      <c r="N123" s="21"/>
      <c r="O123" s="21"/>
      <c r="P123" s="21"/>
      <c r="Q123" s="21"/>
      <c r="R123" s="21"/>
    </row>
    <row r="124" spans="1:18" ht="102.75" thickBot="1" x14ac:dyDescent="0.25">
      <c r="A124" s="62">
        <v>73</v>
      </c>
      <c r="B124" s="62" t="s">
        <v>189</v>
      </c>
      <c r="C124" s="62" t="s">
        <v>190</v>
      </c>
      <c r="D124" s="85" t="s">
        <v>191</v>
      </c>
      <c r="E124" s="62"/>
      <c r="F124" s="66">
        <v>8</v>
      </c>
      <c r="G124" s="66" t="s">
        <v>216</v>
      </c>
      <c r="H124" s="62">
        <v>7</v>
      </c>
      <c r="I124" s="45" t="s">
        <v>217</v>
      </c>
      <c r="J124" s="45" t="s">
        <v>218</v>
      </c>
      <c r="K124" s="66" t="s">
        <v>41</v>
      </c>
      <c r="L124" s="62"/>
      <c r="M124" s="62">
        <v>3</v>
      </c>
      <c r="N124" s="62"/>
      <c r="O124" s="62"/>
      <c r="P124" s="62"/>
      <c r="Q124" s="62"/>
      <c r="R124" s="62"/>
    </row>
    <row r="125" spans="1:18" ht="25.5" x14ac:dyDescent="0.2">
      <c r="A125" s="52">
        <v>175</v>
      </c>
      <c r="B125" s="52" t="s">
        <v>375</v>
      </c>
      <c r="C125" s="52" t="s">
        <v>376</v>
      </c>
      <c r="D125" s="53" t="s">
        <v>377</v>
      </c>
      <c r="E125" s="52" t="s">
        <v>378</v>
      </c>
      <c r="F125" s="57">
        <v>8</v>
      </c>
      <c r="G125" s="57" t="s">
        <v>216</v>
      </c>
      <c r="H125" s="52">
        <v>2</v>
      </c>
      <c r="I125" s="41" t="s">
        <v>408</v>
      </c>
      <c r="J125" s="41" t="s">
        <v>409</v>
      </c>
      <c r="K125" s="57"/>
      <c r="L125" s="52"/>
      <c r="M125" s="52">
        <v>3</v>
      </c>
      <c r="N125" s="52"/>
      <c r="O125" s="52"/>
      <c r="P125" s="52"/>
      <c r="Q125" s="52"/>
      <c r="R125" s="52"/>
    </row>
    <row r="126" spans="1:18" ht="76.5" x14ac:dyDescent="0.2">
      <c r="A126" s="21">
        <v>176</v>
      </c>
      <c r="B126" s="21" t="s">
        <v>375</v>
      </c>
      <c r="C126" s="21" t="s">
        <v>376</v>
      </c>
      <c r="D126" s="22" t="s">
        <v>377</v>
      </c>
      <c r="E126" s="21" t="s">
        <v>378</v>
      </c>
      <c r="F126" s="33">
        <v>8</v>
      </c>
      <c r="G126" s="33" t="s">
        <v>216</v>
      </c>
      <c r="H126" s="21">
        <v>6</v>
      </c>
      <c r="I126" s="26" t="s">
        <v>410</v>
      </c>
      <c r="J126" s="26" t="s">
        <v>411</v>
      </c>
      <c r="K126" s="33"/>
      <c r="L126" s="21"/>
      <c r="M126" s="21">
        <v>2</v>
      </c>
      <c r="N126" s="21"/>
      <c r="O126" s="21"/>
      <c r="P126" s="21"/>
      <c r="Q126" s="21"/>
      <c r="R126" s="21"/>
    </row>
    <row r="127" spans="1:18" ht="76.5" x14ac:dyDescent="0.2">
      <c r="A127" s="21">
        <v>177</v>
      </c>
      <c r="B127" s="21" t="s">
        <v>375</v>
      </c>
      <c r="C127" s="21" t="s">
        <v>376</v>
      </c>
      <c r="D127" s="22" t="s">
        <v>377</v>
      </c>
      <c r="E127" s="21" t="s">
        <v>378</v>
      </c>
      <c r="F127" s="33">
        <v>8</v>
      </c>
      <c r="G127" s="33" t="s">
        <v>216</v>
      </c>
      <c r="H127" s="21">
        <v>9</v>
      </c>
      <c r="I127" s="26" t="s">
        <v>412</v>
      </c>
      <c r="J127" s="26" t="s">
        <v>413</v>
      </c>
      <c r="K127" s="33"/>
      <c r="L127" s="21"/>
      <c r="M127" s="21">
        <v>2</v>
      </c>
      <c r="N127" s="21"/>
      <c r="O127" s="21"/>
      <c r="P127" s="21"/>
      <c r="Q127" s="21"/>
      <c r="R127" s="21"/>
    </row>
    <row r="128" spans="1:18" ht="51" x14ac:dyDescent="0.2">
      <c r="A128" s="21">
        <v>179</v>
      </c>
      <c r="B128" s="21" t="s">
        <v>375</v>
      </c>
      <c r="C128" s="21" t="s">
        <v>376</v>
      </c>
      <c r="D128" s="22" t="s">
        <v>377</v>
      </c>
      <c r="E128" s="21" t="s">
        <v>378</v>
      </c>
      <c r="F128" s="33">
        <v>8</v>
      </c>
      <c r="G128" s="33" t="s">
        <v>216</v>
      </c>
      <c r="H128" s="21">
        <v>9</v>
      </c>
      <c r="I128" s="26" t="s">
        <v>416</v>
      </c>
      <c r="J128" s="26" t="s">
        <v>417</v>
      </c>
      <c r="K128" s="33"/>
      <c r="L128" s="21"/>
      <c r="M128" s="21">
        <v>2</v>
      </c>
      <c r="N128" s="21"/>
      <c r="O128" s="21"/>
      <c r="P128" s="21"/>
      <c r="Q128" s="21"/>
      <c r="R128" s="21"/>
    </row>
    <row r="129" spans="1:18" ht="25.5" x14ac:dyDescent="0.2">
      <c r="A129" s="21">
        <v>39</v>
      </c>
      <c r="B129" s="21" t="s">
        <v>100</v>
      </c>
      <c r="C129" s="21" t="s">
        <v>101</v>
      </c>
      <c r="D129" s="22" t="s">
        <v>102</v>
      </c>
      <c r="E129" s="84">
        <v>441293886490</v>
      </c>
      <c r="F129" s="33">
        <v>8</v>
      </c>
      <c r="G129" s="33" t="s">
        <v>116</v>
      </c>
      <c r="H129" s="24">
        <v>21</v>
      </c>
      <c r="I129" s="26" t="s">
        <v>117</v>
      </c>
      <c r="J129" s="26" t="s">
        <v>118</v>
      </c>
      <c r="K129" s="33" t="s">
        <v>47</v>
      </c>
      <c r="L129" s="21"/>
      <c r="M129" s="21">
        <v>2</v>
      </c>
      <c r="N129" s="21"/>
      <c r="O129" s="21"/>
      <c r="P129" s="21"/>
      <c r="Q129" s="21"/>
      <c r="R129" s="21"/>
    </row>
    <row r="130" spans="1:18" ht="13.5" thickBot="1" x14ac:dyDescent="0.25">
      <c r="A130" s="62">
        <v>40</v>
      </c>
      <c r="B130" s="62" t="s">
        <v>100</v>
      </c>
      <c r="C130" s="62" t="s">
        <v>101</v>
      </c>
      <c r="D130" s="63" t="s">
        <v>102</v>
      </c>
      <c r="E130" s="86">
        <v>441293886490</v>
      </c>
      <c r="F130" s="66">
        <v>8</v>
      </c>
      <c r="G130" s="66" t="s">
        <v>119</v>
      </c>
      <c r="H130" s="65">
        <v>30</v>
      </c>
      <c r="I130" s="45" t="s">
        <v>120</v>
      </c>
      <c r="J130" s="45" t="s">
        <v>121</v>
      </c>
      <c r="K130" s="66" t="s">
        <v>47</v>
      </c>
      <c r="L130" s="62"/>
      <c r="M130" s="62">
        <v>2</v>
      </c>
      <c r="N130" s="21"/>
      <c r="O130" s="21"/>
      <c r="P130" s="21"/>
      <c r="Q130" s="21"/>
      <c r="R130" s="21"/>
    </row>
    <row r="131" spans="1:18" ht="51" x14ac:dyDescent="0.2">
      <c r="A131" s="52">
        <v>51</v>
      </c>
      <c r="B131" s="52" t="s">
        <v>137</v>
      </c>
      <c r="C131" s="52" t="s">
        <v>138</v>
      </c>
      <c r="D131" s="53" t="s">
        <v>139</v>
      </c>
      <c r="E131" s="54" t="s">
        <v>140</v>
      </c>
      <c r="F131" s="57">
        <v>8</v>
      </c>
      <c r="G131" s="57" t="s">
        <v>155</v>
      </c>
      <c r="H131" s="55">
        <v>30</v>
      </c>
      <c r="I131" s="52" t="s">
        <v>156</v>
      </c>
      <c r="J131" s="41" t="s">
        <v>157</v>
      </c>
      <c r="K131" s="57" t="s">
        <v>144</v>
      </c>
      <c r="L131" s="52"/>
      <c r="M131" s="52">
        <v>2</v>
      </c>
      <c r="N131" s="52"/>
      <c r="O131" s="52"/>
      <c r="P131" s="52"/>
      <c r="Q131" s="52"/>
      <c r="R131" s="21"/>
    </row>
    <row r="132" spans="1:18" x14ac:dyDescent="0.2">
      <c r="A132" s="21">
        <v>74</v>
      </c>
      <c r="B132" s="21" t="s">
        <v>189</v>
      </c>
      <c r="C132" s="21" t="s">
        <v>190</v>
      </c>
      <c r="D132" s="83" t="s">
        <v>191</v>
      </c>
      <c r="E132" s="21"/>
      <c r="F132" s="33">
        <v>8</v>
      </c>
      <c r="G132" s="33" t="s">
        <v>119</v>
      </c>
      <c r="H132" s="21">
        <v>30</v>
      </c>
      <c r="I132" s="26" t="s">
        <v>219</v>
      </c>
      <c r="J132" s="26" t="s">
        <v>220</v>
      </c>
      <c r="K132" s="33" t="s">
        <v>47</v>
      </c>
      <c r="L132" s="21"/>
      <c r="M132" s="21">
        <v>2</v>
      </c>
      <c r="N132" s="21"/>
      <c r="O132" s="21"/>
      <c r="P132" s="21"/>
      <c r="Q132" s="21"/>
      <c r="R132" s="21"/>
    </row>
    <row r="133" spans="1:18" x14ac:dyDescent="0.2">
      <c r="A133" s="21">
        <v>202</v>
      </c>
      <c r="B133" s="21" t="s">
        <v>418</v>
      </c>
      <c r="C133" s="21" t="s">
        <v>419</v>
      </c>
      <c r="D133" s="22" t="s">
        <v>420</v>
      </c>
      <c r="E133" s="21"/>
      <c r="F133" s="33">
        <v>8</v>
      </c>
      <c r="G133" s="33" t="s">
        <v>119</v>
      </c>
      <c r="H133" s="21">
        <v>30</v>
      </c>
      <c r="I133" s="26" t="s">
        <v>469</v>
      </c>
      <c r="J133" s="26" t="s">
        <v>470</v>
      </c>
      <c r="K133" s="33" t="s">
        <v>364</v>
      </c>
      <c r="L133" s="21"/>
      <c r="M133" s="21">
        <v>2</v>
      </c>
      <c r="N133" s="21"/>
      <c r="O133" s="21"/>
      <c r="P133" s="21"/>
      <c r="Q133" s="21"/>
      <c r="R133" s="21"/>
    </row>
    <row r="134" spans="1:18" x14ac:dyDescent="0.2">
      <c r="A134" s="21">
        <v>41</v>
      </c>
      <c r="B134" s="21" t="s">
        <v>100</v>
      </c>
      <c r="C134" s="21" t="s">
        <v>101</v>
      </c>
      <c r="D134" s="22" t="s">
        <v>102</v>
      </c>
      <c r="E134" s="84">
        <v>441293886490</v>
      </c>
      <c r="F134" s="33">
        <v>8</v>
      </c>
      <c r="G134" s="33" t="s">
        <v>122</v>
      </c>
      <c r="H134" s="24">
        <v>34</v>
      </c>
      <c r="I134" s="26" t="s">
        <v>123</v>
      </c>
      <c r="J134" s="26" t="s">
        <v>124</v>
      </c>
      <c r="K134" s="33" t="s">
        <v>47</v>
      </c>
      <c r="L134" s="21"/>
      <c r="M134" s="21">
        <v>2</v>
      </c>
      <c r="N134" s="21"/>
      <c r="O134" s="21"/>
      <c r="P134" s="21"/>
      <c r="Q134" s="21"/>
      <c r="R134" s="21"/>
    </row>
    <row r="135" spans="1:18" ht="63.75" x14ac:dyDescent="0.2">
      <c r="A135" s="21">
        <v>52</v>
      </c>
      <c r="B135" s="21" t="s">
        <v>137</v>
      </c>
      <c r="C135" s="21" t="s">
        <v>138</v>
      </c>
      <c r="D135" s="22" t="s">
        <v>139</v>
      </c>
      <c r="E135" s="23" t="s">
        <v>140</v>
      </c>
      <c r="F135" s="91" t="s">
        <v>158</v>
      </c>
      <c r="G135" s="33" t="s">
        <v>159</v>
      </c>
      <c r="H135" s="21"/>
      <c r="I135" s="26" t="s">
        <v>160</v>
      </c>
      <c r="J135" s="26" t="s">
        <v>161</v>
      </c>
      <c r="K135" s="33" t="s">
        <v>162</v>
      </c>
      <c r="L135" s="21"/>
      <c r="M135" s="21">
        <v>3</v>
      </c>
      <c r="N135" s="21"/>
      <c r="O135" s="21"/>
      <c r="P135" s="21"/>
      <c r="Q135" s="21"/>
      <c r="R135" s="21"/>
    </row>
    <row r="136" spans="1:18" x14ac:dyDescent="0.2">
      <c r="A136" s="21">
        <v>75</v>
      </c>
      <c r="B136" s="21" t="s">
        <v>189</v>
      </c>
      <c r="C136" s="21" t="s">
        <v>190</v>
      </c>
      <c r="D136" s="83" t="s">
        <v>191</v>
      </c>
      <c r="E136" s="21"/>
      <c r="F136" s="33">
        <v>8</v>
      </c>
      <c r="G136" s="33" t="s">
        <v>122</v>
      </c>
      <c r="H136" s="21">
        <v>34</v>
      </c>
      <c r="I136" s="26" t="s">
        <v>221</v>
      </c>
      <c r="J136" s="26"/>
      <c r="K136" s="33" t="s">
        <v>41</v>
      </c>
      <c r="L136" s="21"/>
      <c r="M136" s="21">
        <v>2</v>
      </c>
      <c r="N136" s="21"/>
      <c r="O136" s="21"/>
      <c r="P136" s="21"/>
      <c r="Q136" s="21"/>
      <c r="R136" s="21"/>
    </row>
    <row r="137" spans="1:18" ht="25.5" x14ac:dyDescent="0.2">
      <c r="A137" s="21">
        <v>114</v>
      </c>
      <c r="B137" s="21" t="s">
        <v>189</v>
      </c>
      <c r="C137" s="21" t="s">
        <v>190</v>
      </c>
      <c r="D137" s="83" t="s">
        <v>191</v>
      </c>
      <c r="E137" s="21"/>
      <c r="F137" s="33">
        <v>10</v>
      </c>
      <c r="G137" s="33" t="s">
        <v>284</v>
      </c>
      <c r="H137" s="21">
        <v>1</v>
      </c>
      <c r="I137" s="26" t="s">
        <v>285</v>
      </c>
      <c r="J137" s="26"/>
      <c r="K137" s="33" t="s">
        <v>47</v>
      </c>
      <c r="L137" s="21"/>
      <c r="M137" s="21">
        <v>2</v>
      </c>
      <c r="N137" s="21"/>
      <c r="O137" s="21"/>
      <c r="P137" s="21"/>
      <c r="Q137" s="21"/>
      <c r="R137" s="21"/>
    </row>
    <row r="138" spans="1:18" ht="25.5" x14ac:dyDescent="0.2">
      <c r="A138" s="21">
        <v>115</v>
      </c>
      <c r="B138" s="21" t="s">
        <v>189</v>
      </c>
      <c r="C138" s="21" t="s">
        <v>190</v>
      </c>
      <c r="D138" s="83" t="s">
        <v>191</v>
      </c>
      <c r="E138" s="21"/>
      <c r="F138" s="33">
        <v>10</v>
      </c>
      <c r="G138" s="33" t="s">
        <v>286</v>
      </c>
      <c r="H138" s="21">
        <v>6</v>
      </c>
      <c r="I138" s="26" t="s">
        <v>285</v>
      </c>
      <c r="J138" s="26"/>
      <c r="K138" s="33" t="s">
        <v>47</v>
      </c>
      <c r="L138" s="21"/>
      <c r="M138" s="21">
        <v>3</v>
      </c>
      <c r="N138" s="21"/>
      <c r="O138" s="21"/>
      <c r="P138" s="21"/>
      <c r="Q138" s="21"/>
      <c r="R138" s="21"/>
    </row>
    <row r="139" spans="1:18" ht="25.5" x14ac:dyDescent="0.2">
      <c r="A139" s="21">
        <v>79</v>
      </c>
      <c r="B139" s="21" t="s">
        <v>189</v>
      </c>
      <c r="C139" s="21" t="s">
        <v>190</v>
      </c>
      <c r="D139" s="83" t="s">
        <v>191</v>
      </c>
      <c r="E139" s="21"/>
      <c r="F139" s="33">
        <v>11</v>
      </c>
      <c r="G139" s="33" t="s">
        <v>228</v>
      </c>
      <c r="H139" s="21">
        <v>1</v>
      </c>
      <c r="I139" s="26" t="s">
        <v>229</v>
      </c>
      <c r="J139" s="26"/>
      <c r="K139" s="33" t="s">
        <v>47</v>
      </c>
      <c r="L139" s="21"/>
      <c r="M139" s="21">
        <v>3</v>
      </c>
      <c r="N139" s="21"/>
      <c r="O139" s="21"/>
      <c r="P139" s="21"/>
      <c r="Q139" s="21"/>
      <c r="R139" s="21"/>
    </row>
    <row r="140" spans="1:18" ht="25.5" x14ac:dyDescent="0.2">
      <c r="A140" s="21">
        <v>54</v>
      </c>
      <c r="B140" s="21" t="s">
        <v>137</v>
      </c>
      <c r="C140" s="21" t="s">
        <v>138</v>
      </c>
      <c r="D140" s="22" t="s">
        <v>139</v>
      </c>
      <c r="E140" s="23" t="s">
        <v>140</v>
      </c>
      <c r="F140" s="33">
        <v>11</v>
      </c>
      <c r="G140" s="33" t="s">
        <v>166</v>
      </c>
      <c r="H140" s="24">
        <v>7</v>
      </c>
      <c r="I140" s="28" t="s">
        <v>167</v>
      </c>
      <c r="J140" s="26" t="s">
        <v>168</v>
      </c>
      <c r="K140" s="33" t="s">
        <v>144</v>
      </c>
      <c r="L140" s="21"/>
      <c r="M140" s="21">
        <v>2</v>
      </c>
      <c r="N140" s="21"/>
      <c r="O140" s="21"/>
      <c r="P140" s="21"/>
      <c r="Q140" s="21"/>
      <c r="R140" s="21"/>
    </row>
    <row r="141" spans="1:18" x14ac:dyDescent="0.2">
      <c r="A141" s="21">
        <v>55</v>
      </c>
      <c r="B141" s="21" t="s">
        <v>137</v>
      </c>
      <c r="C141" s="21" t="s">
        <v>138</v>
      </c>
      <c r="D141" s="22" t="s">
        <v>139</v>
      </c>
      <c r="E141" s="23" t="s">
        <v>140</v>
      </c>
      <c r="F141" s="33">
        <v>11</v>
      </c>
      <c r="G141" s="33" t="s">
        <v>166</v>
      </c>
      <c r="H141" s="27" t="s">
        <v>169</v>
      </c>
      <c r="I141" s="26" t="s">
        <v>170</v>
      </c>
      <c r="J141" s="21" t="s">
        <v>165</v>
      </c>
      <c r="K141" s="33" t="s">
        <v>144</v>
      </c>
      <c r="L141" s="21"/>
      <c r="M141" s="21">
        <v>3</v>
      </c>
      <c r="N141" s="21"/>
      <c r="O141" s="21"/>
      <c r="P141" s="21"/>
      <c r="Q141" s="21"/>
      <c r="R141" s="21"/>
    </row>
    <row r="142" spans="1:18" ht="51" x14ac:dyDescent="0.2">
      <c r="A142" s="21">
        <v>56</v>
      </c>
      <c r="B142" s="21" t="s">
        <v>137</v>
      </c>
      <c r="C142" s="21" t="s">
        <v>138</v>
      </c>
      <c r="D142" s="22" t="s">
        <v>139</v>
      </c>
      <c r="E142" s="23" t="s">
        <v>140</v>
      </c>
      <c r="F142" s="33">
        <v>12</v>
      </c>
      <c r="G142" s="33" t="s">
        <v>166</v>
      </c>
      <c r="H142" s="27" t="s">
        <v>171</v>
      </c>
      <c r="I142" s="26" t="s">
        <v>172</v>
      </c>
      <c r="J142" s="26" t="s">
        <v>173</v>
      </c>
      <c r="K142" s="33" t="s">
        <v>162</v>
      </c>
      <c r="L142" s="21"/>
      <c r="M142" s="21">
        <v>3</v>
      </c>
      <c r="N142" s="21"/>
      <c r="O142" s="21"/>
      <c r="P142" s="21"/>
      <c r="Q142" s="21"/>
      <c r="R142" s="21"/>
    </row>
    <row r="143" spans="1:18" ht="38.25" x14ac:dyDescent="0.2">
      <c r="A143" s="21">
        <v>76</v>
      </c>
      <c r="B143" s="21" t="s">
        <v>189</v>
      </c>
      <c r="C143" s="21" t="s">
        <v>190</v>
      </c>
      <c r="D143" s="83" t="s">
        <v>191</v>
      </c>
      <c r="E143" s="21"/>
      <c r="F143" s="33">
        <v>11</v>
      </c>
      <c r="G143" s="33" t="s">
        <v>222</v>
      </c>
      <c r="H143" s="21">
        <v>3</v>
      </c>
      <c r="I143" s="26" t="s">
        <v>223</v>
      </c>
      <c r="J143" s="26"/>
      <c r="K143" s="33" t="s">
        <v>41</v>
      </c>
      <c r="L143" s="21"/>
      <c r="M143" s="21">
        <v>3</v>
      </c>
      <c r="N143" s="21"/>
      <c r="O143" s="21"/>
      <c r="P143" s="21"/>
      <c r="Q143" s="21"/>
      <c r="R143" s="21"/>
    </row>
    <row r="144" spans="1:18" ht="38.25" x14ac:dyDescent="0.2">
      <c r="A144" s="21">
        <v>77</v>
      </c>
      <c r="B144" s="21" t="s">
        <v>189</v>
      </c>
      <c r="C144" s="21" t="s">
        <v>190</v>
      </c>
      <c r="D144" s="83" t="s">
        <v>191</v>
      </c>
      <c r="E144" s="21"/>
      <c r="F144" s="33">
        <v>11</v>
      </c>
      <c r="G144" s="33" t="s">
        <v>222</v>
      </c>
      <c r="H144" s="21">
        <v>4</v>
      </c>
      <c r="I144" s="26" t="s">
        <v>224</v>
      </c>
      <c r="J144" s="26" t="s">
        <v>225</v>
      </c>
      <c r="K144" s="33" t="s">
        <v>41</v>
      </c>
      <c r="L144" s="21"/>
      <c r="M144" s="21">
        <v>3</v>
      </c>
      <c r="N144" s="21"/>
      <c r="O144" s="21"/>
      <c r="P144" s="21"/>
      <c r="Q144" s="21"/>
      <c r="R144" s="21"/>
    </row>
    <row r="145" spans="1:18" ht="38.25" x14ac:dyDescent="0.2">
      <c r="A145" s="21">
        <v>78</v>
      </c>
      <c r="B145" s="21" t="s">
        <v>189</v>
      </c>
      <c r="C145" s="21" t="s">
        <v>190</v>
      </c>
      <c r="D145" s="83" t="s">
        <v>191</v>
      </c>
      <c r="E145" s="21"/>
      <c r="F145" s="33">
        <v>11</v>
      </c>
      <c r="G145" s="33" t="s">
        <v>222</v>
      </c>
      <c r="H145" s="21">
        <v>7</v>
      </c>
      <c r="I145" s="26" t="s">
        <v>226</v>
      </c>
      <c r="J145" s="26" t="s">
        <v>227</v>
      </c>
      <c r="K145" s="33" t="s">
        <v>47</v>
      </c>
      <c r="L145" s="21"/>
      <c r="M145" s="21">
        <v>3</v>
      </c>
      <c r="N145" s="21"/>
      <c r="O145" s="21"/>
      <c r="P145" s="21"/>
      <c r="Q145" s="21"/>
      <c r="R145" s="21"/>
    </row>
    <row r="146" spans="1:18" ht="25.5" x14ac:dyDescent="0.2">
      <c r="A146" s="21">
        <v>53</v>
      </c>
      <c r="B146" s="21" t="s">
        <v>137</v>
      </c>
      <c r="C146" s="21" t="s">
        <v>138</v>
      </c>
      <c r="D146" s="22" t="s">
        <v>139</v>
      </c>
      <c r="E146" s="23" t="s">
        <v>140</v>
      </c>
      <c r="F146" s="33">
        <v>13</v>
      </c>
      <c r="G146" s="33" t="s">
        <v>163</v>
      </c>
      <c r="H146" s="24">
        <v>1</v>
      </c>
      <c r="I146" s="26" t="s">
        <v>164</v>
      </c>
      <c r="J146" s="21" t="s">
        <v>165</v>
      </c>
      <c r="K146" s="33" t="s">
        <v>144</v>
      </c>
      <c r="L146" s="21"/>
      <c r="M146" s="21">
        <v>2</v>
      </c>
      <c r="N146" s="21"/>
      <c r="O146" s="21"/>
      <c r="P146" s="21"/>
      <c r="Q146" s="21"/>
      <c r="R146" s="21"/>
    </row>
    <row r="147" spans="1:18" x14ac:dyDescent="0.2">
      <c r="A147" s="21">
        <v>80</v>
      </c>
      <c r="B147" s="21" t="s">
        <v>189</v>
      </c>
      <c r="C147" s="21" t="s">
        <v>190</v>
      </c>
      <c r="D147" s="83" t="s">
        <v>191</v>
      </c>
      <c r="E147" s="21"/>
      <c r="F147" s="33">
        <v>13</v>
      </c>
      <c r="G147" s="33" t="s">
        <v>230</v>
      </c>
      <c r="H147" s="21">
        <v>3</v>
      </c>
      <c r="I147" s="26" t="s">
        <v>231</v>
      </c>
      <c r="J147" s="26"/>
      <c r="K147" s="33" t="s">
        <v>47</v>
      </c>
      <c r="L147" s="21"/>
      <c r="M147" s="21">
        <v>2</v>
      </c>
      <c r="N147" s="21"/>
      <c r="O147" s="21"/>
      <c r="P147" s="21"/>
      <c r="Q147" s="21"/>
      <c r="R147" s="21"/>
    </row>
    <row r="148" spans="1:18" x14ac:dyDescent="0.2">
      <c r="A148" s="21">
        <v>57</v>
      </c>
      <c r="B148" s="21" t="s">
        <v>137</v>
      </c>
      <c r="C148" s="21" t="s">
        <v>138</v>
      </c>
      <c r="D148" s="22" t="s">
        <v>139</v>
      </c>
      <c r="E148" s="23" t="s">
        <v>140</v>
      </c>
      <c r="F148" s="33">
        <v>13</v>
      </c>
      <c r="G148" s="33" t="s">
        <v>174</v>
      </c>
      <c r="H148" s="27" t="s">
        <v>175</v>
      </c>
      <c r="I148" s="26" t="s">
        <v>176</v>
      </c>
      <c r="J148" s="21" t="s">
        <v>165</v>
      </c>
      <c r="K148" s="33" t="s">
        <v>144</v>
      </c>
      <c r="L148" s="21"/>
      <c r="M148" s="21">
        <v>3</v>
      </c>
      <c r="N148" s="21"/>
      <c r="O148" s="21"/>
      <c r="P148" s="21"/>
      <c r="Q148" s="21"/>
      <c r="R148" s="21"/>
    </row>
    <row r="149" spans="1:18" ht="63.75" x14ac:dyDescent="0.2">
      <c r="A149" s="21">
        <v>81</v>
      </c>
      <c r="B149" s="21" t="s">
        <v>189</v>
      </c>
      <c r="C149" s="21" t="s">
        <v>190</v>
      </c>
      <c r="D149" s="83" t="s">
        <v>191</v>
      </c>
      <c r="E149" s="21"/>
      <c r="F149" s="33">
        <v>13</v>
      </c>
      <c r="G149" s="33" t="s">
        <v>232</v>
      </c>
      <c r="H149" s="21">
        <v>6</v>
      </c>
      <c r="I149" s="26" t="s">
        <v>233</v>
      </c>
      <c r="J149" s="26" t="s">
        <v>234</v>
      </c>
      <c r="K149" s="33" t="s">
        <v>47</v>
      </c>
      <c r="L149" s="21"/>
      <c r="M149" s="21">
        <v>1</v>
      </c>
      <c r="N149" s="21"/>
      <c r="O149" s="21"/>
      <c r="P149" s="21" t="s">
        <v>496</v>
      </c>
      <c r="Q149" s="21"/>
      <c r="R149" s="21"/>
    </row>
    <row r="150" spans="1:18" ht="90" thickBot="1" x14ac:dyDescent="0.25">
      <c r="A150" s="62">
        <v>82</v>
      </c>
      <c r="B150" s="62" t="s">
        <v>189</v>
      </c>
      <c r="C150" s="62" t="s">
        <v>190</v>
      </c>
      <c r="D150" s="85" t="s">
        <v>191</v>
      </c>
      <c r="E150" s="62"/>
      <c r="F150" s="66">
        <v>13</v>
      </c>
      <c r="G150" s="66" t="s">
        <v>232</v>
      </c>
      <c r="H150" s="62">
        <v>11</v>
      </c>
      <c r="I150" s="45" t="s">
        <v>235</v>
      </c>
      <c r="J150" s="45" t="s">
        <v>236</v>
      </c>
      <c r="K150" s="66" t="s">
        <v>47</v>
      </c>
      <c r="L150" s="62"/>
      <c r="M150" s="62">
        <v>1</v>
      </c>
      <c r="N150" s="21"/>
      <c r="O150" s="21"/>
      <c r="P150" s="21" t="s">
        <v>496</v>
      </c>
      <c r="Q150" s="21"/>
      <c r="R150" s="21"/>
    </row>
    <row r="151" spans="1:18" ht="63.75" x14ac:dyDescent="0.2">
      <c r="A151" s="52">
        <v>83</v>
      </c>
      <c r="B151" s="52" t="s">
        <v>189</v>
      </c>
      <c r="C151" s="52" t="s">
        <v>190</v>
      </c>
      <c r="D151" s="87" t="s">
        <v>191</v>
      </c>
      <c r="E151" s="52"/>
      <c r="F151" s="57">
        <v>13</v>
      </c>
      <c r="G151" s="57" t="s">
        <v>232</v>
      </c>
      <c r="H151" s="52">
        <v>14</v>
      </c>
      <c r="I151" s="41" t="s">
        <v>237</v>
      </c>
      <c r="J151" s="41" t="s">
        <v>238</v>
      </c>
      <c r="K151" s="57" t="s">
        <v>47</v>
      </c>
      <c r="L151" s="52"/>
      <c r="M151" s="52">
        <v>1</v>
      </c>
      <c r="N151" s="52"/>
      <c r="O151" s="52"/>
      <c r="P151" s="52" t="s">
        <v>496</v>
      </c>
      <c r="Q151" s="52"/>
      <c r="R151" s="21"/>
    </row>
    <row r="152" spans="1:18" ht="39" thickBot="1" x14ac:dyDescent="0.25">
      <c r="A152" s="62">
        <v>85</v>
      </c>
      <c r="B152" s="62" t="s">
        <v>189</v>
      </c>
      <c r="C152" s="62" t="s">
        <v>190</v>
      </c>
      <c r="D152" s="85" t="s">
        <v>191</v>
      </c>
      <c r="E152" s="62"/>
      <c r="F152" s="66">
        <v>13</v>
      </c>
      <c r="G152" s="66" t="s">
        <v>232</v>
      </c>
      <c r="H152" s="62">
        <v>7</v>
      </c>
      <c r="I152" s="45" t="s">
        <v>242</v>
      </c>
      <c r="J152" s="45" t="s">
        <v>243</v>
      </c>
      <c r="K152" s="66" t="s">
        <v>47</v>
      </c>
      <c r="L152" s="62"/>
      <c r="M152" s="62">
        <v>3</v>
      </c>
      <c r="N152" s="21"/>
      <c r="O152" s="21"/>
      <c r="P152" s="21"/>
      <c r="Q152" s="21"/>
      <c r="R152" s="21"/>
    </row>
    <row r="153" spans="1:18" x14ac:dyDescent="0.2">
      <c r="A153" s="52">
        <v>58</v>
      </c>
      <c r="B153" s="52" t="s">
        <v>137</v>
      </c>
      <c r="C153" s="52" t="s">
        <v>138</v>
      </c>
      <c r="D153" s="53" t="s">
        <v>139</v>
      </c>
      <c r="E153" s="54" t="s">
        <v>140</v>
      </c>
      <c r="F153" s="57">
        <v>14</v>
      </c>
      <c r="G153" s="57" t="s">
        <v>177</v>
      </c>
      <c r="H153" s="88" t="s">
        <v>178</v>
      </c>
      <c r="I153" s="41" t="s">
        <v>179</v>
      </c>
      <c r="J153" s="52" t="s">
        <v>165</v>
      </c>
      <c r="K153" s="57" t="s">
        <v>144</v>
      </c>
      <c r="L153" s="52"/>
      <c r="M153" s="52">
        <v>1</v>
      </c>
      <c r="N153" s="21"/>
      <c r="O153" s="21"/>
      <c r="P153" s="21" t="s">
        <v>496</v>
      </c>
      <c r="Q153" s="21"/>
      <c r="R153" s="21"/>
    </row>
    <row r="154" spans="1:18" ht="51" x14ac:dyDescent="0.2">
      <c r="A154" s="21">
        <v>84</v>
      </c>
      <c r="B154" s="21" t="s">
        <v>189</v>
      </c>
      <c r="C154" s="21" t="s">
        <v>190</v>
      </c>
      <c r="D154" s="83" t="s">
        <v>191</v>
      </c>
      <c r="E154" s="21"/>
      <c r="F154" s="33">
        <v>13</v>
      </c>
      <c r="G154" s="33" t="s">
        <v>239</v>
      </c>
      <c r="H154" s="21">
        <v>18</v>
      </c>
      <c r="I154" s="26" t="s">
        <v>240</v>
      </c>
      <c r="J154" s="26" t="s">
        <v>241</v>
      </c>
      <c r="K154" s="33" t="s">
        <v>47</v>
      </c>
      <c r="L154" s="21"/>
      <c r="M154" s="21">
        <v>1</v>
      </c>
      <c r="N154" s="21"/>
      <c r="O154" s="21"/>
      <c r="P154" s="21" t="s">
        <v>496</v>
      </c>
      <c r="Q154" s="21"/>
      <c r="R154" s="21"/>
    </row>
    <row r="155" spans="1:18" ht="38.25" x14ac:dyDescent="0.2">
      <c r="A155" s="21">
        <v>86</v>
      </c>
      <c r="B155" s="21" t="s">
        <v>189</v>
      </c>
      <c r="C155" s="21" t="s">
        <v>190</v>
      </c>
      <c r="D155" s="83" t="s">
        <v>191</v>
      </c>
      <c r="E155" s="21"/>
      <c r="F155" s="33">
        <v>13</v>
      </c>
      <c r="G155" s="33" t="s">
        <v>239</v>
      </c>
      <c r="H155" s="21">
        <v>19</v>
      </c>
      <c r="I155" s="26" t="s">
        <v>242</v>
      </c>
      <c r="J155" s="26" t="s">
        <v>243</v>
      </c>
      <c r="K155" s="33" t="s">
        <v>47</v>
      </c>
      <c r="L155" s="21"/>
      <c r="M155" s="21">
        <v>3</v>
      </c>
      <c r="N155" s="21"/>
      <c r="O155" s="21"/>
      <c r="P155" s="21"/>
      <c r="Q155" s="21"/>
      <c r="R155" s="21"/>
    </row>
    <row r="156" spans="1:18" ht="25.5" x14ac:dyDescent="0.2">
      <c r="A156" s="21">
        <v>87</v>
      </c>
      <c r="B156" s="21" t="s">
        <v>189</v>
      </c>
      <c r="C156" s="21" t="s">
        <v>190</v>
      </c>
      <c r="D156" s="83" t="s">
        <v>191</v>
      </c>
      <c r="E156" s="21"/>
      <c r="F156" s="33">
        <v>14</v>
      </c>
      <c r="G156" s="33" t="s">
        <v>239</v>
      </c>
      <c r="H156" s="21">
        <v>5</v>
      </c>
      <c r="I156" s="26" t="s">
        <v>244</v>
      </c>
      <c r="J156" s="26"/>
      <c r="K156" s="33" t="s">
        <v>47</v>
      </c>
      <c r="L156" s="21"/>
      <c r="M156" s="21">
        <v>2</v>
      </c>
      <c r="N156" s="21"/>
      <c r="O156" s="21"/>
      <c r="P156" s="21"/>
      <c r="Q156" s="21"/>
      <c r="R156" s="21"/>
    </row>
    <row r="157" spans="1:18" x14ac:dyDescent="0.2">
      <c r="A157" s="21">
        <v>88</v>
      </c>
      <c r="B157" s="21" t="s">
        <v>189</v>
      </c>
      <c r="C157" s="21" t="s">
        <v>190</v>
      </c>
      <c r="D157" s="83" t="s">
        <v>191</v>
      </c>
      <c r="E157" s="21"/>
      <c r="F157" s="33">
        <v>14</v>
      </c>
      <c r="G157" s="33" t="s">
        <v>239</v>
      </c>
      <c r="H157" s="21">
        <v>5</v>
      </c>
      <c r="I157" s="26" t="s">
        <v>245</v>
      </c>
      <c r="J157" s="26" t="s">
        <v>246</v>
      </c>
      <c r="K157" s="33" t="s">
        <v>47</v>
      </c>
      <c r="L157" s="21"/>
      <c r="M157" s="21">
        <v>2</v>
      </c>
      <c r="N157" s="21"/>
      <c r="O157" s="21"/>
      <c r="P157" s="21"/>
      <c r="Q157" s="21"/>
      <c r="R157" s="21"/>
    </row>
    <row r="158" spans="1:18" ht="102.75" thickBot="1" x14ac:dyDescent="0.25">
      <c r="A158" s="62">
        <v>89</v>
      </c>
      <c r="B158" s="62" t="s">
        <v>189</v>
      </c>
      <c r="C158" s="62" t="s">
        <v>190</v>
      </c>
      <c r="D158" s="85" t="s">
        <v>191</v>
      </c>
      <c r="E158" s="62"/>
      <c r="F158" s="66">
        <v>14</v>
      </c>
      <c r="G158" s="66" t="s">
        <v>239</v>
      </c>
      <c r="H158" s="62">
        <v>5</v>
      </c>
      <c r="I158" s="45" t="s">
        <v>247</v>
      </c>
      <c r="J158" s="45" t="s">
        <v>248</v>
      </c>
      <c r="K158" s="66" t="s">
        <v>47</v>
      </c>
      <c r="L158" s="62"/>
      <c r="M158" s="62">
        <v>2</v>
      </c>
      <c r="N158" s="62"/>
      <c r="O158" s="62"/>
      <c r="P158" s="62"/>
      <c r="Q158" s="62"/>
      <c r="R158" s="62"/>
    </row>
    <row r="159" spans="1:18" ht="38.25" x14ac:dyDescent="0.2">
      <c r="A159" s="52">
        <v>90</v>
      </c>
      <c r="B159" s="52" t="s">
        <v>189</v>
      </c>
      <c r="C159" s="52" t="s">
        <v>190</v>
      </c>
      <c r="D159" s="87" t="s">
        <v>191</v>
      </c>
      <c r="E159" s="52"/>
      <c r="F159" s="57">
        <v>14</v>
      </c>
      <c r="G159" s="57" t="s">
        <v>239</v>
      </c>
      <c r="H159" s="52">
        <v>12</v>
      </c>
      <c r="I159" s="41" t="s">
        <v>249</v>
      </c>
      <c r="J159" s="41" t="s">
        <v>250</v>
      </c>
      <c r="K159" s="57" t="s">
        <v>47</v>
      </c>
      <c r="L159" s="52"/>
      <c r="M159" s="52">
        <v>2</v>
      </c>
      <c r="N159" s="52"/>
      <c r="O159" s="52"/>
      <c r="P159" s="52"/>
      <c r="Q159" s="52"/>
      <c r="R159" s="52"/>
    </row>
    <row r="160" spans="1:18" ht="38.25" x14ac:dyDescent="0.2">
      <c r="A160" s="21">
        <v>91</v>
      </c>
      <c r="B160" s="21" t="s">
        <v>189</v>
      </c>
      <c r="C160" s="21" t="s">
        <v>190</v>
      </c>
      <c r="D160" s="83" t="s">
        <v>191</v>
      </c>
      <c r="E160" s="21"/>
      <c r="F160" s="33">
        <v>14</v>
      </c>
      <c r="G160" s="33" t="s">
        <v>239</v>
      </c>
      <c r="H160" s="21">
        <v>15</v>
      </c>
      <c r="I160" s="26" t="s">
        <v>251</v>
      </c>
      <c r="J160" s="26" t="s">
        <v>252</v>
      </c>
      <c r="K160" s="33" t="s">
        <v>47</v>
      </c>
      <c r="L160" s="21"/>
      <c r="M160" s="21">
        <v>2</v>
      </c>
      <c r="N160" s="21"/>
      <c r="O160" s="21"/>
      <c r="P160" s="21"/>
      <c r="Q160" s="21"/>
      <c r="R160" s="21"/>
    </row>
    <row r="161" spans="1:18" x14ac:dyDescent="0.2">
      <c r="A161" s="21">
        <v>42</v>
      </c>
      <c r="B161" s="21" t="s">
        <v>100</v>
      </c>
      <c r="C161" s="21" t="s">
        <v>101</v>
      </c>
      <c r="D161" s="22" t="s">
        <v>102</v>
      </c>
      <c r="E161" s="84">
        <v>441293886490</v>
      </c>
      <c r="F161" s="33">
        <v>14</v>
      </c>
      <c r="G161" s="33" t="s">
        <v>125</v>
      </c>
      <c r="H161" s="24">
        <v>19</v>
      </c>
      <c r="I161" s="26" t="s">
        <v>126</v>
      </c>
      <c r="J161" s="26" t="s">
        <v>127</v>
      </c>
      <c r="K161" s="33" t="s">
        <v>47</v>
      </c>
      <c r="L161" s="21"/>
      <c r="M161" s="21">
        <v>1</v>
      </c>
      <c r="N161" s="21"/>
      <c r="O161" s="21"/>
      <c r="P161" s="21" t="s">
        <v>496</v>
      </c>
      <c r="Q161" s="21"/>
      <c r="R161" s="21"/>
    </row>
    <row r="162" spans="1:18" x14ac:dyDescent="0.2">
      <c r="A162" s="21">
        <v>59</v>
      </c>
      <c r="B162" s="21" t="s">
        <v>137</v>
      </c>
      <c r="C162" s="21" t="s">
        <v>138</v>
      </c>
      <c r="D162" s="22" t="s">
        <v>139</v>
      </c>
      <c r="E162" s="23" t="s">
        <v>140</v>
      </c>
      <c r="F162" s="33">
        <v>15</v>
      </c>
      <c r="G162" s="33" t="s">
        <v>180</v>
      </c>
      <c r="H162" s="27" t="s">
        <v>181</v>
      </c>
      <c r="I162" s="26" t="s">
        <v>182</v>
      </c>
      <c r="J162" s="21" t="s">
        <v>165</v>
      </c>
      <c r="K162" s="33" t="s">
        <v>144</v>
      </c>
      <c r="L162" s="21"/>
      <c r="M162" s="21">
        <v>2</v>
      </c>
      <c r="N162" s="21"/>
      <c r="O162" s="21"/>
      <c r="P162" s="21"/>
      <c r="Q162" s="21"/>
      <c r="R162" s="21"/>
    </row>
    <row r="163" spans="1:18" ht="25.5" x14ac:dyDescent="0.2">
      <c r="A163" s="21">
        <v>92</v>
      </c>
      <c r="B163" s="21" t="s">
        <v>189</v>
      </c>
      <c r="C163" s="21" t="s">
        <v>190</v>
      </c>
      <c r="D163" s="83" t="s">
        <v>191</v>
      </c>
      <c r="E163" s="21"/>
      <c r="F163" s="33">
        <v>14</v>
      </c>
      <c r="G163" s="33" t="s">
        <v>125</v>
      </c>
      <c r="H163" s="21">
        <v>17</v>
      </c>
      <c r="I163" s="26" t="s">
        <v>253</v>
      </c>
      <c r="J163" s="26" t="s">
        <v>254</v>
      </c>
      <c r="K163" s="33" t="s">
        <v>47</v>
      </c>
      <c r="L163" s="21"/>
      <c r="M163" s="21">
        <v>2</v>
      </c>
      <c r="N163" s="21"/>
      <c r="O163" s="21"/>
      <c r="P163" s="21"/>
      <c r="Q163" s="21"/>
      <c r="R163" s="21"/>
    </row>
    <row r="164" spans="1:18" x14ac:dyDescent="0.2">
      <c r="A164" s="21">
        <v>93</v>
      </c>
      <c r="B164" s="21" t="s">
        <v>189</v>
      </c>
      <c r="C164" s="21" t="s">
        <v>190</v>
      </c>
      <c r="D164" s="83" t="s">
        <v>191</v>
      </c>
      <c r="E164" s="21"/>
      <c r="F164" s="33">
        <v>15</v>
      </c>
      <c r="G164" s="33" t="s">
        <v>125</v>
      </c>
      <c r="H164" s="21">
        <v>1</v>
      </c>
      <c r="I164" s="26" t="s">
        <v>255</v>
      </c>
      <c r="J164" s="26"/>
      <c r="K164" s="33" t="s">
        <v>47</v>
      </c>
      <c r="L164" s="21"/>
      <c r="M164" s="21">
        <v>2</v>
      </c>
      <c r="N164" s="21"/>
      <c r="O164" s="21"/>
      <c r="P164" s="21"/>
      <c r="Q164" s="21"/>
      <c r="R164" s="21"/>
    </row>
    <row r="165" spans="1:18" x14ac:dyDescent="0.2">
      <c r="A165" s="21">
        <v>94</v>
      </c>
      <c r="B165" s="21" t="s">
        <v>189</v>
      </c>
      <c r="C165" s="21" t="s">
        <v>190</v>
      </c>
      <c r="D165" s="83" t="s">
        <v>191</v>
      </c>
      <c r="E165" s="21"/>
      <c r="F165" s="33">
        <v>15</v>
      </c>
      <c r="G165" s="33" t="s">
        <v>125</v>
      </c>
      <c r="H165" s="21">
        <v>2</v>
      </c>
      <c r="I165" s="26" t="s">
        <v>256</v>
      </c>
      <c r="J165" s="26" t="s">
        <v>257</v>
      </c>
      <c r="K165" s="33" t="s">
        <v>47</v>
      </c>
      <c r="L165" s="21"/>
      <c r="M165" s="21">
        <v>2</v>
      </c>
      <c r="N165" s="21"/>
      <c r="O165" s="21"/>
      <c r="P165" s="21"/>
      <c r="Q165" s="21"/>
      <c r="R165" s="21"/>
    </row>
    <row r="166" spans="1:18" x14ac:dyDescent="0.2">
      <c r="A166" s="21">
        <v>95</v>
      </c>
      <c r="B166" s="21" t="s">
        <v>189</v>
      </c>
      <c r="C166" s="21" t="s">
        <v>190</v>
      </c>
      <c r="D166" s="83" t="s">
        <v>191</v>
      </c>
      <c r="E166" s="21"/>
      <c r="F166" s="33">
        <v>15</v>
      </c>
      <c r="G166" s="33" t="s">
        <v>125</v>
      </c>
      <c r="H166" s="21">
        <v>5</v>
      </c>
      <c r="I166" s="26" t="s">
        <v>256</v>
      </c>
      <c r="J166" s="26" t="s">
        <v>257</v>
      </c>
      <c r="K166" s="33" t="s">
        <v>47</v>
      </c>
      <c r="L166" s="21"/>
      <c r="M166" s="21">
        <v>1</v>
      </c>
      <c r="N166" s="21"/>
      <c r="O166" s="21"/>
      <c r="P166" s="21" t="s">
        <v>496</v>
      </c>
      <c r="Q166" s="21"/>
      <c r="R166" s="21"/>
    </row>
    <row r="167" spans="1:18" x14ac:dyDescent="0.2">
      <c r="A167" s="21">
        <v>43</v>
      </c>
      <c r="B167" s="21" t="s">
        <v>100</v>
      </c>
      <c r="C167" s="21" t="s">
        <v>101</v>
      </c>
      <c r="D167" s="22" t="s">
        <v>102</v>
      </c>
      <c r="E167" s="84">
        <v>441293886490</v>
      </c>
      <c r="F167" s="33">
        <v>15</v>
      </c>
      <c r="G167" s="33" t="s">
        <v>128</v>
      </c>
      <c r="H167" s="24">
        <v>10</v>
      </c>
      <c r="I167" s="26" t="s">
        <v>126</v>
      </c>
      <c r="J167" s="26" t="s">
        <v>127</v>
      </c>
      <c r="K167" s="33" t="s">
        <v>47</v>
      </c>
      <c r="L167" s="21"/>
      <c r="M167" s="21">
        <v>1</v>
      </c>
      <c r="N167" s="21"/>
      <c r="O167" s="21"/>
      <c r="P167" s="21" t="s">
        <v>496</v>
      </c>
      <c r="Q167" s="21"/>
      <c r="R167" s="21"/>
    </row>
    <row r="168" spans="1:18" x14ac:dyDescent="0.2">
      <c r="A168" s="21">
        <v>60</v>
      </c>
      <c r="B168" s="21" t="s">
        <v>137</v>
      </c>
      <c r="C168" s="21" t="s">
        <v>138</v>
      </c>
      <c r="D168" s="22" t="s">
        <v>139</v>
      </c>
      <c r="E168" s="23" t="s">
        <v>140</v>
      </c>
      <c r="F168" s="33">
        <v>15</v>
      </c>
      <c r="G168" s="33" t="s">
        <v>183</v>
      </c>
      <c r="H168" s="27" t="s">
        <v>184</v>
      </c>
      <c r="I168" s="26" t="s">
        <v>185</v>
      </c>
      <c r="J168" s="21" t="s">
        <v>165</v>
      </c>
      <c r="K168" s="33" t="s">
        <v>144</v>
      </c>
      <c r="L168" s="21"/>
      <c r="M168" s="21">
        <v>1</v>
      </c>
      <c r="N168" s="21"/>
      <c r="O168" s="21"/>
      <c r="P168" s="21" t="s">
        <v>496</v>
      </c>
      <c r="Q168" s="21"/>
      <c r="R168" s="21"/>
    </row>
    <row r="169" spans="1:18" ht="25.5" x14ac:dyDescent="0.2">
      <c r="A169" s="21">
        <v>96</v>
      </c>
      <c r="B169" s="21" t="s">
        <v>189</v>
      </c>
      <c r="C169" s="21" t="s">
        <v>190</v>
      </c>
      <c r="D169" s="83" t="s">
        <v>191</v>
      </c>
      <c r="E169" s="21"/>
      <c r="F169" s="33">
        <v>15</v>
      </c>
      <c r="G169" s="33" t="s">
        <v>128</v>
      </c>
      <c r="H169" s="21">
        <v>8</v>
      </c>
      <c r="I169" s="26" t="s">
        <v>253</v>
      </c>
      <c r="J169" s="26" t="s">
        <v>254</v>
      </c>
      <c r="K169" s="33" t="s">
        <v>47</v>
      </c>
      <c r="L169" s="21"/>
      <c r="M169" s="21">
        <v>1</v>
      </c>
      <c r="N169" s="21"/>
      <c r="O169" s="21"/>
      <c r="P169" s="21" t="s">
        <v>496</v>
      </c>
      <c r="Q169" s="21"/>
      <c r="R169" s="21"/>
    </row>
    <row r="170" spans="1:18" x14ac:dyDescent="0.2">
      <c r="A170" s="21">
        <v>97</v>
      </c>
      <c r="B170" s="21" t="s">
        <v>189</v>
      </c>
      <c r="C170" s="21" t="s">
        <v>190</v>
      </c>
      <c r="D170" s="83" t="s">
        <v>191</v>
      </c>
      <c r="E170" s="21"/>
      <c r="F170" s="33">
        <v>15</v>
      </c>
      <c r="G170" s="33" t="s">
        <v>128</v>
      </c>
      <c r="H170" s="21">
        <v>13</v>
      </c>
      <c r="I170" s="26" t="s">
        <v>255</v>
      </c>
      <c r="J170" s="26"/>
      <c r="K170" s="33" t="s">
        <v>47</v>
      </c>
      <c r="L170" s="21"/>
      <c r="M170" s="21">
        <v>1</v>
      </c>
      <c r="N170" s="21"/>
      <c r="O170" s="21"/>
      <c r="P170" s="21" t="s">
        <v>496</v>
      </c>
      <c r="Q170" s="21"/>
      <c r="R170" s="21"/>
    </row>
    <row r="171" spans="1:18" x14ac:dyDescent="0.2">
      <c r="A171" s="21">
        <v>98</v>
      </c>
      <c r="B171" s="21" t="s">
        <v>189</v>
      </c>
      <c r="C171" s="21" t="s">
        <v>190</v>
      </c>
      <c r="D171" s="83" t="s">
        <v>191</v>
      </c>
      <c r="E171" s="21"/>
      <c r="F171" s="33">
        <v>15</v>
      </c>
      <c r="G171" s="33" t="s">
        <v>128</v>
      </c>
      <c r="H171" s="21">
        <v>14</v>
      </c>
      <c r="I171" s="26" t="s">
        <v>256</v>
      </c>
      <c r="J171" s="26" t="s">
        <v>257</v>
      </c>
      <c r="K171" s="33" t="s">
        <v>47</v>
      </c>
      <c r="L171" s="21"/>
      <c r="M171" s="21">
        <v>1</v>
      </c>
      <c r="N171" s="21"/>
      <c r="O171" s="21"/>
      <c r="P171" s="21" t="s">
        <v>496</v>
      </c>
      <c r="Q171" s="21"/>
      <c r="R171" s="21"/>
    </row>
    <row r="172" spans="1:18" x14ac:dyDescent="0.2">
      <c r="A172" s="21">
        <v>99</v>
      </c>
      <c r="B172" s="21" t="s">
        <v>189</v>
      </c>
      <c r="C172" s="21" t="s">
        <v>190</v>
      </c>
      <c r="D172" s="83" t="s">
        <v>191</v>
      </c>
      <c r="E172" s="21"/>
      <c r="F172" s="33">
        <v>15</v>
      </c>
      <c r="G172" s="33" t="s">
        <v>128</v>
      </c>
      <c r="H172" s="21">
        <v>17</v>
      </c>
      <c r="I172" s="26" t="s">
        <v>256</v>
      </c>
      <c r="J172" s="26" t="s">
        <v>257</v>
      </c>
      <c r="K172" s="33" t="s">
        <v>47</v>
      </c>
      <c r="L172" s="21"/>
      <c r="M172" s="21">
        <v>1</v>
      </c>
      <c r="N172" s="21"/>
      <c r="O172" s="21"/>
      <c r="P172" s="21" t="s">
        <v>496</v>
      </c>
      <c r="Q172" s="21"/>
      <c r="R172" s="21"/>
    </row>
    <row r="173" spans="1:18" ht="51" x14ac:dyDescent="0.2">
      <c r="A173" s="21">
        <v>100</v>
      </c>
      <c r="B173" s="21" t="s">
        <v>189</v>
      </c>
      <c r="C173" s="21" t="s">
        <v>190</v>
      </c>
      <c r="D173" s="83" t="s">
        <v>191</v>
      </c>
      <c r="E173" s="21"/>
      <c r="F173" s="33">
        <v>16</v>
      </c>
      <c r="G173" s="33" t="s">
        <v>258</v>
      </c>
      <c r="H173" s="21">
        <v>11</v>
      </c>
      <c r="I173" s="26" t="s">
        <v>259</v>
      </c>
      <c r="J173" s="26" t="s">
        <v>260</v>
      </c>
      <c r="K173" s="33" t="s">
        <v>47</v>
      </c>
      <c r="L173" s="21"/>
      <c r="M173" s="21">
        <v>2</v>
      </c>
      <c r="N173" s="21"/>
      <c r="O173" s="21"/>
      <c r="P173" s="21"/>
      <c r="Q173" s="21"/>
      <c r="R173" s="21"/>
    </row>
    <row r="174" spans="1:18" ht="38.25" x14ac:dyDescent="0.2">
      <c r="A174" s="21">
        <v>101</v>
      </c>
      <c r="B174" s="21" t="s">
        <v>189</v>
      </c>
      <c r="C174" s="21" t="s">
        <v>190</v>
      </c>
      <c r="D174" s="83" t="s">
        <v>191</v>
      </c>
      <c r="E174" s="21"/>
      <c r="F174" s="33">
        <v>17</v>
      </c>
      <c r="G174" s="33" t="s">
        <v>258</v>
      </c>
      <c r="H174" s="21">
        <v>1</v>
      </c>
      <c r="I174" s="26" t="s">
        <v>261</v>
      </c>
      <c r="J174" s="26" t="s">
        <v>262</v>
      </c>
      <c r="K174" s="33" t="s">
        <v>47</v>
      </c>
      <c r="L174" s="21"/>
      <c r="M174" s="21">
        <v>2</v>
      </c>
      <c r="N174" s="21"/>
      <c r="O174" s="21"/>
      <c r="P174" s="21"/>
      <c r="Q174" s="21"/>
      <c r="R174" s="21"/>
    </row>
    <row r="175" spans="1:18" x14ac:dyDescent="0.2">
      <c r="A175" s="21">
        <v>102</v>
      </c>
      <c r="B175" s="21" t="s">
        <v>189</v>
      </c>
      <c r="C175" s="21" t="s">
        <v>190</v>
      </c>
      <c r="D175" s="83" t="s">
        <v>191</v>
      </c>
      <c r="E175" s="21"/>
      <c r="F175" s="33">
        <v>17</v>
      </c>
      <c r="G175" s="33" t="s">
        <v>258</v>
      </c>
      <c r="H175" s="21">
        <v>1</v>
      </c>
      <c r="I175" s="26" t="s">
        <v>263</v>
      </c>
      <c r="J175" s="26" t="s">
        <v>262</v>
      </c>
      <c r="K175" s="33" t="s">
        <v>47</v>
      </c>
      <c r="L175" s="21"/>
      <c r="M175" s="21">
        <v>1</v>
      </c>
      <c r="N175" s="21"/>
      <c r="O175" s="21"/>
      <c r="P175" s="21" t="s">
        <v>496</v>
      </c>
      <c r="Q175" s="21"/>
      <c r="R175" s="21"/>
    </row>
    <row r="176" spans="1:18" x14ac:dyDescent="0.2">
      <c r="A176" s="21">
        <v>44</v>
      </c>
      <c r="B176" s="21" t="s">
        <v>100</v>
      </c>
      <c r="C176" s="21" t="s">
        <v>101</v>
      </c>
      <c r="D176" s="22" t="s">
        <v>102</v>
      </c>
      <c r="E176" s="84">
        <v>441293886490</v>
      </c>
      <c r="F176" s="33">
        <v>17</v>
      </c>
      <c r="G176" s="33" t="s">
        <v>129</v>
      </c>
      <c r="H176" s="24">
        <v>3</v>
      </c>
      <c r="I176" s="26" t="s">
        <v>130</v>
      </c>
      <c r="J176" s="26" t="s">
        <v>131</v>
      </c>
      <c r="K176" s="33" t="s">
        <v>47</v>
      </c>
      <c r="L176" s="21"/>
      <c r="M176" s="21">
        <v>2</v>
      </c>
      <c r="N176" s="21"/>
      <c r="O176" s="21"/>
      <c r="P176" s="21"/>
      <c r="Q176" s="21"/>
      <c r="R176" s="21"/>
    </row>
    <row r="177" spans="1:18" ht="51" x14ac:dyDescent="0.2">
      <c r="A177" s="21">
        <v>103</v>
      </c>
      <c r="B177" s="21" t="s">
        <v>189</v>
      </c>
      <c r="C177" s="21" t="s">
        <v>190</v>
      </c>
      <c r="D177" s="83" t="s">
        <v>191</v>
      </c>
      <c r="E177" s="21"/>
      <c r="F177" s="33">
        <v>17</v>
      </c>
      <c r="G177" s="33" t="s">
        <v>129</v>
      </c>
      <c r="H177" s="21">
        <v>3</v>
      </c>
      <c r="I177" s="26" t="s">
        <v>264</v>
      </c>
      <c r="J177" s="26" t="s">
        <v>265</v>
      </c>
      <c r="K177" s="33" t="s">
        <v>47</v>
      </c>
      <c r="L177" s="21"/>
      <c r="M177" s="21">
        <v>2</v>
      </c>
      <c r="N177" s="21"/>
      <c r="O177" s="21"/>
      <c r="P177" s="21"/>
      <c r="Q177" s="21"/>
      <c r="R177" s="21"/>
    </row>
    <row r="178" spans="1:18" x14ac:dyDescent="0.2">
      <c r="A178" s="21">
        <v>45</v>
      </c>
      <c r="B178" s="21" t="s">
        <v>100</v>
      </c>
      <c r="C178" s="21" t="s">
        <v>101</v>
      </c>
      <c r="D178" s="22" t="s">
        <v>102</v>
      </c>
      <c r="E178" s="84">
        <v>441293886490</v>
      </c>
      <c r="F178" s="33">
        <v>19</v>
      </c>
      <c r="G178" s="33" t="s">
        <v>132</v>
      </c>
      <c r="H178" s="24">
        <v>19</v>
      </c>
      <c r="I178" s="26" t="s">
        <v>133</v>
      </c>
      <c r="J178" s="26" t="s">
        <v>121</v>
      </c>
      <c r="K178" s="33" t="s">
        <v>47</v>
      </c>
      <c r="L178" s="21"/>
      <c r="M178" s="21">
        <v>3</v>
      </c>
      <c r="N178" s="21"/>
      <c r="O178" s="21"/>
      <c r="P178" s="21"/>
      <c r="Q178" s="21"/>
      <c r="R178" s="21"/>
    </row>
    <row r="179" spans="1:18" ht="63.75" x14ac:dyDescent="0.2">
      <c r="A179" s="21">
        <v>104</v>
      </c>
      <c r="B179" s="21" t="s">
        <v>189</v>
      </c>
      <c r="C179" s="21" t="s">
        <v>190</v>
      </c>
      <c r="D179" s="83" t="s">
        <v>191</v>
      </c>
      <c r="E179" s="21"/>
      <c r="F179" s="33">
        <v>19</v>
      </c>
      <c r="G179" s="33" t="s">
        <v>132</v>
      </c>
      <c r="H179" s="21">
        <v>3</v>
      </c>
      <c r="I179" s="26" t="s">
        <v>266</v>
      </c>
      <c r="J179" s="26" t="s">
        <v>267</v>
      </c>
      <c r="K179" s="33" t="s">
        <v>47</v>
      </c>
      <c r="L179" s="21"/>
      <c r="M179" s="21">
        <v>1</v>
      </c>
      <c r="N179" s="21"/>
      <c r="O179" s="21"/>
      <c r="P179" s="21" t="s">
        <v>496</v>
      </c>
      <c r="Q179" s="21"/>
      <c r="R179" s="21"/>
    </row>
    <row r="180" spans="1:18" ht="39" thickBot="1" x14ac:dyDescent="0.25">
      <c r="A180" s="62">
        <v>105</v>
      </c>
      <c r="B180" s="62" t="s">
        <v>189</v>
      </c>
      <c r="C180" s="62" t="s">
        <v>190</v>
      </c>
      <c r="D180" s="85" t="s">
        <v>191</v>
      </c>
      <c r="E180" s="62"/>
      <c r="F180" s="66">
        <v>19</v>
      </c>
      <c r="G180" s="66" t="s">
        <v>132</v>
      </c>
      <c r="H180" s="62">
        <v>19</v>
      </c>
      <c r="I180" s="45" t="s">
        <v>268</v>
      </c>
      <c r="J180" s="45" t="s">
        <v>269</v>
      </c>
      <c r="K180" s="66" t="s">
        <v>47</v>
      </c>
      <c r="L180" s="62"/>
      <c r="M180" s="62">
        <v>1</v>
      </c>
      <c r="N180" s="62"/>
      <c r="O180" s="62"/>
      <c r="P180" s="62" t="s">
        <v>496</v>
      </c>
      <c r="Q180" s="62"/>
      <c r="R180" s="62"/>
    </row>
    <row r="181" spans="1:18" ht="25.5" x14ac:dyDescent="0.2">
      <c r="A181" s="52">
        <v>106</v>
      </c>
      <c r="B181" s="52" t="s">
        <v>189</v>
      </c>
      <c r="C181" s="52" t="s">
        <v>190</v>
      </c>
      <c r="D181" s="87" t="s">
        <v>191</v>
      </c>
      <c r="E181" s="52"/>
      <c r="F181" s="57">
        <v>19</v>
      </c>
      <c r="G181" s="57" t="s">
        <v>132</v>
      </c>
      <c r="H181" s="52">
        <v>19</v>
      </c>
      <c r="I181" s="41" t="s">
        <v>270</v>
      </c>
      <c r="J181" s="41" t="s">
        <v>271</v>
      </c>
      <c r="K181" s="57" t="s">
        <v>47</v>
      </c>
      <c r="L181" s="52"/>
      <c r="M181" s="52">
        <v>2</v>
      </c>
      <c r="N181" s="52"/>
      <c r="O181" s="52"/>
      <c r="P181" s="52"/>
      <c r="Q181" s="52"/>
      <c r="R181" s="52"/>
    </row>
    <row r="182" spans="1:18" ht="25.5" x14ac:dyDescent="0.2">
      <c r="A182" s="21">
        <v>107</v>
      </c>
      <c r="B182" s="21" t="s">
        <v>189</v>
      </c>
      <c r="C182" s="21" t="s">
        <v>190</v>
      </c>
      <c r="D182" s="83" t="s">
        <v>191</v>
      </c>
      <c r="E182" s="21"/>
      <c r="F182" s="33">
        <v>20</v>
      </c>
      <c r="G182" s="33" t="s">
        <v>272</v>
      </c>
      <c r="H182" s="21">
        <v>3</v>
      </c>
      <c r="I182" s="26" t="s">
        <v>266</v>
      </c>
      <c r="J182" s="26" t="s">
        <v>273</v>
      </c>
      <c r="K182" s="33" t="s">
        <v>47</v>
      </c>
      <c r="L182" s="21"/>
      <c r="M182" s="21">
        <v>2</v>
      </c>
      <c r="N182" s="21"/>
      <c r="O182" s="21"/>
      <c r="P182" s="21"/>
      <c r="Q182" s="21"/>
      <c r="R182" s="21"/>
    </row>
    <row r="183" spans="1:18" ht="38.25" x14ac:dyDescent="0.2">
      <c r="A183" s="21">
        <v>108</v>
      </c>
      <c r="B183" s="21" t="s">
        <v>189</v>
      </c>
      <c r="C183" s="21" t="s">
        <v>190</v>
      </c>
      <c r="D183" s="83" t="s">
        <v>191</v>
      </c>
      <c r="E183" s="21"/>
      <c r="F183" s="33">
        <v>20</v>
      </c>
      <c r="G183" s="33" t="s">
        <v>272</v>
      </c>
      <c r="H183" s="21">
        <v>13</v>
      </c>
      <c r="I183" s="26" t="s">
        <v>274</v>
      </c>
      <c r="J183" s="26" t="s">
        <v>269</v>
      </c>
      <c r="K183" s="33" t="s">
        <v>47</v>
      </c>
      <c r="L183" s="21"/>
      <c r="M183" s="21">
        <v>2</v>
      </c>
      <c r="N183" s="21"/>
      <c r="O183" s="21"/>
      <c r="P183" s="21"/>
      <c r="Q183" s="21"/>
      <c r="R183" s="21"/>
    </row>
    <row r="184" spans="1:18" ht="25.5" x14ac:dyDescent="0.2">
      <c r="A184" s="21">
        <v>109</v>
      </c>
      <c r="B184" s="21" t="s">
        <v>189</v>
      </c>
      <c r="C184" s="21" t="s">
        <v>190</v>
      </c>
      <c r="D184" s="83" t="s">
        <v>191</v>
      </c>
      <c r="E184" s="21"/>
      <c r="F184" s="33">
        <v>20</v>
      </c>
      <c r="G184" s="33" t="s">
        <v>272</v>
      </c>
      <c r="H184" s="21">
        <v>10</v>
      </c>
      <c r="I184" s="26" t="s">
        <v>275</v>
      </c>
      <c r="J184" s="26" t="s">
        <v>276</v>
      </c>
      <c r="K184" s="33" t="s">
        <v>47</v>
      </c>
      <c r="L184" s="21"/>
      <c r="M184" s="21">
        <v>3</v>
      </c>
      <c r="N184" s="21"/>
      <c r="O184" s="21"/>
      <c r="P184" s="21"/>
      <c r="Q184" s="21"/>
      <c r="R184" s="21"/>
    </row>
    <row r="185" spans="1:18" ht="25.5" x14ac:dyDescent="0.2">
      <c r="A185" s="21">
        <v>110</v>
      </c>
      <c r="B185" s="21" t="s">
        <v>189</v>
      </c>
      <c r="C185" s="21" t="s">
        <v>190</v>
      </c>
      <c r="D185" s="83" t="s">
        <v>191</v>
      </c>
      <c r="E185" s="21"/>
      <c r="F185" s="33">
        <v>20</v>
      </c>
      <c r="G185" s="33" t="s">
        <v>277</v>
      </c>
      <c r="H185" s="21">
        <v>17</v>
      </c>
      <c r="I185" s="26" t="s">
        <v>278</v>
      </c>
      <c r="J185" s="26" t="s">
        <v>279</v>
      </c>
      <c r="K185" s="33" t="s">
        <v>47</v>
      </c>
      <c r="L185" s="21"/>
      <c r="M185" s="21">
        <v>3</v>
      </c>
      <c r="N185" s="21"/>
      <c r="O185" s="21"/>
      <c r="P185" s="21"/>
      <c r="Q185" s="21"/>
      <c r="R185" s="21"/>
    </row>
    <row r="186" spans="1:18" ht="38.25" x14ac:dyDescent="0.2">
      <c r="A186" s="21">
        <v>111</v>
      </c>
      <c r="B186" s="21" t="s">
        <v>189</v>
      </c>
      <c r="C186" s="21" t="s">
        <v>190</v>
      </c>
      <c r="D186" s="83" t="s">
        <v>191</v>
      </c>
      <c r="E186" s="21"/>
      <c r="F186" s="33">
        <v>21</v>
      </c>
      <c r="G186" s="33" t="s">
        <v>277</v>
      </c>
      <c r="H186" s="21">
        <v>12</v>
      </c>
      <c r="I186" s="26" t="s">
        <v>268</v>
      </c>
      <c r="J186" s="26" t="s">
        <v>269</v>
      </c>
      <c r="K186" s="33" t="s">
        <v>47</v>
      </c>
      <c r="L186" s="21"/>
      <c r="M186" s="21">
        <v>3</v>
      </c>
      <c r="N186" s="21"/>
      <c r="O186" s="21"/>
      <c r="P186" s="21"/>
      <c r="Q186" s="21"/>
      <c r="R186" s="21"/>
    </row>
    <row r="187" spans="1:18" ht="25.5" x14ac:dyDescent="0.2">
      <c r="A187" s="21">
        <v>112</v>
      </c>
      <c r="B187" s="21" t="s">
        <v>189</v>
      </c>
      <c r="C187" s="21" t="s">
        <v>190</v>
      </c>
      <c r="D187" s="83" t="s">
        <v>191</v>
      </c>
      <c r="E187" s="21"/>
      <c r="F187" s="33">
        <v>21</v>
      </c>
      <c r="G187" s="33" t="s">
        <v>277</v>
      </c>
      <c r="H187" s="21">
        <v>2</v>
      </c>
      <c r="I187" s="26" t="s">
        <v>280</v>
      </c>
      <c r="J187" s="26" t="s">
        <v>281</v>
      </c>
      <c r="K187" s="33" t="s">
        <v>47</v>
      </c>
      <c r="L187" s="21"/>
      <c r="M187" s="21">
        <v>3</v>
      </c>
      <c r="N187" s="21"/>
      <c r="O187" s="21"/>
      <c r="P187" s="21"/>
      <c r="Q187" s="21"/>
      <c r="R187" s="21"/>
    </row>
    <row r="188" spans="1:18" ht="51" x14ac:dyDescent="0.2">
      <c r="A188" s="21">
        <v>113</v>
      </c>
      <c r="B188" s="21" t="s">
        <v>189</v>
      </c>
      <c r="C188" s="21" t="s">
        <v>190</v>
      </c>
      <c r="D188" s="83" t="s">
        <v>191</v>
      </c>
      <c r="E188" s="21"/>
      <c r="F188" s="33">
        <v>21</v>
      </c>
      <c r="G188" s="33" t="s">
        <v>277</v>
      </c>
      <c r="H188" s="21">
        <v>5</v>
      </c>
      <c r="I188" s="26" t="s">
        <v>282</v>
      </c>
      <c r="J188" s="26" t="s">
        <v>283</v>
      </c>
      <c r="K188" s="33" t="s">
        <v>47</v>
      </c>
      <c r="L188" s="21"/>
      <c r="M188" s="21">
        <v>3</v>
      </c>
      <c r="N188" s="21"/>
      <c r="O188" s="21"/>
      <c r="P188" s="21"/>
      <c r="Q188" s="21"/>
      <c r="R188" s="21"/>
    </row>
    <row r="189" spans="1:18" ht="38.25" x14ac:dyDescent="0.2">
      <c r="A189" s="21">
        <v>116</v>
      </c>
      <c r="B189" s="21" t="s">
        <v>189</v>
      </c>
      <c r="C189" s="21" t="s">
        <v>190</v>
      </c>
      <c r="D189" s="83" t="s">
        <v>191</v>
      </c>
      <c r="E189" s="21"/>
      <c r="F189" s="33">
        <v>21</v>
      </c>
      <c r="G189" s="33" t="s">
        <v>277</v>
      </c>
      <c r="H189" s="21">
        <v>6</v>
      </c>
      <c r="I189" s="26" t="s">
        <v>287</v>
      </c>
      <c r="J189" s="26" t="s">
        <v>288</v>
      </c>
      <c r="K189" s="33" t="s">
        <v>47</v>
      </c>
      <c r="L189" s="21"/>
      <c r="M189" s="21">
        <v>2</v>
      </c>
      <c r="N189" s="21"/>
      <c r="O189" s="21"/>
      <c r="P189" s="21"/>
      <c r="Q189" s="21"/>
      <c r="R189" s="21"/>
    </row>
    <row r="190" spans="1:18" x14ac:dyDescent="0.2">
      <c r="A190" s="21">
        <v>46</v>
      </c>
      <c r="B190" s="21" t="s">
        <v>100</v>
      </c>
      <c r="C190" s="21" t="s">
        <v>101</v>
      </c>
      <c r="D190" s="22" t="s">
        <v>102</v>
      </c>
      <c r="E190" s="84">
        <v>441293886490</v>
      </c>
      <c r="F190" s="33">
        <v>21</v>
      </c>
      <c r="G190" s="33" t="s">
        <v>134</v>
      </c>
      <c r="H190" s="24" t="s">
        <v>135</v>
      </c>
      <c r="I190" s="26" t="s">
        <v>136</v>
      </c>
      <c r="J190" s="26" t="s">
        <v>121</v>
      </c>
      <c r="K190" s="33" t="s">
        <v>47</v>
      </c>
      <c r="L190" s="21"/>
      <c r="M190" s="21">
        <v>3</v>
      </c>
      <c r="N190" s="21"/>
      <c r="O190" s="21"/>
      <c r="P190" s="21"/>
      <c r="Q190" s="21"/>
      <c r="R190" s="21"/>
    </row>
    <row r="191" spans="1:18" ht="25.5" x14ac:dyDescent="0.2">
      <c r="A191" s="21">
        <v>117</v>
      </c>
      <c r="B191" s="21" t="s">
        <v>189</v>
      </c>
      <c r="C191" s="21" t="s">
        <v>190</v>
      </c>
      <c r="D191" s="83" t="s">
        <v>191</v>
      </c>
      <c r="E191" s="21"/>
      <c r="F191" s="33">
        <v>21</v>
      </c>
      <c r="G191" s="33" t="s">
        <v>134</v>
      </c>
      <c r="H191" s="21">
        <v>15</v>
      </c>
      <c r="I191" s="26" t="s">
        <v>278</v>
      </c>
      <c r="J191" s="26" t="s">
        <v>279</v>
      </c>
      <c r="K191" s="33" t="s">
        <v>47</v>
      </c>
      <c r="L191" s="21"/>
      <c r="M191" s="21">
        <v>3</v>
      </c>
      <c r="N191" s="21"/>
      <c r="O191" s="21"/>
      <c r="P191" s="21"/>
      <c r="Q191" s="21"/>
      <c r="R191" s="21"/>
    </row>
    <row r="192" spans="1:18" ht="38.25" x14ac:dyDescent="0.2">
      <c r="A192" s="21">
        <v>118</v>
      </c>
      <c r="B192" s="21" t="s">
        <v>189</v>
      </c>
      <c r="C192" s="21" t="s">
        <v>190</v>
      </c>
      <c r="D192" s="83" t="s">
        <v>191</v>
      </c>
      <c r="E192" s="21"/>
      <c r="F192" s="33">
        <v>22</v>
      </c>
      <c r="G192" s="33" t="s">
        <v>134</v>
      </c>
      <c r="H192" s="21">
        <v>14</v>
      </c>
      <c r="I192" s="26" t="s">
        <v>268</v>
      </c>
      <c r="J192" s="26" t="s">
        <v>269</v>
      </c>
      <c r="K192" s="33" t="s">
        <v>47</v>
      </c>
      <c r="L192" s="21"/>
      <c r="M192" s="21">
        <v>3</v>
      </c>
      <c r="N192" s="21"/>
      <c r="O192" s="21"/>
      <c r="P192" s="21"/>
      <c r="Q192" s="21"/>
      <c r="R192" s="21"/>
    </row>
    <row r="193" spans="1:18" ht="25.5" x14ac:dyDescent="0.2">
      <c r="A193" s="21">
        <v>119</v>
      </c>
      <c r="B193" s="21" t="s">
        <v>189</v>
      </c>
      <c r="C193" s="21" t="s">
        <v>190</v>
      </c>
      <c r="D193" s="83" t="s">
        <v>191</v>
      </c>
      <c r="E193" s="21"/>
      <c r="F193" s="33">
        <v>22</v>
      </c>
      <c r="G193" s="33" t="s">
        <v>134</v>
      </c>
      <c r="H193" s="21">
        <v>14</v>
      </c>
      <c r="I193" s="26" t="s">
        <v>280</v>
      </c>
      <c r="J193" s="26" t="s">
        <v>281</v>
      </c>
      <c r="K193" s="33" t="s">
        <v>47</v>
      </c>
      <c r="L193" s="21"/>
      <c r="M193" s="21">
        <v>3</v>
      </c>
      <c r="N193" s="21"/>
      <c r="O193" s="21"/>
      <c r="P193" s="21"/>
      <c r="Q193" s="21"/>
      <c r="R193" s="21"/>
    </row>
    <row r="194" spans="1:18" ht="51" x14ac:dyDescent="0.2">
      <c r="A194" s="21">
        <v>120</v>
      </c>
      <c r="B194" s="21" t="s">
        <v>189</v>
      </c>
      <c r="C194" s="21" t="s">
        <v>190</v>
      </c>
      <c r="D194" s="83" t="s">
        <v>191</v>
      </c>
      <c r="E194" s="21"/>
      <c r="F194" s="33">
        <v>21</v>
      </c>
      <c r="G194" s="33" t="s">
        <v>134</v>
      </c>
      <c r="H194" s="21">
        <v>15</v>
      </c>
      <c r="I194" s="26" t="s">
        <v>289</v>
      </c>
      <c r="J194" s="26" t="s">
        <v>290</v>
      </c>
      <c r="K194" s="33" t="s">
        <v>47</v>
      </c>
      <c r="L194" s="21"/>
      <c r="M194" s="21">
        <v>3</v>
      </c>
      <c r="N194" s="21"/>
      <c r="O194" s="21"/>
      <c r="P194" s="21"/>
      <c r="Q194" s="21"/>
      <c r="R194" s="21"/>
    </row>
    <row r="195" spans="1:18" ht="38.25" x14ac:dyDescent="0.2">
      <c r="A195" s="21">
        <v>121</v>
      </c>
      <c r="B195" s="21" t="s">
        <v>189</v>
      </c>
      <c r="C195" s="21" t="s">
        <v>190</v>
      </c>
      <c r="D195" s="83" t="s">
        <v>191</v>
      </c>
      <c r="E195" s="21"/>
      <c r="F195" s="33">
        <v>22</v>
      </c>
      <c r="G195" s="33" t="s">
        <v>134</v>
      </c>
      <c r="H195" s="21">
        <v>1</v>
      </c>
      <c r="I195" s="26" t="s">
        <v>287</v>
      </c>
      <c r="J195" s="26" t="s">
        <v>288</v>
      </c>
      <c r="K195" s="33" t="s">
        <v>47</v>
      </c>
      <c r="L195" s="21"/>
      <c r="M195" s="21">
        <v>3</v>
      </c>
      <c r="N195" s="21"/>
      <c r="O195" s="21"/>
      <c r="P195" s="21"/>
      <c r="Q195" s="21"/>
      <c r="R195" s="21"/>
    </row>
    <row r="196" spans="1:18" ht="114.75" x14ac:dyDescent="0.2">
      <c r="A196" s="21">
        <v>122</v>
      </c>
      <c r="B196" s="21" t="s">
        <v>189</v>
      </c>
      <c r="C196" s="21" t="s">
        <v>190</v>
      </c>
      <c r="D196" s="83" t="s">
        <v>191</v>
      </c>
      <c r="E196" s="21"/>
      <c r="F196" s="33">
        <v>23</v>
      </c>
      <c r="G196" s="33" t="s">
        <v>291</v>
      </c>
      <c r="H196" s="21">
        <v>3</v>
      </c>
      <c r="I196" s="26" t="s">
        <v>292</v>
      </c>
      <c r="J196" s="26" t="s">
        <v>262</v>
      </c>
      <c r="K196" s="33" t="s">
        <v>47</v>
      </c>
      <c r="L196" s="21"/>
      <c r="M196" s="21">
        <v>3</v>
      </c>
      <c r="N196" s="21"/>
      <c r="O196" s="21"/>
      <c r="P196" s="21"/>
      <c r="Q196" s="21"/>
      <c r="R196" s="21"/>
    </row>
    <row r="197" spans="1:18" ht="76.5" x14ac:dyDescent="0.2">
      <c r="A197" s="21">
        <v>123</v>
      </c>
      <c r="B197" s="21" t="s">
        <v>189</v>
      </c>
      <c r="C197" s="21" t="s">
        <v>190</v>
      </c>
      <c r="D197" s="83" t="s">
        <v>191</v>
      </c>
      <c r="E197" s="21"/>
      <c r="F197" s="33">
        <v>23</v>
      </c>
      <c r="G197" s="33" t="s">
        <v>291</v>
      </c>
      <c r="H197" s="21">
        <v>10</v>
      </c>
      <c r="I197" s="26" t="s">
        <v>293</v>
      </c>
      <c r="J197" s="26"/>
      <c r="K197" s="33" t="s">
        <v>47</v>
      </c>
      <c r="L197" s="21"/>
      <c r="M197" s="21">
        <v>3</v>
      </c>
      <c r="N197" s="21"/>
      <c r="O197" s="21"/>
      <c r="P197" s="21"/>
      <c r="Q197" s="21"/>
      <c r="R197" s="21"/>
    </row>
    <row r="198" spans="1:18" ht="102" x14ac:dyDescent="0.2">
      <c r="A198" s="21">
        <v>61</v>
      </c>
      <c r="B198" s="21" t="s">
        <v>137</v>
      </c>
      <c r="C198" s="21" t="s">
        <v>138</v>
      </c>
      <c r="D198" s="22" t="s">
        <v>139</v>
      </c>
      <c r="E198" s="23" t="s">
        <v>140</v>
      </c>
      <c r="F198" s="33">
        <v>25</v>
      </c>
      <c r="G198" s="33" t="s">
        <v>186</v>
      </c>
      <c r="H198" s="24">
        <v>15</v>
      </c>
      <c r="I198" s="26" t="s">
        <v>187</v>
      </c>
      <c r="J198" s="26" t="s">
        <v>188</v>
      </c>
      <c r="K198" s="33" t="s">
        <v>162</v>
      </c>
      <c r="L198" s="21"/>
      <c r="M198" s="21">
        <v>3</v>
      </c>
      <c r="N198" s="21"/>
      <c r="O198" s="21"/>
      <c r="P198" s="21"/>
      <c r="Q198" s="21"/>
      <c r="R198" s="21"/>
    </row>
    <row r="199" spans="1:18" x14ac:dyDescent="0.2">
      <c r="A199" s="21">
        <v>152</v>
      </c>
      <c r="B199" s="21" t="s">
        <v>357</v>
      </c>
      <c r="C199" s="21" t="s">
        <v>358</v>
      </c>
      <c r="D199" s="22" t="s">
        <v>359</v>
      </c>
      <c r="E199" s="21" t="s">
        <v>360</v>
      </c>
      <c r="F199" s="33"/>
      <c r="G199" s="33" t="s">
        <v>361</v>
      </c>
      <c r="H199" s="21"/>
      <c r="I199" s="26" t="s">
        <v>362</v>
      </c>
      <c r="J199" s="26" t="s">
        <v>363</v>
      </c>
      <c r="K199" s="33" t="s">
        <v>364</v>
      </c>
      <c r="L199" s="21"/>
      <c r="M199" s="21">
        <v>3</v>
      </c>
      <c r="N199" s="21"/>
      <c r="O199" s="21"/>
      <c r="P199" s="21"/>
      <c r="Q199" s="21"/>
      <c r="R199" s="21"/>
    </row>
    <row r="200" spans="1:18" ht="38.25" x14ac:dyDescent="0.2">
      <c r="A200" s="21">
        <v>153</v>
      </c>
      <c r="B200" s="21" t="s">
        <v>357</v>
      </c>
      <c r="C200" s="21" t="s">
        <v>358</v>
      </c>
      <c r="D200" s="22" t="s">
        <v>359</v>
      </c>
      <c r="E200" s="21" t="s">
        <v>360</v>
      </c>
      <c r="F200" s="33"/>
      <c r="G200" s="33" t="s">
        <v>361</v>
      </c>
      <c r="H200" s="21"/>
      <c r="I200" s="26" t="s">
        <v>365</v>
      </c>
      <c r="J200" s="26" t="s">
        <v>366</v>
      </c>
      <c r="K200" s="33" t="s">
        <v>364</v>
      </c>
      <c r="L200" s="21"/>
      <c r="M200" s="21">
        <v>3</v>
      </c>
      <c r="N200" s="21"/>
      <c r="O200" s="21"/>
      <c r="P200" s="21"/>
      <c r="Q200" s="21"/>
      <c r="R200" s="21"/>
    </row>
    <row r="201" spans="1:18" ht="25.5" x14ac:dyDescent="0.2">
      <c r="A201" s="21">
        <v>154</v>
      </c>
      <c r="B201" s="21" t="s">
        <v>357</v>
      </c>
      <c r="C201" s="21" t="s">
        <v>358</v>
      </c>
      <c r="D201" s="22" t="s">
        <v>359</v>
      </c>
      <c r="E201" s="21" t="s">
        <v>360</v>
      </c>
      <c r="F201" s="33"/>
      <c r="G201" s="33" t="s">
        <v>361</v>
      </c>
      <c r="H201" s="21"/>
      <c r="I201" s="26" t="s">
        <v>367</v>
      </c>
      <c r="J201" s="26" t="s">
        <v>368</v>
      </c>
      <c r="K201" s="33" t="s">
        <v>364</v>
      </c>
      <c r="L201" s="21"/>
      <c r="M201" s="21">
        <v>3</v>
      </c>
      <c r="N201" s="21"/>
      <c r="O201" s="21"/>
      <c r="P201" s="21"/>
      <c r="Q201" s="21"/>
      <c r="R201" s="21"/>
    </row>
    <row r="202" spans="1:18" ht="102" x14ac:dyDescent="0.2">
      <c r="A202" s="21">
        <v>173</v>
      </c>
      <c r="B202" s="21" t="s">
        <v>375</v>
      </c>
      <c r="C202" s="21" t="s">
        <v>376</v>
      </c>
      <c r="D202" s="22" t="s">
        <v>377</v>
      </c>
      <c r="E202" s="21" t="s">
        <v>378</v>
      </c>
      <c r="F202" s="33">
        <v>0</v>
      </c>
      <c r="G202" s="33" t="s">
        <v>403</v>
      </c>
      <c r="H202" s="21">
        <v>0</v>
      </c>
      <c r="I202" s="26" t="s">
        <v>404</v>
      </c>
      <c r="J202" s="26" t="s">
        <v>405</v>
      </c>
      <c r="K202" s="33"/>
      <c r="L202" s="21"/>
      <c r="M202" s="21">
        <v>3</v>
      </c>
      <c r="N202" s="21"/>
      <c r="O202" s="21"/>
      <c r="P202" s="21"/>
      <c r="Q202" s="21"/>
      <c r="R202" s="21"/>
    </row>
    <row r="203" spans="1:18" x14ac:dyDescent="0.2">
      <c r="A203" s="21">
        <v>62</v>
      </c>
      <c r="B203" s="21" t="s">
        <v>189</v>
      </c>
      <c r="C203" s="21" t="s">
        <v>190</v>
      </c>
      <c r="D203" s="83" t="s">
        <v>191</v>
      </c>
      <c r="E203" s="21"/>
      <c r="F203" s="33"/>
      <c r="G203" s="33"/>
      <c r="H203" s="21"/>
      <c r="I203" s="26" t="s">
        <v>192</v>
      </c>
      <c r="J203" s="26" t="s">
        <v>193</v>
      </c>
      <c r="K203" s="33" t="s">
        <v>41</v>
      </c>
      <c r="L203" s="21"/>
      <c r="M203" s="21">
        <v>1</v>
      </c>
      <c r="N203" s="21"/>
      <c r="O203" s="21"/>
      <c r="P203" s="21" t="s">
        <v>496</v>
      </c>
      <c r="Q203" s="21"/>
      <c r="R203" s="21"/>
    </row>
  </sheetData>
  <sheetProtection selectLockedCells="1" selectUnlockedCells="1"/>
  <autoFilter ref="A1:U203"/>
  <conditionalFormatting sqref="R2:R203">
    <cfRule type="containsText" dxfId="1" priority="1" operator="containsText" text="resolved">
      <formula>NOT(ISERROR(SEARCH("resolved",R2)))</formula>
    </cfRule>
    <cfRule type="containsText" dxfId="0"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37"/>
  <sheetViews>
    <sheetView tabSelected="1" topLeftCell="A168" zoomScale="90" zoomScaleNormal="90" zoomScaleSheetLayoutView="70" workbookViewId="0">
      <pane xSplit="1" topLeftCell="B1" activePane="topRight" state="frozen"/>
      <selection pane="topRight" activeCell="M177" sqref="M177"/>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102"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9" width="8.85546875" style="107"/>
    <col min="20"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123" t="s">
        <v>22</v>
      </c>
      <c r="K1" s="78" t="s">
        <v>23</v>
      </c>
      <c r="L1" s="76" t="s">
        <v>33</v>
      </c>
      <c r="M1" s="94" t="s">
        <v>479</v>
      </c>
      <c r="N1" s="95" t="s">
        <v>33</v>
      </c>
      <c r="O1" s="100" t="s">
        <v>489</v>
      </c>
      <c r="P1" s="95" t="s">
        <v>493</v>
      </c>
      <c r="Q1" s="95" t="s">
        <v>491</v>
      </c>
      <c r="R1" s="96" t="s">
        <v>490</v>
      </c>
      <c r="S1" s="115" t="s">
        <v>486</v>
      </c>
      <c r="T1" s="97" t="s">
        <v>487</v>
      </c>
      <c r="U1" s="97" t="s">
        <v>488</v>
      </c>
    </row>
    <row r="2" spans="1:21" x14ac:dyDescent="0.2">
      <c r="A2" s="21">
        <v>158</v>
      </c>
      <c r="B2" s="21" t="s">
        <v>375</v>
      </c>
      <c r="C2" s="21" t="s">
        <v>376</v>
      </c>
      <c r="D2" s="22" t="s">
        <v>377</v>
      </c>
      <c r="E2" s="21" t="s">
        <v>378</v>
      </c>
      <c r="F2" s="33" t="s">
        <v>379</v>
      </c>
      <c r="G2" s="33">
        <v>0</v>
      </c>
      <c r="H2" s="33">
        <v>9</v>
      </c>
      <c r="I2" s="26" t="s">
        <v>380</v>
      </c>
      <c r="J2" s="102" t="s">
        <v>381</v>
      </c>
      <c r="K2" s="33"/>
      <c r="L2" s="21"/>
      <c r="M2" s="21">
        <v>1</v>
      </c>
      <c r="N2" s="21"/>
      <c r="O2" s="26"/>
      <c r="P2" s="21" t="s">
        <v>496</v>
      </c>
      <c r="Q2" s="21" t="s">
        <v>512</v>
      </c>
      <c r="R2" s="102">
        <v>42718</v>
      </c>
      <c r="S2" s="121"/>
    </row>
    <row r="3" spans="1:21" ht="38.25" x14ac:dyDescent="0.2">
      <c r="A3" s="21">
        <v>159</v>
      </c>
      <c r="B3" s="21" t="s">
        <v>375</v>
      </c>
      <c r="C3" s="21" t="s">
        <v>376</v>
      </c>
      <c r="D3" s="22" t="s">
        <v>377</v>
      </c>
      <c r="E3" s="21" t="s">
        <v>378</v>
      </c>
      <c r="F3" s="33">
        <v>0</v>
      </c>
      <c r="G3" s="33">
        <v>0</v>
      </c>
      <c r="H3" s="33">
        <v>0</v>
      </c>
      <c r="I3" s="26" t="s">
        <v>382</v>
      </c>
      <c r="J3" s="119" t="s">
        <v>383</v>
      </c>
      <c r="K3" s="33"/>
      <c r="L3" s="21"/>
      <c r="M3" s="21">
        <v>2</v>
      </c>
      <c r="N3" s="21"/>
      <c r="O3" s="26"/>
      <c r="P3" s="21" t="s">
        <v>494</v>
      </c>
      <c r="Q3" s="21"/>
      <c r="R3" s="21"/>
    </row>
    <row r="4" spans="1:21" ht="51" x14ac:dyDescent="0.2">
      <c r="A4" s="21">
        <v>174</v>
      </c>
      <c r="B4" s="21" t="s">
        <v>375</v>
      </c>
      <c r="C4" s="21" t="s">
        <v>376</v>
      </c>
      <c r="D4" s="22" t="s">
        <v>377</v>
      </c>
      <c r="E4" s="21" t="s">
        <v>378</v>
      </c>
      <c r="F4" s="33">
        <v>0</v>
      </c>
      <c r="G4" s="33">
        <v>0</v>
      </c>
      <c r="H4" s="33">
        <v>0</v>
      </c>
      <c r="I4" s="26" t="s">
        <v>406</v>
      </c>
      <c r="J4" s="102" t="s">
        <v>407</v>
      </c>
      <c r="K4" s="33"/>
      <c r="L4" s="21"/>
      <c r="M4" s="21">
        <v>1</v>
      </c>
      <c r="N4" s="21"/>
      <c r="O4" s="26"/>
      <c r="P4" s="21" t="s">
        <v>496</v>
      </c>
      <c r="Q4" s="21"/>
      <c r="R4" s="21"/>
    </row>
    <row r="5" spans="1:21" x14ac:dyDescent="0.2">
      <c r="A5" s="21">
        <v>160</v>
      </c>
      <c r="B5" s="21" t="s">
        <v>375</v>
      </c>
      <c r="C5" s="21" t="s">
        <v>376</v>
      </c>
      <c r="D5" s="22" t="s">
        <v>377</v>
      </c>
      <c r="E5" s="21" t="s">
        <v>378</v>
      </c>
      <c r="F5" s="33">
        <v>1</v>
      </c>
      <c r="G5" s="33">
        <v>3</v>
      </c>
      <c r="H5" s="33">
        <v>5</v>
      </c>
      <c r="I5" s="26" t="s">
        <v>384</v>
      </c>
      <c r="J5" s="102" t="s">
        <v>385</v>
      </c>
      <c r="K5" s="33"/>
      <c r="L5" s="21"/>
      <c r="M5" s="21">
        <v>1</v>
      </c>
      <c r="N5" s="21"/>
      <c r="O5" s="26"/>
      <c r="P5" s="21" t="s">
        <v>496</v>
      </c>
      <c r="Q5" s="21" t="s">
        <v>512</v>
      </c>
      <c r="R5" s="102">
        <v>42718</v>
      </c>
      <c r="S5" s="121"/>
    </row>
    <row r="6" spans="1:21" ht="114.75" x14ac:dyDescent="0.2">
      <c r="A6" s="21">
        <v>10</v>
      </c>
      <c r="B6" s="21" t="s">
        <v>34</v>
      </c>
      <c r="C6" s="21" t="s">
        <v>35</v>
      </c>
      <c r="D6" s="22" t="s">
        <v>36</v>
      </c>
      <c r="E6" s="23" t="s">
        <v>37</v>
      </c>
      <c r="F6" s="33">
        <v>2</v>
      </c>
      <c r="G6" s="33">
        <v>3.2</v>
      </c>
      <c r="H6" s="33">
        <v>4</v>
      </c>
      <c r="I6" s="26" t="s">
        <v>57</v>
      </c>
      <c r="J6" s="119" t="s">
        <v>58</v>
      </c>
      <c r="K6" s="33" t="s">
        <v>47</v>
      </c>
      <c r="L6" s="21"/>
      <c r="M6" s="21">
        <v>1</v>
      </c>
      <c r="N6" s="21" t="s">
        <v>488</v>
      </c>
      <c r="O6" s="26" t="s">
        <v>736</v>
      </c>
      <c r="P6" s="21" t="s">
        <v>496</v>
      </c>
      <c r="Q6" s="26" t="s">
        <v>512</v>
      </c>
      <c r="R6" s="102">
        <v>42683</v>
      </c>
      <c r="S6" s="122"/>
    </row>
    <row r="7" spans="1:21" ht="25.5" x14ac:dyDescent="0.2">
      <c r="A7" s="21">
        <v>47</v>
      </c>
      <c r="B7" s="21" t="s">
        <v>137</v>
      </c>
      <c r="C7" s="21" t="s">
        <v>138</v>
      </c>
      <c r="D7" s="22" t="s">
        <v>139</v>
      </c>
      <c r="E7" s="23" t="s">
        <v>140</v>
      </c>
      <c r="F7" s="33">
        <v>2</v>
      </c>
      <c r="G7" s="33">
        <v>3.2</v>
      </c>
      <c r="H7" s="92" t="s">
        <v>141</v>
      </c>
      <c r="I7" s="21" t="s">
        <v>142</v>
      </c>
      <c r="J7" s="119" t="s">
        <v>732</v>
      </c>
      <c r="K7" s="33" t="s">
        <v>144</v>
      </c>
      <c r="L7" s="21"/>
      <c r="M7" s="21">
        <v>1</v>
      </c>
      <c r="N7" s="21" t="s">
        <v>487</v>
      </c>
      <c r="O7" s="26" t="s">
        <v>510</v>
      </c>
      <c r="P7" s="21" t="s">
        <v>496</v>
      </c>
      <c r="Q7" s="21" t="s">
        <v>512</v>
      </c>
      <c r="R7" s="102">
        <v>42718</v>
      </c>
      <c r="S7" s="121"/>
    </row>
    <row r="8" spans="1:21" ht="25.5" x14ac:dyDescent="0.2">
      <c r="A8" s="21">
        <v>48</v>
      </c>
      <c r="B8" s="21" t="s">
        <v>137</v>
      </c>
      <c r="C8" s="21" t="s">
        <v>138</v>
      </c>
      <c r="D8" s="22" t="s">
        <v>139</v>
      </c>
      <c r="E8" s="23" t="s">
        <v>140</v>
      </c>
      <c r="F8" s="33">
        <v>2</v>
      </c>
      <c r="G8" s="33">
        <v>3.2</v>
      </c>
      <c r="H8" s="92" t="s">
        <v>141</v>
      </c>
      <c r="I8" s="26" t="s">
        <v>145</v>
      </c>
      <c r="J8" s="119" t="s">
        <v>146</v>
      </c>
      <c r="K8" s="33" t="s">
        <v>144</v>
      </c>
      <c r="L8" s="21"/>
      <c r="M8" s="21">
        <v>1</v>
      </c>
      <c r="N8" s="21" t="s">
        <v>487</v>
      </c>
      <c r="O8" s="26" t="s">
        <v>510</v>
      </c>
      <c r="P8" s="21" t="s">
        <v>496</v>
      </c>
      <c r="Q8" s="21" t="s">
        <v>512</v>
      </c>
      <c r="R8" s="102">
        <v>42718</v>
      </c>
      <c r="S8" s="121"/>
    </row>
    <row r="9" spans="1:21" ht="25.5" x14ac:dyDescent="0.2">
      <c r="A9" s="21">
        <v>151</v>
      </c>
      <c r="B9" s="21" t="s">
        <v>350</v>
      </c>
      <c r="C9" s="82" t="s">
        <v>351</v>
      </c>
      <c r="D9" s="22" t="s">
        <v>352</v>
      </c>
      <c r="E9" s="21" t="s">
        <v>353</v>
      </c>
      <c r="F9" s="33">
        <v>8</v>
      </c>
      <c r="G9" s="33">
        <v>18.2</v>
      </c>
      <c r="H9" s="33">
        <v>8</v>
      </c>
      <c r="I9" s="26" t="s">
        <v>356</v>
      </c>
      <c r="K9" s="33"/>
      <c r="L9" s="21"/>
      <c r="M9" s="21">
        <v>1</v>
      </c>
      <c r="N9" s="21" t="s">
        <v>488</v>
      </c>
      <c r="O9" s="26" t="s">
        <v>540</v>
      </c>
      <c r="P9" s="21" t="s">
        <v>496</v>
      </c>
      <c r="Q9" s="21" t="s">
        <v>512</v>
      </c>
      <c r="R9" s="102">
        <v>42718</v>
      </c>
      <c r="S9" s="121"/>
    </row>
    <row r="10" spans="1:21" x14ac:dyDescent="0.2">
      <c r="A10" s="21">
        <v>150</v>
      </c>
      <c r="B10" s="21" t="s">
        <v>350</v>
      </c>
      <c r="C10" s="82" t="s">
        <v>351</v>
      </c>
      <c r="D10" s="22" t="s">
        <v>352</v>
      </c>
      <c r="E10" s="21" t="s">
        <v>353</v>
      </c>
      <c r="F10" s="33">
        <v>7</v>
      </c>
      <c r="G10" s="33" t="s">
        <v>354</v>
      </c>
      <c r="H10" s="33">
        <v>12</v>
      </c>
      <c r="I10" s="21" t="s">
        <v>355</v>
      </c>
      <c r="K10" s="33"/>
      <c r="L10" s="21"/>
      <c r="M10" s="21">
        <v>2</v>
      </c>
      <c r="N10" s="21" t="s">
        <v>488</v>
      </c>
      <c r="O10" s="26" t="s">
        <v>540</v>
      </c>
      <c r="P10" s="21" t="s">
        <v>494</v>
      </c>
      <c r="Q10" s="21" t="s">
        <v>512</v>
      </c>
      <c r="R10" s="102">
        <v>42671</v>
      </c>
    </row>
    <row r="11" spans="1:21" ht="51" x14ac:dyDescent="0.2">
      <c r="A11" s="21">
        <v>182</v>
      </c>
      <c r="B11" s="21" t="s">
        <v>418</v>
      </c>
      <c r="C11" s="21" t="s">
        <v>419</v>
      </c>
      <c r="D11" s="22" t="s">
        <v>420</v>
      </c>
      <c r="E11" s="21"/>
      <c r="F11" s="33">
        <v>3</v>
      </c>
      <c r="G11" s="33" t="s">
        <v>426</v>
      </c>
      <c r="H11" s="33">
        <v>6</v>
      </c>
      <c r="I11" s="26" t="s">
        <v>427</v>
      </c>
      <c r="J11" s="102" t="s">
        <v>428</v>
      </c>
      <c r="K11" s="33" t="s">
        <v>364</v>
      </c>
      <c r="L11" s="21"/>
      <c r="M11" s="21">
        <v>2</v>
      </c>
      <c r="N11" s="21" t="s">
        <v>487</v>
      </c>
      <c r="O11" s="26" t="s">
        <v>510</v>
      </c>
      <c r="P11" s="21" t="s">
        <v>494</v>
      </c>
      <c r="Q11" s="21" t="s">
        <v>512</v>
      </c>
      <c r="R11" s="102">
        <v>42641</v>
      </c>
    </row>
    <row r="12" spans="1:21" ht="25.5" x14ac:dyDescent="0.2">
      <c r="A12" s="21">
        <v>183</v>
      </c>
      <c r="B12" s="21" t="s">
        <v>418</v>
      </c>
      <c r="C12" s="21" t="s">
        <v>419</v>
      </c>
      <c r="D12" s="22" t="s">
        <v>420</v>
      </c>
      <c r="E12" s="21"/>
      <c r="F12" s="33">
        <v>3</v>
      </c>
      <c r="G12" s="33" t="s">
        <v>426</v>
      </c>
      <c r="H12" s="33">
        <v>8</v>
      </c>
      <c r="I12" s="26" t="s">
        <v>429</v>
      </c>
      <c r="J12" s="102" t="s">
        <v>430</v>
      </c>
      <c r="K12" s="33" t="s">
        <v>364</v>
      </c>
      <c r="L12" s="21"/>
      <c r="M12" s="21">
        <v>3</v>
      </c>
      <c r="N12" s="21" t="s">
        <v>487</v>
      </c>
      <c r="O12" s="26" t="s">
        <v>510</v>
      </c>
      <c r="P12" s="21" t="s">
        <v>494</v>
      </c>
      <c r="Q12" s="21" t="s">
        <v>512</v>
      </c>
      <c r="R12" s="102">
        <v>42641</v>
      </c>
    </row>
    <row r="13" spans="1:21" ht="25.5" x14ac:dyDescent="0.2">
      <c r="A13" s="21">
        <v>184</v>
      </c>
      <c r="B13" s="21" t="s">
        <v>418</v>
      </c>
      <c r="C13" s="21" t="s">
        <v>419</v>
      </c>
      <c r="D13" s="22" t="s">
        <v>420</v>
      </c>
      <c r="E13" s="21"/>
      <c r="F13" s="33">
        <v>3</v>
      </c>
      <c r="G13" s="33" t="s">
        <v>426</v>
      </c>
      <c r="H13" s="33">
        <v>9</v>
      </c>
      <c r="I13" s="26" t="s">
        <v>431</v>
      </c>
      <c r="J13" s="102" t="s">
        <v>432</v>
      </c>
      <c r="K13" s="33" t="s">
        <v>364</v>
      </c>
      <c r="L13" s="21"/>
      <c r="M13" s="21">
        <v>1</v>
      </c>
      <c r="N13" s="21" t="s">
        <v>487</v>
      </c>
      <c r="O13" s="26" t="s">
        <v>510</v>
      </c>
      <c r="P13" s="21" t="s">
        <v>494</v>
      </c>
      <c r="Q13" s="21" t="s">
        <v>512</v>
      </c>
      <c r="R13" s="102">
        <v>42641</v>
      </c>
    </row>
    <row r="14" spans="1:21" ht="76.5" x14ac:dyDescent="0.2">
      <c r="A14" s="21">
        <v>185</v>
      </c>
      <c r="B14" s="21" t="s">
        <v>418</v>
      </c>
      <c r="C14" s="21" t="s">
        <v>419</v>
      </c>
      <c r="D14" s="22" t="s">
        <v>420</v>
      </c>
      <c r="E14" s="21"/>
      <c r="F14" s="33">
        <v>3</v>
      </c>
      <c r="G14" s="33" t="s">
        <v>426</v>
      </c>
      <c r="H14" s="33">
        <v>9</v>
      </c>
      <c r="I14" s="26" t="s">
        <v>433</v>
      </c>
      <c r="J14" s="102" t="s">
        <v>434</v>
      </c>
      <c r="K14" s="33" t="s">
        <v>364</v>
      </c>
      <c r="L14" s="21"/>
      <c r="M14" s="21">
        <v>1</v>
      </c>
      <c r="N14" s="21" t="s">
        <v>487</v>
      </c>
      <c r="O14" s="26" t="s">
        <v>510</v>
      </c>
      <c r="P14" s="21" t="s">
        <v>494</v>
      </c>
      <c r="Q14" s="21" t="s">
        <v>512</v>
      </c>
      <c r="R14" s="102">
        <v>42641</v>
      </c>
    </row>
    <row r="15" spans="1:21" ht="25.5" x14ac:dyDescent="0.2">
      <c r="A15" s="21">
        <v>186</v>
      </c>
      <c r="B15" s="21" t="s">
        <v>418</v>
      </c>
      <c r="C15" s="21" t="s">
        <v>419</v>
      </c>
      <c r="D15" s="22" t="s">
        <v>420</v>
      </c>
      <c r="E15" s="21"/>
      <c r="F15" s="33">
        <v>3</v>
      </c>
      <c r="G15" s="33" t="s">
        <v>435</v>
      </c>
      <c r="H15" s="33">
        <v>16</v>
      </c>
      <c r="I15" s="26" t="s">
        <v>436</v>
      </c>
      <c r="J15" s="102" t="s">
        <v>437</v>
      </c>
      <c r="K15" s="33" t="s">
        <v>423</v>
      </c>
      <c r="L15" s="21"/>
      <c r="M15" s="21">
        <v>3</v>
      </c>
      <c r="N15" s="21" t="s">
        <v>487</v>
      </c>
      <c r="O15" s="26" t="s">
        <v>510</v>
      </c>
      <c r="P15" s="21" t="s">
        <v>494</v>
      </c>
      <c r="Q15" s="21" t="s">
        <v>512</v>
      </c>
      <c r="R15" s="102">
        <v>42641</v>
      </c>
    </row>
    <row r="16" spans="1:21" ht="25.5" x14ac:dyDescent="0.2">
      <c r="A16" s="21">
        <v>1</v>
      </c>
      <c r="B16" s="21" t="s">
        <v>34</v>
      </c>
      <c r="C16" s="21" t="s">
        <v>35</v>
      </c>
      <c r="D16" s="22" t="s">
        <v>36</v>
      </c>
      <c r="E16" s="23" t="s">
        <v>37</v>
      </c>
      <c r="F16" s="33">
        <v>2</v>
      </c>
      <c r="G16" s="33" t="s">
        <v>38</v>
      </c>
      <c r="H16" s="33">
        <v>18</v>
      </c>
      <c r="I16" s="26" t="s">
        <v>39</v>
      </c>
      <c r="J16" s="102" t="s">
        <v>40</v>
      </c>
      <c r="K16" s="33" t="s">
        <v>41</v>
      </c>
      <c r="L16" s="21"/>
      <c r="M16" s="21">
        <v>1</v>
      </c>
      <c r="N16" s="21" t="s">
        <v>487</v>
      </c>
      <c r="O16" s="26" t="s">
        <v>510</v>
      </c>
      <c r="P16" s="21" t="s">
        <v>496</v>
      </c>
      <c r="Q16" s="21" t="s">
        <v>512</v>
      </c>
      <c r="R16" s="102">
        <v>42655</v>
      </c>
    </row>
    <row r="17" spans="1:19" ht="76.5" x14ac:dyDescent="0.2">
      <c r="A17" s="21">
        <v>2</v>
      </c>
      <c r="B17" s="21" t="s">
        <v>34</v>
      </c>
      <c r="C17" s="21" t="s">
        <v>35</v>
      </c>
      <c r="D17" s="22" t="s">
        <v>36</v>
      </c>
      <c r="E17" s="23" t="s">
        <v>37</v>
      </c>
      <c r="F17" s="33">
        <v>2</v>
      </c>
      <c r="G17" s="33" t="s">
        <v>38</v>
      </c>
      <c r="H17" s="33">
        <v>22</v>
      </c>
      <c r="I17" s="26" t="s">
        <v>42</v>
      </c>
      <c r="J17" s="119" t="s">
        <v>43</v>
      </c>
      <c r="K17" s="33" t="s">
        <v>41</v>
      </c>
      <c r="L17" s="21"/>
      <c r="M17" s="21">
        <v>3</v>
      </c>
      <c r="N17" s="21" t="s">
        <v>487</v>
      </c>
      <c r="O17" s="26" t="s">
        <v>510</v>
      </c>
      <c r="P17" s="21" t="s">
        <v>494</v>
      </c>
      <c r="Q17" s="21" t="s">
        <v>512</v>
      </c>
      <c r="R17" s="102">
        <v>42655</v>
      </c>
    </row>
    <row r="18" spans="1:19" ht="25.5" x14ac:dyDescent="0.2">
      <c r="A18" s="21">
        <v>63</v>
      </c>
      <c r="B18" s="21" t="s">
        <v>189</v>
      </c>
      <c r="C18" s="21" t="s">
        <v>190</v>
      </c>
      <c r="D18" s="83" t="s">
        <v>191</v>
      </c>
      <c r="E18" s="21"/>
      <c r="F18" s="33">
        <v>2</v>
      </c>
      <c r="G18" s="33" t="s">
        <v>38</v>
      </c>
      <c r="H18" s="33">
        <v>13</v>
      </c>
      <c r="I18" s="26" t="s">
        <v>194</v>
      </c>
      <c r="J18" s="119" t="s">
        <v>195</v>
      </c>
      <c r="K18" s="33" t="s">
        <v>41</v>
      </c>
      <c r="L18" s="21"/>
      <c r="M18" s="21">
        <v>1</v>
      </c>
      <c r="N18" s="21" t="s">
        <v>487</v>
      </c>
      <c r="O18" s="26" t="s">
        <v>510</v>
      </c>
      <c r="P18" s="21" t="s">
        <v>496</v>
      </c>
      <c r="Q18" s="21" t="s">
        <v>512</v>
      </c>
      <c r="R18" s="102">
        <v>42718</v>
      </c>
      <c r="S18" s="121"/>
    </row>
    <row r="19" spans="1:19" ht="51" x14ac:dyDescent="0.2">
      <c r="A19" s="21">
        <v>161</v>
      </c>
      <c r="B19" s="21" t="s">
        <v>375</v>
      </c>
      <c r="C19" s="21" t="s">
        <v>376</v>
      </c>
      <c r="D19" s="22" t="s">
        <v>377</v>
      </c>
      <c r="E19" s="21" t="s">
        <v>378</v>
      </c>
      <c r="F19" s="33">
        <v>2</v>
      </c>
      <c r="G19" s="33" t="s">
        <v>38</v>
      </c>
      <c r="H19" s="33">
        <v>16</v>
      </c>
      <c r="I19" s="26" t="s">
        <v>386</v>
      </c>
      <c r="J19" s="119" t="s">
        <v>387</v>
      </c>
      <c r="K19" s="33"/>
      <c r="L19" s="21"/>
      <c r="M19" s="21">
        <v>1</v>
      </c>
      <c r="N19" s="21" t="s">
        <v>487</v>
      </c>
      <c r="O19" s="26" t="s">
        <v>510</v>
      </c>
      <c r="P19" s="21" t="s">
        <v>496</v>
      </c>
      <c r="Q19" s="21" t="s">
        <v>512</v>
      </c>
      <c r="R19" s="102">
        <v>42718</v>
      </c>
      <c r="S19" s="121"/>
    </row>
    <row r="20" spans="1:19" ht="25.5" x14ac:dyDescent="0.2">
      <c r="A20" s="21">
        <v>162</v>
      </c>
      <c r="B20" s="21" t="s">
        <v>375</v>
      </c>
      <c r="C20" s="21" t="s">
        <v>376</v>
      </c>
      <c r="D20" s="22" t="s">
        <v>377</v>
      </c>
      <c r="E20" s="21" t="s">
        <v>378</v>
      </c>
      <c r="F20" s="33">
        <v>2</v>
      </c>
      <c r="G20" s="33" t="s">
        <v>38</v>
      </c>
      <c r="H20" s="33">
        <v>18</v>
      </c>
      <c r="I20" s="26" t="s">
        <v>388</v>
      </c>
      <c r="J20" s="119" t="s">
        <v>389</v>
      </c>
      <c r="K20" s="33"/>
      <c r="L20" s="21"/>
      <c r="M20" s="21">
        <v>1</v>
      </c>
      <c r="N20" s="21" t="s">
        <v>487</v>
      </c>
      <c r="O20" s="26" t="s">
        <v>510</v>
      </c>
      <c r="P20" s="21" t="s">
        <v>494</v>
      </c>
      <c r="Q20" s="21" t="s">
        <v>512</v>
      </c>
      <c r="R20" s="102">
        <v>42655</v>
      </c>
    </row>
    <row r="21" spans="1:19" ht="25.5" x14ac:dyDescent="0.2">
      <c r="A21" s="21">
        <v>163</v>
      </c>
      <c r="B21" s="21" t="s">
        <v>375</v>
      </c>
      <c r="C21" s="21" t="s">
        <v>376</v>
      </c>
      <c r="D21" s="22" t="s">
        <v>377</v>
      </c>
      <c r="E21" s="21" t="s">
        <v>378</v>
      </c>
      <c r="F21" s="33">
        <v>2</v>
      </c>
      <c r="G21" s="33" t="s">
        <v>38</v>
      </c>
      <c r="H21" s="33">
        <v>22</v>
      </c>
      <c r="I21" s="26" t="s">
        <v>390</v>
      </c>
      <c r="J21" s="102" t="s">
        <v>391</v>
      </c>
      <c r="K21" s="33"/>
      <c r="L21" s="21"/>
      <c r="M21" s="21">
        <v>1</v>
      </c>
      <c r="N21" s="21" t="s">
        <v>488</v>
      </c>
      <c r="O21" s="26" t="s">
        <v>733</v>
      </c>
      <c r="P21" s="21" t="s">
        <v>496</v>
      </c>
      <c r="Q21" s="21" t="s">
        <v>512</v>
      </c>
      <c r="R21" s="102">
        <v>42718</v>
      </c>
      <c r="S21" s="121"/>
    </row>
    <row r="22" spans="1:19" ht="25.5" x14ac:dyDescent="0.2">
      <c r="A22" s="21">
        <v>180</v>
      </c>
      <c r="B22" s="21" t="s">
        <v>418</v>
      </c>
      <c r="C22" s="21" t="s">
        <v>419</v>
      </c>
      <c r="D22" s="22" t="s">
        <v>420</v>
      </c>
      <c r="E22" s="21"/>
      <c r="F22" s="33">
        <v>2</v>
      </c>
      <c r="G22" s="33" t="s">
        <v>38</v>
      </c>
      <c r="H22" s="33">
        <v>24</v>
      </c>
      <c r="I22" s="26" t="s">
        <v>421</v>
      </c>
      <c r="J22" s="102" t="s">
        <v>422</v>
      </c>
      <c r="K22" s="33" t="s">
        <v>423</v>
      </c>
      <c r="L22" s="21"/>
      <c r="M22" s="21">
        <v>2</v>
      </c>
      <c r="N22" s="21" t="s">
        <v>487</v>
      </c>
      <c r="O22" s="26" t="s">
        <v>510</v>
      </c>
      <c r="P22" s="21" t="s">
        <v>494</v>
      </c>
      <c r="Q22" s="102" t="s">
        <v>512</v>
      </c>
      <c r="R22" s="102">
        <v>42648</v>
      </c>
    </row>
    <row r="23" spans="1:19" ht="25.5" x14ac:dyDescent="0.2">
      <c r="A23" s="21">
        <v>181</v>
      </c>
      <c r="B23" s="21" t="s">
        <v>418</v>
      </c>
      <c r="C23" s="21" t="s">
        <v>419</v>
      </c>
      <c r="D23" s="22" t="s">
        <v>420</v>
      </c>
      <c r="E23" s="21"/>
      <c r="F23" s="33">
        <v>2</v>
      </c>
      <c r="G23" s="33" t="s">
        <v>38</v>
      </c>
      <c r="H23" s="33">
        <v>28</v>
      </c>
      <c r="I23" s="26" t="s">
        <v>424</v>
      </c>
      <c r="J23" s="102" t="s">
        <v>425</v>
      </c>
      <c r="K23" s="33" t="s">
        <v>423</v>
      </c>
      <c r="L23" s="21"/>
      <c r="M23" s="21">
        <v>1</v>
      </c>
      <c r="N23" s="21" t="str">
        <f>VLOOKUP(A23,'LB126 (by author)'!$1:$1048576,13)</f>
        <v>revised</v>
      </c>
      <c r="O23" s="26" t="str">
        <f>VLOOKUP(A23,'LB126 (by author)'!$1:$1048576,14)</f>
        <v>Revised as proposed</v>
      </c>
      <c r="P23" s="21" t="s">
        <v>496</v>
      </c>
      <c r="Q23" s="21" t="s">
        <v>512</v>
      </c>
      <c r="R23" s="102">
        <v>42648</v>
      </c>
    </row>
    <row r="24" spans="1:19" ht="102" x14ac:dyDescent="0.2">
      <c r="A24" s="21">
        <v>3</v>
      </c>
      <c r="B24" s="21" t="s">
        <v>34</v>
      </c>
      <c r="C24" s="21" t="s">
        <v>35</v>
      </c>
      <c r="D24" s="22" t="s">
        <v>36</v>
      </c>
      <c r="E24" s="23" t="s">
        <v>37</v>
      </c>
      <c r="F24" s="33">
        <v>2</v>
      </c>
      <c r="G24" s="33" t="s">
        <v>44</v>
      </c>
      <c r="H24" s="33">
        <v>26</v>
      </c>
      <c r="I24" s="26" t="s">
        <v>45</v>
      </c>
      <c r="J24" s="102" t="s">
        <v>46</v>
      </c>
      <c r="K24" s="33" t="s">
        <v>47</v>
      </c>
      <c r="L24" s="21"/>
      <c r="M24" s="21">
        <v>3</v>
      </c>
      <c r="N24" s="21" t="s">
        <v>487</v>
      </c>
      <c r="O24" s="26" t="s">
        <v>729</v>
      </c>
      <c r="P24" s="21" t="s">
        <v>494</v>
      </c>
      <c r="Q24" s="26" t="s">
        <v>512</v>
      </c>
      <c r="R24" s="102">
        <v>42718</v>
      </c>
      <c r="S24" s="121"/>
    </row>
    <row r="25" spans="1:19" ht="38.25" x14ac:dyDescent="0.2">
      <c r="A25" s="21">
        <v>4</v>
      </c>
      <c r="B25" s="21" t="s">
        <v>34</v>
      </c>
      <c r="C25" s="21" t="s">
        <v>35</v>
      </c>
      <c r="D25" s="22" t="s">
        <v>36</v>
      </c>
      <c r="E25" s="23" t="s">
        <v>37</v>
      </c>
      <c r="F25" s="33">
        <v>2</v>
      </c>
      <c r="G25" s="33" t="s">
        <v>44</v>
      </c>
      <c r="H25" s="33">
        <v>26</v>
      </c>
      <c r="I25" s="26" t="s">
        <v>48</v>
      </c>
      <c r="J25" s="102" t="s">
        <v>40</v>
      </c>
      <c r="K25" s="33" t="s">
        <v>41</v>
      </c>
      <c r="L25" s="21"/>
      <c r="M25" s="21">
        <v>1</v>
      </c>
      <c r="N25" s="21" t="s">
        <v>487</v>
      </c>
      <c r="O25" s="26" t="s">
        <v>737</v>
      </c>
      <c r="P25" s="21" t="s">
        <v>496</v>
      </c>
      <c r="Q25" s="21" t="s">
        <v>512</v>
      </c>
      <c r="R25" s="102">
        <v>42718</v>
      </c>
      <c r="S25" s="121"/>
    </row>
    <row r="26" spans="1:19" ht="38.25" x14ac:dyDescent="0.2">
      <c r="A26" s="21">
        <v>5</v>
      </c>
      <c r="B26" s="21" t="s">
        <v>34</v>
      </c>
      <c r="C26" s="21" t="s">
        <v>35</v>
      </c>
      <c r="D26" s="22" t="s">
        <v>36</v>
      </c>
      <c r="E26" s="23" t="s">
        <v>37</v>
      </c>
      <c r="F26" s="33">
        <v>2</v>
      </c>
      <c r="G26" s="33" t="s">
        <v>44</v>
      </c>
      <c r="H26" s="33">
        <v>27</v>
      </c>
      <c r="I26" s="26" t="s">
        <v>49</v>
      </c>
      <c r="J26" s="102" t="s">
        <v>40</v>
      </c>
      <c r="K26" s="33" t="s">
        <v>41</v>
      </c>
      <c r="L26" s="21"/>
      <c r="M26" s="21">
        <v>1</v>
      </c>
      <c r="N26" s="21" t="s">
        <v>487</v>
      </c>
      <c r="O26" s="26" t="s">
        <v>737</v>
      </c>
      <c r="P26" s="21" t="s">
        <v>496</v>
      </c>
      <c r="Q26" s="21" t="s">
        <v>512</v>
      </c>
      <c r="R26" s="102">
        <v>42718</v>
      </c>
      <c r="S26" s="121"/>
    </row>
    <row r="27" spans="1:19" ht="38.25" x14ac:dyDescent="0.2">
      <c r="A27" s="21">
        <v>6</v>
      </c>
      <c r="B27" s="21" t="s">
        <v>34</v>
      </c>
      <c r="C27" s="21" t="s">
        <v>35</v>
      </c>
      <c r="D27" s="22" t="s">
        <v>36</v>
      </c>
      <c r="E27" s="23" t="s">
        <v>37</v>
      </c>
      <c r="F27" s="33">
        <v>2</v>
      </c>
      <c r="G27" s="33" t="s">
        <v>44</v>
      </c>
      <c r="H27" s="33">
        <v>29</v>
      </c>
      <c r="I27" s="26" t="s">
        <v>50</v>
      </c>
      <c r="J27" s="102" t="s">
        <v>51</v>
      </c>
      <c r="K27" s="33" t="s">
        <v>41</v>
      </c>
      <c r="L27" s="21"/>
      <c r="M27" s="21">
        <v>1</v>
      </c>
      <c r="N27" s="21" t="s">
        <v>487</v>
      </c>
      <c r="O27" s="26" t="s">
        <v>510</v>
      </c>
      <c r="P27" s="21" t="s">
        <v>496</v>
      </c>
      <c r="Q27" s="21" t="s">
        <v>512</v>
      </c>
      <c r="R27" s="102">
        <v>42718</v>
      </c>
      <c r="S27" s="121"/>
    </row>
    <row r="28" spans="1:19" ht="38.25" x14ac:dyDescent="0.2">
      <c r="A28" s="21">
        <v>7</v>
      </c>
      <c r="B28" s="21" t="s">
        <v>34</v>
      </c>
      <c r="C28" s="21" t="s">
        <v>35</v>
      </c>
      <c r="D28" s="22" t="s">
        <v>36</v>
      </c>
      <c r="E28" s="23" t="s">
        <v>37</v>
      </c>
      <c r="F28" s="33">
        <v>2</v>
      </c>
      <c r="G28" s="33" t="s">
        <v>44</v>
      </c>
      <c r="H28" s="33">
        <v>30</v>
      </c>
      <c r="I28" s="26" t="s">
        <v>52</v>
      </c>
      <c r="J28" s="102" t="s">
        <v>40</v>
      </c>
      <c r="K28" s="33" t="s">
        <v>41</v>
      </c>
      <c r="L28" s="21"/>
      <c r="M28" s="21">
        <v>1</v>
      </c>
      <c r="N28" s="21" t="s">
        <v>487</v>
      </c>
      <c r="O28" s="26" t="s">
        <v>738</v>
      </c>
      <c r="P28" s="21" t="s">
        <v>494</v>
      </c>
      <c r="Q28" s="21" t="s">
        <v>512</v>
      </c>
      <c r="R28" s="102">
        <v>42655</v>
      </c>
    </row>
    <row r="29" spans="1:19" ht="25.5" x14ac:dyDescent="0.2">
      <c r="A29" s="21">
        <v>8</v>
      </c>
      <c r="B29" s="21" t="s">
        <v>34</v>
      </c>
      <c r="C29" s="21" t="s">
        <v>35</v>
      </c>
      <c r="D29" s="22" t="s">
        <v>36</v>
      </c>
      <c r="E29" s="23" t="s">
        <v>37</v>
      </c>
      <c r="F29" s="33">
        <v>2</v>
      </c>
      <c r="G29" s="33" t="s">
        <v>44</v>
      </c>
      <c r="H29" s="33">
        <v>31</v>
      </c>
      <c r="I29" s="26" t="s">
        <v>53</v>
      </c>
      <c r="J29" s="102" t="s">
        <v>54</v>
      </c>
      <c r="K29" s="33" t="s">
        <v>41</v>
      </c>
      <c r="L29" s="21"/>
      <c r="M29" s="21">
        <v>1</v>
      </c>
      <c r="N29" s="21" t="s">
        <v>487</v>
      </c>
      <c r="O29" s="26" t="s">
        <v>510</v>
      </c>
      <c r="P29" s="21" t="s">
        <v>496</v>
      </c>
      <c r="Q29" s="21" t="s">
        <v>512</v>
      </c>
      <c r="R29" s="102">
        <v>42718</v>
      </c>
      <c r="S29" s="121"/>
    </row>
    <row r="30" spans="1:19" ht="178.5" x14ac:dyDescent="0.2">
      <c r="A30" s="21">
        <v>9</v>
      </c>
      <c r="B30" s="21" t="s">
        <v>34</v>
      </c>
      <c r="C30" s="21" t="s">
        <v>35</v>
      </c>
      <c r="D30" s="22" t="s">
        <v>36</v>
      </c>
      <c r="E30" s="23" t="s">
        <v>37</v>
      </c>
      <c r="F30" s="33">
        <v>2</v>
      </c>
      <c r="G30" s="33" t="s">
        <v>44</v>
      </c>
      <c r="H30" s="33">
        <v>30</v>
      </c>
      <c r="I30" s="26" t="s">
        <v>55</v>
      </c>
      <c r="J30" s="119" t="s">
        <v>56</v>
      </c>
      <c r="K30" s="33" t="s">
        <v>47</v>
      </c>
      <c r="L30" s="21"/>
      <c r="M30" s="21">
        <v>2</v>
      </c>
      <c r="N30" s="21" t="s">
        <v>487</v>
      </c>
      <c r="O30" s="26" t="s">
        <v>734</v>
      </c>
      <c r="P30" s="21" t="s">
        <v>494</v>
      </c>
      <c r="Q30" s="21" t="s">
        <v>512</v>
      </c>
      <c r="R30" s="102">
        <v>42718</v>
      </c>
      <c r="S30" s="122"/>
    </row>
    <row r="31" spans="1:19" ht="102" x14ac:dyDescent="0.2">
      <c r="A31" s="21">
        <v>26</v>
      </c>
      <c r="B31" s="21" t="s">
        <v>34</v>
      </c>
      <c r="C31" s="21" t="s">
        <v>35</v>
      </c>
      <c r="D31" s="22" t="s">
        <v>36</v>
      </c>
      <c r="E31" s="23" t="s">
        <v>37</v>
      </c>
      <c r="F31" s="33">
        <v>5</v>
      </c>
      <c r="G31" s="33" t="s">
        <v>89</v>
      </c>
      <c r="H31" s="33">
        <v>17</v>
      </c>
      <c r="I31" s="26" t="s">
        <v>90</v>
      </c>
      <c r="J31" s="102" t="s">
        <v>40</v>
      </c>
      <c r="K31" s="33" t="s">
        <v>41</v>
      </c>
      <c r="L31" s="21"/>
      <c r="M31" s="21">
        <v>2</v>
      </c>
      <c r="N31" s="21" t="s">
        <v>487</v>
      </c>
      <c r="O31" s="26" t="s">
        <v>545</v>
      </c>
      <c r="P31" s="21" t="s">
        <v>494</v>
      </c>
      <c r="Q31" s="26" t="s">
        <v>546</v>
      </c>
      <c r="R31" s="116">
        <v>42676</v>
      </c>
    </row>
    <row r="32" spans="1:19" ht="51" x14ac:dyDescent="0.2">
      <c r="A32" s="21">
        <v>27</v>
      </c>
      <c r="B32" s="21" t="s">
        <v>34</v>
      </c>
      <c r="C32" s="21" t="s">
        <v>35</v>
      </c>
      <c r="D32" s="22" t="s">
        <v>36</v>
      </c>
      <c r="E32" s="23" t="s">
        <v>37</v>
      </c>
      <c r="F32" s="33">
        <v>5</v>
      </c>
      <c r="G32" s="33" t="s">
        <v>89</v>
      </c>
      <c r="H32" s="33">
        <v>20</v>
      </c>
      <c r="I32" s="26" t="s">
        <v>91</v>
      </c>
      <c r="J32" s="102" t="s">
        <v>75</v>
      </c>
      <c r="K32" s="33" t="s">
        <v>41</v>
      </c>
      <c r="L32" s="21"/>
      <c r="M32" s="21">
        <v>2</v>
      </c>
      <c r="N32" s="21" t="s">
        <v>487</v>
      </c>
      <c r="O32" s="26" t="s">
        <v>541</v>
      </c>
      <c r="P32" s="21" t="s">
        <v>494</v>
      </c>
      <c r="Q32" s="21" t="s">
        <v>512</v>
      </c>
      <c r="R32" s="116">
        <v>42676</v>
      </c>
    </row>
    <row r="33" spans="1:18" ht="128.25" thickBot="1" x14ac:dyDescent="0.25">
      <c r="A33" s="62">
        <v>28</v>
      </c>
      <c r="B33" s="62" t="s">
        <v>34</v>
      </c>
      <c r="C33" s="62" t="s">
        <v>35</v>
      </c>
      <c r="D33" s="63" t="s">
        <v>36</v>
      </c>
      <c r="E33" s="64" t="s">
        <v>37</v>
      </c>
      <c r="F33" s="66">
        <v>6</v>
      </c>
      <c r="G33" s="66" t="s">
        <v>92</v>
      </c>
      <c r="H33" s="66">
        <v>2</v>
      </c>
      <c r="I33" s="45" t="s">
        <v>93</v>
      </c>
      <c r="J33" s="102" t="s">
        <v>40</v>
      </c>
      <c r="K33" s="66" t="s">
        <v>41</v>
      </c>
      <c r="L33" s="62"/>
      <c r="M33" s="62">
        <v>3</v>
      </c>
      <c r="N33" s="62" t="s">
        <v>487</v>
      </c>
      <c r="O33" s="45" t="s">
        <v>510</v>
      </c>
      <c r="P33" s="62" t="s">
        <v>494</v>
      </c>
      <c r="Q33" s="45" t="s">
        <v>512</v>
      </c>
      <c r="R33" s="116">
        <v>42676</v>
      </c>
    </row>
    <row r="34" spans="1:18" ht="140.25" x14ac:dyDescent="0.2">
      <c r="A34" s="52">
        <v>29</v>
      </c>
      <c r="B34" s="52" t="s">
        <v>34</v>
      </c>
      <c r="C34" s="52" t="s">
        <v>35</v>
      </c>
      <c r="D34" s="53" t="s">
        <v>36</v>
      </c>
      <c r="E34" s="54" t="s">
        <v>37</v>
      </c>
      <c r="F34" s="57">
        <v>6</v>
      </c>
      <c r="G34" s="57" t="s">
        <v>92</v>
      </c>
      <c r="H34" s="57">
        <v>5</v>
      </c>
      <c r="I34" s="41" t="s">
        <v>94</v>
      </c>
      <c r="J34" s="102" t="s">
        <v>95</v>
      </c>
      <c r="K34" s="57" t="s">
        <v>41</v>
      </c>
      <c r="L34" s="52"/>
      <c r="M34" s="52">
        <v>1</v>
      </c>
      <c r="N34" s="52"/>
      <c r="O34" s="41"/>
      <c r="P34" s="52" t="s">
        <v>496</v>
      </c>
      <c r="Q34" s="52"/>
      <c r="R34" s="52"/>
    </row>
    <row r="35" spans="1:18" ht="38.25" x14ac:dyDescent="0.2">
      <c r="A35" s="21">
        <v>30</v>
      </c>
      <c r="B35" s="21" t="s">
        <v>34</v>
      </c>
      <c r="C35" s="21" t="s">
        <v>35</v>
      </c>
      <c r="D35" s="22" t="s">
        <v>36</v>
      </c>
      <c r="E35" s="23" t="s">
        <v>37</v>
      </c>
      <c r="F35" s="33">
        <v>6</v>
      </c>
      <c r="G35" s="33" t="s">
        <v>96</v>
      </c>
      <c r="H35" s="33">
        <v>9</v>
      </c>
      <c r="I35" s="26" t="s">
        <v>97</v>
      </c>
      <c r="J35" s="102" t="s">
        <v>40</v>
      </c>
      <c r="K35" s="33" t="s">
        <v>41</v>
      </c>
      <c r="L35" s="21"/>
      <c r="M35" s="21">
        <v>1</v>
      </c>
      <c r="N35" s="21"/>
      <c r="O35" s="26"/>
      <c r="P35" s="21" t="s">
        <v>496</v>
      </c>
      <c r="Q35" s="21"/>
      <c r="R35" s="21"/>
    </row>
    <row r="36" spans="1:18" ht="63.75" x14ac:dyDescent="0.2">
      <c r="A36" s="21">
        <v>31</v>
      </c>
      <c r="B36" s="21" t="s">
        <v>34</v>
      </c>
      <c r="C36" s="21" t="s">
        <v>35</v>
      </c>
      <c r="D36" s="22" t="s">
        <v>36</v>
      </c>
      <c r="E36" s="23" t="s">
        <v>37</v>
      </c>
      <c r="F36" s="33">
        <v>6</v>
      </c>
      <c r="G36" s="33" t="s">
        <v>96</v>
      </c>
      <c r="H36" s="33">
        <v>11</v>
      </c>
      <c r="I36" s="26" t="s">
        <v>98</v>
      </c>
      <c r="J36" s="102" t="s">
        <v>40</v>
      </c>
      <c r="K36" s="33" t="s">
        <v>41</v>
      </c>
      <c r="L36" s="21"/>
      <c r="M36" s="21">
        <v>1</v>
      </c>
      <c r="N36" s="21"/>
      <c r="O36" s="26"/>
      <c r="P36" s="21" t="s">
        <v>496</v>
      </c>
      <c r="Q36" s="21"/>
      <c r="R36" s="21"/>
    </row>
    <row r="37" spans="1:18" ht="38.25" x14ac:dyDescent="0.2">
      <c r="A37" s="21">
        <v>32</v>
      </c>
      <c r="B37" s="21" t="s">
        <v>34</v>
      </c>
      <c r="C37" s="21" t="s">
        <v>35</v>
      </c>
      <c r="D37" s="22" t="s">
        <v>36</v>
      </c>
      <c r="E37" s="23" t="s">
        <v>37</v>
      </c>
      <c r="F37" s="33">
        <v>6</v>
      </c>
      <c r="G37" s="33" t="s">
        <v>96</v>
      </c>
      <c r="H37" s="33">
        <v>14</v>
      </c>
      <c r="I37" s="26" t="s">
        <v>99</v>
      </c>
      <c r="J37" s="102" t="s">
        <v>75</v>
      </c>
      <c r="K37" s="33" t="s">
        <v>41</v>
      </c>
      <c r="L37" s="21"/>
      <c r="M37" s="21">
        <v>1</v>
      </c>
      <c r="N37" s="21"/>
      <c r="O37" s="26"/>
      <c r="P37" s="21" t="s">
        <v>496</v>
      </c>
      <c r="Q37" s="21"/>
      <c r="R37" s="21"/>
    </row>
    <row r="38" spans="1:18" ht="395.25" x14ac:dyDescent="0.2">
      <c r="A38" s="21">
        <v>11</v>
      </c>
      <c r="B38" s="21" t="s">
        <v>34</v>
      </c>
      <c r="C38" s="21" t="s">
        <v>35</v>
      </c>
      <c r="D38" s="22" t="s">
        <v>36</v>
      </c>
      <c r="E38" s="23" t="s">
        <v>37</v>
      </c>
      <c r="F38" s="33">
        <v>3</v>
      </c>
      <c r="G38" s="33" t="s">
        <v>59</v>
      </c>
      <c r="H38" s="33">
        <v>2</v>
      </c>
      <c r="I38" s="26" t="s">
        <v>60</v>
      </c>
      <c r="J38" s="119" t="s">
        <v>61</v>
      </c>
      <c r="K38" s="33" t="s">
        <v>47</v>
      </c>
      <c r="L38" s="21"/>
      <c r="M38" s="21">
        <v>3</v>
      </c>
      <c r="N38" s="21" t="s">
        <v>487</v>
      </c>
      <c r="O38" s="26"/>
      <c r="P38" s="21" t="s">
        <v>494</v>
      </c>
      <c r="Q38" s="21"/>
      <c r="R38" s="21"/>
    </row>
    <row r="39" spans="1:18" ht="25.5" x14ac:dyDescent="0.2">
      <c r="A39" s="21">
        <v>12</v>
      </c>
      <c r="B39" s="21" t="s">
        <v>34</v>
      </c>
      <c r="C39" s="21" t="s">
        <v>35</v>
      </c>
      <c r="D39" s="22" t="s">
        <v>36</v>
      </c>
      <c r="E39" s="23" t="s">
        <v>37</v>
      </c>
      <c r="F39" s="33">
        <v>3</v>
      </c>
      <c r="G39" s="33" t="s">
        <v>59</v>
      </c>
      <c r="H39" s="33">
        <v>6</v>
      </c>
      <c r="I39" s="26" t="s">
        <v>62</v>
      </c>
      <c r="J39" s="102" t="s">
        <v>40</v>
      </c>
      <c r="K39" s="33" t="s">
        <v>41</v>
      </c>
      <c r="L39" s="21"/>
      <c r="M39" s="21">
        <v>1</v>
      </c>
      <c r="N39" s="21" t="s">
        <v>487</v>
      </c>
      <c r="O39" s="26" t="s">
        <v>510</v>
      </c>
      <c r="P39" s="21" t="s">
        <v>494</v>
      </c>
      <c r="Q39" s="21" t="s">
        <v>512</v>
      </c>
      <c r="R39" s="116">
        <v>42671</v>
      </c>
    </row>
    <row r="40" spans="1:18" ht="38.25" x14ac:dyDescent="0.2">
      <c r="A40" s="21">
        <v>13</v>
      </c>
      <c r="B40" s="21" t="s">
        <v>34</v>
      </c>
      <c r="C40" s="21" t="s">
        <v>35</v>
      </c>
      <c r="D40" s="22" t="s">
        <v>36</v>
      </c>
      <c r="E40" s="23" t="s">
        <v>37</v>
      </c>
      <c r="F40" s="33">
        <v>3</v>
      </c>
      <c r="G40" s="33" t="s">
        <v>59</v>
      </c>
      <c r="H40" s="33">
        <v>10</v>
      </c>
      <c r="I40" s="26" t="s">
        <v>63</v>
      </c>
      <c r="J40" s="102" t="s">
        <v>40</v>
      </c>
      <c r="K40" s="33" t="s">
        <v>41</v>
      </c>
      <c r="L40" s="21"/>
      <c r="M40" s="21">
        <v>1</v>
      </c>
      <c r="N40" s="21" t="s">
        <v>487</v>
      </c>
      <c r="O40" s="26" t="s">
        <v>510</v>
      </c>
      <c r="P40" s="21" t="s">
        <v>494</v>
      </c>
      <c r="Q40" s="26" t="s">
        <v>512</v>
      </c>
      <c r="R40" s="116">
        <v>42676</v>
      </c>
    </row>
    <row r="41" spans="1:18" ht="318.75" x14ac:dyDescent="0.2">
      <c r="A41" s="21">
        <v>14</v>
      </c>
      <c r="B41" s="21" t="s">
        <v>34</v>
      </c>
      <c r="C41" s="21" t="s">
        <v>35</v>
      </c>
      <c r="D41" s="22" t="s">
        <v>36</v>
      </c>
      <c r="E41" s="23" t="s">
        <v>37</v>
      </c>
      <c r="F41" s="33">
        <v>3</v>
      </c>
      <c r="G41" s="33" t="s">
        <v>64</v>
      </c>
      <c r="H41" s="33">
        <v>11</v>
      </c>
      <c r="I41" s="26" t="s">
        <v>65</v>
      </c>
      <c r="J41" s="119" t="s">
        <v>66</v>
      </c>
      <c r="K41" s="33" t="s">
        <v>47</v>
      </c>
      <c r="L41" s="21"/>
      <c r="M41" s="21">
        <v>1</v>
      </c>
      <c r="N41" s="21"/>
      <c r="O41" s="26"/>
      <c r="P41" s="21" t="s">
        <v>494</v>
      </c>
      <c r="Q41" s="21"/>
      <c r="R41" s="21"/>
    </row>
    <row r="42" spans="1:18" ht="38.25" x14ac:dyDescent="0.2">
      <c r="A42" s="21">
        <v>15</v>
      </c>
      <c r="B42" s="21" t="s">
        <v>34</v>
      </c>
      <c r="C42" s="21" t="s">
        <v>35</v>
      </c>
      <c r="D42" s="22" t="s">
        <v>36</v>
      </c>
      <c r="E42" s="23" t="s">
        <v>37</v>
      </c>
      <c r="F42" s="33">
        <v>3</v>
      </c>
      <c r="G42" s="33" t="s">
        <v>64</v>
      </c>
      <c r="H42" s="33">
        <v>17</v>
      </c>
      <c r="I42" s="26" t="s">
        <v>62</v>
      </c>
      <c r="J42" s="102" t="s">
        <v>40</v>
      </c>
      <c r="K42" s="33" t="s">
        <v>41</v>
      </c>
      <c r="L42" s="21"/>
      <c r="M42" s="21">
        <v>1</v>
      </c>
      <c r="N42" s="21" t="s">
        <v>487</v>
      </c>
      <c r="O42" s="26" t="s">
        <v>539</v>
      </c>
      <c r="P42" s="21" t="s">
        <v>494</v>
      </c>
      <c r="Q42" s="21" t="s">
        <v>512</v>
      </c>
      <c r="R42" s="116">
        <v>42671</v>
      </c>
    </row>
    <row r="43" spans="1:18" ht="38.25" x14ac:dyDescent="0.2">
      <c r="A43" s="21">
        <v>16</v>
      </c>
      <c r="B43" s="21" t="s">
        <v>34</v>
      </c>
      <c r="C43" s="21" t="s">
        <v>35</v>
      </c>
      <c r="D43" s="22" t="s">
        <v>36</v>
      </c>
      <c r="E43" s="23" t="s">
        <v>37</v>
      </c>
      <c r="F43" s="33">
        <v>3</v>
      </c>
      <c r="G43" s="33" t="s">
        <v>67</v>
      </c>
      <c r="H43" s="33">
        <v>18</v>
      </c>
      <c r="I43" s="26" t="s">
        <v>68</v>
      </c>
      <c r="J43" s="102" t="s">
        <v>69</v>
      </c>
      <c r="K43" s="33" t="s">
        <v>47</v>
      </c>
      <c r="L43" s="21"/>
      <c r="M43" s="21">
        <v>1</v>
      </c>
      <c r="N43" s="21" t="s">
        <v>487</v>
      </c>
      <c r="O43" s="101" t="s">
        <v>543</v>
      </c>
      <c r="P43" s="21" t="s">
        <v>494</v>
      </c>
      <c r="Q43" s="21" t="s">
        <v>512</v>
      </c>
      <c r="R43" s="116">
        <v>42671</v>
      </c>
    </row>
    <row r="44" spans="1:18" ht="63.75" x14ac:dyDescent="0.2">
      <c r="A44" s="21">
        <v>17</v>
      </c>
      <c r="B44" s="21" t="s">
        <v>34</v>
      </c>
      <c r="C44" s="21" t="s">
        <v>35</v>
      </c>
      <c r="D44" s="22" t="s">
        <v>36</v>
      </c>
      <c r="E44" s="23" t="s">
        <v>37</v>
      </c>
      <c r="F44" s="33">
        <v>3</v>
      </c>
      <c r="G44" s="33" t="s">
        <v>70</v>
      </c>
      <c r="H44" s="33">
        <v>27</v>
      </c>
      <c r="I44" s="26" t="s">
        <v>71</v>
      </c>
      <c r="J44" s="102" t="s">
        <v>40</v>
      </c>
      <c r="K44" s="33" t="s">
        <v>41</v>
      </c>
      <c r="L44" s="21"/>
      <c r="M44" s="21">
        <v>2</v>
      </c>
      <c r="N44" s="21" t="s">
        <v>487</v>
      </c>
      <c r="O44" s="26" t="s">
        <v>538</v>
      </c>
      <c r="P44" s="21" t="s">
        <v>494</v>
      </c>
      <c r="Q44" s="21" t="s">
        <v>512</v>
      </c>
      <c r="R44" s="116">
        <v>42671</v>
      </c>
    </row>
    <row r="45" spans="1:18" ht="204" x14ac:dyDescent="0.2">
      <c r="A45" s="21">
        <v>18</v>
      </c>
      <c r="B45" s="21" t="s">
        <v>34</v>
      </c>
      <c r="C45" s="21" t="s">
        <v>35</v>
      </c>
      <c r="D45" s="22" t="s">
        <v>36</v>
      </c>
      <c r="E45" s="23" t="s">
        <v>37</v>
      </c>
      <c r="F45" s="33">
        <v>3</v>
      </c>
      <c r="G45" s="33" t="s">
        <v>70</v>
      </c>
      <c r="H45" s="33">
        <v>27</v>
      </c>
      <c r="I45" s="26" t="s">
        <v>72</v>
      </c>
      <c r="J45" s="119" t="s">
        <v>73</v>
      </c>
      <c r="K45" s="33" t="s">
        <v>47</v>
      </c>
      <c r="L45" s="21"/>
      <c r="M45" s="21">
        <v>2</v>
      </c>
      <c r="N45" s="21"/>
      <c r="O45" s="26"/>
      <c r="P45" s="21" t="s">
        <v>494</v>
      </c>
      <c r="Q45" s="21"/>
      <c r="R45" s="21"/>
    </row>
    <row r="46" spans="1:18" ht="229.5" x14ac:dyDescent="0.2">
      <c r="A46" s="21">
        <v>19</v>
      </c>
      <c r="B46" s="21" t="s">
        <v>34</v>
      </c>
      <c r="C46" s="21" t="s">
        <v>35</v>
      </c>
      <c r="D46" s="22" t="s">
        <v>36</v>
      </c>
      <c r="E46" s="23" t="s">
        <v>37</v>
      </c>
      <c r="F46" s="33">
        <v>3</v>
      </c>
      <c r="G46" s="33" t="s">
        <v>70</v>
      </c>
      <c r="H46" s="33">
        <v>31</v>
      </c>
      <c r="I46" s="26" t="s">
        <v>74</v>
      </c>
      <c r="J46" s="102" t="s">
        <v>75</v>
      </c>
      <c r="K46" s="33" t="s">
        <v>47</v>
      </c>
      <c r="L46" s="21"/>
      <c r="M46" s="21">
        <v>2</v>
      </c>
      <c r="N46" s="21"/>
      <c r="O46" s="26"/>
      <c r="P46" s="21" t="s">
        <v>494</v>
      </c>
      <c r="Q46" s="21"/>
      <c r="R46" s="21"/>
    </row>
    <row r="47" spans="1:18" ht="26.25" thickBot="1" x14ac:dyDescent="0.25">
      <c r="A47" s="62">
        <v>20</v>
      </c>
      <c r="B47" s="62" t="s">
        <v>34</v>
      </c>
      <c r="C47" s="62" t="s">
        <v>35</v>
      </c>
      <c r="D47" s="63" t="s">
        <v>36</v>
      </c>
      <c r="E47" s="64" t="s">
        <v>37</v>
      </c>
      <c r="F47" s="66">
        <v>4</v>
      </c>
      <c r="G47" s="66" t="s">
        <v>76</v>
      </c>
      <c r="H47" s="66">
        <v>7</v>
      </c>
      <c r="I47" s="45" t="s">
        <v>77</v>
      </c>
      <c r="J47" s="102" t="s">
        <v>78</v>
      </c>
      <c r="K47" s="66" t="s">
        <v>41</v>
      </c>
      <c r="L47" s="62"/>
      <c r="M47" s="62">
        <v>1</v>
      </c>
      <c r="N47" s="21"/>
      <c r="O47" s="26"/>
      <c r="P47" s="21" t="s">
        <v>496</v>
      </c>
      <c r="Q47" s="21"/>
      <c r="R47" s="21"/>
    </row>
    <row r="48" spans="1:18" ht="344.25" x14ac:dyDescent="0.2">
      <c r="A48" s="52">
        <v>21</v>
      </c>
      <c r="B48" s="52" t="s">
        <v>34</v>
      </c>
      <c r="C48" s="52" t="s">
        <v>35</v>
      </c>
      <c r="D48" s="53" t="s">
        <v>36</v>
      </c>
      <c r="E48" s="54" t="s">
        <v>37</v>
      </c>
      <c r="F48" s="57">
        <v>4</v>
      </c>
      <c r="G48" s="57" t="s">
        <v>79</v>
      </c>
      <c r="H48" s="57">
        <v>14</v>
      </c>
      <c r="I48" s="41" t="s">
        <v>80</v>
      </c>
      <c r="J48" s="119" t="s">
        <v>81</v>
      </c>
      <c r="K48" s="57" t="s">
        <v>47</v>
      </c>
      <c r="L48" s="52"/>
      <c r="M48" s="52">
        <v>2</v>
      </c>
      <c r="N48" s="52"/>
      <c r="O48" s="41" t="s">
        <v>497</v>
      </c>
      <c r="P48" s="52" t="s">
        <v>494</v>
      </c>
      <c r="Q48" s="52"/>
      <c r="R48" s="21"/>
    </row>
    <row r="49" spans="1:19" ht="153" x14ac:dyDescent="0.2">
      <c r="A49" s="21">
        <v>22</v>
      </c>
      <c r="B49" s="21" t="s">
        <v>34</v>
      </c>
      <c r="C49" s="21" t="s">
        <v>35</v>
      </c>
      <c r="D49" s="22" t="s">
        <v>36</v>
      </c>
      <c r="E49" s="23" t="s">
        <v>37</v>
      </c>
      <c r="F49" s="33">
        <v>4</v>
      </c>
      <c r="G49" s="33" t="s">
        <v>79</v>
      </c>
      <c r="H49" s="33">
        <v>24</v>
      </c>
      <c r="I49" s="26" t="s">
        <v>82</v>
      </c>
      <c r="J49" s="102" t="s">
        <v>40</v>
      </c>
      <c r="K49" s="33" t="s">
        <v>47</v>
      </c>
      <c r="L49" s="21"/>
      <c r="M49" s="21">
        <v>2</v>
      </c>
      <c r="N49" s="21"/>
      <c r="O49" s="26"/>
      <c r="P49" s="21" t="s">
        <v>494</v>
      </c>
      <c r="Q49" s="21"/>
      <c r="R49" s="21"/>
    </row>
    <row r="50" spans="1:19" ht="409.5" x14ac:dyDescent="0.2">
      <c r="A50" s="21">
        <v>23</v>
      </c>
      <c r="B50" s="21" t="s">
        <v>34</v>
      </c>
      <c r="C50" s="21" t="s">
        <v>35</v>
      </c>
      <c r="D50" s="22" t="s">
        <v>36</v>
      </c>
      <c r="E50" s="23" t="s">
        <v>37</v>
      </c>
      <c r="F50" s="33">
        <v>4</v>
      </c>
      <c r="G50" s="33" t="s">
        <v>83</v>
      </c>
      <c r="H50" s="33">
        <v>29</v>
      </c>
      <c r="I50" s="26" t="s">
        <v>84</v>
      </c>
      <c r="J50" s="119" t="s">
        <v>85</v>
      </c>
      <c r="K50" s="33" t="s">
        <v>47</v>
      </c>
      <c r="L50" s="21"/>
      <c r="M50" s="21">
        <v>2</v>
      </c>
      <c r="N50" s="21"/>
      <c r="O50" s="26"/>
      <c r="P50" s="21" t="s">
        <v>494</v>
      </c>
      <c r="Q50" s="21"/>
      <c r="R50" s="21"/>
    </row>
    <row r="51" spans="1:19" x14ac:dyDescent="0.2">
      <c r="A51" s="21">
        <v>25</v>
      </c>
      <c r="B51" s="21" t="s">
        <v>34</v>
      </c>
      <c r="C51" s="21" t="s">
        <v>35</v>
      </c>
      <c r="D51" s="22" t="s">
        <v>36</v>
      </c>
      <c r="E51" s="23" t="s">
        <v>37</v>
      </c>
      <c r="F51" s="33">
        <v>5</v>
      </c>
      <c r="G51" s="33" t="s">
        <v>83</v>
      </c>
      <c r="H51" s="33">
        <v>1</v>
      </c>
      <c r="I51" s="26" t="s">
        <v>88</v>
      </c>
      <c r="J51" s="102" t="s">
        <v>40</v>
      </c>
      <c r="K51" s="33" t="s">
        <v>41</v>
      </c>
      <c r="L51" s="21"/>
      <c r="M51" s="21">
        <v>1</v>
      </c>
      <c r="N51" s="21"/>
      <c r="O51" s="26"/>
      <c r="P51" s="21" t="s">
        <v>496</v>
      </c>
      <c r="Q51" s="21" t="s">
        <v>512</v>
      </c>
      <c r="R51" s="102">
        <v>42718</v>
      </c>
      <c r="S51" s="121"/>
    </row>
    <row r="52" spans="1:19" ht="63.75" x14ac:dyDescent="0.2">
      <c r="A52" s="21">
        <v>24</v>
      </c>
      <c r="B52" s="21" t="s">
        <v>34</v>
      </c>
      <c r="C52" s="21" t="s">
        <v>35</v>
      </c>
      <c r="D52" s="22" t="s">
        <v>36</v>
      </c>
      <c r="E52" s="23" t="s">
        <v>37</v>
      </c>
      <c r="F52" s="33">
        <v>5</v>
      </c>
      <c r="G52" s="33" t="s">
        <v>86</v>
      </c>
      <c r="H52" s="33">
        <v>10</v>
      </c>
      <c r="I52" s="26" t="s">
        <v>87</v>
      </c>
      <c r="J52" s="102" t="s">
        <v>40</v>
      </c>
      <c r="K52" s="33" t="s">
        <v>41</v>
      </c>
      <c r="L52" s="21"/>
      <c r="M52" s="21">
        <v>2</v>
      </c>
      <c r="N52" s="21" t="s">
        <v>487</v>
      </c>
      <c r="O52" s="26" t="s">
        <v>510</v>
      </c>
      <c r="P52" s="21" t="s">
        <v>494</v>
      </c>
      <c r="Q52" s="21" t="s">
        <v>512</v>
      </c>
      <c r="R52" s="102">
        <v>42697</v>
      </c>
      <c r="S52" s="120"/>
    </row>
    <row r="53" spans="1:19" ht="25.5" x14ac:dyDescent="0.2">
      <c r="A53" s="21">
        <v>49</v>
      </c>
      <c r="B53" s="21" t="s">
        <v>137</v>
      </c>
      <c r="C53" s="21" t="s">
        <v>138</v>
      </c>
      <c r="D53" s="22" t="s">
        <v>139</v>
      </c>
      <c r="E53" s="23" t="s">
        <v>140</v>
      </c>
      <c r="F53" s="33">
        <v>2</v>
      </c>
      <c r="G53" s="33" t="s">
        <v>147</v>
      </c>
      <c r="H53" s="91" t="s">
        <v>148</v>
      </c>
      <c r="I53" s="26" t="s">
        <v>149</v>
      </c>
      <c r="J53" s="102" t="s">
        <v>150</v>
      </c>
      <c r="K53" s="33" t="s">
        <v>144</v>
      </c>
      <c r="L53" s="21"/>
      <c r="M53" s="21">
        <v>1</v>
      </c>
      <c r="N53" s="21" t="s">
        <v>487</v>
      </c>
      <c r="O53" s="26" t="s">
        <v>510</v>
      </c>
      <c r="P53" s="21" t="s">
        <v>494</v>
      </c>
      <c r="Q53" s="21" t="s">
        <v>512</v>
      </c>
      <c r="R53" s="102">
        <v>42655</v>
      </c>
    </row>
    <row r="54" spans="1:19" ht="25.5" x14ac:dyDescent="0.2">
      <c r="A54" s="21">
        <v>64</v>
      </c>
      <c r="B54" s="21" t="s">
        <v>189</v>
      </c>
      <c r="C54" s="21" t="s">
        <v>190</v>
      </c>
      <c r="D54" s="83" t="s">
        <v>191</v>
      </c>
      <c r="E54" s="21"/>
      <c r="F54" s="33">
        <v>2</v>
      </c>
      <c r="G54" s="33" t="s">
        <v>196</v>
      </c>
      <c r="H54" s="33">
        <v>26</v>
      </c>
      <c r="I54" s="26" t="s">
        <v>197</v>
      </c>
      <c r="J54" s="102" t="s">
        <v>198</v>
      </c>
      <c r="K54" s="33" t="s">
        <v>41</v>
      </c>
      <c r="L54" s="21"/>
      <c r="M54" s="21">
        <v>1</v>
      </c>
      <c r="N54" s="21" t="s">
        <v>488</v>
      </c>
      <c r="O54" s="26" t="s">
        <v>531</v>
      </c>
      <c r="P54" s="21" t="s">
        <v>494</v>
      </c>
      <c r="Q54" s="21" t="s">
        <v>512</v>
      </c>
      <c r="R54" s="102">
        <v>42655</v>
      </c>
    </row>
    <row r="55" spans="1:19" ht="25.5" x14ac:dyDescent="0.2">
      <c r="A55" s="21">
        <v>65</v>
      </c>
      <c r="B55" s="21" t="s">
        <v>189</v>
      </c>
      <c r="C55" s="21" t="s">
        <v>190</v>
      </c>
      <c r="D55" s="83" t="s">
        <v>191</v>
      </c>
      <c r="E55" s="21"/>
      <c r="F55" s="33">
        <v>2</v>
      </c>
      <c r="G55" s="33" t="s">
        <v>196</v>
      </c>
      <c r="H55" s="33">
        <v>26</v>
      </c>
      <c r="I55" s="26" t="s">
        <v>199</v>
      </c>
      <c r="J55" s="102" t="s">
        <v>200</v>
      </c>
      <c r="K55" s="33" t="s">
        <v>41</v>
      </c>
      <c r="L55" s="21"/>
      <c r="M55" s="21">
        <v>1</v>
      </c>
      <c r="N55" s="21" t="s">
        <v>487</v>
      </c>
      <c r="O55" s="26" t="s">
        <v>510</v>
      </c>
      <c r="P55" s="21" t="s">
        <v>494</v>
      </c>
      <c r="Q55" s="21" t="s">
        <v>512</v>
      </c>
      <c r="R55" s="102">
        <v>42655</v>
      </c>
    </row>
    <row r="56" spans="1:19" ht="25.5" x14ac:dyDescent="0.2">
      <c r="A56" s="21">
        <v>130</v>
      </c>
      <c r="B56" s="21" t="s">
        <v>307</v>
      </c>
      <c r="C56" s="21" t="s">
        <v>308</v>
      </c>
      <c r="D56" s="22" t="s">
        <v>309</v>
      </c>
      <c r="E56" s="21"/>
      <c r="F56" s="33">
        <v>2</v>
      </c>
      <c r="G56" s="33" t="s">
        <v>196</v>
      </c>
      <c r="H56" s="33" t="s">
        <v>310</v>
      </c>
      <c r="I56" s="26" t="s">
        <v>311</v>
      </c>
      <c r="J56" s="102" t="s">
        <v>312</v>
      </c>
      <c r="K56" s="33" t="s">
        <v>41</v>
      </c>
      <c r="L56" s="21"/>
      <c r="M56" s="21">
        <v>2</v>
      </c>
      <c r="N56" s="21"/>
      <c r="O56" s="26"/>
      <c r="P56" s="21" t="s">
        <v>494</v>
      </c>
      <c r="Q56" s="21" t="s">
        <v>540</v>
      </c>
      <c r="R56" s="102">
        <v>42676</v>
      </c>
    </row>
    <row r="57" spans="1:19" ht="51" x14ac:dyDescent="0.2">
      <c r="A57" s="21">
        <v>131</v>
      </c>
      <c r="B57" s="21" t="s">
        <v>307</v>
      </c>
      <c r="C57" s="21" t="s">
        <v>308</v>
      </c>
      <c r="D57" s="22" t="s">
        <v>309</v>
      </c>
      <c r="E57" s="21"/>
      <c r="F57" s="33">
        <v>2</v>
      </c>
      <c r="G57" s="33" t="s">
        <v>196</v>
      </c>
      <c r="H57" s="33">
        <v>27</v>
      </c>
      <c r="I57" s="26" t="s">
        <v>313</v>
      </c>
      <c r="J57" s="102" t="s">
        <v>314</v>
      </c>
      <c r="K57" s="33" t="s">
        <v>47</v>
      </c>
      <c r="L57" s="21"/>
      <c r="M57" s="21">
        <v>2</v>
      </c>
      <c r="N57" s="21" t="s">
        <v>488</v>
      </c>
      <c r="O57" s="26" t="s">
        <v>533</v>
      </c>
      <c r="P57" s="21" t="s">
        <v>494</v>
      </c>
      <c r="Q57" s="21" t="s">
        <v>512</v>
      </c>
      <c r="R57" s="102">
        <v>42662</v>
      </c>
    </row>
    <row r="58" spans="1:19" ht="25.5" x14ac:dyDescent="0.2">
      <c r="A58" s="21">
        <v>132</v>
      </c>
      <c r="B58" s="21" t="s">
        <v>307</v>
      </c>
      <c r="C58" s="21" t="s">
        <v>308</v>
      </c>
      <c r="D58" s="22" t="s">
        <v>309</v>
      </c>
      <c r="E58" s="21"/>
      <c r="F58" s="33">
        <v>2</v>
      </c>
      <c r="G58" s="33" t="s">
        <v>196</v>
      </c>
      <c r="H58" s="33">
        <v>30</v>
      </c>
      <c r="I58" s="26" t="s">
        <v>315</v>
      </c>
      <c r="J58" s="102" t="s">
        <v>316</v>
      </c>
      <c r="K58" s="33" t="s">
        <v>41</v>
      </c>
      <c r="L58" s="21"/>
      <c r="M58" s="21">
        <v>2</v>
      </c>
      <c r="N58" s="21" t="s">
        <v>487</v>
      </c>
      <c r="O58" s="26"/>
      <c r="P58" s="21" t="s">
        <v>494</v>
      </c>
      <c r="Q58" s="21" t="s">
        <v>512</v>
      </c>
      <c r="R58" s="102">
        <v>42655</v>
      </c>
    </row>
    <row r="59" spans="1:19" ht="38.25" x14ac:dyDescent="0.2">
      <c r="A59" s="21">
        <v>133</v>
      </c>
      <c r="B59" s="21" t="s">
        <v>307</v>
      </c>
      <c r="C59" s="21" t="s">
        <v>308</v>
      </c>
      <c r="D59" s="22" t="s">
        <v>309</v>
      </c>
      <c r="E59" s="21"/>
      <c r="F59" s="33">
        <v>2</v>
      </c>
      <c r="G59" s="33" t="s">
        <v>196</v>
      </c>
      <c r="H59" s="33">
        <v>31</v>
      </c>
      <c r="I59" s="26" t="s">
        <v>317</v>
      </c>
      <c r="J59" s="102" t="s">
        <v>318</v>
      </c>
      <c r="K59" s="33" t="s">
        <v>47</v>
      </c>
      <c r="L59" s="21"/>
      <c r="M59" s="21">
        <v>2</v>
      </c>
      <c r="N59" s="21" t="s">
        <v>487</v>
      </c>
      <c r="O59" s="26" t="s">
        <v>510</v>
      </c>
      <c r="P59" s="21" t="s">
        <v>494</v>
      </c>
      <c r="Q59" s="21" t="s">
        <v>512</v>
      </c>
      <c r="R59" s="102">
        <v>42671</v>
      </c>
    </row>
    <row r="60" spans="1:19" ht="25.5" x14ac:dyDescent="0.2">
      <c r="A60" s="21">
        <v>134</v>
      </c>
      <c r="B60" s="21" t="s">
        <v>307</v>
      </c>
      <c r="C60" s="21" t="s">
        <v>308</v>
      </c>
      <c r="D60" s="22" t="s">
        <v>309</v>
      </c>
      <c r="E60" s="21"/>
      <c r="F60" s="33">
        <v>2</v>
      </c>
      <c r="G60" s="33" t="s">
        <v>196</v>
      </c>
      <c r="H60" s="33">
        <v>31</v>
      </c>
      <c r="I60" s="26" t="s">
        <v>319</v>
      </c>
      <c r="J60" s="102" t="s">
        <v>320</v>
      </c>
      <c r="K60" s="33" t="s">
        <v>47</v>
      </c>
      <c r="L60" s="21"/>
      <c r="M60" s="21">
        <v>2</v>
      </c>
      <c r="N60" s="21"/>
      <c r="O60" s="26"/>
      <c r="P60" s="21" t="s">
        <v>494</v>
      </c>
      <c r="Q60" s="21"/>
      <c r="R60" s="21"/>
    </row>
    <row r="61" spans="1:19" ht="38.25" x14ac:dyDescent="0.2">
      <c r="A61" s="21">
        <v>155</v>
      </c>
      <c r="B61" s="21" t="s">
        <v>357</v>
      </c>
      <c r="C61" s="21" t="s">
        <v>358</v>
      </c>
      <c r="D61" s="22" t="s">
        <v>359</v>
      </c>
      <c r="E61" s="21" t="s">
        <v>360</v>
      </c>
      <c r="F61" s="33">
        <v>2</v>
      </c>
      <c r="G61" s="33" t="s">
        <v>196</v>
      </c>
      <c r="H61" s="33">
        <v>28</v>
      </c>
      <c r="I61" s="26" t="s">
        <v>369</v>
      </c>
      <c r="J61" s="102" t="s">
        <v>370</v>
      </c>
      <c r="K61" s="33" t="s">
        <v>364</v>
      </c>
      <c r="L61" s="21"/>
      <c r="M61" s="21">
        <v>1</v>
      </c>
      <c r="N61" s="21" t="s">
        <v>487</v>
      </c>
      <c r="O61" s="26" t="s">
        <v>519</v>
      </c>
      <c r="P61" s="21" t="s">
        <v>494</v>
      </c>
      <c r="Q61" s="26" t="s">
        <v>512</v>
      </c>
      <c r="R61" s="102">
        <v>42655</v>
      </c>
    </row>
    <row r="62" spans="1:19" ht="166.5" thickBot="1" x14ac:dyDescent="0.25">
      <c r="A62" s="62">
        <v>164</v>
      </c>
      <c r="B62" s="62" t="s">
        <v>375</v>
      </c>
      <c r="C62" s="62" t="s">
        <v>376</v>
      </c>
      <c r="D62" s="63" t="s">
        <v>377</v>
      </c>
      <c r="E62" s="62" t="s">
        <v>378</v>
      </c>
      <c r="F62" s="66">
        <v>2</v>
      </c>
      <c r="G62" s="66" t="s">
        <v>196</v>
      </c>
      <c r="H62" s="66">
        <v>27</v>
      </c>
      <c r="I62" s="45" t="s">
        <v>392</v>
      </c>
      <c r="J62" s="119" t="s">
        <v>393</v>
      </c>
      <c r="K62" s="66"/>
      <c r="L62" s="62"/>
      <c r="M62" s="62">
        <v>3</v>
      </c>
      <c r="N62" s="62"/>
      <c r="O62" s="45" t="s">
        <v>524</v>
      </c>
      <c r="P62" s="62" t="s">
        <v>494</v>
      </c>
      <c r="Q62" s="45" t="s">
        <v>535</v>
      </c>
      <c r="R62" s="105">
        <v>42655</v>
      </c>
    </row>
    <row r="63" spans="1:19" ht="25.5" x14ac:dyDescent="0.2">
      <c r="A63" s="52">
        <v>169</v>
      </c>
      <c r="B63" s="52" t="s">
        <v>375</v>
      </c>
      <c r="C63" s="52" t="s">
        <v>376</v>
      </c>
      <c r="D63" s="53" t="s">
        <v>377</v>
      </c>
      <c r="E63" s="52" t="s">
        <v>378</v>
      </c>
      <c r="F63" s="57">
        <v>5</v>
      </c>
      <c r="G63" s="57" t="s">
        <v>399</v>
      </c>
      <c r="H63" s="57">
        <v>16</v>
      </c>
      <c r="I63" s="41" t="s">
        <v>397</v>
      </c>
      <c r="J63" s="102" t="s">
        <v>398</v>
      </c>
      <c r="K63" s="57"/>
      <c r="L63" s="52"/>
      <c r="M63" s="52">
        <v>1</v>
      </c>
      <c r="N63" s="52" t="s">
        <v>487</v>
      </c>
      <c r="O63" s="41" t="s">
        <v>735</v>
      </c>
      <c r="P63" s="52" t="s">
        <v>496</v>
      </c>
      <c r="Q63" s="52" t="s">
        <v>512</v>
      </c>
      <c r="R63" s="106">
        <v>42718</v>
      </c>
      <c r="S63" s="121"/>
    </row>
    <row r="64" spans="1:19" ht="25.5" x14ac:dyDescent="0.2">
      <c r="A64" s="21">
        <v>199</v>
      </c>
      <c r="B64" s="21" t="s">
        <v>418</v>
      </c>
      <c r="C64" s="21" t="s">
        <v>419</v>
      </c>
      <c r="D64" s="22" t="s">
        <v>420</v>
      </c>
      <c r="E64" s="21"/>
      <c r="F64" s="33">
        <v>5</v>
      </c>
      <c r="G64" s="33" t="s">
        <v>399</v>
      </c>
      <c r="H64" s="33">
        <v>19</v>
      </c>
      <c r="I64" s="26" t="s">
        <v>463</v>
      </c>
      <c r="J64" s="102" t="s">
        <v>464</v>
      </c>
      <c r="K64" s="33" t="s">
        <v>364</v>
      </c>
      <c r="L64" s="21"/>
      <c r="M64" s="21">
        <v>1</v>
      </c>
      <c r="N64" s="21" t="str">
        <f>VLOOKUP(A64,'LB126 (by author)'!$1:$1048576,13)</f>
        <v>revised</v>
      </c>
      <c r="O64" s="26" t="str">
        <f>VLOOKUP(A64,'LB126 (by author)'!$1:$1048576,14)</f>
        <v>Revised as proposed</v>
      </c>
      <c r="P64" s="21" t="s">
        <v>496</v>
      </c>
      <c r="Q64" s="21" t="s">
        <v>512</v>
      </c>
      <c r="R64" s="102">
        <v>42648</v>
      </c>
    </row>
    <row r="65" spans="1:20" ht="38.25" x14ac:dyDescent="0.2">
      <c r="A65" s="21">
        <v>36</v>
      </c>
      <c r="B65" s="21" t="s">
        <v>100</v>
      </c>
      <c r="C65" s="21" t="s">
        <v>101</v>
      </c>
      <c r="D65" s="22" t="s">
        <v>102</v>
      </c>
      <c r="E65" s="84">
        <v>441293886490</v>
      </c>
      <c r="F65" s="33">
        <v>6</v>
      </c>
      <c r="G65" s="33" t="s">
        <v>110</v>
      </c>
      <c r="H65" s="33">
        <v>3</v>
      </c>
      <c r="I65" s="26" t="s">
        <v>111</v>
      </c>
      <c r="J65" s="102" t="s">
        <v>105</v>
      </c>
      <c r="K65" s="33" t="s">
        <v>47</v>
      </c>
      <c r="L65" s="21"/>
      <c r="M65" s="21">
        <v>1</v>
      </c>
      <c r="N65" s="21" t="s">
        <v>487</v>
      </c>
      <c r="O65" s="26" t="s">
        <v>739</v>
      </c>
      <c r="P65" s="21" t="s">
        <v>496</v>
      </c>
      <c r="Q65" s="21" t="s">
        <v>512</v>
      </c>
      <c r="R65" s="102">
        <v>42718</v>
      </c>
      <c r="S65" s="121"/>
    </row>
    <row r="66" spans="1:20" ht="63.75" x14ac:dyDescent="0.2">
      <c r="A66" s="21">
        <v>69</v>
      </c>
      <c r="B66" s="21" t="s">
        <v>189</v>
      </c>
      <c r="C66" s="21" t="s">
        <v>190</v>
      </c>
      <c r="D66" s="83" t="s">
        <v>191</v>
      </c>
      <c r="E66" s="21"/>
      <c r="F66" s="33">
        <v>6</v>
      </c>
      <c r="G66" s="33" t="s">
        <v>110</v>
      </c>
      <c r="H66" s="33">
        <v>7</v>
      </c>
      <c r="I66" s="26" t="s">
        <v>207</v>
      </c>
      <c r="J66" s="102" t="s">
        <v>208</v>
      </c>
      <c r="K66" s="33" t="s">
        <v>47</v>
      </c>
      <c r="L66" s="21"/>
      <c r="M66" s="21">
        <v>1</v>
      </c>
      <c r="N66" s="21"/>
      <c r="O66" s="26"/>
      <c r="P66" s="21" t="s">
        <v>496</v>
      </c>
      <c r="Q66" s="21"/>
      <c r="R66" s="21"/>
    </row>
    <row r="67" spans="1:20" ht="25.5" x14ac:dyDescent="0.2">
      <c r="A67" s="21">
        <v>147</v>
      </c>
      <c r="B67" s="21" t="s">
        <v>307</v>
      </c>
      <c r="C67" s="21" t="s">
        <v>308</v>
      </c>
      <c r="D67" s="22" t="s">
        <v>309</v>
      </c>
      <c r="E67" s="21"/>
      <c r="F67" s="33">
        <v>6</v>
      </c>
      <c r="G67" s="33" t="s">
        <v>110</v>
      </c>
      <c r="H67" s="33">
        <v>5</v>
      </c>
      <c r="I67" s="26" t="s">
        <v>344</v>
      </c>
      <c r="J67" s="102" t="s">
        <v>345</v>
      </c>
      <c r="K67" s="33" t="s">
        <v>47</v>
      </c>
      <c r="L67" s="21"/>
      <c r="M67" s="21">
        <v>1</v>
      </c>
      <c r="N67" s="21"/>
      <c r="O67" s="26"/>
      <c r="P67" s="21" t="s">
        <v>496</v>
      </c>
      <c r="Q67" s="21"/>
      <c r="R67" s="21"/>
    </row>
    <row r="68" spans="1:20" ht="51" x14ac:dyDescent="0.2">
      <c r="A68" s="21">
        <v>200</v>
      </c>
      <c r="B68" s="21" t="s">
        <v>418</v>
      </c>
      <c r="C68" s="21" t="s">
        <v>419</v>
      </c>
      <c r="D68" s="22" t="s">
        <v>420</v>
      </c>
      <c r="E68" s="21"/>
      <c r="F68" s="33">
        <v>6</v>
      </c>
      <c r="G68" s="33" t="s">
        <v>110</v>
      </c>
      <c r="H68" s="33">
        <v>7</v>
      </c>
      <c r="I68" s="26" t="s">
        <v>465</v>
      </c>
      <c r="J68" s="102"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512</v>
      </c>
      <c r="R68" s="102">
        <v>42648</v>
      </c>
    </row>
    <row r="69" spans="1:20" ht="63.75" x14ac:dyDescent="0.2">
      <c r="A69" s="21">
        <v>70</v>
      </c>
      <c r="B69" s="21" t="s">
        <v>189</v>
      </c>
      <c r="C69" s="21" t="s">
        <v>190</v>
      </c>
      <c r="D69" s="83" t="s">
        <v>191</v>
      </c>
      <c r="E69" s="21"/>
      <c r="F69" s="33">
        <v>6</v>
      </c>
      <c r="G69" s="33" t="s">
        <v>209</v>
      </c>
      <c r="H69" s="33">
        <v>15</v>
      </c>
      <c r="I69" s="26" t="s">
        <v>210</v>
      </c>
      <c r="J69" s="102" t="s">
        <v>211</v>
      </c>
      <c r="K69" s="33" t="s">
        <v>41</v>
      </c>
      <c r="L69" s="21"/>
      <c r="M69" s="21">
        <v>1</v>
      </c>
      <c r="N69" s="21" t="s">
        <v>487</v>
      </c>
      <c r="O69" s="26" t="s">
        <v>510</v>
      </c>
      <c r="P69" s="21" t="s">
        <v>494</v>
      </c>
      <c r="Q69" s="21" t="s">
        <v>512</v>
      </c>
      <c r="R69" s="102">
        <v>42718</v>
      </c>
      <c r="S69" s="121"/>
    </row>
    <row r="70" spans="1:20" ht="38.25" x14ac:dyDescent="0.2">
      <c r="A70" s="21">
        <v>170</v>
      </c>
      <c r="B70" s="21" t="s">
        <v>375</v>
      </c>
      <c r="C70" s="21" t="s">
        <v>376</v>
      </c>
      <c r="D70" s="22" t="s">
        <v>377</v>
      </c>
      <c r="E70" s="21" t="s">
        <v>378</v>
      </c>
      <c r="F70" s="33">
        <v>6</v>
      </c>
      <c r="G70" s="33" t="s">
        <v>209</v>
      </c>
      <c r="H70" s="33">
        <v>8</v>
      </c>
      <c r="I70" s="26" t="s">
        <v>397</v>
      </c>
      <c r="J70" s="102" t="s">
        <v>398</v>
      </c>
      <c r="K70" s="33"/>
      <c r="L70" s="21"/>
      <c r="M70" s="21">
        <v>3</v>
      </c>
      <c r="N70" s="21" t="s">
        <v>487</v>
      </c>
      <c r="O70" s="26" t="s">
        <v>525</v>
      </c>
      <c r="P70" s="21" t="s">
        <v>494</v>
      </c>
      <c r="Q70" s="26" t="s">
        <v>512</v>
      </c>
      <c r="R70" s="102">
        <v>42655</v>
      </c>
    </row>
    <row r="71" spans="1:20" ht="25.5" x14ac:dyDescent="0.2">
      <c r="A71" s="21">
        <v>37</v>
      </c>
      <c r="B71" s="21" t="s">
        <v>100</v>
      </c>
      <c r="C71" s="21" t="s">
        <v>101</v>
      </c>
      <c r="D71" s="22" t="s">
        <v>102</v>
      </c>
      <c r="E71" s="84">
        <v>441293886490</v>
      </c>
      <c r="F71" s="33">
        <v>6</v>
      </c>
      <c r="G71" s="33" t="s">
        <v>112</v>
      </c>
      <c r="H71" s="33">
        <v>17</v>
      </c>
      <c r="I71" s="26" t="s">
        <v>113</v>
      </c>
      <c r="J71" s="102" t="s">
        <v>114</v>
      </c>
      <c r="K71" s="33" t="s">
        <v>47</v>
      </c>
      <c r="L71" s="21"/>
      <c r="M71" s="21">
        <v>1</v>
      </c>
      <c r="N71" s="21" t="s">
        <v>487</v>
      </c>
      <c r="O71" s="26" t="s">
        <v>510</v>
      </c>
      <c r="P71" s="21" t="s">
        <v>496</v>
      </c>
      <c r="Q71" s="21" t="s">
        <v>512</v>
      </c>
      <c r="R71" s="102">
        <v>42655</v>
      </c>
    </row>
    <row r="72" spans="1:20" ht="51" x14ac:dyDescent="0.2">
      <c r="A72" s="21">
        <v>71</v>
      </c>
      <c r="B72" s="21" t="s">
        <v>189</v>
      </c>
      <c r="C72" s="21" t="s">
        <v>190</v>
      </c>
      <c r="D72" s="83" t="s">
        <v>191</v>
      </c>
      <c r="E72" s="21"/>
      <c r="F72" s="33">
        <v>6</v>
      </c>
      <c r="G72" s="33" t="s">
        <v>112</v>
      </c>
      <c r="H72" s="33">
        <v>20</v>
      </c>
      <c r="I72" s="26" t="s">
        <v>212</v>
      </c>
      <c r="J72" s="102" t="s">
        <v>213</v>
      </c>
      <c r="K72" s="33" t="s">
        <v>41</v>
      </c>
      <c r="L72" s="21"/>
      <c r="M72" s="21">
        <v>1</v>
      </c>
      <c r="N72" s="21" t="s">
        <v>487</v>
      </c>
      <c r="O72" s="26" t="s">
        <v>740</v>
      </c>
      <c r="P72" s="21" t="s">
        <v>496</v>
      </c>
      <c r="Q72" s="21" t="s">
        <v>512</v>
      </c>
      <c r="R72" s="102">
        <v>42718</v>
      </c>
      <c r="S72" s="121"/>
    </row>
    <row r="73" spans="1:20" ht="102" x14ac:dyDescent="0.2">
      <c r="A73" s="21">
        <v>72</v>
      </c>
      <c r="B73" s="21" t="s">
        <v>189</v>
      </c>
      <c r="C73" s="21" t="s">
        <v>190</v>
      </c>
      <c r="D73" s="83" t="s">
        <v>191</v>
      </c>
      <c r="E73" s="21"/>
      <c r="F73" s="33">
        <v>6</v>
      </c>
      <c r="G73" s="33" t="s">
        <v>112</v>
      </c>
      <c r="H73" s="33">
        <v>23</v>
      </c>
      <c r="I73" s="26" t="s">
        <v>214</v>
      </c>
      <c r="J73" s="102" t="s">
        <v>215</v>
      </c>
      <c r="K73" s="33" t="s">
        <v>47</v>
      </c>
      <c r="L73" s="21"/>
      <c r="M73" s="21">
        <v>3</v>
      </c>
      <c r="N73" s="21" t="s">
        <v>487</v>
      </c>
      <c r="O73" s="26" t="s">
        <v>731</v>
      </c>
      <c r="P73" s="21" t="s">
        <v>494</v>
      </c>
      <c r="Q73" s="26" t="s">
        <v>725</v>
      </c>
      <c r="R73" s="102">
        <v>42683</v>
      </c>
    </row>
    <row r="74" spans="1:20" ht="25.5" x14ac:dyDescent="0.2">
      <c r="A74" s="21">
        <v>148</v>
      </c>
      <c r="B74" s="21" t="s">
        <v>307</v>
      </c>
      <c r="C74" s="21" t="s">
        <v>308</v>
      </c>
      <c r="D74" s="22" t="s">
        <v>309</v>
      </c>
      <c r="E74" s="21"/>
      <c r="F74" s="33">
        <v>6</v>
      </c>
      <c r="G74" s="33" t="s">
        <v>112</v>
      </c>
      <c r="H74" s="33">
        <v>20</v>
      </c>
      <c r="I74" s="26" t="s">
        <v>346</v>
      </c>
      <c r="J74" s="102" t="s">
        <v>347</v>
      </c>
      <c r="K74" s="33" t="s">
        <v>47</v>
      </c>
      <c r="L74" s="21"/>
      <c r="M74" s="21">
        <v>1</v>
      </c>
      <c r="N74" s="21" t="s">
        <v>487</v>
      </c>
      <c r="O74" s="26" t="s">
        <v>510</v>
      </c>
      <c r="P74" s="21" t="s">
        <v>494</v>
      </c>
      <c r="Q74" s="21" t="s">
        <v>544</v>
      </c>
      <c r="R74" s="102">
        <v>42671</v>
      </c>
    </row>
    <row r="75" spans="1:20" ht="25.5" x14ac:dyDescent="0.2">
      <c r="A75" s="21">
        <v>149</v>
      </c>
      <c r="B75" s="21" t="s">
        <v>307</v>
      </c>
      <c r="C75" s="21" t="s">
        <v>308</v>
      </c>
      <c r="D75" s="22" t="s">
        <v>309</v>
      </c>
      <c r="E75" s="21"/>
      <c r="F75" s="33">
        <v>6</v>
      </c>
      <c r="G75" s="33" t="s">
        <v>112</v>
      </c>
      <c r="H75" s="33">
        <v>23</v>
      </c>
      <c r="I75" s="26" t="s">
        <v>348</v>
      </c>
      <c r="J75" s="102" t="s">
        <v>349</v>
      </c>
      <c r="K75" s="33" t="s">
        <v>47</v>
      </c>
      <c r="L75" s="21"/>
      <c r="M75" s="21">
        <v>3</v>
      </c>
      <c r="N75" s="21"/>
      <c r="O75" s="26"/>
      <c r="P75" s="21" t="s">
        <v>494</v>
      </c>
      <c r="Q75" s="21"/>
      <c r="R75" s="102"/>
      <c r="T75" s="107"/>
    </row>
    <row r="76" spans="1:20" x14ac:dyDescent="0.2">
      <c r="A76" s="21">
        <v>178</v>
      </c>
      <c r="B76" s="21" t="s">
        <v>375</v>
      </c>
      <c r="C76" s="21" t="s">
        <v>376</v>
      </c>
      <c r="D76" s="22" t="s">
        <v>377</v>
      </c>
      <c r="E76" s="21" t="s">
        <v>378</v>
      </c>
      <c r="F76" s="33">
        <v>6</v>
      </c>
      <c r="G76" s="33" t="s">
        <v>112</v>
      </c>
      <c r="H76" s="33">
        <v>20</v>
      </c>
      <c r="I76" s="26" t="s">
        <v>414</v>
      </c>
      <c r="J76" s="102" t="s">
        <v>415</v>
      </c>
      <c r="K76" s="33"/>
      <c r="L76" s="21"/>
      <c r="M76" s="21">
        <v>1</v>
      </c>
      <c r="N76" s="21" t="s">
        <v>487</v>
      </c>
      <c r="O76" s="26" t="s">
        <v>547</v>
      </c>
      <c r="P76" s="21" t="s">
        <v>496</v>
      </c>
      <c r="Q76" s="21" t="s">
        <v>512</v>
      </c>
      <c r="R76" s="102">
        <v>42683</v>
      </c>
      <c r="T76" s="107"/>
    </row>
    <row r="77" spans="1:20" ht="25.5" x14ac:dyDescent="0.2">
      <c r="A77" s="21">
        <v>38</v>
      </c>
      <c r="B77" s="21" t="s">
        <v>100</v>
      </c>
      <c r="C77" s="21" t="s">
        <v>101</v>
      </c>
      <c r="D77" s="22" t="s">
        <v>102</v>
      </c>
      <c r="E77" s="84">
        <v>441293886490</v>
      </c>
      <c r="F77" s="33">
        <v>7</v>
      </c>
      <c r="G77" s="33" t="s">
        <v>115</v>
      </c>
      <c r="H77" s="33">
        <v>2</v>
      </c>
      <c r="I77" s="26" t="s">
        <v>113</v>
      </c>
      <c r="J77" s="119" t="s">
        <v>114</v>
      </c>
      <c r="K77" s="33" t="s">
        <v>47</v>
      </c>
      <c r="L77" s="21"/>
      <c r="M77" s="21">
        <v>1</v>
      </c>
      <c r="N77" s="21" t="s">
        <v>487</v>
      </c>
      <c r="O77" s="26" t="s">
        <v>510</v>
      </c>
      <c r="P77" s="21" t="s">
        <v>496</v>
      </c>
      <c r="Q77" s="21" t="s">
        <v>512</v>
      </c>
      <c r="R77" s="102">
        <v>42718</v>
      </c>
      <c r="S77" s="121"/>
      <c r="T77" s="107"/>
    </row>
    <row r="78" spans="1:20" ht="25.5" x14ac:dyDescent="0.2">
      <c r="A78" s="21">
        <v>171</v>
      </c>
      <c r="B78" s="21" t="s">
        <v>375</v>
      </c>
      <c r="C78" s="21" t="s">
        <v>376</v>
      </c>
      <c r="D78" s="22" t="s">
        <v>377</v>
      </c>
      <c r="E78" s="21" t="s">
        <v>378</v>
      </c>
      <c r="F78" s="33">
        <v>7</v>
      </c>
      <c r="G78" s="33" t="s">
        <v>115</v>
      </c>
      <c r="H78" s="33">
        <v>2</v>
      </c>
      <c r="I78" s="26" t="s">
        <v>397</v>
      </c>
      <c r="J78" s="102" t="s">
        <v>398</v>
      </c>
      <c r="K78" s="33"/>
      <c r="L78" s="21"/>
      <c r="M78" s="21">
        <v>1</v>
      </c>
      <c r="N78" s="21" t="s">
        <v>487</v>
      </c>
      <c r="O78" s="26" t="s">
        <v>735</v>
      </c>
      <c r="P78" s="21" t="s">
        <v>496</v>
      </c>
      <c r="Q78" s="21" t="s">
        <v>512</v>
      </c>
      <c r="R78" s="102">
        <v>42718</v>
      </c>
      <c r="S78" s="121"/>
      <c r="T78" s="107"/>
    </row>
    <row r="79" spans="1:20" ht="76.5" x14ac:dyDescent="0.2">
      <c r="A79" s="21">
        <v>201</v>
      </c>
      <c r="B79" s="21" t="s">
        <v>418</v>
      </c>
      <c r="C79" s="21" t="s">
        <v>419</v>
      </c>
      <c r="D79" s="22" t="s">
        <v>420</v>
      </c>
      <c r="E79" s="21"/>
      <c r="F79" s="33">
        <v>7</v>
      </c>
      <c r="G79" s="33" t="s">
        <v>115</v>
      </c>
      <c r="H79" s="33">
        <v>7</v>
      </c>
      <c r="I79" s="26" t="s">
        <v>467</v>
      </c>
      <c r="J79" s="119"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t="s">
        <v>512</v>
      </c>
      <c r="R79" s="102">
        <v>42648</v>
      </c>
      <c r="T79" s="107"/>
    </row>
    <row r="80" spans="1:20" ht="25.5" x14ac:dyDescent="0.2">
      <c r="A80" s="21">
        <v>146</v>
      </c>
      <c r="B80" s="21" t="s">
        <v>307</v>
      </c>
      <c r="C80" s="21" t="s">
        <v>308</v>
      </c>
      <c r="D80" s="22" t="s">
        <v>309</v>
      </c>
      <c r="E80" s="21"/>
      <c r="F80" s="33">
        <v>5</v>
      </c>
      <c r="G80" s="33" t="s">
        <v>342</v>
      </c>
      <c r="H80" s="33">
        <v>17</v>
      </c>
      <c r="I80" s="26" t="s">
        <v>343</v>
      </c>
      <c r="J80" s="102" t="s">
        <v>312</v>
      </c>
      <c r="K80" s="33" t="s">
        <v>47</v>
      </c>
      <c r="L80" s="21"/>
      <c r="M80" s="21">
        <v>2</v>
      </c>
      <c r="N80" s="21" t="s">
        <v>488</v>
      </c>
      <c r="O80" s="26"/>
      <c r="P80" s="21" t="s">
        <v>494</v>
      </c>
      <c r="Q80" s="21" t="s">
        <v>521</v>
      </c>
      <c r="R80" s="102">
        <v>42718</v>
      </c>
      <c r="S80" s="121"/>
      <c r="T80" s="107"/>
    </row>
    <row r="81" spans="1:20" ht="25.5" x14ac:dyDescent="0.2">
      <c r="A81" s="21">
        <v>33</v>
      </c>
      <c r="B81" s="21" t="s">
        <v>100</v>
      </c>
      <c r="C81" s="21" t="s">
        <v>101</v>
      </c>
      <c r="D81" s="22" t="s">
        <v>102</v>
      </c>
      <c r="E81" s="84">
        <v>441293886490</v>
      </c>
      <c r="F81" s="33">
        <v>3</v>
      </c>
      <c r="G81" s="33" t="s">
        <v>103</v>
      </c>
      <c r="H81" s="33">
        <v>3</v>
      </c>
      <c r="I81" s="26" t="s">
        <v>104</v>
      </c>
      <c r="J81" s="102" t="s">
        <v>105</v>
      </c>
      <c r="K81" s="33" t="s">
        <v>47</v>
      </c>
      <c r="L81" s="21"/>
      <c r="M81" s="21">
        <v>1</v>
      </c>
      <c r="N81" s="21" t="s">
        <v>487</v>
      </c>
      <c r="O81" s="26" t="s">
        <v>510</v>
      </c>
      <c r="P81" s="21" t="s">
        <v>494</v>
      </c>
      <c r="Q81" s="21" t="s">
        <v>512</v>
      </c>
      <c r="R81" s="102">
        <v>42655</v>
      </c>
      <c r="T81" s="107"/>
    </row>
    <row r="82" spans="1:20" ht="25.5" x14ac:dyDescent="0.2">
      <c r="A82" s="21">
        <v>34</v>
      </c>
      <c r="B82" s="21" t="s">
        <v>100</v>
      </c>
      <c r="C82" s="21" t="s">
        <v>101</v>
      </c>
      <c r="D82" s="22" t="s">
        <v>102</v>
      </c>
      <c r="E82" s="84">
        <v>441293886490</v>
      </c>
      <c r="F82" s="33">
        <v>3</v>
      </c>
      <c r="G82" s="33" t="s">
        <v>103</v>
      </c>
      <c r="H82" s="33">
        <v>5</v>
      </c>
      <c r="I82" s="26" t="s">
        <v>106</v>
      </c>
      <c r="J82" s="102" t="s">
        <v>107</v>
      </c>
      <c r="K82" s="33" t="s">
        <v>47</v>
      </c>
      <c r="L82" s="21"/>
      <c r="M82" s="21">
        <v>1</v>
      </c>
      <c r="N82" s="21" t="s">
        <v>487</v>
      </c>
      <c r="O82" s="26" t="s">
        <v>510</v>
      </c>
      <c r="P82" s="21" t="s">
        <v>494</v>
      </c>
      <c r="Q82" s="21" t="s">
        <v>512</v>
      </c>
      <c r="R82" s="102">
        <v>42655</v>
      </c>
      <c r="T82" s="107"/>
    </row>
    <row r="83" spans="1:20" ht="25.5" x14ac:dyDescent="0.2">
      <c r="A83" s="21">
        <v>66</v>
      </c>
      <c r="B83" s="21" t="s">
        <v>189</v>
      </c>
      <c r="C83" s="21" t="s">
        <v>190</v>
      </c>
      <c r="D83" s="83" t="s">
        <v>191</v>
      </c>
      <c r="E83" s="21"/>
      <c r="F83" s="33">
        <v>3</v>
      </c>
      <c r="G83" s="33" t="s">
        <v>103</v>
      </c>
      <c r="H83" s="33">
        <v>5</v>
      </c>
      <c r="I83" s="26" t="s">
        <v>201</v>
      </c>
      <c r="J83" s="102" t="s">
        <v>202</v>
      </c>
      <c r="K83" s="33" t="s">
        <v>41</v>
      </c>
      <c r="L83" s="21"/>
      <c r="M83" s="21">
        <v>1</v>
      </c>
      <c r="N83" s="21" t="s">
        <v>487</v>
      </c>
      <c r="O83" s="26" t="s">
        <v>520</v>
      </c>
      <c r="P83" s="21" t="s">
        <v>494</v>
      </c>
      <c r="Q83" s="21" t="s">
        <v>512</v>
      </c>
      <c r="R83" s="102">
        <v>42655</v>
      </c>
      <c r="T83" s="107"/>
    </row>
    <row r="84" spans="1:20" ht="102" x14ac:dyDescent="0.2">
      <c r="A84" s="21">
        <v>67</v>
      </c>
      <c r="B84" s="21" t="s">
        <v>189</v>
      </c>
      <c r="C84" s="21" t="s">
        <v>190</v>
      </c>
      <c r="D84" s="83" t="s">
        <v>191</v>
      </c>
      <c r="E84" s="21"/>
      <c r="F84" s="33">
        <v>3</v>
      </c>
      <c r="G84" s="33" t="s">
        <v>103</v>
      </c>
      <c r="H84" s="33">
        <v>6</v>
      </c>
      <c r="I84" s="26" t="s">
        <v>203</v>
      </c>
      <c r="J84" s="119" t="s">
        <v>204</v>
      </c>
      <c r="K84" s="33" t="s">
        <v>47</v>
      </c>
      <c r="L84" s="21"/>
      <c r="M84" s="21">
        <v>2</v>
      </c>
      <c r="N84" s="21" t="s">
        <v>487</v>
      </c>
      <c r="O84" s="26" t="s">
        <v>726</v>
      </c>
      <c r="P84" s="21" t="s">
        <v>494</v>
      </c>
      <c r="Q84" s="26" t="s">
        <v>548</v>
      </c>
      <c r="R84" s="102">
        <v>42683</v>
      </c>
      <c r="T84" s="107"/>
    </row>
    <row r="85" spans="1:20" ht="25.5" x14ac:dyDescent="0.2">
      <c r="A85" s="21">
        <v>135</v>
      </c>
      <c r="B85" s="21" t="s">
        <v>307</v>
      </c>
      <c r="C85" s="21" t="s">
        <v>308</v>
      </c>
      <c r="D85" s="22" t="s">
        <v>309</v>
      </c>
      <c r="E85" s="21"/>
      <c r="F85" s="33">
        <v>3</v>
      </c>
      <c r="G85" s="33" t="s">
        <v>103</v>
      </c>
      <c r="H85" s="33">
        <v>5</v>
      </c>
      <c r="I85" s="26" t="s">
        <v>321</v>
      </c>
      <c r="J85" s="102" t="s">
        <v>314</v>
      </c>
      <c r="K85" s="33" t="s">
        <v>47</v>
      </c>
      <c r="L85" s="21"/>
      <c r="M85" s="21">
        <v>1</v>
      </c>
      <c r="N85" s="21" t="s">
        <v>487</v>
      </c>
      <c r="O85" s="26" t="s">
        <v>510</v>
      </c>
      <c r="P85" s="21" t="s">
        <v>494</v>
      </c>
      <c r="Q85" s="21" t="s">
        <v>512</v>
      </c>
      <c r="R85" s="102">
        <v>42655</v>
      </c>
    </row>
    <row r="86" spans="1:20" ht="25.5" x14ac:dyDescent="0.2">
      <c r="A86" s="21">
        <v>136</v>
      </c>
      <c r="B86" s="21" t="s">
        <v>307</v>
      </c>
      <c r="C86" s="21" t="s">
        <v>308</v>
      </c>
      <c r="D86" s="22" t="s">
        <v>309</v>
      </c>
      <c r="E86" s="21"/>
      <c r="F86" s="33">
        <v>3</v>
      </c>
      <c r="G86" s="33" t="s">
        <v>103</v>
      </c>
      <c r="H86" s="33">
        <v>6</v>
      </c>
      <c r="I86" s="26" t="s">
        <v>322</v>
      </c>
      <c r="J86" s="102" t="s">
        <v>314</v>
      </c>
      <c r="K86" s="33" t="s">
        <v>47</v>
      </c>
      <c r="L86" s="21"/>
      <c r="M86" s="21">
        <v>1</v>
      </c>
      <c r="N86" s="21" t="s">
        <v>487</v>
      </c>
      <c r="O86" s="26" t="s">
        <v>510</v>
      </c>
      <c r="P86" s="21" t="s">
        <v>494</v>
      </c>
      <c r="Q86" s="21" t="s">
        <v>512</v>
      </c>
      <c r="R86" s="102">
        <v>42655</v>
      </c>
    </row>
    <row r="87" spans="1:20" ht="89.25" x14ac:dyDescent="0.2">
      <c r="A87" s="21">
        <v>137</v>
      </c>
      <c r="B87" s="21" t="s">
        <v>307</v>
      </c>
      <c r="C87" s="21" t="s">
        <v>308</v>
      </c>
      <c r="D87" s="22" t="s">
        <v>309</v>
      </c>
      <c r="E87" s="21"/>
      <c r="F87" s="33">
        <v>3</v>
      </c>
      <c r="G87" s="33" t="s">
        <v>103</v>
      </c>
      <c r="H87" s="33">
        <v>8</v>
      </c>
      <c r="I87" s="26" t="s">
        <v>323</v>
      </c>
      <c r="J87" s="102" t="s">
        <v>324</v>
      </c>
      <c r="K87" s="33" t="s">
        <v>47</v>
      </c>
      <c r="L87" s="21"/>
      <c r="M87" s="21">
        <v>3</v>
      </c>
      <c r="N87" s="21" t="s">
        <v>487</v>
      </c>
      <c r="O87" s="26" t="s">
        <v>727</v>
      </c>
      <c r="P87" s="21" t="s">
        <v>495</v>
      </c>
      <c r="Q87" s="26" t="s">
        <v>526</v>
      </c>
      <c r="R87" s="102">
        <v>42655</v>
      </c>
    </row>
    <row r="88" spans="1:20" ht="38.25" x14ac:dyDescent="0.2">
      <c r="A88" s="21">
        <v>156</v>
      </c>
      <c r="B88" s="21" t="s">
        <v>357</v>
      </c>
      <c r="C88" s="21" t="s">
        <v>358</v>
      </c>
      <c r="D88" s="22" t="s">
        <v>359</v>
      </c>
      <c r="E88" s="21" t="s">
        <v>360</v>
      </c>
      <c r="F88" s="33">
        <v>3</v>
      </c>
      <c r="G88" s="33" t="s">
        <v>103</v>
      </c>
      <c r="H88" s="33">
        <v>11</v>
      </c>
      <c r="I88" s="26" t="s">
        <v>371</v>
      </c>
      <c r="J88" s="102" t="s">
        <v>372</v>
      </c>
      <c r="K88" s="33" t="s">
        <v>364</v>
      </c>
      <c r="L88" s="21"/>
      <c r="M88" s="21">
        <v>1</v>
      </c>
      <c r="N88" s="21" t="s">
        <v>487</v>
      </c>
      <c r="O88" s="26" t="s">
        <v>510</v>
      </c>
      <c r="P88" s="21" t="s">
        <v>494</v>
      </c>
      <c r="Q88" s="21" t="s">
        <v>512</v>
      </c>
      <c r="R88" s="102">
        <v>42655</v>
      </c>
    </row>
    <row r="89" spans="1:20" ht="25.5" x14ac:dyDescent="0.2">
      <c r="A89" s="21">
        <v>35</v>
      </c>
      <c r="B89" s="21" t="s">
        <v>100</v>
      </c>
      <c r="C89" s="21" t="s">
        <v>101</v>
      </c>
      <c r="D89" s="22" t="s">
        <v>102</v>
      </c>
      <c r="E89" s="84">
        <v>441293886490</v>
      </c>
      <c r="F89" s="33">
        <v>3</v>
      </c>
      <c r="G89" s="33" t="s">
        <v>108</v>
      </c>
      <c r="H89" s="33">
        <v>13</v>
      </c>
      <c r="I89" s="26" t="s">
        <v>109</v>
      </c>
      <c r="J89" s="102" t="s">
        <v>105</v>
      </c>
      <c r="K89" s="33" t="s">
        <v>47</v>
      </c>
      <c r="L89" s="21"/>
      <c r="M89" s="21">
        <v>1</v>
      </c>
      <c r="N89" s="21" t="s">
        <v>487</v>
      </c>
      <c r="O89" s="26" t="s">
        <v>510</v>
      </c>
      <c r="P89" s="21" t="s">
        <v>494</v>
      </c>
      <c r="Q89" s="21" t="s">
        <v>512</v>
      </c>
      <c r="R89" s="102">
        <v>42655</v>
      </c>
    </row>
    <row r="90" spans="1:20" ht="51" x14ac:dyDescent="0.2">
      <c r="A90" s="21">
        <v>68</v>
      </c>
      <c r="B90" s="21" t="s">
        <v>189</v>
      </c>
      <c r="C90" s="21" t="s">
        <v>190</v>
      </c>
      <c r="D90" s="83" t="s">
        <v>191</v>
      </c>
      <c r="E90" s="21"/>
      <c r="F90" s="33">
        <v>3</v>
      </c>
      <c r="G90" s="33" t="s">
        <v>108</v>
      </c>
      <c r="H90" s="33">
        <v>16</v>
      </c>
      <c r="I90" s="26" t="s">
        <v>205</v>
      </c>
      <c r="J90" s="102" t="s">
        <v>206</v>
      </c>
      <c r="K90" s="33" t="s">
        <v>47</v>
      </c>
      <c r="L90" s="21"/>
      <c r="M90" s="21">
        <v>2</v>
      </c>
      <c r="N90" s="21" t="s">
        <v>487</v>
      </c>
      <c r="O90" s="26" t="s">
        <v>728</v>
      </c>
      <c r="P90" s="21" t="s">
        <v>495</v>
      </c>
      <c r="Q90" s="26" t="s">
        <v>512</v>
      </c>
      <c r="R90" s="102">
        <v>42683</v>
      </c>
    </row>
    <row r="91" spans="1:20" ht="38.25" x14ac:dyDescent="0.2">
      <c r="A91" s="21">
        <v>138</v>
      </c>
      <c r="B91" s="21" t="s">
        <v>307</v>
      </c>
      <c r="C91" s="21" t="s">
        <v>308</v>
      </c>
      <c r="D91" s="22" t="s">
        <v>309</v>
      </c>
      <c r="E91" s="21"/>
      <c r="F91" s="33">
        <v>3</v>
      </c>
      <c r="G91" s="33" t="s">
        <v>108</v>
      </c>
      <c r="H91" s="33">
        <v>17</v>
      </c>
      <c r="I91" s="26" t="s">
        <v>323</v>
      </c>
      <c r="J91" s="102" t="s">
        <v>324</v>
      </c>
      <c r="K91" s="33" t="s">
        <v>47</v>
      </c>
      <c r="L91" s="21"/>
      <c r="M91" s="21">
        <v>3</v>
      </c>
      <c r="N91" s="21"/>
      <c r="O91" s="26"/>
      <c r="P91" s="21" t="s">
        <v>494</v>
      </c>
      <c r="Q91" s="26" t="s">
        <v>549</v>
      </c>
      <c r="R91" s="102">
        <v>42683</v>
      </c>
    </row>
    <row r="92" spans="1:20" ht="25.5" x14ac:dyDescent="0.2">
      <c r="A92" s="21">
        <v>139</v>
      </c>
      <c r="B92" s="21" t="s">
        <v>307</v>
      </c>
      <c r="C92" s="21" t="s">
        <v>308</v>
      </c>
      <c r="D92" s="22" t="s">
        <v>309</v>
      </c>
      <c r="E92" s="21"/>
      <c r="F92" s="33">
        <v>3</v>
      </c>
      <c r="G92" s="33" t="s">
        <v>108</v>
      </c>
      <c r="H92" s="33">
        <v>17</v>
      </c>
      <c r="I92" s="26" t="s">
        <v>325</v>
      </c>
      <c r="J92" s="102" t="s">
        <v>314</v>
      </c>
      <c r="K92" s="33" t="s">
        <v>47</v>
      </c>
      <c r="L92" s="21"/>
      <c r="M92" s="21">
        <v>1</v>
      </c>
      <c r="N92" s="21" t="s">
        <v>487</v>
      </c>
      <c r="O92" s="26" t="s">
        <v>510</v>
      </c>
      <c r="P92" s="21" t="s">
        <v>494</v>
      </c>
      <c r="Q92" s="21" t="s">
        <v>512</v>
      </c>
      <c r="R92" s="102">
        <v>42671</v>
      </c>
    </row>
    <row r="93" spans="1:20" ht="89.25" x14ac:dyDescent="0.2">
      <c r="A93" s="21">
        <v>140</v>
      </c>
      <c r="B93" s="21" t="s">
        <v>307</v>
      </c>
      <c r="C93" s="21" t="s">
        <v>308</v>
      </c>
      <c r="D93" s="22" t="s">
        <v>309</v>
      </c>
      <c r="E93" s="21"/>
      <c r="F93" s="33">
        <v>3</v>
      </c>
      <c r="G93" s="33" t="s">
        <v>326</v>
      </c>
      <c r="H93" s="33">
        <v>21</v>
      </c>
      <c r="I93" s="26" t="s">
        <v>327</v>
      </c>
      <c r="J93" s="102" t="s">
        <v>328</v>
      </c>
      <c r="K93" s="33" t="s">
        <v>47</v>
      </c>
      <c r="L93" s="21"/>
      <c r="M93" s="21">
        <v>2</v>
      </c>
      <c r="N93" s="21"/>
      <c r="O93" s="26"/>
      <c r="P93" s="21" t="s">
        <v>494</v>
      </c>
      <c r="Q93" s="26" t="s">
        <v>550</v>
      </c>
      <c r="R93" s="102">
        <v>42683</v>
      </c>
    </row>
    <row r="94" spans="1:20" ht="25.5" x14ac:dyDescent="0.2">
      <c r="A94" s="21">
        <v>187</v>
      </c>
      <c r="B94" s="21" t="s">
        <v>418</v>
      </c>
      <c r="C94" s="21" t="s">
        <v>419</v>
      </c>
      <c r="D94" s="22" t="s">
        <v>420</v>
      </c>
      <c r="E94" s="21"/>
      <c r="F94" s="33">
        <v>3</v>
      </c>
      <c r="G94" s="33" t="s">
        <v>326</v>
      </c>
      <c r="H94" s="33">
        <v>18</v>
      </c>
      <c r="I94" s="26" t="s">
        <v>438</v>
      </c>
      <c r="J94" s="102" t="s">
        <v>439</v>
      </c>
      <c r="K94" s="33" t="s">
        <v>423</v>
      </c>
      <c r="L94" s="21"/>
      <c r="M94" s="21">
        <v>3</v>
      </c>
      <c r="N94" s="21" t="str">
        <f>VLOOKUP(A94,'LB126 (by author)'!$1:$1048576,13)</f>
        <v>revised</v>
      </c>
      <c r="O94" s="26" t="str">
        <f>VLOOKUP(A94,'LB126 (by author)'!$1:$1048576,14)</f>
        <v>Figure 5-9c is added</v>
      </c>
      <c r="P94" s="21" t="s">
        <v>494</v>
      </c>
      <c r="Q94" s="21" t="s">
        <v>512</v>
      </c>
      <c r="R94" s="102">
        <v>42641</v>
      </c>
    </row>
    <row r="95" spans="1:20" ht="25.5" x14ac:dyDescent="0.2">
      <c r="A95" s="21">
        <v>50</v>
      </c>
      <c r="B95" s="21" t="s">
        <v>137</v>
      </c>
      <c r="C95" s="21" t="s">
        <v>138</v>
      </c>
      <c r="D95" s="22" t="s">
        <v>139</v>
      </c>
      <c r="E95" s="23" t="s">
        <v>140</v>
      </c>
      <c r="F95" s="33">
        <v>3</v>
      </c>
      <c r="G95" s="33" t="s">
        <v>151</v>
      </c>
      <c r="H95" s="33" t="s">
        <v>152</v>
      </c>
      <c r="I95" s="21" t="s">
        <v>153</v>
      </c>
      <c r="J95" s="102" t="s">
        <v>154</v>
      </c>
      <c r="K95" s="33" t="s">
        <v>144</v>
      </c>
      <c r="L95" s="21"/>
      <c r="M95" s="21">
        <v>1</v>
      </c>
      <c r="N95" s="21" t="s">
        <v>487</v>
      </c>
      <c r="O95" s="26" t="s">
        <v>510</v>
      </c>
      <c r="P95" s="21" t="s">
        <v>494</v>
      </c>
      <c r="Q95" s="21" t="s">
        <v>512</v>
      </c>
      <c r="R95" s="102">
        <v>42671</v>
      </c>
    </row>
    <row r="96" spans="1:20" ht="25.5" x14ac:dyDescent="0.2">
      <c r="A96" s="21">
        <v>124</v>
      </c>
      <c r="B96" s="21" t="s">
        <v>294</v>
      </c>
      <c r="C96" s="21" t="s">
        <v>295</v>
      </c>
      <c r="D96" s="22" t="s">
        <v>296</v>
      </c>
      <c r="E96" s="21"/>
      <c r="F96" s="33">
        <v>4</v>
      </c>
      <c r="G96" s="33" t="s">
        <v>297</v>
      </c>
      <c r="H96" s="33">
        <v>5</v>
      </c>
      <c r="I96" s="26" t="s">
        <v>298</v>
      </c>
      <c r="J96" s="102" t="s">
        <v>299</v>
      </c>
      <c r="K96" s="33" t="s">
        <v>300</v>
      </c>
      <c r="L96" s="21"/>
      <c r="M96" s="21">
        <v>1</v>
      </c>
      <c r="N96" s="21" t="s">
        <v>487</v>
      </c>
      <c r="O96" s="26" t="s">
        <v>542</v>
      </c>
      <c r="P96" s="21" t="s">
        <v>494</v>
      </c>
      <c r="Q96" s="21" t="s">
        <v>512</v>
      </c>
      <c r="R96" s="102">
        <v>42676</v>
      </c>
    </row>
    <row r="97" spans="1:19" ht="63.75" x14ac:dyDescent="0.2">
      <c r="A97" s="21">
        <v>141</v>
      </c>
      <c r="B97" s="21" t="s">
        <v>307</v>
      </c>
      <c r="C97" s="21" t="s">
        <v>308</v>
      </c>
      <c r="D97" s="22" t="s">
        <v>309</v>
      </c>
      <c r="E97" s="21"/>
      <c r="F97" s="33">
        <v>3</v>
      </c>
      <c r="G97" s="33" t="s">
        <v>329</v>
      </c>
      <c r="H97" s="33">
        <v>32</v>
      </c>
      <c r="I97" s="26" t="s">
        <v>330</v>
      </c>
      <c r="J97" s="102" t="s">
        <v>331</v>
      </c>
      <c r="K97" s="33" t="s">
        <v>47</v>
      </c>
      <c r="L97" s="21"/>
      <c r="M97" s="21">
        <v>1</v>
      </c>
      <c r="N97" s="21"/>
      <c r="O97" s="26"/>
      <c r="P97" s="21" t="s">
        <v>494</v>
      </c>
      <c r="Q97" s="26" t="s">
        <v>551</v>
      </c>
      <c r="R97" s="102">
        <v>42683</v>
      </c>
    </row>
    <row r="98" spans="1:19" ht="25.5" x14ac:dyDescent="0.2">
      <c r="A98" s="21">
        <v>188</v>
      </c>
      <c r="B98" s="21" t="s">
        <v>418</v>
      </c>
      <c r="C98" s="21" t="s">
        <v>419</v>
      </c>
      <c r="D98" s="22" t="s">
        <v>420</v>
      </c>
      <c r="E98" s="21"/>
      <c r="F98" s="33">
        <v>3</v>
      </c>
      <c r="G98" s="33" t="s">
        <v>329</v>
      </c>
      <c r="H98" s="33">
        <v>32</v>
      </c>
      <c r="I98" s="26" t="s">
        <v>440</v>
      </c>
      <c r="J98" s="102" t="s">
        <v>441</v>
      </c>
      <c r="K98" s="33" t="s">
        <v>364</v>
      </c>
      <c r="L98" s="21"/>
      <c r="M98" s="21">
        <v>3</v>
      </c>
      <c r="N98" s="21" t="str">
        <f>VLOOKUP(A98,'LB126 (by author)'!$1:$1048576,13)</f>
        <v>revised</v>
      </c>
      <c r="O98" s="26" t="str">
        <f>VLOOKUP(A98,'LB126 (by author)'!$1:$1048576,14)</f>
        <v>Revised as proposed.</v>
      </c>
      <c r="P98" s="21" t="s">
        <v>494</v>
      </c>
      <c r="Q98" s="21" t="s">
        <v>512</v>
      </c>
      <c r="R98" s="102">
        <v>42641</v>
      </c>
    </row>
    <row r="99" spans="1:19" ht="89.25" x14ac:dyDescent="0.2">
      <c r="A99" s="21">
        <v>189</v>
      </c>
      <c r="B99" s="21" t="s">
        <v>418</v>
      </c>
      <c r="C99" s="21" t="s">
        <v>419</v>
      </c>
      <c r="D99" s="22" t="s">
        <v>420</v>
      </c>
      <c r="E99" s="21"/>
      <c r="F99" s="33">
        <v>4</v>
      </c>
      <c r="G99" s="33" t="s">
        <v>329</v>
      </c>
      <c r="H99" s="33">
        <v>1</v>
      </c>
      <c r="I99" s="26" t="s">
        <v>442</v>
      </c>
      <c r="J99" s="102"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512</v>
      </c>
      <c r="R99" s="102">
        <v>42648</v>
      </c>
    </row>
    <row r="100" spans="1:19" ht="25.5" x14ac:dyDescent="0.2">
      <c r="A100" s="21">
        <v>190</v>
      </c>
      <c r="B100" s="21" t="s">
        <v>418</v>
      </c>
      <c r="C100" s="21" t="s">
        <v>419</v>
      </c>
      <c r="D100" s="22" t="s">
        <v>420</v>
      </c>
      <c r="E100" s="21"/>
      <c r="F100" s="33">
        <v>4</v>
      </c>
      <c r="G100" s="33" t="s">
        <v>444</v>
      </c>
      <c r="H100" s="33">
        <v>8</v>
      </c>
      <c r="I100" s="26" t="s">
        <v>445</v>
      </c>
      <c r="J100" s="102" t="s">
        <v>446</v>
      </c>
      <c r="K100" s="33" t="s">
        <v>364</v>
      </c>
      <c r="L100" s="21"/>
      <c r="M100" s="21">
        <v>1</v>
      </c>
      <c r="N100" s="21" t="s">
        <v>487</v>
      </c>
      <c r="O100" s="26" t="str">
        <f>VLOOKUP(A100,'LB126 (by author)'!$1:$1048576,14)</f>
        <v>Specified in IEEE802.11-2012.</v>
      </c>
      <c r="P100" s="21" t="s">
        <v>496</v>
      </c>
      <c r="Q100" s="21" t="s">
        <v>512</v>
      </c>
      <c r="R100" s="102">
        <v>42648</v>
      </c>
    </row>
    <row r="101" spans="1:19" ht="25.5" x14ac:dyDescent="0.2">
      <c r="A101" s="21">
        <v>165</v>
      </c>
      <c r="B101" s="21" t="s">
        <v>375</v>
      </c>
      <c r="C101" s="21" t="s">
        <v>376</v>
      </c>
      <c r="D101" s="22" t="s">
        <v>377</v>
      </c>
      <c r="E101" s="21" t="s">
        <v>378</v>
      </c>
      <c r="F101" s="33">
        <v>4</v>
      </c>
      <c r="G101" s="33" t="s">
        <v>394</v>
      </c>
      <c r="H101" s="33">
        <v>8</v>
      </c>
      <c r="I101" s="26" t="s">
        <v>395</v>
      </c>
      <c r="J101" s="102" t="s">
        <v>396</v>
      </c>
      <c r="K101" s="33"/>
      <c r="L101" s="21"/>
      <c r="M101" s="21">
        <v>1</v>
      </c>
      <c r="N101" s="21"/>
      <c r="O101" s="26"/>
      <c r="P101" s="21" t="s">
        <v>496</v>
      </c>
      <c r="Q101" s="81" t="s">
        <v>512</v>
      </c>
      <c r="R101" s="102">
        <v>42683</v>
      </c>
    </row>
    <row r="102" spans="1:19" ht="38.25" x14ac:dyDescent="0.2">
      <c r="A102" s="21">
        <v>142</v>
      </c>
      <c r="B102" s="21" t="s">
        <v>307</v>
      </c>
      <c r="C102" s="21" t="s">
        <v>308</v>
      </c>
      <c r="D102" s="22" t="s">
        <v>309</v>
      </c>
      <c r="E102" s="21"/>
      <c r="F102" s="33">
        <v>4</v>
      </c>
      <c r="G102" s="33" t="s">
        <v>332</v>
      </c>
      <c r="H102" s="33">
        <v>17</v>
      </c>
      <c r="I102" s="26" t="s">
        <v>333</v>
      </c>
      <c r="J102" s="102" t="s">
        <v>334</v>
      </c>
      <c r="K102" s="33" t="s">
        <v>47</v>
      </c>
      <c r="L102" s="21"/>
      <c r="M102" s="21">
        <v>3</v>
      </c>
      <c r="N102" s="21"/>
      <c r="O102" s="26"/>
      <c r="P102" s="21" t="s">
        <v>494</v>
      </c>
      <c r="Q102" s="26" t="s">
        <v>552</v>
      </c>
      <c r="R102" s="102">
        <v>42683</v>
      </c>
    </row>
    <row r="103" spans="1:19" ht="25.5" x14ac:dyDescent="0.2">
      <c r="A103" s="21">
        <v>166</v>
      </c>
      <c r="B103" s="21" t="s">
        <v>375</v>
      </c>
      <c r="C103" s="21" t="s">
        <v>376</v>
      </c>
      <c r="D103" s="22" t="s">
        <v>377</v>
      </c>
      <c r="E103" s="21" t="s">
        <v>378</v>
      </c>
      <c r="F103" s="33">
        <v>4</v>
      </c>
      <c r="G103" s="33" t="s">
        <v>332</v>
      </c>
      <c r="H103" s="33">
        <v>16</v>
      </c>
      <c r="I103" s="26" t="s">
        <v>397</v>
      </c>
      <c r="J103" s="102" t="s">
        <v>398</v>
      </c>
      <c r="K103" s="33"/>
      <c r="L103" s="21"/>
      <c r="M103" s="21">
        <v>3</v>
      </c>
      <c r="N103" s="21" t="s">
        <v>487</v>
      </c>
      <c r="O103" s="26" t="s">
        <v>498</v>
      </c>
      <c r="P103" s="21" t="s">
        <v>494</v>
      </c>
      <c r="Q103" s="21" t="s">
        <v>512</v>
      </c>
      <c r="R103" s="102">
        <v>42718</v>
      </c>
      <c r="S103" s="121"/>
    </row>
    <row r="104" spans="1:19" ht="25.5" x14ac:dyDescent="0.2">
      <c r="A104" s="21">
        <v>167</v>
      </c>
      <c r="B104" s="21" t="s">
        <v>375</v>
      </c>
      <c r="C104" s="21" t="s">
        <v>376</v>
      </c>
      <c r="D104" s="22" t="s">
        <v>377</v>
      </c>
      <c r="E104" s="21" t="s">
        <v>378</v>
      </c>
      <c r="F104" s="33">
        <v>4</v>
      </c>
      <c r="G104" s="33" t="s">
        <v>332</v>
      </c>
      <c r="H104" s="33">
        <v>18</v>
      </c>
      <c r="I104" s="26" t="s">
        <v>397</v>
      </c>
      <c r="J104" s="102" t="s">
        <v>398</v>
      </c>
      <c r="K104" s="33"/>
      <c r="L104" s="21"/>
      <c r="M104" s="21">
        <v>3</v>
      </c>
      <c r="N104" s="21" t="s">
        <v>487</v>
      </c>
      <c r="O104" s="26" t="s">
        <v>498</v>
      </c>
      <c r="P104" s="21" t="s">
        <v>494</v>
      </c>
      <c r="Q104" s="21" t="s">
        <v>512</v>
      </c>
      <c r="R104" s="102">
        <v>42718</v>
      </c>
      <c r="S104" s="121"/>
    </row>
    <row r="105" spans="1:19" ht="25.5" x14ac:dyDescent="0.2">
      <c r="A105" s="21">
        <v>168</v>
      </c>
      <c r="B105" s="21" t="s">
        <v>375</v>
      </c>
      <c r="C105" s="21" t="s">
        <v>376</v>
      </c>
      <c r="D105" s="22" t="s">
        <v>377</v>
      </c>
      <c r="E105" s="21" t="s">
        <v>378</v>
      </c>
      <c r="F105" s="33">
        <v>4</v>
      </c>
      <c r="G105" s="33" t="s">
        <v>332</v>
      </c>
      <c r="H105" s="33">
        <v>19</v>
      </c>
      <c r="I105" s="26" t="s">
        <v>397</v>
      </c>
      <c r="J105" s="102" t="s">
        <v>398</v>
      </c>
      <c r="K105" s="33"/>
      <c r="L105" s="21"/>
      <c r="M105" s="21">
        <v>3</v>
      </c>
      <c r="N105" s="21" t="s">
        <v>487</v>
      </c>
      <c r="O105" s="26" t="s">
        <v>498</v>
      </c>
      <c r="P105" s="21" t="s">
        <v>494</v>
      </c>
      <c r="Q105" s="21" t="s">
        <v>512</v>
      </c>
      <c r="R105" s="102">
        <v>42718</v>
      </c>
      <c r="S105" s="121"/>
    </row>
    <row r="106" spans="1:19" ht="25.5" x14ac:dyDescent="0.2">
      <c r="A106" s="21">
        <v>125</v>
      </c>
      <c r="B106" s="21" t="s">
        <v>294</v>
      </c>
      <c r="C106" s="21" t="s">
        <v>295</v>
      </c>
      <c r="D106" s="22" t="s">
        <v>296</v>
      </c>
      <c r="E106" s="21"/>
      <c r="F106" s="33">
        <v>4</v>
      </c>
      <c r="G106" s="33" t="s">
        <v>301</v>
      </c>
      <c r="H106" s="33">
        <v>26</v>
      </c>
      <c r="I106" s="26" t="s">
        <v>302</v>
      </c>
      <c r="J106" s="102" t="s">
        <v>303</v>
      </c>
      <c r="K106" s="33" t="s">
        <v>300</v>
      </c>
      <c r="L106" s="21"/>
      <c r="M106" s="21">
        <v>1</v>
      </c>
      <c r="N106" s="21" t="s">
        <v>487</v>
      </c>
      <c r="O106" s="26" t="s">
        <v>510</v>
      </c>
      <c r="P106" s="21" t="s">
        <v>494</v>
      </c>
      <c r="Q106" s="21" t="s">
        <v>512</v>
      </c>
      <c r="R106" s="102">
        <v>42655</v>
      </c>
    </row>
    <row r="107" spans="1:19" ht="63.75" x14ac:dyDescent="0.2">
      <c r="A107" s="21">
        <v>143</v>
      </c>
      <c r="B107" s="21" t="s">
        <v>307</v>
      </c>
      <c r="C107" s="21" t="s">
        <v>308</v>
      </c>
      <c r="D107" s="22" t="s">
        <v>309</v>
      </c>
      <c r="E107" s="21"/>
      <c r="F107" s="33">
        <v>5</v>
      </c>
      <c r="G107" s="33" t="s">
        <v>335</v>
      </c>
      <c r="H107" s="33">
        <v>4</v>
      </c>
      <c r="I107" s="26" t="s">
        <v>336</v>
      </c>
      <c r="J107" s="102" t="s">
        <v>337</v>
      </c>
      <c r="K107" s="33" t="s">
        <v>47</v>
      </c>
      <c r="L107" s="21"/>
      <c r="M107" s="21">
        <v>3</v>
      </c>
      <c r="N107" s="21" t="s">
        <v>487</v>
      </c>
      <c r="O107" s="26" t="s">
        <v>499</v>
      </c>
      <c r="P107" s="21" t="s">
        <v>494</v>
      </c>
      <c r="Q107" s="26" t="s">
        <v>721</v>
      </c>
      <c r="R107" s="102">
        <v>42684</v>
      </c>
    </row>
    <row r="108" spans="1:19" ht="51" x14ac:dyDescent="0.2">
      <c r="A108" s="21">
        <v>144</v>
      </c>
      <c r="B108" s="21" t="s">
        <v>307</v>
      </c>
      <c r="C108" s="21" t="s">
        <v>308</v>
      </c>
      <c r="D108" s="22" t="s">
        <v>309</v>
      </c>
      <c r="E108" s="21"/>
      <c r="F108" s="33">
        <v>5</v>
      </c>
      <c r="G108" s="33" t="s">
        <v>335</v>
      </c>
      <c r="H108" s="33">
        <v>4</v>
      </c>
      <c r="I108" s="26" t="s">
        <v>338</v>
      </c>
      <c r="J108" s="102" t="s">
        <v>337</v>
      </c>
      <c r="K108" s="33" t="s">
        <v>47</v>
      </c>
      <c r="L108" s="21"/>
      <c r="M108" s="21">
        <v>3</v>
      </c>
      <c r="N108" s="21" t="s">
        <v>487</v>
      </c>
      <c r="O108" s="26" t="s">
        <v>723</v>
      </c>
      <c r="P108" s="21" t="s">
        <v>494</v>
      </c>
      <c r="Q108" s="26" t="s">
        <v>722</v>
      </c>
      <c r="R108" s="102">
        <v>42684</v>
      </c>
    </row>
    <row r="109" spans="1:19" ht="25.5" x14ac:dyDescent="0.2">
      <c r="A109" s="21">
        <v>157</v>
      </c>
      <c r="B109" s="21" t="s">
        <v>357</v>
      </c>
      <c r="C109" s="21" t="s">
        <v>358</v>
      </c>
      <c r="D109" s="22" t="s">
        <v>359</v>
      </c>
      <c r="E109" s="21" t="s">
        <v>360</v>
      </c>
      <c r="F109" s="33">
        <v>4</v>
      </c>
      <c r="G109" s="33" t="s">
        <v>335</v>
      </c>
      <c r="H109" s="33">
        <v>32</v>
      </c>
      <c r="I109" s="26" t="s">
        <v>373</v>
      </c>
      <c r="J109" s="102" t="s">
        <v>374</v>
      </c>
      <c r="K109" s="33"/>
      <c r="L109" s="21"/>
      <c r="M109" s="21">
        <v>1</v>
      </c>
      <c r="N109" s="21" t="s">
        <v>487</v>
      </c>
      <c r="O109" s="26" t="s">
        <v>510</v>
      </c>
      <c r="P109" s="21" t="s">
        <v>494</v>
      </c>
      <c r="Q109" s="21" t="s">
        <v>512</v>
      </c>
      <c r="R109" s="102">
        <v>42684</v>
      </c>
    </row>
    <row r="110" spans="1:19" ht="38.25" x14ac:dyDescent="0.2">
      <c r="A110" s="21">
        <v>191</v>
      </c>
      <c r="B110" s="21" t="s">
        <v>418</v>
      </c>
      <c r="C110" s="21" t="s">
        <v>419</v>
      </c>
      <c r="D110" s="22" t="s">
        <v>420</v>
      </c>
      <c r="E110" s="21"/>
      <c r="F110" s="33">
        <v>4</v>
      </c>
      <c r="G110" s="33" t="s">
        <v>335</v>
      </c>
      <c r="H110" s="33">
        <v>29</v>
      </c>
      <c r="I110" s="26" t="s">
        <v>447</v>
      </c>
      <c r="J110" s="102" t="s">
        <v>448</v>
      </c>
      <c r="K110" s="33" t="s">
        <v>364</v>
      </c>
      <c r="L110" s="21"/>
      <c r="M110" s="21">
        <v>3</v>
      </c>
      <c r="N110" s="21" t="str">
        <f>VLOOKUP(A110,'LB126 (by author)'!$1:$1048576,13)</f>
        <v>revised</v>
      </c>
      <c r="O110" s="26" t="str">
        <f>VLOOKUP(A110,'LB126 (by author)'!$1:$1048576,14)</f>
        <v>Specified in IEEE802.11-2012.</v>
      </c>
      <c r="P110" s="21" t="s">
        <v>494</v>
      </c>
      <c r="Q110" s="21" t="s">
        <v>512</v>
      </c>
      <c r="R110" s="102">
        <v>42648</v>
      </c>
    </row>
    <row r="111" spans="1:19" ht="51" x14ac:dyDescent="0.2">
      <c r="A111" s="21">
        <v>192</v>
      </c>
      <c r="B111" s="21" t="s">
        <v>418</v>
      </c>
      <c r="C111" s="21" t="s">
        <v>419</v>
      </c>
      <c r="D111" s="22" t="s">
        <v>420</v>
      </c>
      <c r="E111" s="21"/>
      <c r="F111" s="33">
        <v>4</v>
      </c>
      <c r="G111" s="33" t="s">
        <v>335</v>
      </c>
      <c r="H111" s="33">
        <v>34</v>
      </c>
      <c r="I111" s="26" t="s">
        <v>449</v>
      </c>
      <c r="J111" s="102" t="s">
        <v>450</v>
      </c>
      <c r="K111" s="33" t="s">
        <v>364</v>
      </c>
      <c r="L111" s="21"/>
      <c r="M111" s="21">
        <v>3</v>
      </c>
      <c r="N111" s="21" t="str">
        <f>VLOOKUP(A111,'LB126 (by author)'!$1:$1048576,13)</f>
        <v>rejected</v>
      </c>
      <c r="O111" s="26" t="str">
        <f>VLOOKUP(A111,'LB126 (by author)'!$1:$1048576,14)</f>
        <v>Specified in IEEE802.11-2012.</v>
      </c>
      <c r="P111" s="21" t="s">
        <v>494</v>
      </c>
      <c r="Q111" s="21" t="s">
        <v>512</v>
      </c>
      <c r="R111" s="102">
        <v>42648</v>
      </c>
    </row>
    <row r="112" spans="1:19" ht="25.5" x14ac:dyDescent="0.2">
      <c r="A112" s="21">
        <v>193</v>
      </c>
      <c r="B112" s="21" t="s">
        <v>418</v>
      </c>
      <c r="C112" s="21" t="s">
        <v>419</v>
      </c>
      <c r="D112" s="22" t="s">
        <v>420</v>
      </c>
      <c r="E112" s="21"/>
      <c r="F112" s="33">
        <v>4</v>
      </c>
      <c r="G112" s="33" t="s">
        <v>335</v>
      </c>
      <c r="H112" s="33">
        <v>34</v>
      </c>
      <c r="I112" s="26" t="s">
        <v>451</v>
      </c>
      <c r="J112" s="102" t="s">
        <v>452</v>
      </c>
      <c r="K112" s="33" t="s">
        <v>364</v>
      </c>
      <c r="L112" s="21"/>
      <c r="M112" s="21">
        <v>3</v>
      </c>
      <c r="N112" s="21" t="str">
        <f>VLOOKUP(A112,'LB126 (by author)'!$1:$1048576,13)</f>
        <v>rejected</v>
      </c>
      <c r="O112" s="26" t="str">
        <f>VLOOKUP(A112,'LB126 (by author)'!$1:$1048576,14)</f>
        <v>Specified in IEEE802.11-2012.</v>
      </c>
      <c r="P112" s="21" t="s">
        <v>494</v>
      </c>
      <c r="Q112" s="21" t="s">
        <v>512</v>
      </c>
      <c r="R112" s="102">
        <v>42648</v>
      </c>
    </row>
    <row r="113" spans="1:18" ht="51" x14ac:dyDescent="0.2">
      <c r="A113" s="21">
        <v>194</v>
      </c>
      <c r="B113" s="21" t="s">
        <v>418</v>
      </c>
      <c r="C113" s="21" t="s">
        <v>419</v>
      </c>
      <c r="D113" s="22" t="s">
        <v>420</v>
      </c>
      <c r="E113" s="21"/>
      <c r="F113" s="33">
        <v>4</v>
      </c>
      <c r="G113" s="33" t="s">
        <v>335</v>
      </c>
      <c r="H113" s="33">
        <v>37</v>
      </c>
      <c r="I113" s="26" t="s">
        <v>453</v>
      </c>
      <c r="J113" s="102" t="s">
        <v>454</v>
      </c>
      <c r="K113" s="33" t="s">
        <v>364</v>
      </c>
      <c r="L113" s="21"/>
      <c r="M113" s="21">
        <v>3</v>
      </c>
      <c r="N113" s="21" t="str">
        <f>VLOOKUP(A113,'LB126 (by author)'!$1:$1048576,13)</f>
        <v>rejected</v>
      </c>
      <c r="O113" s="26" t="str">
        <f>VLOOKUP(A113,'LB126 (by author)'!$1:$1048576,14)</f>
        <v>Specified in IEEE802.11-2012.</v>
      </c>
      <c r="P113" s="21" t="s">
        <v>494</v>
      </c>
      <c r="Q113" s="21" t="s">
        <v>512</v>
      </c>
      <c r="R113" s="102">
        <v>42648</v>
      </c>
    </row>
    <row r="114" spans="1:18" ht="25.5" x14ac:dyDescent="0.2">
      <c r="A114" s="21">
        <v>195</v>
      </c>
      <c r="B114" s="21" t="s">
        <v>418</v>
      </c>
      <c r="C114" s="21" t="s">
        <v>419</v>
      </c>
      <c r="D114" s="22" t="s">
        <v>420</v>
      </c>
      <c r="E114" s="21"/>
      <c r="F114" s="33">
        <v>5</v>
      </c>
      <c r="G114" s="33" t="s">
        <v>335</v>
      </c>
      <c r="H114" s="33">
        <v>4</v>
      </c>
      <c r="I114" s="26" t="s">
        <v>455</v>
      </c>
      <c r="J114" s="102" t="s">
        <v>456</v>
      </c>
      <c r="K114" s="33" t="s">
        <v>364</v>
      </c>
      <c r="L114" s="21"/>
      <c r="M114" s="21">
        <v>3</v>
      </c>
      <c r="N114" s="21" t="str">
        <f>VLOOKUP(A114,'LB126 (by author)'!$1:$1048576,13)</f>
        <v>rejected</v>
      </c>
      <c r="O114" s="26" t="str">
        <f>VLOOKUP(A114,'LB126 (by author)'!$1:$1048576,14)</f>
        <v>Specified in IEEE802.11-2012.</v>
      </c>
      <c r="P114" s="21" t="s">
        <v>494</v>
      </c>
      <c r="Q114" s="21" t="s">
        <v>512</v>
      </c>
      <c r="R114" s="102">
        <v>42648</v>
      </c>
    </row>
    <row r="115" spans="1:18" ht="25.5" x14ac:dyDescent="0.2">
      <c r="A115" s="21">
        <v>196</v>
      </c>
      <c r="B115" s="21" t="s">
        <v>418</v>
      </c>
      <c r="C115" s="21" t="s">
        <v>419</v>
      </c>
      <c r="D115" s="22" t="s">
        <v>420</v>
      </c>
      <c r="E115" s="21"/>
      <c r="F115" s="33">
        <v>5</v>
      </c>
      <c r="G115" s="33" t="s">
        <v>335</v>
      </c>
      <c r="H115" s="33">
        <v>4</v>
      </c>
      <c r="I115" s="26" t="s">
        <v>457</v>
      </c>
      <c r="J115" s="102" t="s">
        <v>458</v>
      </c>
      <c r="K115" s="33" t="s">
        <v>423</v>
      </c>
      <c r="L115" s="21"/>
      <c r="M115" s="21">
        <v>2</v>
      </c>
      <c r="N115" s="21" t="str">
        <f>VLOOKUP(A115,'LB126 (by author)'!$1:$1048576,13)</f>
        <v>rejected</v>
      </c>
      <c r="O115" s="26" t="str">
        <f>VLOOKUP(A115,'LB126 (by author)'!$1:$1048576,14)</f>
        <v>Specified in IEEE802.11-2012.</v>
      </c>
      <c r="P115" s="21" t="s">
        <v>494</v>
      </c>
      <c r="Q115" s="21" t="s">
        <v>512</v>
      </c>
      <c r="R115" s="102">
        <v>42648</v>
      </c>
    </row>
    <row r="116" spans="1:18" ht="51" x14ac:dyDescent="0.2">
      <c r="A116" s="21">
        <v>197</v>
      </c>
      <c r="B116" s="21" t="s">
        <v>418</v>
      </c>
      <c r="C116" s="21" t="s">
        <v>419</v>
      </c>
      <c r="D116" s="22" t="s">
        <v>420</v>
      </c>
      <c r="E116" s="21"/>
      <c r="F116" s="33">
        <v>5</v>
      </c>
      <c r="G116" s="33" t="s">
        <v>335</v>
      </c>
      <c r="H116" s="33">
        <v>5</v>
      </c>
      <c r="I116" s="26" t="s">
        <v>459</v>
      </c>
      <c r="J116" s="102"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512</v>
      </c>
      <c r="R116" s="102">
        <v>42648</v>
      </c>
    </row>
    <row r="117" spans="1:18" ht="25.5" x14ac:dyDescent="0.2">
      <c r="A117" s="21">
        <v>126</v>
      </c>
      <c r="B117" s="21" t="s">
        <v>294</v>
      </c>
      <c r="C117" s="21" t="s">
        <v>295</v>
      </c>
      <c r="D117" s="22" t="s">
        <v>296</v>
      </c>
      <c r="E117" s="21"/>
      <c r="F117" s="33">
        <v>5</v>
      </c>
      <c r="G117" s="33" t="s">
        <v>304</v>
      </c>
      <c r="H117" s="33">
        <v>7</v>
      </c>
      <c r="I117" s="26" t="s">
        <v>302</v>
      </c>
      <c r="J117" s="102" t="s">
        <v>303</v>
      </c>
      <c r="K117" s="33" t="s">
        <v>300</v>
      </c>
      <c r="L117" s="21"/>
      <c r="M117" s="21">
        <v>1</v>
      </c>
      <c r="N117" s="21" t="s">
        <v>487</v>
      </c>
      <c r="O117" s="26" t="s">
        <v>522</v>
      </c>
      <c r="P117" s="21" t="s">
        <v>494</v>
      </c>
      <c r="Q117" s="21" t="s">
        <v>512</v>
      </c>
      <c r="R117" s="102">
        <v>42655</v>
      </c>
    </row>
    <row r="118" spans="1:18" ht="25.5" x14ac:dyDescent="0.2">
      <c r="A118" s="21">
        <v>127</v>
      </c>
      <c r="B118" s="21" t="s">
        <v>294</v>
      </c>
      <c r="C118" s="21" t="s">
        <v>295</v>
      </c>
      <c r="D118" s="22" t="s">
        <v>296</v>
      </c>
      <c r="E118" s="21"/>
      <c r="F118" s="33">
        <v>5</v>
      </c>
      <c r="G118" s="33" t="s">
        <v>304</v>
      </c>
      <c r="H118" s="33">
        <v>15</v>
      </c>
      <c r="I118" s="26" t="s">
        <v>302</v>
      </c>
      <c r="J118" s="102" t="s">
        <v>303</v>
      </c>
      <c r="K118" s="33" t="s">
        <v>300</v>
      </c>
      <c r="L118" s="21"/>
      <c r="M118" s="21">
        <v>1</v>
      </c>
      <c r="N118" s="21" t="s">
        <v>487</v>
      </c>
      <c r="O118" s="26" t="s">
        <v>522</v>
      </c>
      <c r="P118" s="21" t="s">
        <v>494</v>
      </c>
      <c r="Q118" s="21" t="s">
        <v>512</v>
      </c>
      <c r="R118" s="102">
        <v>42655</v>
      </c>
    </row>
    <row r="119" spans="1:18" ht="25.5" x14ac:dyDescent="0.2">
      <c r="A119" s="21">
        <v>128</v>
      </c>
      <c r="B119" s="21" t="s">
        <v>294</v>
      </c>
      <c r="C119" s="21" t="s">
        <v>295</v>
      </c>
      <c r="D119" s="22" t="s">
        <v>296</v>
      </c>
      <c r="E119" s="21"/>
      <c r="F119" s="33">
        <v>6</v>
      </c>
      <c r="G119" s="33" t="s">
        <v>304</v>
      </c>
      <c r="H119" s="33">
        <v>2</v>
      </c>
      <c r="I119" s="26" t="s">
        <v>302</v>
      </c>
      <c r="J119" s="102" t="s">
        <v>303</v>
      </c>
      <c r="K119" s="33" t="s">
        <v>300</v>
      </c>
      <c r="L119" s="21"/>
      <c r="M119" s="21">
        <v>1</v>
      </c>
      <c r="N119" s="21" t="s">
        <v>487</v>
      </c>
      <c r="O119" s="26" t="s">
        <v>522</v>
      </c>
      <c r="P119" s="21" t="s">
        <v>494</v>
      </c>
      <c r="Q119" s="21" t="s">
        <v>512</v>
      </c>
      <c r="R119" s="102">
        <v>42655</v>
      </c>
    </row>
    <row r="120" spans="1:18" ht="38.25" x14ac:dyDescent="0.2">
      <c r="A120" s="21">
        <v>129</v>
      </c>
      <c r="B120" s="21" t="s">
        <v>294</v>
      </c>
      <c r="C120" s="21" t="s">
        <v>295</v>
      </c>
      <c r="D120" s="22" t="s">
        <v>296</v>
      </c>
      <c r="E120" s="21"/>
      <c r="F120" s="33">
        <v>6</v>
      </c>
      <c r="G120" s="33" t="s">
        <v>304</v>
      </c>
      <c r="H120" s="33">
        <v>15</v>
      </c>
      <c r="I120" s="26" t="s">
        <v>523</v>
      </c>
      <c r="J120" s="102" t="s">
        <v>306</v>
      </c>
      <c r="K120" s="33" t="s">
        <v>300</v>
      </c>
      <c r="L120" s="21"/>
      <c r="M120" s="21">
        <v>3</v>
      </c>
      <c r="N120" s="21" t="s">
        <v>487</v>
      </c>
      <c r="O120" s="26" t="s">
        <v>724</v>
      </c>
      <c r="P120" s="21" t="s">
        <v>494</v>
      </c>
      <c r="Q120" s="21" t="s">
        <v>512</v>
      </c>
      <c r="R120" s="102">
        <v>42684</v>
      </c>
    </row>
    <row r="121" spans="1:18" ht="38.25" x14ac:dyDescent="0.2">
      <c r="A121" s="21">
        <v>145</v>
      </c>
      <c r="B121" s="21" t="s">
        <v>307</v>
      </c>
      <c r="C121" s="21" t="s">
        <v>308</v>
      </c>
      <c r="D121" s="22" t="s">
        <v>309</v>
      </c>
      <c r="E121" s="21"/>
      <c r="F121" s="33">
        <v>5</v>
      </c>
      <c r="G121" s="33" t="s">
        <v>339</v>
      </c>
      <c r="H121" s="33">
        <v>12</v>
      </c>
      <c r="I121" s="26" t="s">
        <v>340</v>
      </c>
      <c r="J121" s="102" t="s">
        <v>341</v>
      </c>
      <c r="K121" s="33" t="s">
        <v>47</v>
      </c>
      <c r="L121" s="21"/>
      <c r="M121" s="21">
        <v>2</v>
      </c>
      <c r="N121" s="21" t="s">
        <v>487</v>
      </c>
      <c r="O121" s="26" t="s">
        <v>510</v>
      </c>
      <c r="P121" s="21" t="s">
        <v>494</v>
      </c>
      <c r="Q121" s="26" t="s">
        <v>512</v>
      </c>
      <c r="R121" s="102">
        <v>42684</v>
      </c>
    </row>
    <row r="122" spans="1:18" ht="25.5" x14ac:dyDescent="0.2">
      <c r="A122" s="21">
        <v>198</v>
      </c>
      <c r="B122" s="21" t="s">
        <v>418</v>
      </c>
      <c r="C122" s="21" t="s">
        <v>419</v>
      </c>
      <c r="D122" s="22" t="s">
        <v>420</v>
      </c>
      <c r="E122" s="21"/>
      <c r="F122" s="33">
        <v>5</v>
      </c>
      <c r="G122" s="33" t="s">
        <v>339</v>
      </c>
      <c r="H122" s="33">
        <v>6</v>
      </c>
      <c r="I122" s="26" t="s">
        <v>461</v>
      </c>
      <c r="J122" s="102" t="s">
        <v>462</v>
      </c>
      <c r="K122" s="33" t="s">
        <v>364</v>
      </c>
      <c r="L122" s="21"/>
      <c r="M122" s="21">
        <v>3</v>
      </c>
      <c r="N122" s="21" t="str">
        <f>VLOOKUP(A122,'LB126 (by author)'!$1:$1048576,13)</f>
        <v>revised</v>
      </c>
      <c r="O122" s="26" t="str">
        <f>VLOOKUP(A122,'LB126 (by author)'!$1:$1048576,14)</f>
        <v>Figure 5-9a-6 was revisde.</v>
      </c>
      <c r="P122" s="21" t="s">
        <v>494</v>
      </c>
      <c r="Q122" s="21" t="s">
        <v>512</v>
      </c>
      <c r="R122" s="102">
        <v>42648</v>
      </c>
    </row>
    <row r="123" spans="1:18" ht="89.25" x14ac:dyDescent="0.2">
      <c r="A123" s="21">
        <v>172</v>
      </c>
      <c r="B123" s="21" t="s">
        <v>375</v>
      </c>
      <c r="C123" s="21" t="s">
        <v>376</v>
      </c>
      <c r="D123" s="22" t="s">
        <v>377</v>
      </c>
      <c r="E123" s="21" t="s">
        <v>378</v>
      </c>
      <c r="F123" s="33">
        <v>7</v>
      </c>
      <c r="G123" s="33" t="s">
        <v>400</v>
      </c>
      <c r="H123" s="33">
        <v>15</v>
      </c>
      <c r="I123" s="26" t="s">
        <v>401</v>
      </c>
      <c r="J123" s="102" t="s">
        <v>402</v>
      </c>
      <c r="K123" s="33"/>
      <c r="L123" s="21"/>
      <c r="M123" s="21">
        <v>3</v>
      </c>
      <c r="N123" s="21"/>
      <c r="O123" s="26"/>
      <c r="P123" s="21" t="s">
        <v>494</v>
      </c>
      <c r="Q123" s="26" t="s">
        <v>527</v>
      </c>
      <c r="R123" s="102">
        <v>42655</v>
      </c>
    </row>
    <row r="124" spans="1:18" ht="102.75" thickBot="1" x14ac:dyDescent="0.25">
      <c r="A124" s="62">
        <v>73</v>
      </c>
      <c r="B124" s="62" t="s">
        <v>189</v>
      </c>
      <c r="C124" s="62" t="s">
        <v>190</v>
      </c>
      <c r="D124" s="85" t="s">
        <v>191</v>
      </c>
      <c r="E124" s="62"/>
      <c r="F124" s="66">
        <v>8</v>
      </c>
      <c r="G124" s="66" t="s">
        <v>216</v>
      </c>
      <c r="H124" s="66">
        <v>7</v>
      </c>
      <c r="I124" s="45" t="s">
        <v>217</v>
      </c>
      <c r="J124" s="102" t="s">
        <v>218</v>
      </c>
      <c r="K124" s="66" t="s">
        <v>41</v>
      </c>
      <c r="L124" s="62"/>
      <c r="M124" s="62">
        <v>3</v>
      </c>
      <c r="N124" s="62" t="s">
        <v>487</v>
      </c>
      <c r="O124" s="45" t="s">
        <v>510</v>
      </c>
      <c r="P124" s="62" t="s">
        <v>494</v>
      </c>
      <c r="Q124" s="45" t="s">
        <v>553</v>
      </c>
      <c r="R124" s="102">
        <v>42683</v>
      </c>
    </row>
    <row r="125" spans="1:18" ht="25.5" x14ac:dyDescent="0.2">
      <c r="A125" s="52">
        <v>175</v>
      </c>
      <c r="B125" s="52" t="s">
        <v>375</v>
      </c>
      <c r="C125" s="52" t="s">
        <v>376</v>
      </c>
      <c r="D125" s="53" t="s">
        <v>377</v>
      </c>
      <c r="E125" s="52" t="s">
        <v>378</v>
      </c>
      <c r="F125" s="57">
        <v>8</v>
      </c>
      <c r="G125" s="57" t="s">
        <v>216</v>
      </c>
      <c r="H125" s="57">
        <v>2</v>
      </c>
      <c r="I125" s="41" t="s">
        <v>408</v>
      </c>
      <c r="J125" s="102" t="s">
        <v>409</v>
      </c>
      <c r="K125" s="57"/>
      <c r="L125" s="52"/>
      <c r="M125" s="52">
        <v>1</v>
      </c>
      <c r="N125" s="52" t="s">
        <v>487</v>
      </c>
      <c r="O125" s="41" t="s">
        <v>510</v>
      </c>
      <c r="P125" s="52" t="s">
        <v>494</v>
      </c>
      <c r="Q125" s="52" t="s">
        <v>512</v>
      </c>
      <c r="R125" s="106">
        <v>42662</v>
      </c>
    </row>
    <row r="126" spans="1:18" ht="76.5" x14ac:dyDescent="0.2">
      <c r="A126" s="21">
        <v>176</v>
      </c>
      <c r="B126" s="21" t="s">
        <v>375</v>
      </c>
      <c r="C126" s="21" t="s">
        <v>376</v>
      </c>
      <c r="D126" s="22" t="s">
        <v>377</v>
      </c>
      <c r="E126" s="21" t="s">
        <v>378</v>
      </c>
      <c r="F126" s="33">
        <v>8</v>
      </c>
      <c r="G126" s="33" t="s">
        <v>216</v>
      </c>
      <c r="H126" s="33">
        <v>6</v>
      </c>
      <c r="I126" s="26" t="s">
        <v>410</v>
      </c>
      <c r="J126" s="102" t="s">
        <v>411</v>
      </c>
      <c r="K126" s="33"/>
      <c r="L126" s="21"/>
      <c r="M126" s="21">
        <v>2</v>
      </c>
      <c r="N126" s="21"/>
      <c r="O126" s="26"/>
      <c r="P126" s="21" t="s">
        <v>494</v>
      </c>
      <c r="Q126" s="26" t="s">
        <v>720</v>
      </c>
      <c r="R126" s="102">
        <v>42684</v>
      </c>
    </row>
    <row r="127" spans="1:18" ht="76.5" x14ac:dyDescent="0.2">
      <c r="A127" s="21">
        <v>177</v>
      </c>
      <c r="B127" s="21" t="s">
        <v>375</v>
      </c>
      <c r="C127" s="21" t="s">
        <v>376</v>
      </c>
      <c r="D127" s="22" t="s">
        <v>377</v>
      </c>
      <c r="E127" s="21" t="s">
        <v>378</v>
      </c>
      <c r="F127" s="33">
        <v>8</v>
      </c>
      <c r="G127" s="33" t="s">
        <v>216</v>
      </c>
      <c r="H127" s="33">
        <v>9</v>
      </c>
      <c r="I127" s="26" t="s">
        <v>412</v>
      </c>
      <c r="J127" s="102" t="s">
        <v>413</v>
      </c>
      <c r="K127" s="33"/>
      <c r="L127" s="21"/>
      <c r="M127" s="21">
        <v>2</v>
      </c>
      <c r="N127" s="21"/>
      <c r="O127" s="26"/>
      <c r="P127" s="21" t="s">
        <v>494</v>
      </c>
      <c r="Q127" s="26" t="s">
        <v>719</v>
      </c>
      <c r="R127" s="102">
        <v>42684</v>
      </c>
    </row>
    <row r="128" spans="1:18" ht="51" x14ac:dyDescent="0.2">
      <c r="A128" s="21">
        <v>179</v>
      </c>
      <c r="B128" s="21" t="s">
        <v>375</v>
      </c>
      <c r="C128" s="21" t="s">
        <v>376</v>
      </c>
      <c r="D128" s="22" t="s">
        <v>377</v>
      </c>
      <c r="E128" s="21" t="s">
        <v>378</v>
      </c>
      <c r="F128" s="33">
        <v>8</v>
      </c>
      <c r="G128" s="33" t="s">
        <v>216</v>
      </c>
      <c r="H128" s="33">
        <v>9</v>
      </c>
      <c r="I128" s="26" t="s">
        <v>416</v>
      </c>
      <c r="J128" s="102" t="s">
        <v>417</v>
      </c>
      <c r="K128" s="33"/>
      <c r="L128" s="21"/>
      <c r="M128" s="21">
        <v>2</v>
      </c>
      <c r="N128" s="21"/>
      <c r="O128" s="26"/>
      <c r="P128" s="21" t="s">
        <v>494</v>
      </c>
      <c r="Q128" s="26" t="s">
        <v>718</v>
      </c>
      <c r="R128" s="102">
        <v>42684</v>
      </c>
    </row>
    <row r="129" spans="1:19" ht="25.5" x14ac:dyDescent="0.2">
      <c r="A129" s="21">
        <v>39</v>
      </c>
      <c r="B129" s="21" t="s">
        <v>100</v>
      </c>
      <c r="C129" s="21" t="s">
        <v>101</v>
      </c>
      <c r="D129" s="22" t="s">
        <v>102</v>
      </c>
      <c r="E129" s="84">
        <v>441293886490</v>
      </c>
      <c r="F129" s="33">
        <v>8</v>
      </c>
      <c r="G129" s="33" t="s">
        <v>116</v>
      </c>
      <c r="H129" s="33">
        <v>21</v>
      </c>
      <c r="I129" s="26" t="s">
        <v>117</v>
      </c>
      <c r="J129" s="102" t="s">
        <v>118</v>
      </c>
      <c r="K129" s="33" t="s">
        <v>47</v>
      </c>
      <c r="L129" s="21"/>
      <c r="M129" s="21">
        <v>1</v>
      </c>
      <c r="N129" s="21" t="s">
        <v>487</v>
      </c>
      <c r="O129" s="26" t="s">
        <v>510</v>
      </c>
      <c r="P129" s="21" t="s">
        <v>494</v>
      </c>
      <c r="Q129" s="52" t="s">
        <v>512</v>
      </c>
      <c r="R129" s="106">
        <v>42662</v>
      </c>
    </row>
    <row r="130" spans="1:19" ht="13.5" thickBot="1" x14ac:dyDescent="0.25">
      <c r="A130" s="62">
        <v>40</v>
      </c>
      <c r="B130" s="62" t="s">
        <v>100</v>
      </c>
      <c r="C130" s="62" t="s">
        <v>101</v>
      </c>
      <c r="D130" s="63" t="s">
        <v>102</v>
      </c>
      <c r="E130" s="86">
        <v>441293886490</v>
      </c>
      <c r="F130" s="66">
        <v>8</v>
      </c>
      <c r="G130" s="66" t="s">
        <v>119</v>
      </c>
      <c r="H130" s="66">
        <v>30</v>
      </c>
      <c r="I130" s="45" t="s">
        <v>120</v>
      </c>
      <c r="J130" s="102" t="s">
        <v>121</v>
      </c>
      <c r="K130" s="66" t="s">
        <v>47</v>
      </c>
      <c r="L130" s="62"/>
      <c r="M130" s="62">
        <v>2</v>
      </c>
      <c r="N130" s="21" t="s">
        <v>487</v>
      </c>
      <c r="O130" s="26" t="s">
        <v>529</v>
      </c>
      <c r="P130" s="21" t="s">
        <v>494</v>
      </c>
      <c r="Q130" s="52" t="s">
        <v>512</v>
      </c>
      <c r="R130" s="106">
        <v>42662</v>
      </c>
    </row>
    <row r="131" spans="1:19" x14ac:dyDescent="0.2">
      <c r="A131" s="52">
        <v>51</v>
      </c>
      <c r="B131" s="52" t="s">
        <v>137</v>
      </c>
      <c r="C131" s="52" t="s">
        <v>138</v>
      </c>
      <c r="D131" s="53" t="s">
        <v>139</v>
      </c>
      <c r="E131" s="54" t="s">
        <v>140</v>
      </c>
      <c r="F131" s="57">
        <v>8</v>
      </c>
      <c r="G131" s="57" t="s">
        <v>155</v>
      </c>
      <c r="H131" s="57">
        <v>30</v>
      </c>
      <c r="I131" s="52" t="s">
        <v>156</v>
      </c>
      <c r="J131" s="102" t="s">
        <v>534</v>
      </c>
      <c r="K131" s="57" t="s">
        <v>144</v>
      </c>
      <c r="L131" s="52"/>
      <c r="M131" s="52">
        <v>2</v>
      </c>
      <c r="N131" s="52" t="s">
        <v>487</v>
      </c>
      <c r="O131" s="41" t="s">
        <v>529</v>
      </c>
      <c r="P131" s="21" t="s">
        <v>494</v>
      </c>
      <c r="Q131" s="52" t="s">
        <v>512</v>
      </c>
      <c r="R131" s="106">
        <v>42662</v>
      </c>
    </row>
    <row r="132" spans="1:19" x14ac:dyDescent="0.2">
      <c r="A132" s="21">
        <v>74</v>
      </c>
      <c r="B132" s="21" t="s">
        <v>189</v>
      </c>
      <c r="C132" s="21" t="s">
        <v>190</v>
      </c>
      <c r="D132" s="83" t="s">
        <v>191</v>
      </c>
      <c r="E132" s="21"/>
      <c r="F132" s="33">
        <v>8</v>
      </c>
      <c r="G132" s="33" t="s">
        <v>119</v>
      </c>
      <c r="H132" s="33">
        <v>30</v>
      </c>
      <c r="I132" s="26" t="s">
        <v>219</v>
      </c>
      <c r="J132" s="102" t="s">
        <v>220</v>
      </c>
      <c r="K132" s="33" t="s">
        <v>47</v>
      </c>
      <c r="L132" s="21"/>
      <c r="M132" s="21">
        <v>2</v>
      </c>
      <c r="N132" s="21" t="s">
        <v>487</v>
      </c>
      <c r="O132" s="26" t="s">
        <v>529</v>
      </c>
      <c r="P132" s="21" t="s">
        <v>494</v>
      </c>
      <c r="Q132" s="52" t="s">
        <v>512</v>
      </c>
      <c r="R132" s="106">
        <v>42662</v>
      </c>
    </row>
    <row r="133" spans="1:19" ht="89.25" x14ac:dyDescent="0.2">
      <c r="A133" s="21">
        <v>202</v>
      </c>
      <c r="B133" s="21" t="s">
        <v>418</v>
      </c>
      <c r="C133" s="21" t="s">
        <v>419</v>
      </c>
      <c r="D133" s="22" t="s">
        <v>420</v>
      </c>
      <c r="E133" s="21"/>
      <c r="F133" s="33">
        <v>8</v>
      </c>
      <c r="G133" s="33" t="s">
        <v>119</v>
      </c>
      <c r="H133" s="33">
        <v>30</v>
      </c>
      <c r="I133" s="26" t="s">
        <v>469</v>
      </c>
      <c r="J133" s="102"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512</v>
      </c>
      <c r="R133" s="102">
        <v>42648</v>
      </c>
    </row>
    <row r="134" spans="1:19" ht="25.5" x14ac:dyDescent="0.2">
      <c r="A134" s="21">
        <v>41</v>
      </c>
      <c r="B134" s="21" t="s">
        <v>100</v>
      </c>
      <c r="C134" s="21" t="s">
        <v>101</v>
      </c>
      <c r="D134" s="22" t="s">
        <v>102</v>
      </c>
      <c r="E134" s="84">
        <v>441293886490</v>
      </c>
      <c r="F134" s="33">
        <v>8</v>
      </c>
      <c r="G134" s="33" t="s">
        <v>122</v>
      </c>
      <c r="H134" s="33">
        <v>34</v>
      </c>
      <c r="I134" s="26" t="s">
        <v>123</v>
      </c>
      <c r="J134" s="102" t="s">
        <v>124</v>
      </c>
      <c r="K134" s="33" t="s">
        <v>47</v>
      </c>
      <c r="L134" s="21"/>
      <c r="M134" s="21">
        <v>1</v>
      </c>
      <c r="N134" s="21" t="s">
        <v>487</v>
      </c>
      <c r="O134" s="26" t="s">
        <v>510</v>
      </c>
      <c r="P134" s="21" t="s">
        <v>494</v>
      </c>
      <c r="Q134" s="52" t="s">
        <v>512</v>
      </c>
      <c r="R134" s="106">
        <v>42662</v>
      </c>
    </row>
    <row r="135" spans="1:19" ht="63.75" x14ac:dyDescent="0.2">
      <c r="A135" s="21">
        <v>52</v>
      </c>
      <c r="B135" s="21" t="s">
        <v>137</v>
      </c>
      <c r="C135" s="21" t="s">
        <v>138</v>
      </c>
      <c r="D135" s="22" t="s">
        <v>139</v>
      </c>
      <c r="E135" s="23" t="s">
        <v>140</v>
      </c>
      <c r="F135" s="91" t="s">
        <v>158</v>
      </c>
      <c r="G135" s="33" t="s">
        <v>159</v>
      </c>
      <c r="H135" s="33"/>
      <c r="I135" s="26" t="s">
        <v>160</v>
      </c>
      <c r="J135" s="102" t="s">
        <v>161</v>
      </c>
      <c r="K135" s="33" t="s">
        <v>162</v>
      </c>
      <c r="L135" s="21"/>
      <c r="M135" s="21">
        <v>3</v>
      </c>
      <c r="N135" s="21"/>
      <c r="O135" s="26"/>
      <c r="P135" s="21" t="s">
        <v>494</v>
      </c>
      <c r="Q135" s="26" t="s">
        <v>717</v>
      </c>
      <c r="R135" s="102">
        <v>42684</v>
      </c>
    </row>
    <row r="136" spans="1:19" x14ac:dyDescent="0.2">
      <c r="A136" s="21">
        <v>75</v>
      </c>
      <c r="B136" s="21" t="s">
        <v>189</v>
      </c>
      <c r="C136" s="21" t="s">
        <v>190</v>
      </c>
      <c r="D136" s="83" t="s">
        <v>191</v>
      </c>
      <c r="E136" s="21"/>
      <c r="F136" s="33">
        <v>8</v>
      </c>
      <c r="G136" s="33" t="s">
        <v>122</v>
      </c>
      <c r="H136" s="33">
        <v>34</v>
      </c>
      <c r="I136" s="26" t="s">
        <v>221</v>
      </c>
      <c r="K136" s="33" t="s">
        <v>41</v>
      </c>
      <c r="L136" s="21"/>
      <c r="M136" s="21">
        <v>1</v>
      </c>
      <c r="N136" s="21" t="s">
        <v>487</v>
      </c>
      <c r="O136" s="26" t="s">
        <v>530</v>
      </c>
      <c r="P136" s="21" t="s">
        <v>494</v>
      </c>
      <c r="Q136" s="52" t="s">
        <v>512</v>
      </c>
      <c r="R136" s="106">
        <v>42662</v>
      </c>
    </row>
    <row r="137" spans="1:19" ht="51" x14ac:dyDescent="0.2">
      <c r="A137" s="21">
        <v>114</v>
      </c>
      <c r="B137" s="21" t="s">
        <v>189</v>
      </c>
      <c r="C137" s="21" t="s">
        <v>190</v>
      </c>
      <c r="D137" s="83" t="s">
        <v>191</v>
      </c>
      <c r="E137" s="21"/>
      <c r="F137" s="33">
        <v>10</v>
      </c>
      <c r="G137" s="33" t="s">
        <v>284</v>
      </c>
      <c r="H137" s="33">
        <v>1</v>
      </c>
      <c r="I137" s="26" t="s">
        <v>285</v>
      </c>
      <c r="K137" s="33" t="s">
        <v>47</v>
      </c>
      <c r="L137" s="21"/>
      <c r="M137" s="21">
        <v>2</v>
      </c>
      <c r="N137" s="21" t="s">
        <v>487</v>
      </c>
      <c r="O137" s="26" t="s">
        <v>715</v>
      </c>
      <c r="P137" s="21" t="s">
        <v>494</v>
      </c>
      <c r="Q137" s="21" t="s">
        <v>512</v>
      </c>
      <c r="R137" s="102">
        <v>42684</v>
      </c>
    </row>
    <row r="138" spans="1:19" ht="51" x14ac:dyDescent="0.2">
      <c r="A138" s="21">
        <v>115</v>
      </c>
      <c r="B138" s="21" t="s">
        <v>189</v>
      </c>
      <c r="C138" s="21" t="s">
        <v>190</v>
      </c>
      <c r="D138" s="83" t="s">
        <v>191</v>
      </c>
      <c r="E138" s="21"/>
      <c r="F138" s="33">
        <v>10</v>
      </c>
      <c r="G138" s="33" t="s">
        <v>286</v>
      </c>
      <c r="H138" s="33">
        <v>6</v>
      </c>
      <c r="I138" s="26" t="s">
        <v>285</v>
      </c>
      <c r="K138" s="33" t="s">
        <v>47</v>
      </c>
      <c r="L138" s="21"/>
      <c r="M138" s="21">
        <v>3</v>
      </c>
      <c r="N138" s="21" t="s">
        <v>487</v>
      </c>
      <c r="O138" s="26" t="s">
        <v>715</v>
      </c>
      <c r="P138" s="21" t="s">
        <v>494</v>
      </c>
      <c r="Q138" s="21" t="s">
        <v>512</v>
      </c>
      <c r="R138" s="102">
        <v>42684</v>
      </c>
    </row>
    <row r="139" spans="1:19" ht="25.5" x14ac:dyDescent="0.2">
      <c r="A139" s="21">
        <v>79</v>
      </c>
      <c r="B139" s="21" t="s">
        <v>189</v>
      </c>
      <c r="C139" s="21" t="s">
        <v>190</v>
      </c>
      <c r="D139" s="83" t="s">
        <v>191</v>
      </c>
      <c r="E139" s="21"/>
      <c r="F139" s="33">
        <v>11</v>
      </c>
      <c r="G139" s="33" t="s">
        <v>228</v>
      </c>
      <c r="H139" s="33">
        <v>1</v>
      </c>
      <c r="I139" s="26" t="s">
        <v>229</v>
      </c>
      <c r="K139" s="33" t="s">
        <v>47</v>
      </c>
      <c r="L139" s="21"/>
      <c r="M139" s="21">
        <v>1</v>
      </c>
      <c r="N139" s="21" t="s">
        <v>487</v>
      </c>
      <c r="O139" s="26" t="s">
        <v>510</v>
      </c>
      <c r="P139" s="21" t="s">
        <v>494</v>
      </c>
      <c r="Q139" s="52" t="s">
        <v>512</v>
      </c>
      <c r="R139" s="102">
        <v>42662</v>
      </c>
    </row>
    <row r="140" spans="1:19" ht="25.5" x14ac:dyDescent="0.2">
      <c r="A140" s="21">
        <v>54</v>
      </c>
      <c r="B140" s="21" t="s">
        <v>137</v>
      </c>
      <c r="C140" s="21" t="s">
        <v>138</v>
      </c>
      <c r="D140" s="22" t="s">
        <v>139</v>
      </c>
      <c r="E140" s="23" t="s">
        <v>140</v>
      </c>
      <c r="F140" s="33">
        <v>11</v>
      </c>
      <c r="G140" s="33" t="s">
        <v>166</v>
      </c>
      <c r="H140" s="33">
        <v>7</v>
      </c>
      <c r="I140" s="28" t="s">
        <v>167</v>
      </c>
      <c r="J140" s="102" t="s">
        <v>168</v>
      </c>
      <c r="K140" s="33" t="s">
        <v>144</v>
      </c>
      <c r="L140" s="21"/>
      <c r="M140" s="21">
        <v>1</v>
      </c>
      <c r="N140" s="21" t="s">
        <v>487</v>
      </c>
      <c r="O140" s="26" t="s">
        <v>510</v>
      </c>
      <c r="P140" s="21" t="s">
        <v>494</v>
      </c>
      <c r="Q140" s="52" t="s">
        <v>512</v>
      </c>
      <c r="R140" s="106">
        <v>42662</v>
      </c>
      <c r="S140" s="108"/>
    </row>
    <row r="141" spans="1:19" ht="25.5" x14ac:dyDescent="0.2">
      <c r="A141" s="21">
        <v>55</v>
      </c>
      <c r="B141" s="21" t="s">
        <v>137</v>
      </c>
      <c r="C141" s="21" t="s">
        <v>138</v>
      </c>
      <c r="D141" s="22" t="s">
        <v>139</v>
      </c>
      <c r="E141" s="23" t="s">
        <v>140</v>
      </c>
      <c r="F141" s="33">
        <v>11</v>
      </c>
      <c r="G141" s="33" t="s">
        <v>166</v>
      </c>
      <c r="H141" s="91" t="s">
        <v>169</v>
      </c>
      <c r="I141" s="26" t="s">
        <v>170</v>
      </c>
      <c r="J141" s="102" t="s">
        <v>165</v>
      </c>
      <c r="K141" s="33" t="s">
        <v>144</v>
      </c>
      <c r="L141" s="21"/>
      <c r="M141" s="21">
        <v>1</v>
      </c>
      <c r="N141" s="21" t="s">
        <v>487</v>
      </c>
      <c r="O141" s="26" t="s">
        <v>510</v>
      </c>
      <c r="P141" s="21" t="s">
        <v>494</v>
      </c>
      <c r="Q141" s="52" t="s">
        <v>512</v>
      </c>
      <c r="R141" s="102">
        <v>42662</v>
      </c>
    </row>
    <row r="142" spans="1:19" ht="25.5" x14ac:dyDescent="0.2">
      <c r="A142" s="21">
        <v>56</v>
      </c>
      <c r="B142" s="21" t="s">
        <v>137</v>
      </c>
      <c r="C142" s="21" t="s">
        <v>138</v>
      </c>
      <c r="D142" s="22" t="s">
        <v>139</v>
      </c>
      <c r="E142" s="23" t="s">
        <v>140</v>
      </c>
      <c r="F142" s="33">
        <v>12</v>
      </c>
      <c r="G142" s="33" t="s">
        <v>166</v>
      </c>
      <c r="H142" s="91" t="s">
        <v>171</v>
      </c>
      <c r="I142" s="26" t="s">
        <v>172</v>
      </c>
      <c r="J142" s="102" t="s">
        <v>532</v>
      </c>
      <c r="K142" s="33" t="s">
        <v>162</v>
      </c>
      <c r="L142" s="21"/>
      <c r="M142" s="21">
        <v>2</v>
      </c>
      <c r="N142" s="21" t="s">
        <v>487</v>
      </c>
      <c r="O142" s="26" t="s">
        <v>510</v>
      </c>
      <c r="P142" s="21" t="s">
        <v>494</v>
      </c>
      <c r="Q142" s="52" t="s">
        <v>512</v>
      </c>
      <c r="R142" s="102">
        <v>42662</v>
      </c>
    </row>
    <row r="143" spans="1:19" ht="38.25" x14ac:dyDescent="0.2">
      <c r="A143" s="21">
        <v>76</v>
      </c>
      <c r="B143" s="21" t="s">
        <v>189</v>
      </c>
      <c r="C143" s="21" t="s">
        <v>190</v>
      </c>
      <c r="D143" s="83" t="s">
        <v>191</v>
      </c>
      <c r="E143" s="21"/>
      <c r="F143" s="33">
        <v>11</v>
      </c>
      <c r="G143" s="33" t="s">
        <v>222</v>
      </c>
      <c r="H143" s="33">
        <v>3</v>
      </c>
      <c r="I143" s="26" t="s">
        <v>223</v>
      </c>
      <c r="K143" s="33" t="s">
        <v>41</v>
      </c>
      <c r="L143" s="21"/>
      <c r="M143" s="21">
        <v>1</v>
      </c>
      <c r="N143" s="21" t="s">
        <v>488</v>
      </c>
      <c r="O143" s="26" t="s">
        <v>716</v>
      </c>
      <c r="P143" s="21" t="s">
        <v>494</v>
      </c>
      <c r="Q143" s="21" t="s">
        <v>512</v>
      </c>
      <c r="R143" s="102">
        <v>42684</v>
      </c>
    </row>
    <row r="144" spans="1:19" ht="38.25" x14ac:dyDescent="0.2">
      <c r="A144" s="21">
        <v>77</v>
      </c>
      <c r="B144" s="21" t="s">
        <v>189</v>
      </c>
      <c r="C144" s="21" t="s">
        <v>190</v>
      </c>
      <c r="D144" s="83" t="s">
        <v>191</v>
      </c>
      <c r="E144" s="21"/>
      <c r="F144" s="33">
        <v>11</v>
      </c>
      <c r="G144" s="33" t="s">
        <v>222</v>
      </c>
      <c r="H144" s="33">
        <v>4</v>
      </c>
      <c r="I144" s="26" t="s">
        <v>224</v>
      </c>
      <c r="J144" s="102" t="s">
        <v>225</v>
      </c>
      <c r="K144" s="33" t="s">
        <v>41</v>
      </c>
      <c r="L144" s="21"/>
      <c r="M144" s="21">
        <v>1</v>
      </c>
      <c r="N144" s="21" t="s">
        <v>488</v>
      </c>
      <c r="O144" s="26" t="s">
        <v>716</v>
      </c>
      <c r="P144" s="21" t="s">
        <v>494</v>
      </c>
      <c r="Q144" s="21" t="s">
        <v>512</v>
      </c>
      <c r="R144" s="102">
        <v>42684</v>
      </c>
    </row>
    <row r="145" spans="1:18" ht="38.25" x14ac:dyDescent="0.2">
      <c r="A145" s="21">
        <v>78</v>
      </c>
      <c r="B145" s="21" t="s">
        <v>189</v>
      </c>
      <c r="C145" s="21" t="s">
        <v>190</v>
      </c>
      <c r="D145" s="83" t="s">
        <v>191</v>
      </c>
      <c r="E145" s="21"/>
      <c r="F145" s="33">
        <v>11</v>
      </c>
      <c r="G145" s="33" t="s">
        <v>222</v>
      </c>
      <c r="H145" s="33">
        <v>7</v>
      </c>
      <c r="I145" s="26" t="s">
        <v>226</v>
      </c>
      <c r="J145" s="102" t="s">
        <v>227</v>
      </c>
      <c r="K145" s="33" t="s">
        <v>47</v>
      </c>
      <c r="L145" s="21"/>
      <c r="M145" s="21">
        <v>3</v>
      </c>
      <c r="N145" s="21" t="s">
        <v>487</v>
      </c>
      <c r="O145" s="26" t="s">
        <v>510</v>
      </c>
      <c r="P145" s="21" t="s">
        <v>494</v>
      </c>
      <c r="Q145" s="21" t="s">
        <v>512</v>
      </c>
      <c r="R145" s="102">
        <v>42684</v>
      </c>
    </row>
    <row r="146" spans="1:18" ht="25.5" x14ac:dyDescent="0.2">
      <c r="A146" s="21">
        <v>53</v>
      </c>
      <c r="B146" s="21" t="s">
        <v>137</v>
      </c>
      <c r="C146" s="21" t="s">
        <v>138</v>
      </c>
      <c r="D146" s="22" t="s">
        <v>139</v>
      </c>
      <c r="E146" s="23" t="s">
        <v>140</v>
      </c>
      <c r="F146" s="33">
        <v>13</v>
      </c>
      <c r="G146" s="33" t="s">
        <v>163</v>
      </c>
      <c r="H146" s="33">
        <v>1</v>
      </c>
      <c r="I146" s="26" t="s">
        <v>164</v>
      </c>
      <c r="J146" s="102" t="s">
        <v>165</v>
      </c>
      <c r="K146" s="33" t="s">
        <v>144</v>
      </c>
      <c r="L146" s="21"/>
      <c r="M146" s="21">
        <v>1</v>
      </c>
      <c r="N146" s="21" t="s">
        <v>487</v>
      </c>
      <c r="O146" s="26" t="s">
        <v>510</v>
      </c>
      <c r="P146" s="21" t="s">
        <v>494</v>
      </c>
      <c r="Q146" s="52" t="s">
        <v>512</v>
      </c>
      <c r="R146" s="102">
        <v>42662</v>
      </c>
    </row>
    <row r="147" spans="1:18" ht="25.5" x14ac:dyDescent="0.2">
      <c r="A147" s="21">
        <v>80</v>
      </c>
      <c r="B147" s="21" t="s">
        <v>189</v>
      </c>
      <c r="C147" s="21" t="s">
        <v>190</v>
      </c>
      <c r="D147" s="83" t="s">
        <v>191</v>
      </c>
      <c r="E147" s="21"/>
      <c r="F147" s="33">
        <v>13</v>
      </c>
      <c r="G147" s="33" t="s">
        <v>230</v>
      </c>
      <c r="H147" s="33">
        <v>3</v>
      </c>
      <c r="I147" s="26" t="s">
        <v>231</v>
      </c>
      <c r="K147" s="33" t="s">
        <v>47</v>
      </c>
      <c r="L147" s="21"/>
      <c r="M147" s="21">
        <v>1</v>
      </c>
      <c r="N147" s="21" t="s">
        <v>487</v>
      </c>
      <c r="O147" s="26" t="s">
        <v>510</v>
      </c>
      <c r="P147" s="21" t="s">
        <v>494</v>
      </c>
      <c r="Q147" s="52" t="s">
        <v>512</v>
      </c>
      <c r="R147" s="102">
        <v>42662</v>
      </c>
    </row>
    <row r="148" spans="1:18" ht="25.5" x14ac:dyDescent="0.2">
      <c r="A148" s="21">
        <v>57</v>
      </c>
      <c r="B148" s="21" t="s">
        <v>137</v>
      </c>
      <c r="C148" s="21" t="s">
        <v>138</v>
      </c>
      <c r="D148" s="22" t="s">
        <v>139</v>
      </c>
      <c r="E148" s="23" t="s">
        <v>140</v>
      </c>
      <c r="F148" s="33">
        <v>13</v>
      </c>
      <c r="G148" s="33" t="s">
        <v>174</v>
      </c>
      <c r="H148" s="91" t="s">
        <v>175</v>
      </c>
      <c r="I148" s="26" t="s">
        <v>176</v>
      </c>
      <c r="J148" s="102" t="s">
        <v>165</v>
      </c>
      <c r="K148" s="33" t="s">
        <v>144</v>
      </c>
      <c r="L148" s="21"/>
      <c r="M148" s="21">
        <v>1</v>
      </c>
      <c r="N148" s="21" t="s">
        <v>487</v>
      </c>
      <c r="O148" s="26" t="s">
        <v>510</v>
      </c>
      <c r="P148" s="21" t="s">
        <v>494</v>
      </c>
      <c r="Q148" s="52" t="s">
        <v>512</v>
      </c>
      <c r="R148" s="102">
        <v>42662</v>
      </c>
    </row>
    <row r="149" spans="1:18" ht="63.75" x14ac:dyDescent="0.2">
      <c r="A149" s="21">
        <v>81</v>
      </c>
      <c r="B149" s="21" t="s">
        <v>189</v>
      </c>
      <c r="C149" s="21" t="s">
        <v>190</v>
      </c>
      <c r="D149" s="83" t="s">
        <v>191</v>
      </c>
      <c r="E149" s="21"/>
      <c r="F149" s="33">
        <v>13</v>
      </c>
      <c r="G149" s="33" t="s">
        <v>232</v>
      </c>
      <c r="H149" s="33">
        <v>6</v>
      </c>
      <c r="I149" s="26" t="s">
        <v>233</v>
      </c>
      <c r="J149" s="102" t="s">
        <v>234</v>
      </c>
      <c r="K149" s="33" t="s">
        <v>47</v>
      </c>
      <c r="L149" s="21"/>
      <c r="M149" s="21">
        <v>1</v>
      </c>
      <c r="N149" s="21"/>
      <c r="O149" s="26"/>
      <c r="P149" s="21" t="s">
        <v>496</v>
      </c>
      <c r="Q149" s="21"/>
      <c r="R149" s="21"/>
    </row>
    <row r="150" spans="1:18" ht="90" thickBot="1" x14ac:dyDescent="0.25">
      <c r="A150" s="62">
        <v>82</v>
      </c>
      <c r="B150" s="62" t="s">
        <v>189</v>
      </c>
      <c r="C150" s="62" t="s">
        <v>190</v>
      </c>
      <c r="D150" s="85" t="s">
        <v>191</v>
      </c>
      <c r="E150" s="62"/>
      <c r="F150" s="66">
        <v>13</v>
      </c>
      <c r="G150" s="66" t="s">
        <v>232</v>
      </c>
      <c r="H150" s="66">
        <v>11</v>
      </c>
      <c r="I150" s="45" t="s">
        <v>235</v>
      </c>
      <c r="J150" s="102" t="s">
        <v>236</v>
      </c>
      <c r="K150" s="66" t="s">
        <v>47</v>
      </c>
      <c r="L150" s="62"/>
      <c r="M150" s="62">
        <v>1</v>
      </c>
      <c r="N150" s="21"/>
      <c r="O150" s="26"/>
      <c r="P150" s="21" t="s">
        <v>496</v>
      </c>
      <c r="Q150" s="21"/>
      <c r="R150" s="21"/>
    </row>
    <row r="151" spans="1:18" x14ac:dyDescent="0.2">
      <c r="A151" s="52">
        <v>83</v>
      </c>
      <c r="B151" s="52" t="s">
        <v>189</v>
      </c>
      <c r="C151" s="52" t="s">
        <v>190</v>
      </c>
      <c r="D151" s="87" t="s">
        <v>191</v>
      </c>
      <c r="E151" s="52"/>
      <c r="F151" s="57">
        <v>13</v>
      </c>
      <c r="G151" s="57" t="s">
        <v>232</v>
      </c>
      <c r="H151" s="57">
        <v>14</v>
      </c>
      <c r="I151" s="41" t="s">
        <v>237</v>
      </c>
      <c r="J151" s="102" t="s">
        <v>238</v>
      </c>
      <c r="K151" s="57" t="s">
        <v>47</v>
      </c>
      <c r="L151" s="52"/>
      <c r="M151" s="52">
        <v>1</v>
      </c>
      <c r="N151" s="52"/>
      <c r="O151" s="41"/>
      <c r="P151" s="52" t="s">
        <v>496</v>
      </c>
      <c r="Q151" s="52"/>
      <c r="R151" s="21"/>
    </row>
    <row r="152" spans="1:18" ht="39" thickBot="1" x14ac:dyDescent="0.25">
      <c r="A152" s="62">
        <v>85</v>
      </c>
      <c r="B152" s="62" t="s">
        <v>189</v>
      </c>
      <c r="C152" s="62" t="s">
        <v>190</v>
      </c>
      <c r="D152" s="85" t="s">
        <v>191</v>
      </c>
      <c r="E152" s="62"/>
      <c r="F152" s="66">
        <v>13</v>
      </c>
      <c r="G152" s="66" t="s">
        <v>232</v>
      </c>
      <c r="H152" s="66">
        <v>7</v>
      </c>
      <c r="I152" s="45" t="s">
        <v>242</v>
      </c>
      <c r="J152" s="102" t="s">
        <v>243</v>
      </c>
      <c r="K152" s="66" t="s">
        <v>47</v>
      </c>
      <c r="L152" s="62"/>
      <c r="M152" s="62">
        <v>3</v>
      </c>
      <c r="N152" s="21"/>
      <c r="O152" s="26"/>
      <c r="P152" s="21" t="s">
        <v>494</v>
      </c>
      <c r="Q152" s="21"/>
      <c r="R152" s="21"/>
    </row>
    <row r="153" spans="1:18" ht="25.5" x14ac:dyDescent="0.2">
      <c r="A153" s="52">
        <v>58</v>
      </c>
      <c r="B153" s="52" t="s">
        <v>137</v>
      </c>
      <c r="C153" s="52" t="s">
        <v>138</v>
      </c>
      <c r="D153" s="53" t="s">
        <v>139</v>
      </c>
      <c r="E153" s="54" t="s">
        <v>140</v>
      </c>
      <c r="F153" s="57">
        <v>14</v>
      </c>
      <c r="G153" s="57" t="s">
        <v>177</v>
      </c>
      <c r="H153" s="93" t="s">
        <v>178</v>
      </c>
      <c r="I153" s="41" t="s">
        <v>179</v>
      </c>
      <c r="J153" s="102" t="s">
        <v>165</v>
      </c>
      <c r="K153" s="57" t="s">
        <v>144</v>
      </c>
      <c r="L153" s="52"/>
      <c r="M153" s="52">
        <v>1</v>
      </c>
      <c r="N153" s="21" t="s">
        <v>487</v>
      </c>
      <c r="O153" s="26" t="s">
        <v>510</v>
      </c>
      <c r="P153" s="21" t="s">
        <v>496</v>
      </c>
      <c r="Q153" s="52" t="s">
        <v>512</v>
      </c>
      <c r="R153" s="102">
        <v>42662</v>
      </c>
    </row>
    <row r="154" spans="1:18" ht="51" x14ac:dyDescent="0.2">
      <c r="A154" s="21">
        <v>84</v>
      </c>
      <c r="B154" s="21" t="s">
        <v>189</v>
      </c>
      <c r="C154" s="21" t="s">
        <v>190</v>
      </c>
      <c r="D154" s="83" t="s">
        <v>191</v>
      </c>
      <c r="E154" s="21"/>
      <c r="F154" s="33">
        <v>13</v>
      </c>
      <c r="G154" s="33" t="s">
        <v>239</v>
      </c>
      <c r="H154" s="33">
        <v>18</v>
      </c>
      <c r="I154" s="26" t="s">
        <v>240</v>
      </c>
      <c r="J154" s="102" t="s">
        <v>241</v>
      </c>
      <c r="K154" s="33" t="s">
        <v>47</v>
      </c>
      <c r="L154" s="21"/>
      <c r="M154" s="21">
        <v>1</v>
      </c>
      <c r="N154" s="21"/>
      <c r="O154" s="26"/>
      <c r="P154" s="21" t="s">
        <v>496</v>
      </c>
      <c r="Q154" s="21"/>
      <c r="R154" s="21"/>
    </row>
    <row r="155" spans="1:18" ht="38.25" x14ac:dyDescent="0.2">
      <c r="A155" s="21">
        <v>86</v>
      </c>
      <c r="B155" s="21" t="s">
        <v>189</v>
      </c>
      <c r="C155" s="21" t="s">
        <v>190</v>
      </c>
      <c r="D155" s="83" t="s">
        <v>191</v>
      </c>
      <c r="E155" s="21"/>
      <c r="F155" s="33">
        <v>13</v>
      </c>
      <c r="G155" s="33" t="s">
        <v>239</v>
      </c>
      <c r="H155" s="33">
        <v>19</v>
      </c>
      <c r="I155" s="26" t="s">
        <v>242</v>
      </c>
      <c r="J155" s="102" t="s">
        <v>243</v>
      </c>
      <c r="K155" s="33" t="s">
        <v>47</v>
      </c>
      <c r="L155" s="21"/>
      <c r="M155" s="21">
        <v>3</v>
      </c>
      <c r="N155" s="21"/>
      <c r="O155" s="26"/>
      <c r="P155" s="21" t="s">
        <v>494</v>
      </c>
      <c r="Q155" s="21"/>
      <c r="R155" s="21"/>
    </row>
    <row r="156" spans="1:18" ht="25.5" x14ac:dyDescent="0.2">
      <c r="A156" s="21">
        <v>87</v>
      </c>
      <c r="B156" s="21" t="s">
        <v>189</v>
      </c>
      <c r="C156" s="21" t="s">
        <v>190</v>
      </c>
      <c r="D156" s="83" t="s">
        <v>191</v>
      </c>
      <c r="E156" s="21"/>
      <c r="F156" s="33">
        <v>14</v>
      </c>
      <c r="G156" s="33" t="s">
        <v>239</v>
      </c>
      <c r="H156" s="33">
        <v>5</v>
      </c>
      <c r="I156" s="26" t="s">
        <v>244</v>
      </c>
      <c r="K156" s="33" t="s">
        <v>47</v>
      </c>
      <c r="L156" s="21"/>
      <c r="M156" s="21">
        <v>2</v>
      </c>
      <c r="N156" s="21"/>
      <c r="O156" s="26"/>
      <c r="P156" s="21" t="s">
        <v>494</v>
      </c>
      <c r="Q156" s="21"/>
      <c r="R156" s="21"/>
    </row>
    <row r="157" spans="1:18" x14ac:dyDescent="0.2">
      <c r="A157" s="21">
        <v>88</v>
      </c>
      <c r="B157" s="21" t="s">
        <v>189</v>
      </c>
      <c r="C157" s="21" t="s">
        <v>190</v>
      </c>
      <c r="D157" s="83" t="s">
        <v>191</v>
      </c>
      <c r="E157" s="21"/>
      <c r="F157" s="33">
        <v>14</v>
      </c>
      <c r="G157" s="33" t="s">
        <v>239</v>
      </c>
      <c r="H157" s="33">
        <v>5</v>
      </c>
      <c r="I157" s="26" t="s">
        <v>245</v>
      </c>
      <c r="J157" s="102" t="s">
        <v>246</v>
      </c>
      <c r="K157" s="33" t="s">
        <v>47</v>
      </c>
      <c r="L157" s="21"/>
      <c r="M157" s="21">
        <v>2</v>
      </c>
      <c r="N157" s="21"/>
      <c r="O157" s="26"/>
      <c r="P157" s="21" t="s">
        <v>494</v>
      </c>
      <c r="Q157" s="21"/>
      <c r="R157" s="21"/>
    </row>
    <row r="158" spans="1:18" ht="39" thickBot="1" x14ac:dyDescent="0.25">
      <c r="A158" s="62">
        <v>89</v>
      </c>
      <c r="B158" s="62" t="s">
        <v>189</v>
      </c>
      <c r="C158" s="62" t="s">
        <v>190</v>
      </c>
      <c r="D158" s="85" t="s">
        <v>191</v>
      </c>
      <c r="E158" s="62"/>
      <c r="F158" s="66">
        <v>14</v>
      </c>
      <c r="G158" s="66" t="s">
        <v>239</v>
      </c>
      <c r="H158" s="66">
        <v>5</v>
      </c>
      <c r="I158" s="45" t="s">
        <v>247</v>
      </c>
      <c r="J158" s="102" t="s">
        <v>248</v>
      </c>
      <c r="K158" s="66" t="s">
        <v>47</v>
      </c>
      <c r="L158" s="62"/>
      <c r="M158" s="62">
        <v>2</v>
      </c>
      <c r="N158" s="62"/>
      <c r="O158" s="45"/>
      <c r="P158" s="62" t="s">
        <v>494</v>
      </c>
      <c r="Q158" s="62" t="s">
        <v>512</v>
      </c>
      <c r="R158" s="102">
        <v>42683</v>
      </c>
    </row>
    <row r="159" spans="1:18" ht="38.25" x14ac:dyDescent="0.2">
      <c r="A159" s="52">
        <v>90</v>
      </c>
      <c r="B159" s="52" t="s">
        <v>189</v>
      </c>
      <c r="C159" s="52" t="s">
        <v>190</v>
      </c>
      <c r="D159" s="87" t="s">
        <v>191</v>
      </c>
      <c r="E159" s="52"/>
      <c r="F159" s="57">
        <v>14</v>
      </c>
      <c r="G159" s="57" t="s">
        <v>239</v>
      </c>
      <c r="H159" s="57">
        <v>12</v>
      </c>
      <c r="I159" s="41" t="s">
        <v>249</v>
      </c>
      <c r="J159" s="102" t="s">
        <v>250</v>
      </c>
      <c r="K159" s="57" t="s">
        <v>47</v>
      </c>
      <c r="L159" s="52"/>
      <c r="M159" s="52">
        <v>2</v>
      </c>
      <c r="N159" s="52"/>
      <c r="O159" s="41"/>
      <c r="P159" s="52" t="s">
        <v>494</v>
      </c>
      <c r="Q159" s="52"/>
      <c r="R159" s="52"/>
    </row>
    <row r="160" spans="1:18" ht="38.25" x14ac:dyDescent="0.2">
      <c r="A160" s="21">
        <v>91</v>
      </c>
      <c r="B160" s="21" t="s">
        <v>189</v>
      </c>
      <c r="C160" s="21" t="s">
        <v>190</v>
      </c>
      <c r="D160" s="83" t="s">
        <v>191</v>
      </c>
      <c r="E160" s="21"/>
      <c r="F160" s="33">
        <v>14</v>
      </c>
      <c r="G160" s="33" t="s">
        <v>239</v>
      </c>
      <c r="H160" s="33">
        <v>15</v>
      </c>
      <c r="I160" s="26" t="s">
        <v>251</v>
      </c>
      <c r="J160" s="102" t="s">
        <v>252</v>
      </c>
      <c r="K160" s="33" t="s">
        <v>47</v>
      </c>
      <c r="L160" s="21"/>
      <c r="M160" s="21">
        <v>2</v>
      </c>
      <c r="N160" s="21"/>
      <c r="O160" s="26"/>
      <c r="P160" s="21" t="s">
        <v>494</v>
      </c>
      <c r="Q160" s="21"/>
      <c r="R160" s="21"/>
    </row>
    <row r="161" spans="1:19" ht="25.5" x14ac:dyDescent="0.2">
      <c r="A161" s="21">
        <v>42</v>
      </c>
      <c r="B161" s="21" t="s">
        <v>100</v>
      </c>
      <c r="C161" s="21" t="s">
        <v>101</v>
      </c>
      <c r="D161" s="22" t="s">
        <v>102</v>
      </c>
      <c r="E161" s="84">
        <v>441293886490</v>
      </c>
      <c r="F161" s="33">
        <v>14</v>
      </c>
      <c r="G161" s="33" t="s">
        <v>125</v>
      </c>
      <c r="H161" s="33">
        <v>19</v>
      </c>
      <c r="I161" s="26" t="s">
        <v>126</v>
      </c>
      <c r="J161" s="102" t="s">
        <v>127</v>
      </c>
      <c r="K161" s="33" t="s">
        <v>47</v>
      </c>
      <c r="L161" s="21"/>
      <c r="M161" s="21">
        <v>1</v>
      </c>
      <c r="N161" s="21" t="s">
        <v>487</v>
      </c>
      <c r="O161" s="26" t="s">
        <v>510</v>
      </c>
      <c r="P161" s="21" t="s">
        <v>496</v>
      </c>
      <c r="Q161" s="21" t="s">
        <v>512</v>
      </c>
      <c r="R161" s="102">
        <v>42718</v>
      </c>
      <c r="S161" s="121"/>
    </row>
    <row r="162" spans="1:19" ht="25.5" x14ac:dyDescent="0.2">
      <c r="A162" s="21">
        <v>59</v>
      </c>
      <c r="B162" s="21" t="s">
        <v>137</v>
      </c>
      <c r="C162" s="21" t="s">
        <v>138</v>
      </c>
      <c r="D162" s="22" t="s">
        <v>139</v>
      </c>
      <c r="E162" s="23" t="s">
        <v>140</v>
      </c>
      <c r="F162" s="33">
        <v>15</v>
      </c>
      <c r="G162" s="33" t="s">
        <v>180</v>
      </c>
      <c r="H162" s="91" t="s">
        <v>181</v>
      </c>
      <c r="I162" s="26" t="s">
        <v>182</v>
      </c>
      <c r="J162" s="102" t="s">
        <v>165</v>
      </c>
      <c r="K162" s="33" t="s">
        <v>144</v>
      </c>
      <c r="L162" s="21"/>
      <c r="M162" s="21">
        <v>1</v>
      </c>
      <c r="N162" s="21" t="s">
        <v>487</v>
      </c>
      <c r="O162" s="26" t="s">
        <v>510</v>
      </c>
      <c r="P162" s="21" t="s">
        <v>494</v>
      </c>
      <c r="Q162" s="52" t="s">
        <v>512</v>
      </c>
      <c r="R162" s="102">
        <v>42662</v>
      </c>
    </row>
    <row r="163" spans="1:19" ht="25.5" x14ac:dyDescent="0.2">
      <c r="A163" s="21">
        <v>92</v>
      </c>
      <c r="B163" s="21" t="s">
        <v>189</v>
      </c>
      <c r="C163" s="21" t="s">
        <v>190</v>
      </c>
      <c r="D163" s="83" t="s">
        <v>191</v>
      </c>
      <c r="E163" s="21"/>
      <c r="F163" s="33">
        <v>14</v>
      </c>
      <c r="G163" s="33" t="s">
        <v>125</v>
      </c>
      <c r="H163" s="33">
        <v>17</v>
      </c>
      <c r="I163" s="26" t="s">
        <v>253</v>
      </c>
      <c r="J163" s="102" t="s">
        <v>254</v>
      </c>
      <c r="K163" s="33" t="s">
        <v>47</v>
      </c>
      <c r="L163" s="21"/>
      <c r="M163" s="21">
        <v>2</v>
      </c>
      <c r="N163" s="21"/>
      <c r="O163" s="26"/>
      <c r="P163" s="21" t="s">
        <v>494</v>
      </c>
      <c r="Q163" s="21"/>
      <c r="R163" s="21"/>
    </row>
    <row r="164" spans="1:19" x14ac:dyDescent="0.2">
      <c r="A164" s="21">
        <v>93</v>
      </c>
      <c r="B164" s="21" t="s">
        <v>189</v>
      </c>
      <c r="C164" s="21" t="s">
        <v>190</v>
      </c>
      <c r="D164" s="83" t="s">
        <v>191</v>
      </c>
      <c r="E164" s="21"/>
      <c r="F164" s="33">
        <v>15</v>
      </c>
      <c r="G164" s="33" t="s">
        <v>125</v>
      </c>
      <c r="H164" s="33">
        <v>1</v>
      </c>
      <c r="I164" s="26" t="s">
        <v>255</v>
      </c>
      <c r="K164" s="33" t="s">
        <v>47</v>
      </c>
      <c r="L164" s="21"/>
      <c r="M164" s="21">
        <v>2</v>
      </c>
      <c r="N164" s="21"/>
      <c r="O164" s="26"/>
      <c r="P164" s="21" t="s">
        <v>494</v>
      </c>
      <c r="Q164" s="21"/>
      <c r="R164" s="21"/>
    </row>
    <row r="165" spans="1:19" x14ac:dyDescent="0.2">
      <c r="A165" s="21">
        <v>94</v>
      </c>
      <c r="B165" s="21" t="s">
        <v>189</v>
      </c>
      <c r="C165" s="21" t="s">
        <v>190</v>
      </c>
      <c r="D165" s="83" t="s">
        <v>191</v>
      </c>
      <c r="E165" s="21"/>
      <c r="F165" s="33">
        <v>15</v>
      </c>
      <c r="G165" s="33" t="s">
        <v>125</v>
      </c>
      <c r="H165" s="33">
        <v>2</v>
      </c>
      <c r="I165" s="26" t="s">
        <v>256</v>
      </c>
      <c r="J165" s="102" t="s">
        <v>257</v>
      </c>
      <c r="K165" s="33" t="s">
        <v>47</v>
      </c>
      <c r="L165" s="21"/>
      <c r="M165" s="21">
        <v>2</v>
      </c>
      <c r="N165" s="21"/>
      <c r="O165" s="26"/>
      <c r="P165" s="21" t="s">
        <v>494</v>
      </c>
      <c r="Q165" s="21"/>
      <c r="R165" s="21"/>
    </row>
    <row r="166" spans="1:19" x14ac:dyDescent="0.2">
      <c r="A166" s="21">
        <v>95</v>
      </c>
      <c r="B166" s="21" t="s">
        <v>189</v>
      </c>
      <c r="C166" s="21" t="s">
        <v>190</v>
      </c>
      <c r="D166" s="83" t="s">
        <v>191</v>
      </c>
      <c r="E166" s="21"/>
      <c r="F166" s="33">
        <v>15</v>
      </c>
      <c r="G166" s="33" t="s">
        <v>125</v>
      </c>
      <c r="H166" s="33">
        <v>5</v>
      </c>
      <c r="I166" s="26" t="s">
        <v>256</v>
      </c>
      <c r="J166" s="102" t="s">
        <v>257</v>
      </c>
      <c r="K166" s="33" t="s">
        <v>47</v>
      </c>
      <c r="L166" s="21"/>
      <c r="M166" s="21">
        <v>1</v>
      </c>
      <c r="N166" s="21"/>
      <c r="O166" s="26"/>
      <c r="P166" s="21" t="s">
        <v>496</v>
      </c>
      <c r="Q166" s="21"/>
      <c r="R166" s="21"/>
    </row>
    <row r="167" spans="1:19" x14ac:dyDescent="0.2">
      <c r="A167" s="21">
        <v>43</v>
      </c>
      <c r="B167" s="21" t="s">
        <v>100</v>
      </c>
      <c r="C167" s="21" t="s">
        <v>101</v>
      </c>
      <c r="D167" s="22" t="s">
        <v>102</v>
      </c>
      <c r="E167" s="84">
        <v>441293886490</v>
      </c>
      <c r="F167" s="33">
        <v>15</v>
      </c>
      <c r="G167" s="33" t="s">
        <v>128</v>
      </c>
      <c r="H167" s="33">
        <v>10</v>
      </c>
      <c r="I167" s="26" t="s">
        <v>126</v>
      </c>
      <c r="J167" s="102" t="s">
        <v>127</v>
      </c>
      <c r="K167" s="33" t="s">
        <v>47</v>
      </c>
      <c r="L167" s="21"/>
      <c r="M167" s="21">
        <v>1</v>
      </c>
      <c r="N167" s="21"/>
      <c r="O167" s="26"/>
      <c r="P167" s="21" t="s">
        <v>496</v>
      </c>
      <c r="Q167" s="21"/>
      <c r="R167" s="21"/>
    </row>
    <row r="168" spans="1:19" ht="25.5" x14ac:dyDescent="0.2">
      <c r="A168" s="21">
        <v>60</v>
      </c>
      <c r="B168" s="21" t="s">
        <v>137</v>
      </c>
      <c r="C168" s="21" t="s">
        <v>138</v>
      </c>
      <c r="D168" s="22" t="s">
        <v>139</v>
      </c>
      <c r="E168" s="23" t="s">
        <v>140</v>
      </c>
      <c r="F168" s="33">
        <v>15</v>
      </c>
      <c r="G168" s="33" t="s">
        <v>183</v>
      </c>
      <c r="H168" s="91" t="s">
        <v>184</v>
      </c>
      <c r="I168" s="26" t="s">
        <v>185</v>
      </c>
      <c r="J168" s="102" t="s">
        <v>165</v>
      </c>
      <c r="K168" s="33" t="s">
        <v>144</v>
      </c>
      <c r="L168" s="21"/>
      <c r="M168" s="21">
        <v>1</v>
      </c>
      <c r="N168" s="21" t="s">
        <v>487</v>
      </c>
      <c r="O168" s="26" t="s">
        <v>510</v>
      </c>
      <c r="P168" s="21" t="s">
        <v>496</v>
      </c>
      <c r="Q168" s="52" t="s">
        <v>512</v>
      </c>
      <c r="R168" s="102">
        <v>42662</v>
      </c>
    </row>
    <row r="169" spans="1:19" ht="25.5" x14ac:dyDescent="0.2">
      <c r="A169" s="21">
        <v>96</v>
      </c>
      <c r="B169" s="21" t="s">
        <v>189</v>
      </c>
      <c r="C169" s="21" t="s">
        <v>190</v>
      </c>
      <c r="D169" s="83" t="s">
        <v>191</v>
      </c>
      <c r="E169" s="21"/>
      <c r="F169" s="33">
        <v>15</v>
      </c>
      <c r="G169" s="33" t="s">
        <v>128</v>
      </c>
      <c r="H169" s="33">
        <v>8</v>
      </c>
      <c r="I169" s="26" t="s">
        <v>253</v>
      </c>
      <c r="J169" s="102" t="s">
        <v>254</v>
      </c>
      <c r="K169" s="33" t="s">
        <v>47</v>
      </c>
      <c r="L169" s="21"/>
      <c r="M169" s="21">
        <v>3</v>
      </c>
      <c r="N169" s="21"/>
      <c r="O169" s="26"/>
      <c r="P169" s="21" t="s">
        <v>496</v>
      </c>
      <c r="Q169" s="21"/>
      <c r="R169" s="21"/>
    </row>
    <row r="170" spans="1:19" x14ac:dyDescent="0.2">
      <c r="A170" s="21">
        <v>97</v>
      </c>
      <c r="B170" s="21" t="s">
        <v>189</v>
      </c>
      <c r="C170" s="21" t="s">
        <v>190</v>
      </c>
      <c r="D170" s="83" t="s">
        <v>191</v>
      </c>
      <c r="E170" s="21"/>
      <c r="F170" s="33">
        <v>15</v>
      </c>
      <c r="G170" s="33" t="s">
        <v>128</v>
      </c>
      <c r="H170" s="33">
        <v>13</v>
      </c>
      <c r="I170" s="26" t="s">
        <v>255</v>
      </c>
      <c r="K170" s="33" t="s">
        <v>47</v>
      </c>
      <c r="L170" s="21"/>
      <c r="M170" s="21">
        <v>3</v>
      </c>
      <c r="N170" s="21"/>
      <c r="O170" s="26"/>
      <c r="P170" s="21" t="s">
        <v>496</v>
      </c>
      <c r="Q170" s="21"/>
      <c r="R170" s="21"/>
    </row>
    <row r="171" spans="1:19" x14ac:dyDescent="0.2">
      <c r="A171" s="21">
        <v>98</v>
      </c>
      <c r="B171" s="21" t="s">
        <v>189</v>
      </c>
      <c r="C171" s="21" t="s">
        <v>190</v>
      </c>
      <c r="D171" s="83" t="s">
        <v>191</v>
      </c>
      <c r="E171" s="21"/>
      <c r="F171" s="33">
        <v>15</v>
      </c>
      <c r="G171" s="33" t="s">
        <v>128</v>
      </c>
      <c r="H171" s="33">
        <v>14</v>
      </c>
      <c r="I171" s="26" t="s">
        <v>256</v>
      </c>
      <c r="J171" s="102" t="s">
        <v>257</v>
      </c>
      <c r="K171" s="33" t="s">
        <v>47</v>
      </c>
      <c r="L171" s="21"/>
      <c r="M171" s="21">
        <v>2</v>
      </c>
      <c r="N171" s="21"/>
      <c r="O171" s="26"/>
      <c r="P171" s="21" t="s">
        <v>496</v>
      </c>
      <c r="Q171" s="21"/>
      <c r="R171" s="21"/>
    </row>
    <row r="172" spans="1:19" x14ac:dyDescent="0.2">
      <c r="A172" s="21">
        <v>99</v>
      </c>
      <c r="B172" s="21" t="s">
        <v>189</v>
      </c>
      <c r="C172" s="21" t="s">
        <v>190</v>
      </c>
      <c r="D172" s="83" t="s">
        <v>191</v>
      </c>
      <c r="E172" s="21"/>
      <c r="F172" s="33">
        <v>15</v>
      </c>
      <c r="G172" s="33" t="s">
        <v>128</v>
      </c>
      <c r="H172" s="33">
        <v>17</v>
      </c>
      <c r="I172" s="26" t="s">
        <v>256</v>
      </c>
      <c r="J172" s="102" t="s">
        <v>257</v>
      </c>
      <c r="K172" s="33" t="s">
        <v>47</v>
      </c>
      <c r="L172" s="21"/>
      <c r="M172" s="21">
        <v>2</v>
      </c>
      <c r="N172" s="21"/>
      <c r="O172" s="26"/>
      <c r="P172" s="21" t="s">
        <v>496</v>
      </c>
      <c r="Q172" s="21"/>
      <c r="R172" s="21"/>
    </row>
    <row r="173" spans="1:19" ht="51" x14ac:dyDescent="0.2">
      <c r="A173" s="21">
        <v>100</v>
      </c>
      <c r="B173" s="21" t="s">
        <v>189</v>
      </c>
      <c r="C173" s="21" t="s">
        <v>190</v>
      </c>
      <c r="D173" s="83" t="s">
        <v>191</v>
      </c>
      <c r="E173" s="21"/>
      <c r="F173" s="33">
        <v>16</v>
      </c>
      <c r="G173" s="33" t="s">
        <v>258</v>
      </c>
      <c r="H173" s="33">
        <v>11</v>
      </c>
      <c r="I173" s="26" t="s">
        <v>259</v>
      </c>
      <c r="J173" s="102" t="s">
        <v>260</v>
      </c>
      <c r="K173" s="33" t="s">
        <v>47</v>
      </c>
      <c r="L173" s="21"/>
      <c r="M173" s="21">
        <v>2</v>
      </c>
      <c r="N173" s="21"/>
      <c r="O173" s="26"/>
      <c r="P173" s="21" t="s">
        <v>494</v>
      </c>
      <c r="Q173" s="21"/>
      <c r="R173" s="21"/>
    </row>
    <row r="174" spans="1:19" ht="38.25" x14ac:dyDescent="0.2">
      <c r="A174" s="21">
        <v>101</v>
      </c>
      <c r="B174" s="21" t="s">
        <v>189</v>
      </c>
      <c r="C174" s="21" t="s">
        <v>190</v>
      </c>
      <c r="D174" s="83" t="s">
        <v>191</v>
      </c>
      <c r="E174" s="21"/>
      <c r="F174" s="33">
        <v>17</v>
      </c>
      <c r="G174" s="33" t="s">
        <v>258</v>
      </c>
      <c r="H174" s="33">
        <v>1</v>
      </c>
      <c r="I174" s="26" t="s">
        <v>261</v>
      </c>
      <c r="J174" s="102" t="s">
        <v>262</v>
      </c>
      <c r="K174" s="33" t="s">
        <v>47</v>
      </c>
      <c r="L174" s="21"/>
      <c r="M174" s="21">
        <v>2</v>
      </c>
      <c r="N174" s="21"/>
      <c r="O174" s="26"/>
      <c r="P174" s="21" t="s">
        <v>494</v>
      </c>
      <c r="Q174" s="21"/>
      <c r="R174" s="21"/>
    </row>
    <row r="175" spans="1:19" x14ac:dyDescent="0.2">
      <c r="A175" s="21">
        <v>102</v>
      </c>
      <c r="B175" s="21" t="s">
        <v>189</v>
      </c>
      <c r="C175" s="21" t="s">
        <v>190</v>
      </c>
      <c r="D175" s="83" t="s">
        <v>191</v>
      </c>
      <c r="E175" s="21"/>
      <c r="F175" s="33">
        <v>17</v>
      </c>
      <c r="G175" s="33" t="s">
        <v>258</v>
      </c>
      <c r="H175" s="33">
        <v>1</v>
      </c>
      <c r="I175" s="26" t="s">
        <v>263</v>
      </c>
      <c r="J175" s="102" t="s">
        <v>262</v>
      </c>
      <c r="K175" s="33" t="s">
        <v>47</v>
      </c>
      <c r="L175" s="21"/>
      <c r="M175" s="21">
        <v>1</v>
      </c>
      <c r="N175" s="21"/>
      <c r="O175" s="26"/>
      <c r="P175" s="21" t="s">
        <v>496</v>
      </c>
      <c r="Q175" s="21"/>
      <c r="R175" s="21"/>
    </row>
    <row r="176" spans="1:19" x14ac:dyDescent="0.2">
      <c r="A176" s="21">
        <v>44</v>
      </c>
      <c r="B176" s="21" t="s">
        <v>100</v>
      </c>
      <c r="C176" s="21" t="s">
        <v>101</v>
      </c>
      <c r="D176" s="22" t="s">
        <v>102</v>
      </c>
      <c r="E176" s="84">
        <v>441293886490</v>
      </c>
      <c r="F176" s="33">
        <v>17</v>
      </c>
      <c r="G176" s="33" t="s">
        <v>129</v>
      </c>
      <c r="H176" s="33">
        <v>3</v>
      </c>
      <c r="I176" s="26" t="s">
        <v>130</v>
      </c>
      <c r="J176" s="102" t="s">
        <v>131</v>
      </c>
      <c r="K176" s="33" t="s">
        <v>47</v>
      </c>
      <c r="L176" s="21"/>
      <c r="M176" s="21">
        <v>1</v>
      </c>
      <c r="N176" s="21"/>
      <c r="O176" s="26"/>
      <c r="P176" s="21" t="s">
        <v>494</v>
      </c>
      <c r="Q176" s="21"/>
      <c r="R176" s="102">
        <v>42718</v>
      </c>
      <c r="S176" s="121"/>
    </row>
    <row r="177" spans="1:18" ht="38.25" x14ac:dyDescent="0.2">
      <c r="A177" s="21">
        <v>103</v>
      </c>
      <c r="B177" s="21" t="s">
        <v>189</v>
      </c>
      <c r="C177" s="21" t="s">
        <v>190</v>
      </c>
      <c r="D177" s="83" t="s">
        <v>191</v>
      </c>
      <c r="E177" s="21"/>
      <c r="F177" s="33">
        <v>17</v>
      </c>
      <c r="G177" s="33" t="s">
        <v>129</v>
      </c>
      <c r="H177" s="33">
        <v>3</v>
      </c>
      <c r="I177" s="26" t="s">
        <v>264</v>
      </c>
      <c r="J177" s="102" t="s">
        <v>265</v>
      </c>
      <c r="K177" s="33" t="s">
        <v>47</v>
      </c>
      <c r="L177" s="21"/>
      <c r="M177" s="21">
        <v>2</v>
      </c>
      <c r="N177" s="21"/>
      <c r="O177" s="26"/>
      <c r="P177" s="21" t="s">
        <v>494</v>
      </c>
      <c r="Q177" s="21"/>
      <c r="R177" s="21"/>
    </row>
    <row r="178" spans="1:18" x14ac:dyDescent="0.2">
      <c r="A178" s="21">
        <v>45</v>
      </c>
      <c r="B178" s="21" t="s">
        <v>100</v>
      </c>
      <c r="C178" s="21" t="s">
        <v>101</v>
      </c>
      <c r="D178" s="22" t="s">
        <v>102</v>
      </c>
      <c r="E178" s="84">
        <v>441293886490</v>
      </c>
      <c r="F178" s="33">
        <v>19</v>
      </c>
      <c r="G178" s="33" t="s">
        <v>132</v>
      </c>
      <c r="H178" s="33">
        <v>19</v>
      </c>
      <c r="I178" s="26" t="s">
        <v>133</v>
      </c>
      <c r="J178" s="102" t="s">
        <v>121</v>
      </c>
      <c r="K178" s="33" t="s">
        <v>47</v>
      </c>
      <c r="L178" s="21"/>
      <c r="M178" s="21">
        <v>3</v>
      </c>
      <c r="N178" s="21"/>
      <c r="O178" s="26"/>
      <c r="P178" s="21" t="s">
        <v>494</v>
      </c>
      <c r="Q178" s="21"/>
      <c r="R178" s="21"/>
    </row>
    <row r="179" spans="1:18" ht="25.5" x14ac:dyDescent="0.2">
      <c r="A179" s="21">
        <v>104</v>
      </c>
      <c r="B179" s="21" t="s">
        <v>189</v>
      </c>
      <c r="C179" s="21" t="s">
        <v>190</v>
      </c>
      <c r="D179" s="83" t="s">
        <v>191</v>
      </c>
      <c r="E179" s="21"/>
      <c r="F179" s="33">
        <v>19</v>
      </c>
      <c r="G179" s="33" t="s">
        <v>132</v>
      </c>
      <c r="H179" s="33">
        <v>3</v>
      </c>
      <c r="I179" s="26" t="s">
        <v>266</v>
      </c>
      <c r="J179" s="102" t="s">
        <v>267</v>
      </c>
      <c r="K179" s="33" t="s">
        <v>47</v>
      </c>
      <c r="L179" s="21"/>
      <c r="M179" s="21">
        <v>1</v>
      </c>
      <c r="N179" s="21"/>
      <c r="O179" s="26"/>
      <c r="P179" s="21" t="s">
        <v>496</v>
      </c>
      <c r="Q179" s="21"/>
      <c r="R179" s="21"/>
    </row>
    <row r="180" spans="1:18" ht="39" thickBot="1" x14ac:dyDescent="0.25">
      <c r="A180" s="62">
        <v>105</v>
      </c>
      <c r="B180" s="62" t="s">
        <v>189</v>
      </c>
      <c r="C180" s="62" t="s">
        <v>190</v>
      </c>
      <c r="D180" s="85" t="s">
        <v>191</v>
      </c>
      <c r="E180" s="62"/>
      <c r="F180" s="66">
        <v>19</v>
      </c>
      <c r="G180" s="66" t="s">
        <v>132</v>
      </c>
      <c r="H180" s="66">
        <v>19</v>
      </c>
      <c r="I180" s="45" t="s">
        <v>268</v>
      </c>
      <c r="J180" s="102" t="s">
        <v>269</v>
      </c>
      <c r="K180" s="66" t="s">
        <v>47</v>
      </c>
      <c r="L180" s="62"/>
      <c r="M180" s="62">
        <v>1</v>
      </c>
      <c r="N180" s="62"/>
      <c r="O180" s="45"/>
      <c r="P180" s="62" t="s">
        <v>496</v>
      </c>
      <c r="Q180" s="62"/>
      <c r="R180" s="62"/>
    </row>
    <row r="181" spans="1:18" ht="25.5" x14ac:dyDescent="0.2">
      <c r="A181" s="52">
        <v>106</v>
      </c>
      <c r="B181" s="52" t="s">
        <v>189</v>
      </c>
      <c r="C181" s="52" t="s">
        <v>190</v>
      </c>
      <c r="D181" s="87" t="s">
        <v>191</v>
      </c>
      <c r="E181" s="52"/>
      <c r="F181" s="57">
        <v>19</v>
      </c>
      <c r="G181" s="57" t="s">
        <v>132</v>
      </c>
      <c r="H181" s="57">
        <v>19</v>
      </c>
      <c r="I181" s="41" t="s">
        <v>270</v>
      </c>
      <c r="J181" s="102" t="s">
        <v>271</v>
      </c>
      <c r="K181" s="57" t="s">
        <v>47</v>
      </c>
      <c r="L181" s="52"/>
      <c r="M181" s="52">
        <v>2</v>
      </c>
      <c r="N181" s="52"/>
      <c r="O181" s="41"/>
      <c r="P181" s="21" t="s">
        <v>494</v>
      </c>
      <c r="Q181" s="52"/>
      <c r="R181" s="52"/>
    </row>
    <row r="182" spans="1:18" ht="25.5" x14ac:dyDescent="0.2">
      <c r="A182" s="21">
        <v>107</v>
      </c>
      <c r="B182" s="21" t="s">
        <v>189</v>
      </c>
      <c r="C182" s="21" t="s">
        <v>190</v>
      </c>
      <c r="D182" s="83" t="s">
        <v>191</v>
      </c>
      <c r="E182" s="21"/>
      <c r="F182" s="33">
        <v>20</v>
      </c>
      <c r="G182" s="33" t="s">
        <v>272</v>
      </c>
      <c r="H182" s="33">
        <v>3</v>
      </c>
      <c r="I182" s="26" t="s">
        <v>266</v>
      </c>
      <c r="J182" s="102" t="s">
        <v>273</v>
      </c>
      <c r="K182" s="33" t="s">
        <v>47</v>
      </c>
      <c r="L182" s="21"/>
      <c r="M182" s="21">
        <v>2</v>
      </c>
      <c r="N182" s="21"/>
      <c r="O182" s="26"/>
      <c r="P182" s="21" t="s">
        <v>494</v>
      </c>
      <c r="Q182" s="21"/>
      <c r="R182" s="21"/>
    </row>
    <row r="183" spans="1:18" ht="38.25" x14ac:dyDescent="0.2">
      <c r="A183" s="21">
        <v>108</v>
      </c>
      <c r="B183" s="21" t="s">
        <v>189</v>
      </c>
      <c r="C183" s="21" t="s">
        <v>190</v>
      </c>
      <c r="D183" s="83" t="s">
        <v>191</v>
      </c>
      <c r="E183" s="21"/>
      <c r="F183" s="33">
        <v>20</v>
      </c>
      <c r="G183" s="33" t="s">
        <v>272</v>
      </c>
      <c r="H183" s="33">
        <v>13</v>
      </c>
      <c r="I183" s="26" t="s">
        <v>274</v>
      </c>
      <c r="J183" s="102" t="s">
        <v>269</v>
      </c>
      <c r="K183" s="33" t="s">
        <v>47</v>
      </c>
      <c r="L183" s="21"/>
      <c r="M183" s="21">
        <v>2</v>
      </c>
      <c r="N183" s="21"/>
      <c r="O183" s="26"/>
      <c r="P183" s="21" t="s">
        <v>494</v>
      </c>
      <c r="Q183" s="21"/>
      <c r="R183" s="21"/>
    </row>
    <row r="184" spans="1:18" ht="25.5" x14ac:dyDescent="0.2">
      <c r="A184" s="21">
        <v>109</v>
      </c>
      <c r="B184" s="21" t="s">
        <v>189</v>
      </c>
      <c r="C184" s="21" t="s">
        <v>190</v>
      </c>
      <c r="D184" s="83" t="s">
        <v>191</v>
      </c>
      <c r="E184" s="21"/>
      <c r="F184" s="33">
        <v>20</v>
      </c>
      <c r="G184" s="33" t="s">
        <v>272</v>
      </c>
      <c r="H184" s="33">
        <v>10</v>
      </c>
      <c r="I184" s="26" t="s">
        <v>275</v>
      </c>
      <c r="J184" s="102" t="s">
        <v>276</v>
      </c>
      <c r="K184" s="33" t="s">
        <v>47</v>
      </c>
      <c r="L184" s="21"/>
      <c r="M184" s="21">
        <v>3</v>
      </c>
      <c r="N184" s="21"/>
      <c r="O184" s="26"/>
      <c r="P184" s="21" t="s">
        <v>494</v>
      </c>
      <c r="Q184" s="21"/>
      <c r="R184" s="21"/>
    </row>
    <row r="185" spans="1:18" ht="25.5" x14ac:dyDescent="0.2">
      <c r="A185" s="21">
        <v>110</v>
      </c>
      <c r="B185" s="21" t="s">
        <v>189</v>
      </c>
      <c r="C185" s="21" t="s">
        <v>190</v>
      </c>
      <c r="D185" s="83" t="s">
        <v>191</v>
      </c>
      <c r="E185" s="21"/>
      <c r="F185" s="33">
        <v>20</v>
      </c>
      <c r="G185" s="33" t="s">
        <v>277</v>
      </c>
      <c r="H185" s="33">
        <v>17</v>
      </c>
      <c r="I185" s="26" t="s">
        <v>278</v>
      </c>
      <c r="J185" s="102" t="s">
        <v>279</v>
      </c>
      <c r="K185" s="33" t="s">
        <v>47</v>
      </c>
      <c r="L185" s="21"/>
      <c r="M185" s="21">
        <v>3</v>
      </c>
      <c r="N185" s="21"/>
      <c r="O185" s="26"/>
      <c r="P185" s="21" t="s">
        <v>494</v>
      </c>
      <c r="Q185" s="21"/>
      <c r="R185" s="21"/>
    </row>
    <row r="186" spans="1:18" ht="38.25" x14ac:dyDescent="0.2">
      <c r="A186" s="21">
        <v>111</v>
      </c>
      <c r="B186" s="21" t="s">
        <v>189</v>
      </c>
      <c r="C186" s="21" t="s">
        <v>190</v>
      </c>
      <c r="D186" s="83" t="s">
        <v>191</v>
      </c>
      <c r="E186" s="21"/>
      <c r="F186" s="33">
        <v>21</v>
      </c>
      <c r="G186" s="33" t="s">
        <v>277</v>
      </c>
      <c r="H186" s="33">
        <v>12</v>
      </c>
      <c r="I186" s="26" t="s">
        <v>268</v>
      </c>
      <c r="J186" s="102" t="s">
        <v>269</v>
      </c>
      <c r="K186" s="33" t="s">
        <v>47</v>
      </c>
      <c r="L186" s="21"/>
      <c r="M186" s="21">
        <v>3</v>
      </c>
      <c r="N186" s="21"/>
      <c r="O186" s="26"/>
      <c r="P186" s="21" t="s">
        <v>494</v>
      </c>
      <c r="Q186" s="21"/>
      <c r="R186" s="21"/>
    </row>
    <row r="187" spans="1:18" ht="25.5" x14ac:dyDescent="0.2">
      <c r="A187" s="21">
        <v>112</v>
      </c>
      <c r="B187" s="21" t="s">
        <v>189</v>
      </c>
      <c r="C187" s="21" t="s">
        <v>190</v>
      </c>
      <c r="D187" s="83" t="s">
        <v>191</v>
      </c>
      <c r="E187" s="21"/>
      <c r="F187" s="33">
        <v>21</v>
      </c>
      <c r="G187" s="33" t="s">
        <v>277</v>
      </c>
      <c r="H187" s="33">
        <v>2</v>
      </c>
      <c r="I187" s="26" t="s">
        <v>280</v>
      </c>
      <c r="J187" s="102" t="s">
        <v>281</v>
      </c>
      <c r="K187" s="33" t="s">
        <v>47</v>
      </c>
      <c r="L187" s="21"/>
      <c r="M187" s="21">
        <v>3</v>
      </c>
      <c r="N187" s="21"/>
      <c r="O187" s="26"/>
      <c r="P187" s="21" t="s">
        <v>494</v>
      </c>
      <c r="Q187" s="21"/>
      <c r="R187" s="21"/>
    </row>
    <row r="188" spans="1:18" ht="51" x14ac:dyDescent="0.2">
      <c r="A188" s="21">
        <v>113</v>
      </c>
      <c r="B188" s="21" t="s">
        <v>189</v>
      </c>
      <c r="C188" s="21" t="s">
        <v>190</v>
      </c>
      <c r="D188" s="83" t="s">
        <v>191</v>
      </c>
      <c r="E188" s="21"/>
      <c r="F188" s="33">
        <v>21</v>
      </c>
      <c r="G188" s="33" t="s">
        <v>277</v>
      </c>
      <c r="H188" s="33">
        <v>5</v>
      </c>
      <c r="I188" s="26" t="s">
        <v>282</v>
      </c>
      <c r="J188" s="102" t="s">
        <v>283</v>
      </c>
      <c r="K188" s="33" t="s">
        <v>47</v>
      </c>
      <c r="L188" s="21"/>
      <c r="M188" s="21">
        <v>3</v>
      </c>
      <c r="N188" s="21"/>
      <c r="O188" s="26"/>
      <c r="P188" s="21" t="s">
        <v>494</v>
      </c>
      <c r="Q188" s="21"/>
      <c r="R188" s="21"/>
    </row>
    <row r="189" spans="1:18" x14ac:dyDescent="0.2">
      <c r="A189" s="21">
        <v>116</v>
      </c>
      <c r="B189" s="21" t="s">
        <v>189</v>
      </c>
      <c r="C189" s="21" t="s">
        <v>190</v>
      </c>
      <c r="D189" s="83" t="s">
        <v>191</v>
      </c>
      <c r="E189" s="21"/>
      <c r="F189" s="33">
        <v>21</v>
      </c>
      <c r="G189" s="33" t="s">
        <v>277</v>
      </c>
      <c r="H189" s="33">
        <v>6</v>
      </c>
      <c r="I189" s="26" t="s">
        <v>287</v>
      </c>
      <c r="J189" s="102" t="s">
        <v>288</v>
      </c>
      <c r="K189" s="33" t="s">
        <v>47</v>
      </c>
      <c r="L189" s="21"/>
      <c r="M189" s="21">
        <v>2</v>
      </c>
      <c r="N189" s="21"/>
      <c r="O189" s="26"/>
      <c r="P189" s="21" t="s">
        <v>494</v>
      </c>
      <c r="Q189" s="21"/>
      <c r="R189" s="21"/>
    </row>
    <row r="190" spans="1:18" x14ac:dyDescent="0.2">
      <c r="A190" s="21">
        <v>46</v>
      </c>
      <c r="B190" s="21" t="s">
        <v>100</v>
      </c>
      <c r="C190" s="21" t="s">
        <v>101</v>
      </c>
      <c r="D190" s="22" t="s">
        <v>102</v>
      </c>
      <c r="E190" s="84">
        <v>441293886490</v>
      </c>
      <c r="F190" s="33">
        <v>21</v>
      </c>
      <c r="G190" s="33" t="s">
        <v>134</v>
      </c>
      <c r="H190" s="33" t="s">
        <v>135</v>
      </c>
      <c r="I190" s="26" t="s">
        <v>136</v>
      </c>
      <c r="J190" s="102" t="s">
        <v>121</v>
      </c>
      <c r="K190" s="33" t="s">
        <v>47</v>
      </c>
      <c r="L190" s="21"/>
      <c r="M190" s="21">
        <v>3</v>
      </c>
      <c r="N190" s="21"/>
      <c r="O190" s="26"/>
      <c r="P190" s="21" t="s">
        <v>494</v>
      </c>
      <c r="Q190" s="21"/>
      <c r="R190" s="21"/>
    </row>
    <row r="191" spans="1:18" ht="25.5" x14ac:dyDescent="0.2">
      <c r="A191" s="21">
        <v>117</v>
      </c>
      <c r="B191" s="21" t="s">
        <v>189</v>
      </c>
      <c r="C191" s="21" t="s">
        <v>190</v>
      </c>
      <c r="D191" s="83" t="s">
        <v>191</v>
      </c>
      <c r="E191" s="21"/>
      <c r="F191" s="33">
        <v>21</v>
      </c>
      <c r="G191" s="33" t="s">
        <v>134</v>
      </c>
      <c r="H191" s="33">
        <v>15</v>
      </c>
      <c r="I191" s="26" t="s">
        <v>278</v>
      </c>
      <c r="J191" s="102" t="s">
        <v>279</v>
      </c>
      <c r="K191" s="33" t="s">
        <v>47</v>
      </c>
      <c r="L191" s="21"/>
      <c r="M191" s="21">
        <v>3</v>
      </c>
      <c r="N191" s="21"/>
      <c r="O191" s="26"/>
      <c r="P191" s="21" t="s">
        <v>494</v>
      </c>
      <c r="Q191" s="21"/>
      <c r="R191" s="21"/>
    </row>
    <row r="192" spans="1:18" ht="38.25" x14ac:dyDescent="0.2">
      <c r="A192" s="21">
        <v>118</v>
      </c>
      <c r="B192" s="21" t="s">
        <v>189</v>
      </c>
      <c r="C192" s="21" t="s">
        <v>190</v>
      </c>
      <c r="D192" s="83" t="s">
        <v>191</v>
      </c>
      <c r="E192" s="21"/>
      <c r="F192" s="33">
        <v>22</v>
      </c>
      <c r="G192" s="33" t="s">
        <v>134</v>
      </c>
      <c r="H192" s="33">
        <v>14</v>
      </c>
      <c r="I192" s="26" t="s">
        <v>268</v>
      </c>
      <c r="J192" s="102" t="s">
        <v>269</v>
      </c>
      <c r="K192" s="33" t="s">
        <v>47</v>
      </c>
      <c r="L192" s="21"/>
      <c r="M192" s="21">
        <v>3</v>
      </c>
      <c r="N192" s="21"/>
      <c r="O192" s="26"/>
      <c r="P192" s="21" t="s">
        <v>494</v>
      </c>
      <c r="Q192" s="21"/>
      <c r="R192" s="21"/>
    </row>
    <row r="193" spans="1:18" ht="25.5" x14ac:dyDescent="0.2">
      <c r="A193" s="21">
        <v>119</v>
      </c>
      <c r="B193" s="21" t="s">
        <v>189</v>
      </c>
      <c r="C193" s="21" t="s">
        <v>190</v>
      </c>
      <c r="D193" s="83" t="s">
        <v>191</v>
      </c>
      <c r="E193" s="21"/>
      <c r="F193" s="33">
        <v>22</v>
      </c>
      <c r="G193" s="33" t="s">
        <v>134</v>
      </c>
      <c r="H193" s="33">
        <v>14</v>
      </c>
      <c r="I193" s="26" t="s">
        <v>280</v>
      </c>
      <c r="J193" s="119" t="s">
        <v>281</v>
      </c>
      <c r="K193" s="33" t="s">
        <v>47</v>
      </c>
      <c r="L193" s="21"/>
      <c r="M193" s="21">
        <v>3</v>
      </c>
      <c r="N193" s="21"/>
      <c r="O193" s="26"/>
      <c r="P193" s="21" t="s">
        <v>494</v>
      </c>
      <c r="Q193" s="21"/>
      <c r="R193" s="21"/>
    </row>
    <row r="194" spans="1:18" ht="51" x14ac:dyDescent="0.2">
      <c r="A194" s="21">
        <v>120</v>
      </c>
      <c r="B194" s="21" t="s">
        <v>189</v>
      </c>
      <c r="C194" s="21" t="s">
        <v>190</v>
      </c>
      <c r="D194" s="83" t="s">
        <v>191</v>
      </c>
      <c r="E194" s="21"/>
      <c r="F194" s="33">
        <v>21</v>
      </c>
      <c r="G194" s="33" t="s">
        <v>134</v>
      </c>
      <c r="H194" s="33">
        <v>15</v>
      </c>
      <c r="I194" s="26" t="s">
        <v>289</v>
      </c>
      <c r="J194" s="119" t="s">
        <v>290</v>
      </c>
      <c r="K194" s="33" t="s">
        <v>47</v>
      </c>
      <c r="L194" s="21"/>
      <c r="M194" s="21">
        <v>3</v>
      </c>
      <c r="N194" s="21"/>
      <c r="O194" s="26"/>
      <c r="P194" s="21" t="s">
        <v>494</v>
      </c>
      <c r="Q194" s="21"/>
      <c r="R194" s="21"/>
    </row>
    <row r="195" spans="1:18" ht="38.25" x14ac:dyDescent="0.2">
      <c r="A195" s="21">
        <v>121</v>
      </c>
      <c r="B195" s="21" t="s">
        <v>189</v>
      </c>
      <c r="C195" s="21" t="s">
        <v>190</v>
      </c>
      <c r="D195" s="83" t="s">
        <v>191</v>
      </c>
      <c r="E195" s="21"/>
      <c r="F195" s="33">
        <v>22</v>
      </c>
      <c r="G195" s="33" t="s">
        <v>134</v>
      </c>
      <c r="H195" s="33">
        <v>1</v>
      </c>
      <c r="I195" s="26" t="s">
        <v>287</v>
      </c>
      <c r="J195" s="119" t="s">
        <v>288</v>
      </c>
      <c r="K195" s="33" t="s">
        <v>47</v>
      </c>
      <c r="L195" s="21"/>
      <c r="M195" s="21">
        <v>3</v>
      </c>
      <c r="N195" s="21"/>
      <c r="O195" s="26"/>
      <c r="P195" s="21" t="s">
        <v>494</v>
      </c>
      <c r="Q195" s="21"/>
      <c r="R195" s="21"/>
    </row>
    <row r="196" spans="1:18" ht="114.75" x14ac:dyDescent="0.2">
      <c r="A196" s="21">
        <v>122</v>
      </c>
      <c r="B196" s="21" t="s">
        <v>189</v>
      </c>
      <c r="C196" s="21" t="s">
        <v>190</v>
      </c>
      <c r="D196" s="83" t="s">
        <v>191</v>
      </c>
      <c r="E196" s="21"/>
      <c r="F196" s="33">
        <v>23</v>
      </c>
      <c r="G196" s="33" t="s">
        <v>291</v>
      </c>
      <c r="H196" s="33">
        <v>3</v>
      </c>
      <c r="I196" s="26" t="s">
        <v>292</v>
      </c>
      <c r="J196" s="102" t="s">
        <v>262</v>
      </c>
      <c r="K196" s="33" t="s">
        <v>47</v>
      </c>
      <c r="L196" s="21"/>
      <c r="M196" s="21">
        <v>3</v>
      </c>
      <c r="N196" s="21"/>
      <c r="O196" s="26"/>
      <c r="P196" s="21" t="s">
        <v>494</v>
      </c>
      <c r="Q196" s="21"/>
      <c r="R196" s="21"/>
    </row>
    <row r="197" spans="1:18" ht="76.5" x14ac:dyDescent="0.2">
      <c r="A197" s="21">
        <v>123</v>
      </c>
      <c r="B197" s="21" t="s">
        <v>189</v>
      </c>
      <c r="C197" s="21" t="s">
        <v>190</v>
      </c>
      <c r="D197" s="83" t="s">
        <v>191</v>
      </c>
      <c r="E197" s="21"/>
      <c r="F197" s="33">
        <v>23</v>
      </c>
      <c r="G197" s="33" t="s">
        <v>291</v>
      </c>
      <c r="H197" s="33">
        <v>10</v>
      </c>
      <c r="I197" s="26" t="s">
        <v>293</v>
      </c>
      <c r="K197" s="33" t="s">
        <v>47</v>
      </c>
      <c r="L197" s="21"/>
      <c r="M197" s="21">
        <v>3</v>
      </c>
      <c r="N197" s="21"/>
      <c r="O197" s="26"/>
      <c r="P197" s="21" t="s">
        <v>494</v>
      </c>
      <c r="Q197" s="21"/>
      <c r="R197" s="21"/>
    </row>
    <row r="198" spans="1:18" ht="102" x14ac:dyDescent="0.2">
      <c r="A198" s="21">
        <v>61</v>
      </c>
      <c r="B198" s="21" t="s">
        <v>137</v>
      </c>
      <c r="C198" s="21" t="s">
        <v>138</v>
      </c>
      <c r="D198" s="22" t="s">
        <v>139</v>
      </c>
      <c r="E198" s="23" t="s">
        <v>140</v>
      </c>
      <c r="F198" s="33">
        <v>25</v>
      </c>
      <c r="G198" s="33" t="s">
        <v>186</v>
      </c>
      <c r="H198" s="33">
        <v>15</v>
      </c>
      <c r="I198" s="26" t="s">
        <v>187</v>
      </c>
      <c r="J198" s="119" t="s">
        <v>188</v>
      </c>
      <c r="K198" s="33" t="s">
        <v>162</v>
      </c>
      <c r="L198" s="21"/>
      <c r="M198" s="21">
        <v>2</v>
      </c>
      <c r="N198" s="21" t="s">
        <v>487</v>
      </c>
      <c r="O198" s="26" t="s">
        <v>536</v>
      </c>
      <c r="P198" s="21" t="s">
        <v>494</v>
      </c>
      <c r="Q198" s="21" t="s">
        <v>512</v>
      </c>
      <c r="R198" s="102">
        <v>42671</v>
      </c>
    </row>
    <row r="199" spans="1:18" x14ac:dyDescent="0.2">
      <c r="A199" s="21">
        <v>152</v>
      </c>
      <c r="B199" s="21" t="s">
        <v>357</v>
      </c>
      <c r="C199" s="21" t="s">
        <v>358</v>
      </c>
      <c r="D199" s="22" t="s">
        <v>359</v>
      </c>
      <c r="E199" s="21" t="s">
        <v>360</v>
      </c>
      <c r="F199" s="33"/>
      <c r="G199" s="33" t="s">
        <v>361</v>
      </c>
      <c r="H199" s="33"/>
      <c r="I199" s="26" t="s">
        <v>362</v>
      </c>
      <c r="J199" s="102" t="s">
        <v>363</v>
      </c>
      <c r="K199" s="33" t="s">
        <v>364</v>
      </c>
      <c r="L199" s="21"/>
      <c r="M199" s="21">
        <v>1</v>
      </c>
      <c r="N199" s="21"/>
      <c r="O199" s="26"/>
      <c r="P199" s="21" t="s">
        <v>494</v>
      </c>
      <c r="Q199" s="21"/>
      <c r="R199" s="21"/>
    </row>
    <row r="200" spans="1:18" x14ac:dyDescent="0.2">
      <c r="A200" s="21">
        <v>153</v>
      </c>
      <c r="B200" s="21" t="s">
        <v>357</v>
      </c>
      <c r="C200" s="21" t="s">
        <v>358</v>
      </c>
      <c r="D200" s="22" t="s">
        <v>359</v>
      </c>
      <c r="E200" s="21" t="s">
        <v>360</v>
      </c>
      <c r="F200" s="33"/>
      <c r="G200" s="33" t="s">
        <v>361</v>
      </c>
      <c r="H200" s="33"/>
      <c r="I200" s="26" t="s">
        <v>365</v>
      </c>
      <c r="J200" s="102" t="s">
        <v>366</v>
      </c>
      <c r="K200" s="33" t="s">
        <v>364</v>
      </c>
      <c r="L200" s="21"/>
      <c r="M200" s="21">
        <v>1</v>
      </c>
      <c r="N200" s="21"/>
      <c r="O200" s="26"/>
      <c r="P200" s="21" t="s">
        <v>494</v>
      </c>
      <c r="Q200" s="21"/>
      <c r="R200" s="21"/>
    </row>
    <row r="201" spans="1:18" ht="25.5" x14ac:dyDescent="0.2">
      <c r="A201" s="21">
        <v>154</v>
      </c>
      <c r="B201" s="21" t="s">
        <v>357</v>
      </c>
      <c r="C201" s="21" t="s">
        <v>358</v>
      </c>
      <c r="D201" s="22" t="s">
        <v>359</v>
      </c>
      <c r="E201" s="21" t="s">
        <v>360</v>
      </c>
      <c r="F201" s="33"/>
      <c r="G201" s="33" t="s">
        <v>361</v>
      </c>
      <c r="H201" s="33"/>
      <c r="I201" s="26" t="s">
        <v>367</v>
      </c>
      <c r="J201" s="102" t="s">
        <v>368</v>
      </c>
      <c r="K201" s="33" t="s">
        <v>364</v>
      </c>
      <c r="L201" s="21"/>
      <c r="M201" s="21">
        <v>1</v>
      </c>
      <c r="N201" s="21"/>
      <c r="O201" s="26"/>
      <c r="P201" s="21" t="s">
        <v>494</v>
      </c>
      <c r="Q201" s="21"/>
      <c r="R201" s="21"/>
    </row>
    <row r="202" spans="1:18" ht="102" x14ac:dyDescent="0.2">
      <c r="A202" s="21">
        <v>173</v>
      </c>
      <c r="B202" s="21" t="s">
        <v>375</v>
      </c>
      <c r="C202" s="21" t="s">
        <v>376</v>
      </c>
      <c r="D202" s="22" t="s">
        <v>377</v>
      </c>
      <c r="E202" s="21" t="s">
        <v>378</v>
      </c>
      <c r="F202" s="33">
        <v>0</v>
      </c>
      <c r="G202" s="33" t="s">
        <v>403</v>
      </c>
      <c r="H202" s="33">
        <v>0</v>
      </c>
      <c r="I202" s="26" t="s">
        <v>404</v>
      </c>
      <c r="J202" s="119" t="s">
        <v>405</v>
      </c>
      <c r="K202" s="33"/>
      <c r="L202" s="21"/>
      <c r="M202" s="21">
        <v>3</v>
      </c>
      <c r="N202" s="21"/>
      <c r="O202" s="26"/>
      <c r="P202" s="21" t="s">
        <v>494</v>
      </c>
      <c r="Q202" s="21"/>
      <c r="R202" s="21"/>
    </row>
    <row r="203" spans="1:18" x14ac:dyDescent="0.2">
      <c r="A203" s="21">
        <v>62</v>
      </c>
      <c r="B203" s="21" t="s">
        <v>189</v>
      </c>
      <c r="C203" s="21" t="s">
        <v>190</v>
      </c>
      <c r="D203" s="83" t="s">
        <v>191</v>
      </c>
      <c r="E203" s="21"/>
      <c r="F203" s="33"/>
      <c r="G203" s="33"/>
      <c r="H203" s="33"/>
      <c r="I203" s="26" t="s">
        <v>192</v>
      </c>
      <c r="J203" s="102" t="s">
        <v>193</v>
      </c>
      <c r="K203" s="33" t="s">
        <v>41</v>
      </c>
      <c r="L203" s="21"/>
      <c r="M203" s="21">
        <v>1</v>
      </c>
      <c r="N203" s="21"/>
      <c r="O203" s="26"/>
      <c r="P203" s="21" t="s">
        <v>496</v>
      </c>
      <c r="Q203" s="21"/>
      <c r="R203" s="21"/>
    </row>
    <row r="204" spans="1:18" x14ac:dyDescent="0.2">
      <c r="J204" s="131"/>
    </row>
    <row r="205" spans="1:18" x14ac:dyDescent="0.2">
      <c r="J205" s="131"/>
    </row>
    <row r="206" spans="1:18" x14ac:dyDescent="0.2">
      <c r="J206" s="131"/>
    </row>
    <row r="207" spans="1:18" x14ac:dyDescent="0.2">
      <c r="J207" s="131"/>
    </row>
    <row r="208" spans="1:18" x14ac:dyDescent="0.2">
      <c r="J208" s="131"/>
    </row>
    <row r="209" spans="10:10" x14ac:dyDescent="0.2">
      <c r="J209" s="131"/>
    </row>
    <row r="210" spans="10:10" x14ac:dyDescent="0.2">
      <c r="J210" s="131"/>
    </row>
    <row r="211" spans="10:10" x14ac:dyDescent="0.2">
      <c r="J211" s="131"/>
    </row>
    <row r="212" spans="10:10" x14ac:dyDescent="0.2">
      <c r="J212" s="131"/>
    </row>
    <row r="213" spans="10:10" x14ac:dyDescent="0.2">
      <c r="J213" s="131"/>
    </row>
    <row r="214" spans="10:10" x14ac:dyDescent="0.2">
      <c r="J214" s="131"/>
    </row>
    <row r="215" spans="10:10" x14ac:dyDescent="0.2">
      <c r="J215" s="131"/>
    </row>
    <row r="216" spans="10:10" x14ac:dyDescent="0.2">
      <c r="J216" s="131"/>
    </row>
    <row r="217" spans="10:10" x14ac:dyDescent="0.2">
      <c r="J217" s="131"/>
    </row>
    <row r="218" spans="10:10" x14ac:dyDescent="0.2">
      <c r="J218" s="131"/>
    </row>
    <row r="219" spans="10:10" x14ac:dyDescent="0.2">
      <c r="J219" s="131"/>
    </row>
    <row r="220" spans="10:10" x14ac:dyDescent="0.2">
      <c r="J220" s="131"/>
    </row>
    <row r="221" spans="10:10" x14ac:dyDescent="0.2">
      <c r="J221" s="131"/>
    </row>
    <row r="222" spans="10:10" x14ac:dyDescent="0.2">
      <c r="J222" s="131"/>
    </row>
    <row r="223" spans="10:10" x14ac:dyDescent="0.2">
      <c r="J223" s="131"/>
    </row>
    <row r="224" spans="10:10" x14ac:dyDescent="0.2">
      <c r="J224" s="131"/>
    </row>
    <row r="225" spans="10:10" x14ac:dyDescent="0.2">
      <c r="J225" s="131"/>
    </row>
    <row r="226" spans="10:10" x14ac:dyDescent="0.2">
      <c r="J226" s="131"/>
    </row>
    <row r="227" spans="10:10" x14ac:dyDescent="0.2">
      <c r="J227" s="131"/>
    </row>
    <row r="228" spans="10:10" x14ac:dyDescent="0.2">
      <c r="J228" s="131"/>
    </row>
    <row r="229" spans="10:10" x14ac:dyDescent="0.2">
      <c r="J229" s="131"/>
    </row>
    <row r="230" spans="10:10" x14ac:dyDescent="0.2">
      <c r="J230" s="131"/>
    </row>
    <row r="231" spans="10:10" x14ac:dyDescent="0.2">
      <c r="J231" s="131"/>
    </row>
    <row r="232" spans="10:10" x14ac:dyDescent="0.2">
      <c r="J232" s="131"/>
    </row>
    <row r="233" spans="10:10" x14ac:dyDescent="0.2">
      <c r="J233" s="131"/>
    </row>
    <row r="234" spans="10:10" x14ac:dyDescent="0.2">
      <c r="J234" s="131"/>
    </row>
    <row r="235" spans="10:10" x14ac:dyDescent="0.2">
      <c r="J235" s="131"/>
    </row>
    <row r="236" spans="10:10" x14ac:dyDescent="0.2">
      <c r="J236" s="131"/>
    </row>
    <row r="237" spans="10:10" x14ac:dyDescent="0.2">
      <c r="J237" s="131"/>
    </row>
    <row r="238" spans="10:10" x14ac:dyDescent="0.2">
      <c r="J238" s="131"/>
    </row>
    <row r="239" spans="10:10" x14ac:dyDescent="0.2">
      <c r="J239" s="131"/>
    </row>
    <row r="240" spans="10:10" x14ac:dyDescent="0.2">
      <c r="J240" s="131"/>
    </row>
    <row r="241" spans="10:10" x14ac:dyDescent="0.2">
      <c r="J241" s="131"/>
    </row>
    <row r="242" spans="10:10" x14ac:dyDescent="0.2">
      <c r="J242" s="131"/>
    </row>
    <row r="243" spans="10:10" x14ac:dyDescent="0.2">
      <c r="J243" s="131"/>
    </row>
    <row r="244" spans="10:10" x14ac:dyDescent="0.2">
      <c r="J244" s="131"/>
    </row>
    <row r="245" spans="10:10" x14ac:dyDescent="0.2">
      <c r="J245" s="131"/>
    </row>
    <row r="246" spans="10:10" x14ac:dyDescent="0.2">
      <c r="J246" s="131"/>
    </row>
    <row r="247" spans="10:10" x14ac:dyDescent="0.2">
      <c r="J247" s="131"/>
    </row>
    <row r="248" spans="10:10" x14ac:dyDescent="0.2">
      <c r="J248" s="131"/>
    </row>
    <row r="249" spans="10:10" x14ac:dyDescent="0.2">
      <c r="J249" s="131"/>
    </row>
    <row r="250" spans="10:10" x14ac:dyDescent="0.2">
      <c r="J250" s="131"/>
    </row>
    <row r="251" spans="10:10" x14ac:dyDescent="0.2">
      <c r="J251" s="131"/>
    </row>
    <row r="252" spans="10:10" x14ac:dyDescent="0.2">
      <c r="J252" s="131"/>
    </row>
    <row r="253" spans="10:10" x14ac:dyDescent="0.2">
      <c r="J253" s="131"/>
    </row>
    <row r="254" spans="10:10" x14ac:dyDescent="0.2">
      <c r="J254" s="131"/>
    </row>
    <row r="255" spans="10:10" x14ac:dyDescent="0.2">
      <c r="J255" s="131"/>
    </row>
    <row r="256" spans="10:10" x14ac:dyDescent="0.2">
      <c r="J256" s="131"/>
    </row>
    <row r="257" spans="10:10" x14ac:dyDescent="0.2">
      <c r="J257" s="131"/>
    </row>
    <row r="258" spans="10:10" x14ac:dyDescent="0.2">
      <c r="J258" s="131"/>
    </row>
    <row r="259" spans="10:10" x14ac:dyDescent="0.2">
      <c r="J259" s="131"/>
    </row>
    <row r="260" spans="10:10" x14ac:dyDescent="0.2">
      <c r="J260" s="131"/>
    </row>
    <row r="261" spans="10:10" x14ac:dyDescent="0.2">
      <c r="J261" s="131"/>
    </row>
    <row r="262" spans="10:10" x14ac:dyDescent="0.2">
      <c r="J262" s="131"/>
    </row>
    <row r="263" spans="10:10" x14ac:dyDescent="0.2">
      <c r="J263" s="131"/>
    </row>
    <row r="264" spans="10:10" x14ac:dyDescent="0.2">
      <c r="J264" s="131"/>
    </row>
    <row r="265" spans="10:10" x14ac:dyDescent="0.2">
      <c r="J265" s="131"/>
    </row>
    <row r="266" spans="10:10" x14ac:dyDescent="0.2">
      <c r="J266" s="131"/>
    </row>
    <row r="267" spans="10:10" x14ac:dyDescent="0.2">
      <c r="J267" s="131"/>
    </row>
    <row r="268" spans="10:10" x14ac:dyDescent="0.2">
      <c r="J268" s="131"/>
    </row>
    <row r="269" spans="10:10" x14ac:dyDescent="0.2">
      <c r="J269" s="131"/>
    </row>
    <row r="270" spans="10:10" x14ac:dyDescent="0.2">
      <c r="J270" s="131"/>
    </row>
    <row r="271" spans="10:10" x14ac:dyDescent="0.2">
      <c r="J271" s="131"/>
    </row>
    <row r="272" spans="10:10" x14ac:dyDescent="0.2">
      <c r="J272" s="131"/>
    </row>
    <row r="273" spans="10:10" x14ac:dyDescent="0.2">
      <c r="J273" s="131"/>
    </row>
    <row r="274" spans="10:10" x14ac:dyDescent="0.2">
      <c r="J274" s="131"/>
    </row>
    <row r="275" spans="10:10" x14ac:dyDescent="0.2">
      <c r="J275" s="131"/>
    </row>
    <row r="276" spans="10:10" x14ac:dyDescent="0.2">
      <c r="J276" s="131"/>
    </row>
    <row r="277" spans="10:10" x14ac:dyDescent="0.2">
      <c r="J277" s="131"/>
    </row>
    <row r="278" spans="10:10" x14ac:dyDescent="0.2">
      <c r="J278" s="131"/>
    </row>
    <row r="279" spans="10:10" x14ac:dyDescent="0.2">
      <c r="J279" s="131"/>
    </row>
    <row r="280" spans="10:10" x14ac:dyDescent="0.2">
      <c r="J280" s="131"/>
    </row>
    <row r="281" spans="10:10" x14ac:dyDescent="0.2">
      <c r="J281" s="131"/>
    </row>
    <row r="282" spans="10:10" x14ac:dyDescent="0.2">
      <c r="J282" s="131"/>
    </row>
    <row r="283" spans="10:10" x14ac:dyDescent="0.2">
      <c r="J283" s="131"/>
    </row>
    <row r="284" spans="10:10" x14ac:dyDescent="0.2">
      <c r="J284" s="131"/>
    </row>
    <row r="285" spans="10:10" x14ac:dyDescent="0.2">
      <c r="J285" s="131"/>
    </row>
    <row r="286" spans="10:10" x14ac:dyDescent="0.2">
      <c r="J286" s="131"/>
    </row>
    <row r="287" spans="10:10" x14ac:dyDescent="0.2">
      <c r="J287" s="131"/>
    </row>
    <row r="288" spans="10:10" x14ac:dyDescent="0.2">
      <c r="J288" s="131"/>
    </row>
    <row r="289" spans="10:10" x14ac:dyDescent="0.2">
      <c r="J289" s="131"/>
    </row>
    <row r="290" spans="10:10" x14ac:dyDescent="0.2">
      <c r="J290" s="131"/>
    </row>
    <row r="291" spans="10:10" x14ac:dyDescent="0.2">
      <c r="J291" s="131"/>
    </row>
    <row r="292" spans="10:10" x14ac:dyDescent="0.2">
      <c r="J292" s="131"/>
    </row>
    <row r="293" spans="10:10" x14ac:dyDescent="0.2">
      <c r="J293" s="131"/>
    </row>
    <row r="294" spans="10:10" x14ac:dyDescent="0.2">
      <c r="J294" s="131"/>
    </row>
    <row r="295" spans="10:10" x14ac:dyDescent="0.2">
      <c r="J295" s="131"/>
    </row>
    <row r="296" spans="10:10" x14ac:dyDescent="0.2">
      <c r="J296" s="131"/>
    </row>
    <row r="297" spans="10:10" x14ac:dyDescent="0.2">
      <c r="J297" s="131"/>
    </row>
    <row r="298" spans="10:10" x14ac:dyDescent="0.2">
      <c r="J298" s="131"/>
    </row>
    <row r="299" spans="10:10" x14ac:dyDescent="0.2">
      <c r="J299" s="131"/>
    </row>
    <row r="300" spans="10:10" x14ac:dyDescent="0.2">
      <c r="J300" s="131"/>
    </row>
    <row r="301" spans="10:10" x14ac:dyDescent="0.2">
      <c r="J301" s="131"/>
    </row>
    <row r="302" spans="10:10" x14ac:dyDescent="0.2">
      <c r="J302" s="131"/>
    </row>
    <row r="303" spans="10:10" x14ac:dyDescent="0.2">
      <c r="J303" s="131"/>
    </row>
    <row r="304" spans="10:10" x14ac:dyDescent="0.2">
      <c r="J304" s="131"/>
    </row>
    <row r="305" spans="10:10" x14ac:dyDescent="0.2">
      <c r="J305" s="131"/>
    </row>
    <row r="306" spans="10:10" x14ac:dyDescent="0.2">
      <c r="J306" s="131"/>
    </row>
    <row r="307" spans="10:10" x14ac:dyDescent="0.2">
      <c r="J307" s="131"/>
    </row>
    <row r="308" spans="10:10" x14ac:dyDescent="0.2">
      <c r="J308" s="131"/>
    </row>
    <row r="309" spans="10:10" x14ac:dyDescent="0.2">
      <c r="J309" s="131"/>
    </row>
    <row r="310" spans="10:10" x14ac:dyDescent="0.2">
      <c r="J310" s="131"/>
    </row>
    <row r="311" spans="10:10" x14ac:dyDescent="0.2">
      <c r="J311" s="131"/>
    </row>
    <row r="312" spans="10:10" x14ac:dyDescent="0.2">
      <c r="J312" s="131"/>
    </row>
    <row r="313" spans="10:10" x14ac:dyDescent="0.2">
      <c r="J313" s="131"/>
    </row>
    <row r="314" spans="10:10" x14ac:dyDescent="0.2">
      <c r="J314" s="131"/>
    </row>
    <row r="315" spans="10:10" x14ac:dyDescent="0.2">
      <c r="J315" s="131"/>
    </row>
    <row r="316" spans="10:10" x14ac:dyDescent="0.2">
      <c r="J316" s="131"/>
    </row>
    <row r="317" spans="10:10" x14ac:dyDescent="0.2">
      <c r="J317" s="131"/>
    </row>
    <row r="318" spans="10:10" x14ac:dyDescent="0.2">
      <c r="J318" s="131"/>
    </row>
    <row r="319" spans="10:10" x14ac:dyDescent="0.2">
      <c r="J319" s="131"/>
    </row>
    <row r="320" spans="10:10" x14ac:dyDescent="0.2">
      <c r="J320" s="131"/>
    </row>
    <row r="321" spans="10:10" x14ac:dyDescent="0.2">
      <c r="J321" s="131"/>
    </row>
    <row r="322" spans="10:10" x14ac:dyDescent="0.2">
      <c r="J322" s="131"/>
    </row>
    <row r="323" spans="10:10" x14ac:dyDescent="0.2">
      <c r="J323" s="131"/>
    </row>
    <row r="324" spans="10:10" x14ac:dyDescent="0.2">
      <c r="J324" s="131"/>
    </row>
    <row r="325" spans="10:10" x14ac:dyDescent="0.2">
      <c r="J325" s="131"/>
    </row>
    <row r="326" spans="10:10" x14ac:dyDescent="0.2">
      <c r="J326" s="131"/>
    </row>
    <row r="327" spans="10:10" x14ac:dyDescent="0.2">
      <c r="J327" s="131"/>
    </row>
    <row r="328" spans="10:10" x14ac:dyDescent="0.2">
      <c r="J328" s="131"/>
    </row>
    <row r="329" spans="10:10" x14ac:dyDescent="0.2">
      <c r="J329" s="131"/>
    </row>
    <row r="330" spans="10:10" x14ac:dyDescent="0.2">
      <c r="J330" s="131"/>
    </row>
    <row r="331" spans="10:10" x14ac:dyDescent="0.2">
      <c r="J331" s="131"/>
    </row>
    <row r="332" spans="10:10" x14ac:dyDescent="0.2">
      <c r="J332" s="131"/>
    </row>
    <row r="333" spans="10:10" x14ac:dyDescent="0.2">
      <c r="J333" s="131"/>
    </row>
    <row r="334" spans="10:10" x14ac:dyDescent="0.2">
      <c r="J334" s="131"/>
    </row>
    <row r="335" spans="10:10" x14ac:dyDescent="0.2">
      <c r="J335" s="131"/>
    </row>
    <row r="336" spans="10:10" x14ac:dyDescent="0.2">
      <c r="J336" s="131"/>
    </row>
    <row r="337" spans="10:10" x14ac:dyDescent="0.2">
      <c r="J337" s="131"/>
    </row>
  </sheetData>
  <sheetProtection selectLockedCells="1" selectUnlockedCells="1"/>
  <autoFilter ref="A1:U203"/>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topLeftCell="A79" workbookViewId="0">
      <selection activeCell="H71" sqref="H71"/>
    </sheetView>
  </sheetViews>
  <sheetFormatPr defaultColWidth="8.85546875" defaultRowHeight="12.75" x14ac:dyDescent="0.2"/>
  <cols>
    <col min="1" max="1" width="10" bestFit="1" customWidth="1"/>
    <col min="2" max="2" width="12.42578125" bestFit="1" customWidth="1"/>
    <col min="3" max="3" width="13.42578125" customWidth="1"/>
    <col min="4" max="4" width="8.85546875" customWidth="1"/>
    <col min="5" max="5" width="6.7109375" customWidth="1"/>
    <col min="6" max="6" width="10.42578125" customWidth="1"/>
    <col min="7" max="7" width="7.42578125" customWidth="1"/>
    <col min="8" max="8" width="54.42578125" customWidth="1"/>
    <col min="9" max="9" width="51.140625" customWidth="1"/>
    <col min="10" max="10" width="11" customWidth="1"/>
    <col min="257" max="257" width="10" bestFit="1" customWidth="1"/>
    <col min="258" max="258" width="12.42578125" bestFit="1" customWidth="1"/>
    <col min="259" max="259" width="13.42578125" customWidth="1"/>
    <col min="260" max="260" width="8.85546875" customWidth="1"/>
    <col min="261" max="261" width="6.7109375" customWidth="1"/>
    <col min="262" max="262" width="10.42578125" customWidth="1"/>
    <col min="263" max="263" width="7.42578125" customWidth="1"/>
    <col min="264" max="264" width="54.42578125" customWidth="1"/>
    <col min="265" max="265" width="51.140625" customWidth="1"/>
    <col min="266" max="266" width="11" customWidth="1"/>
    <col min="513" max="513" width="10" bestFit="1" customWidth="1"/>
    <col min="514" max="514" width="12.42578125" bestFit="1" customWidth="1"/>
    <col min="515" max="515" width="13.42578125" customWidth="1"/>
    <col min="516" max="516" width="8.85546875" customWidth="1"/>
    <col min="517" max="517" width="6.7109375" customWidth="1"/>
    <col min="518" max="518" width="10.42578125" customWidth="1"/>
    <col min="519" max="519" width="7.42578125" customWidth="1"/>
    <col min="520" max="520" width="54.42578125" customWidth="1"/>
    <col min="521" max="521" width="51.140625" customWidth="1"/>
    <col min="522" max="522" width="11" customWidth="1"/>
    <col min="769" max="769" width="10" bestFit="1" customWidth="1"/>
    <col min="770" max="770" width="12.42578125" bestFit="1" customWidth="1"/>
    <col min="771" max="771" width="13.42578125" customWidth="1"/>
    <col min="772" max="772" width="8.85546875" customWidth="1"/>
    <col min="773" max="773" width="6.7109375" customWidth="1"/>
    <col min="774" max="774" width="10.42578125" customWidth="1"/>
    <col min="775" max="775" width="7.42578125" customWidth="1"/>
    <col min="776" max="776" width="54.42578125" customWidth="1"/>
    <col min="777" max="777" width="51.140625" customWidth="1"/>
    <col min="778" max="778" width="11" customWidth="1"/>
    <col min="1025" max="1025" width="10" bestFit="1" customWidth="1"/>
    <col min="1026" max="1026" width="12.42578125" bestFit="1" customWidth="1"/>
    <col min="1027" max="1027" width="13.42578125" customWidth="1"/>
    <col min="1028" max="1028" width="8.85546875" customWidth="1"/>
    <col min="1029" max="1029" width="6.7109375" customWidth="1"/>
    <col min="1030" max="1030" width="10.42578125" customWidth="1"/>
    <col min="1031" max="1031" width="7.42578125" customWidth="1"/>
    <col min="1032" max="1032" width="54.42578125" customWidth="1"/>
    <col min="1033" max="1033" width="51.140625" customWidth="1"/>
    <col min="1034" max="1034" width="11" customWidth="1"/>
    <col min="1281" max="1281" width="10" bestFit="1" customWidth="1"/>
    <col min="1282" max="1282" width="12.42578125" bestFit="1" customWidth="1"/>
    <col min="1283" max="1283" width="13.42578125" customWidth="1"/>
    <col min="1284" max="1284" width="8.85546875" customWidth="1"/>
    <col min="1285" max="1285" width="6.7109375" customWidth="1"/>
    <col min="1286" max="1286" width="10.42578125" customWidth="1"/>
    <col min="1287" max="1287" width="7.42578125" customWidth="1"/>
    <col min="1288" max="1288" width="54.42578125" customWidth="1"/>
    <col min="1289" max="1289" width="51.140625" customWidth="1"/>
    <col min="1290" max="1290" width="11" customWidth="1"/>
    <col min="1537" max="1537" width="10" bestFit="1" customWidth="1"/>
    <col min="1538" max="1538" width="12.42578125" bestFit="1" customWidth="1"/>
    <col min="1539" max="1539" width="13.42578125" customWidth="1"/>
    <col min="1540" max="1540" width="8.85546875" customWidth="1"/>
    <col min="1541" max="1541" width="6.7109375" customWidth="1"/>
    <col min="1542" max="1542" width="10.42578125" customWidth="1"/>
    <col min="1543" max="1543" width="7.42578125" customWidth="1"/>
    <col min="1544" max="1544" width="54.42578125" customWidth="1"/>
    <col min="1545" max="1545" width="51.140625" customWidth="1"/>
    <col min="1546" max="1546" width="11" customWidth="1"/>
    <col min="1793" max="1793" width="10" bestFit="1" customWidth="1"/>
    <col min="1794" max="1794" width="12.42578125" bestFit="1" customWidth="1"/>
    <col min="1795" max="1795" width="13.42578125" customWidth="1"/>
    <col min="1796" max="1796" width="8.85546875" customWidth="1"/>
    <col min="1797" max="1797" width="6.7109375" customWidth="1"/>
    <col min="1798" max="1798" width="10.42578125" customWidth="1"/>
    <col min="1799" max="1799" width="7.42578125" customWidth="1"/>
    <col min="1800" max="1800" width="54.42578125" customWidth="1"/>
    <col min="1801" max="1801" width="51.140625" customWidth="1"/>
    <col min="1802" max="1802" width="11" customWidth="1"/>
    <col min="2049" max="2049" width="10" bestFit="1" customWidth="1"/>
    <col min="2050" max="2050" width="12.42578125" bestFit="1" customWidth="1"/>
    <col min="2051" max="2051" width="13.42578125" customWidth="1"/>
    <col min="2052" max="2052" width="8.85546875" customWidth="1"/>
    <col min="2053" max="2053" width="6.7109375" customWidth="1"/>
    <col min="2054" max="2054" width="10.42578125" customWidth="1"/>
    <col min="2055" max="2055" width="7.42578125" customWidth="1"/>
    <col min="2056" max="2056" width="54.42578125" customWidth="1"/>
    <col min="2057" max="2057" width="51.140625" customWidth="1"/>
    <col min="2058" max="2058" width="11" customWidth="1"/>
    <col min="2305" max="2305" width="10" bestFit="1" customWidth="1"/>
    <col min="2306" max="2306" width="12.42578125" bestFit="1" customWidth="1"/>
    <col min="2307" max="2307" width="13.42578125" customWidth="1"/>
    <col min="2308" max="2308" width="8.85546875" customWidth="1"/>
    <col min="2309" max="2309" width="6.7109375" customWidth="1"/>
    <col min="2310" max="2310" width="10.42578125" customWidth="1"/>
    <col min="2311" max="2311" width="7.42578125" customWidth="1"/>
    <col min="2312" max="2312" width="54.42578125" customWidth="1"/>
    <col min="2313" max="2313" width="51.140625" customWidth="1"/>
    <col min="2314" max="2314" width="11" customWidth="1"/>
    <col min="2561" max="2561" width="10" bestFit="1" customWidth="1"/>
    <col min="2562" max="2562" width="12.42578125" bestFit="1" customWidth="1"/>
    <col min="2563" max="2563" width="13.42578125" customWidth="1"/>
    <col min="2564" max="2564" width="8.85546875" customWidth="1"/>
    <col min="2565" max="2565" width="6.7109375" customWidth="1"/>
    <col min="2566" max="2566" width="10.42578125" customWidth="1"/>
    <col min="2567" max="2567" width="7.42578125" customWidth="1"/>
    <col min="2568" max="2568" width="54.42578125" customWidth="1"/>
    <col min="2569" max="2569" width="51.140625" customWidth="1"/>
    <col min="2570" max="2570" width="11" customWidth="1"/>
    <col min="2817" max="2817" width="10" bestFit="1" customWidth="1"/>
    <col min="2818" max="2818" width="12.42578125" bestFit="1" customWidth="1"/>
    <col min="2819" max="2819" width="13.42578125" customWidth="1"/>
    <col min="2820" max="2820" width="8.85546875" customWidth="1"/>
    <col min="2821" max="2821" width="6.7109375" customWidth="1"/>
    <col min="2822" max="2822" width="10.42578125" customWidth="1"/>
    <col min="2823" max="2823" width="7.42578125" customWidth="1"/>
    <col min="2824" max="2824" width="54.42578125" customWidth="1"/>
    <col min="2825" max="2825" width="51.140625" customWidth="1"/>
    <col min="2826" max="2826" width="11" customWidth="1"/>
    <col min="3073" max="3073" width="10" bestFit="1" customWidth="1"/>
    <col min="3074" max="3074" width="12.42578125" bestFit="1" customWidth="1"/>
    <col min="3075" max="3075" width="13.42578125" customWidth="1"/>
    <col min="3076" max="3076" width="8.85546875" customWidth="1"/>
    <col min="3077" max="3077" width="6.7109375" customWidth="1"/>
    <col min="3078" max="3078" width="10.42578125" customWidth="1"/>
    <col min="3079" max="3079" width="7.42578125" customWidth="1"/>
    <col min="3080" max="3080" width="54.42578125" customWidth="1"/>
    <col min="3081" max="3081" width="51.140625" customWidth="1"/>
    <col min="3082" max="3082" width="11" customWidth="1"/>
    <col min="3329" max="3329" width="10" bestFit="1" customWidth="1"/>
    <col min="3330" max="3330" width="12.42578125" bestFit="1" customWidth="1"/>
    <col min="3331" max="3331" width="13.42578125" customWidth="1"/>
    <col min="3332" max="3332" width="8.85546875" customWidth="1"/>
    <col min="3333" max="3333" width="6.7109375" customWidth="1"/>
    <col min="3334" max="3334" width="10.42578125" customWidth="1"/>
    <col min="3335" max="3335" width="7.42578125" customWidth="1"/>
    <col min="3336" max="3336" width="54.42578125" customWidth="1"/>
    <col min="3337" max="3337" width="51.140625" customWidth="1"/>
    <col min="3338" max="3338" width="11" customWidth="1"/>
    <col min="3585" max="3585" width="10" bestFit="1" customWidth="1"/>
    <col min="3586" max="3586" width="12.42578125" bestFit="1" customWidth="1"/>
    <col min="3587" max="3587" width="13.42578125" customWidth="1"/>
    <col min="3588" max="3588" width="8.85546875" customWidth="1"/>
    <col min="3589" max="3589" width="6.7109375" customWidth="1"/>
    <col min="3590" max="3590" width="10.42578125" customWidth="1"/>
    <col min="3591" max="3591" width="7.42578125" customWidth="1"/>
    <col min="3592" max="3592" width="54.42578125" customWidth="1"/>
    <col min="3593" max="3593" width="51.140625" customWidth="1"/>
    <col min="3594" max="3594" width="11" customWidth="1"/>
    <col min="3841" max="3841" width="10" bestFit="1" customWidth="1"/>
    <col min="3842" max="3842" width="12.42578125" bestFit="1" customWidth="1"/>
    <col min="3843" max="3843" width="13.42578125" customWidth="1"/>
    <col min="3844" max="3844" width="8.85546875" customWidth="1"/>
    <col min="3845" max="3845" width="6.7109375" customWidth="1"/>
    <col min="3846" max="3846" width="10.42578125" customWidth="1"/>
    <col min="3847" max="3847" width="7.42578125" customWidth="1"/>
    <col min="3848" max="3848" width="54.42578125" customWidth="1"/>
    <col min="3849" max="3849" width="51.140625" customWidth="1"/>
    <col min="3850" max="3850" width="11" customWidth="1"/>
    <col min="4097" max="4097" width="10" bestFit="1" customWidth="1"/>
    <col min="4098" max="4098" width="12.42578125" bestFit="1" customWidth="1"/>
    <col min="4099" max="4099" width="13.42578125" customWidth="1"/>
    <col min="4100" max="4100" width="8.85546875" customWidth="1"/>
    <col min="4101" max="4101" width="6.7109375" customWidth="1"/>
    <col min="4102" max="4102" width="10.42578125" customWidth="1"/>
    <col min="4103" max="4103" width="7.42578125" customWidth="1"/>
    <col min="4104" max="4104" width="54.42578125" customWidth="1"/>
    <col min="4105" max="4105" width="51.140625" customWidth="1"/>
    <col min="4106" max="4106" width="11" customWidth="1"/>
    <col min="4353" max="4353" width="10" bestFit="1" customWidth="1"/>
    <col min="4354" max="4354" width="12.42578125" bestFit="1" customWidth="1"/>
    <col min="4355" max="4355" width="13.42578125" customWidth="1"/>
    <col min="4356" max="4356" width="8.85546875" customWidth="1"/>
    <col min="4357" max="4357" width="6.7109375" customWidth="1"/>
    <col min="4358" max="4358" width="10.42578125" customWidth="1"/>
    <col min="4359" max="4359" width="7.42578125" customWidth="1"/>
    <col min="4360" max="4360" width="54.42578125" customWidth="1"/>
    <col min="4361" max="4361" width="51.140625" customWidth="1"/>
    <col min="4362" max="4362" width="11" customWidth="1"/>
    <col min="4609" max="4609" width="10" bestFit="1" customWidth="1"/>
    <col min="4610" max="4610" width="12.42578125" bestFit="1" customWidth="1"/>
    <col min="4611" max="4611" width="13.42578125" customWidth="1"/>
    <col min="4612" max="4612" width="8.85546875" customWidth="1"/>
    <col min="4613" max="4613" width="6.7109375" customWidth="1"/>
    <col min="4614" max="4614" width="10.42578125" customWidth="1"/>
    <col min="4615" max="4615" width="7.42578125" customWidth="1"/>
    <col min="4616" max="4616" width="54.42578125" customWidth="1"/>
    <col min="4617" max="4617" width="51.140625" customWidth="1"/>
    <col min="4618" max="4618" width="11" customWidth="1"/>
    <col min="4865" max="4865" width="10" bestFit="1" customWidth="1"/>
    <col min="4866" max="4866" width="12.42578125" bestFit="1" customWidth="1"/>
    <col min="4867" max="4867" width="13.42578125" customWidth="1"/>
    <col min="4868" max="4868" width="8.85546875" customWidth="1"/>
    <col min="4869" max="4869" width="6.7109375" customWidth="1"/>
    <col min="4870" max="4870" width="10.42578125" customWidth="1"/>
    <col min="4871" max="4871" width="7.42578125" customWidth="1"/>
    <col min="4872" max="4872" width="54.42578125" customWidth="1"/>
    <col min="4873" max="4873" width="51.140625" customWidth="1"/>
    <col min="4874" max="4874" width="11" customWidth="1"/>
    <col min="5121" max="5121" width="10" bestFit="1" customWidth="1"/>
    <col min="5122" max="5122" width="12.42578125" bestFit="1" customWidth="1"/>
    <col min="5123" max="5123" width="13.42578125" customWidth="1"/>
    <col min="5124" max="5124" width="8.85546875" customWidth="1"/>
    <col min="5125" max="5125" width="6.7109375" customWidth="1"/>
    <col min="5126" max="5126" width="10.42578125" customWidth="1"/>
    <col min="5127" max="5127" width="7.42578125" customWidth="1"/>
    <col min="5128" max="5128" width="54.42578125" customWidth="1"/>
    <col min="5129" max="5129" width="51.140625" customWidth="1"/>
    <col min="5130" max="5130" width="11" customWidth="1"/>
    <col min="5377" max="5377" width="10" bestFit="1" customWidth="1"/>
    <col min="5378" max="5378" width="12.42578125" bestFit="1" customWidth="1"/>
    <col min="5379" max="5379" width="13.42578125" customWidth="1"/>
    <col min="5380" max="5380" width="8.85546875" customWidth="1"/>
    <col min="5381" max="5381" width="6.7109375" customWidth="1"/>
    <col min="5382" max="5382" width="10.42578125" customWidth="1"/>
    <col min="5383" max="5383" width="7.42578125" customWidth="1"/>
    <col min="5384" max="5384" width="54.42578125" customWidth="1"/>
    <col min="5385" max="5385" width="51.140625" customWidth="1"/>
    <col min="5386" max="5386" width="11" customWidth="1"/>
    <col min="5633" max="5633" width="10" bestFit="1" customWidth="1"/>
    <col min="5634" max="5634" width="12.42578125" bestFit="1" customWidth="1"/>
    <col min="5635" max="5635" width="13.42578125" customWidth="1"/>
    <col min="5636" max="5636" width="8.85546875" customWidth="1"/>
    <col min="5637" max="5637" width="6.7109375" customWidth="1"/>
    <col min="5638" max="5638" width="10.42578125" customWidth="1"/>
    <col min="5639" max="5639" width="7.42578125" customWidth="1"/>
    <col min="5640" max="5640" width="54.42578125" customWidth="1"/>
    <col min="5641" max="5641" width="51.140625" customWidth="1"/>
    <col min="5642" max="5642" width="11" customWidth="1"/>
    <col min="5889" max="5889" width="10" bestFit="1" customWidth="1"/>
    <col min="5890" max="5890" width="12.42578125" bestFit="1" customWidth="1"/>
    <col min="5891" max="5891" width="13.42578125" customWidth="1"/>
    <col min="5892" max="5892" width="8.85546875" customWidth="1"/>
    <col min="5893" max="5893" width="6.7109375" customWidth="1"/>
    <col min="5894" max="5894" width="10.42578125" customWidth="1"/>
    <col min="5895" max="5895" width="7.42578125" customWidth="1"/>
    <col min="5896" max="5896" width="54.42578125" customWidth="1"/>
    <col min="5897" max="5897" width="51.140625" customWidth="1"/>
    <col min="5898" max="5898" width="11" customWidth="1"/>
    <col min="6145" max="6145" width="10" bestFit="1" customWidth="1"/>
    <col min="6146" max="6146" width="12.42578125" bestFit="1" customWidth="1"/>
    <col min="6147" max="6147" width="13.42578125" customWidth="1"/>
    <col min="6148" max="6148" width="8.85546875" customWidth="1"/>
    <col min="6149" max="6149" width="6.7109375" customWidth="1"/>
    <col min="6150" max="6150" width="10.42578125" customWidth="1"/>
    <col min="6151" max="6151" width="7.42578125" customWidth="1"/>
    <col min="6152" max="6152" width="54.42578125" customWidth="1"/>
    <col min="6153" max="6153" width="51.140625" customWidth="1"/>
    <col min="6154" max="6154" width="11" customWidth="1"/>
    <col min="6401" max="6401" width="10" bestFit="1" customWidth="1"/>
    <col min="6402" max="6402" width="12.42578125" bestFit="1" customWidth="1"/>
    <col min="6403" max="6403" width="13.42578125" customWidth="1"/>
    <col min="6404" max="6404" width="8.85546875" customWidth="1"/>
    <col min="6405" max="6405" width="6.7109375" customWidth="1"/>
    <col min="6406" max="6406" width="10.42578125" customWidth="1"/>
    <col min="6407" max="6407" width="7.42578125" customWidth="1"/>
    <col min="6408" max="6408" width="54.42578125" customWidth="1"/>
    <col min="6409" max="6409" width="51.140625" customWidth="1"/>
    <col min="6410" max="6410" width="11" customWidth="1"/>
    <col min="6657" max="6657" width="10" bestFit="1" customWidth="1"/>
    <col min="6658" max="6658" width="12.42578125" bestFit="1" customWidth="1"/>
    <col min="6659" max="6659" width="13.42578125" customWidth="1"/>
    <col min="6660" max="6660" width="8.85546875" customWidth="1"/>
    <col min="6661" max="6661" width="6.7109375" customWidth="1"/>
    <col min="6662" max="6662" width="10.42578125" customWidth="1"/>
    <col min="6663" max="6663" width="7.42578125" customWidth="1"/>
    <col min="6664" max="6664" width="54.42578125" customWidth="1"/>
    <col min="6665" max="6665" width="51.140625" customWidth="1"/>
    <col min="6666" max="6666" width="11" customWidth="1"/>
    <col min="6913" max="6913" width="10" bestFit="1" customWidth="1"/>
    <col min="6914" max="6914" width="12.42578125" bestFit="1" customWidth="1"/>
    <col min="6915" max="6915" width="13.42578125" customWidth="1"/>
    <col min="6916" max="6916" width="8.85546875" customWidth="1"/>
    <col min="6917" max="6917" width="6.7109375" customWidth="1"/>
    <col min="6918" max="6918" width="10.42578125" customWidth="1"/>
    <col min="6919" max="6919" width="7.42578125" customWidth="1"/>
    <col min="6920" max="6920" width="54.42578125" customWidth="1"/>
    <col min="6921" max="6921" width="51.140625" customWidth="1"/>
    <col min="6922" max="6922" width="11" customWidth="1"/>
    <col min="7169" max="7169" width="10" bestFit="1" customWidth="1"/>
    <col min="7170" max="7170" width="12.42578125" bestFit="1" customWidth="1"/>
    <col min="7171" max="7171" width="13.42578125" customWidth="1"/>
    <col min="7172" max="7172" width="8.85546875" customWidth="1"/>
    <col min="7173" max="7173" width="6.7109375" customWidth="1"/>
    <col min="7174" max="7174" width="10.42578125" customWidth="1"/>
    <col min="7175" max="7175" width="7.42578125" customWidth="1"/>
    <col min="7176" max="7176" width="54.42578125" customWidth="1"/>
    <col min="7177" max="7177" width="51.140625" customWidth="1"/>
    <col min="7178" max="7178" width="11" customWidth="1"/>
    <col min="7425" max="7425" width="10" bestFit="1" customWidth="1"/>
    <col min="7426" max="7426" width="12.42578125" bestFit="1" customWidth="1"/>
    <col min="7427" max="7427" width="13.42578125" customWidth="1"/>
    <col min="7428" max="7428" width="8.85546875" customWidth="1"/>
    <col min="7429" max="7429" width="6.7109375" customWidth="1"/>
    <col min="7430" max="7430" width="10.42578125" customWidth="1"/>
    <col min="7431" max="7431" width="7.42578125" customWidth="1"/>
    <col min="7432" max="7432" width="54.42578125" customWidth="1"/>
    <col min="7433" max="7433" width="51.140625" customWidth="1"/>
    <col min="7434" max="7434" width="11" customWidth="1"/>
    <col min="7681" max="7681" width="10" bestFit="1" customWidth="1"/>
    <col min="7682" max="7682" width="12.42578125" bestFit="1" customWidth="1"/>
    <col min="7683" max="7683" width="13.42578125" customWidth="1"/>
    <col min="7684" max="7684" width="8.85546875" customWidth="1"/>
    <col min="7685" max="7685" width="6.7109375" customWidth="1"/>
    <col min="7686" max="7686" width="10.42578125" customWidth="1"/>
    <col min="7687" max="7687" width="7.42578125" customWidth="1"/>
    <col min="7688" max="7688" width="54.42578125" customWidth="1"/>
    <col min="7689" max="7689" width="51.140625" customWidth="1"/>
    <col min="7690" max="7690" width="11" customWidth="1"/>
    <col min="7937" max="7937" width="10" bestFit="1" customWidth="1"/>
    <col min="7938" max="7938" width="12.42578125" bestFit="1" customWidth="1"/>
    <col min="7939" max="7939" width="13.42578125" customWidth="1"/>
    <col min="7940" max="7940" width="8.85546875" customWidth="1"/>
    <col min="7941" max="7941" width="6.7109375" customWidth="1"/>
    <col min="7942" max="7942" width="10.42578125" customWidth="1"/>
    <col min="7943" max="7943" width="7.42578125" customWidth="1"/>
    <col min="7944" max="7944" width="54.42578125" customWidth="1"/>
    <col min="7945" max="7945" width="51.140625" customWidth="1"/>
    <col min="7946" max="7946" width="11" customWidth="1"/>
    <col min="8193" max="8193" width="10" bestFit="1" customWidth="1"/>
    <col min="8194" max="8194" width="12.42578125" bestFit="1" customWidth="1"/>
    <col min="8195" max="8195" width="13.42578125" customWidth="1"/>
    <col min="8196" max="8196" width="8.85546875" customWidth="1"/>
    <col min="8197" max="8197" width="6.7109375" customWidth="1"/>
    <col min="8198" max="8198" width="10.42578125" customWidth="1"/>
    <col min="8199" max="8199" width="7.42578125" customWidth="1"/>
    <col min="8200" max="8200" width="54.42578125" customWidth="1"/>
    <col min="8201" max="8201" width="51.140625" customWidth="1"/>
    <col min="8202" max="8202" width="11" customWidth="1"/>
    <col min="8449" max="8449" width="10" bestFit="1" customWidth="1"/>
    <col min="8450" max="8450" width="12.42578125" bestFit="1" customWidth="1"/>
    <col min="8451" max="8451" width="13.42578125" customWidth="1"/>
    <col min="8452" max="8452" width="8.85546875" customWidth="1"/>
    <col min="8453" max="8453" width="6.7109375" customWidth="1"/>
    <col min="8454" max="8454" width="10.42578125" customWidth="1"/>
    <col min="8455" max="8455" width="7.42578125" customWidth="1"/>
    <col min="8456" max="8456" width="54.42578125" customWidth="1"/>
    <col min="8457" max="8457" width="51.140625" customWidth="1"/>
    <col min="8458" max="8458" width="11" customWidth="1"/>
    <col min="8705" max="8705" width="10" bestFit="1" customWidth="1"/>
    <col min="8706" max="8706" width="12.42578125" bestFit="1" customWidth="1"/>
    <col min="8707" max="8707" width="13.42578125" customWidth="1"/>
    <col min="8708" max="8708" width="8.85546875" customWidth="1"/>
    <col min="8709" max="8709" width="6.7109375" customWidth="1"/>
    <col min="8710" max="8710" width="10.42578125" customWidth="1"/>
    <col min="8711" max="8711" width="7.42578125" customWidth="1"/>
    <col min="8712" max="8712" width="54.42578125" customWidth="1"/>
    <col min="8713" max="8713" width="51.140625" customWidth="1"/>
    <col min="8714" max="8714" width="11" customWidth="1"/>
    <col min="8961" max="8961" width="10" bestFit="1" customWidth="1"/>
    <col min="8962" max="8962" width="12.42578125" bestFit="1" customWidth="1"/>
    <col min="8963" max="8963" width="13.42578125" customWidth="1"/>
    <col min="8964" max="8964" width="8.85546875" customWidth="1"/>
    <col min="8965" max="8965" width="6.7109375" customWidth="1"/>
    <col min="8966" max="8966" width="10.42578125" customWidth="1"/>
    <col min="8967" max="8967" width="7.42578125" customWidth="1"/>
    <col min="8968" max="8968" width="54.42578125" customWidth="1"/>
    <col min="8969" max="8969" width="51.140625" customWidth="1"/>
    <col min="8970" max="8970" width="11" customWidth="1"/>
    <col min="9217" max="9217" width="10" bestFit="1" customWidth="1"/>
    <col min="9218" max="9218" width="12.42578125" bestFit="1" customWidth="1"/>
    <col min="9219" max="9219" width="13.42578125" customWidth="1"/>
    <col min="9220" max="9220" width="8.85546875" customWidth="1"/>
    <col min="9221" max="9221" width="6.7109375" customWidth="1"/>
    <col min="9222" max="9222" width="10.42578125" customWidth="1"/>
    <col min="9223" max="9223" width="7.42578125" customWidth="1"/>
    <col min="9224" max="9224" width="54.42578125" customWidth="1"/>
    <col min="9225" max="9225" width="51.140625" customWidth="1"/>
    <col min="9226" max="9226" width="11" customWidth="1"/>
    <col min="9473" max="9473" width="10" bestFit="1" customWidth="1"/>
    <col min="9474" max="9474" width="12.42578125" bestFit="1" customWidth="1"/>
    <col min="9475" max="9475" width="13.42578125" customWidth="1"/>
    <col min="9476" max="9476" width="8.85546875" customWidth="1"/>
    <col min="9477" max="9477" width="6.7109375" customWidth="1"/>
    <col min="9478" max="9478" width="10.42578125" customWidth="1"/>
    <col min="9479" max="9479" width="7.42578125" customWidth="1"/>
    <col min="9480" max="9480" width="54.42578125" customWidth="1"/>
    <col min="9481" max="9481" width="51.140625" customWidth="1"/>
    <col min="9482" max="9482" width="11" customWidth="1"/>
    <col min="9729" max="9729" width="10" bestFit="1" customWidth="1"/>
    <col min="9730" max="9730" width="12.42578125" bestFit="1" customWidth="1"/>
    <col min="9731" max="9731" width="13.42578125" customWidth="1"/>
    <col min="9732" max="9732" width="8.85546875" customWidth="1"/>
    <col min="9733" max="9733" width="6.7109375" customWidth="1"/>
    <col min="9734" max="9734" width="10.42578125" customWidth="1"/>
    <col min="9735" max="9735" width="7.42578125" customWidth="1"/>
    <col min="9736" max="9736" width="54.42578125" customWidth="1"/>
    <col min="9737" max="9737" width="51.140625" customWidth="1"/>
    <col min="9738" max="9738" width="11" customWidth="1"/>
    <col min="9985" max="9985" width="10" bestFit="1" customWidth="1"/>
    <col min="9986" max="9986" width="12.42578125" bestFit="1" customWidth="1"/>
    <col min="9987" max="9987" width="13.42578125" customWidth="1"/>
    <col min="9988" max="9988" width="8.85546875" customWidth="1"/>
    <col min="9989" max="9989" width="6.7109375" customWidth="1"/>
    <col min="9990" max="9990" width="10.42578125" customWidth="1"/>
    <col min="9991" max="9991" width="7.42578125" customWidth="1"/>
    <col min="9992" max="9992" width="54.42578125" customWidth="1"/>
    <col min="9993" max="9993" width="51.140625" customWidth="1"/>
    <col min="9994" max="9994" width="11" customWidth="1"/>
    <col min="10241" max="10241" width="10" bestFit="1" customWidth="1"/>
    <col min="10242" max="10242" width="12.42578125" bestFit="1" customWidth="1"/>
    <col min="10243" max="10243" width="13.42578125" customWidth="1"/>
    <col min="10244" max="10244" width="8.85546875" customWidth="1"/>
    <col min="10245" max="10245" width="6.7109375" customWidth="1"/>
    <col min="10246" max="10246" width="10.42578125" customWidth="1"/>
    <col min="10247" max="10247" width="7.42578125" customWidth="1"/>
    <col min="10248" max="10248" width="54.42578125" customWidth="1"/>
    <col min="10249" max="10249" width="51.140625" customWidth="1"/>
    <col min="10250" max="10250" width="11" customWidth="1"/>
    <col min="10497" max="10497" width="10" bestFit="1" customWidth="1"/>
    <col min="10498" max="10498" width="12.42578125" bestFit="1" customWidth="1"/>
    <col min="10499" max="10499" width="13.42578125" customWidth="1"/>
    <col min="10500" max="10500" width="8.85546875" customWidth="1"/>
    <col min="10501" max="10501" width="6.7109375" customWidth="1"/>
    <col min="10502" max="10502" width="10.42578125" customWidth="1"/>
    <col min="10503" max="10503" width="7.42578125" customWidth="1"/>
    <col min="10504" max="10504" width="54.42578125" customWidth="1"/>
    <col min="10505" max="10505" width="51.140625" customWidth="1"/>
    <col min="10506" max="10506" width="11" customWidth="1"/>
    <col min="10753" max="10753" width="10" bestFit="1" customWidth="1"/>
    <col min="10754" max="10754" width="12.42578125" bestFit="1" customWidth="1"/>
    <col min="10755" max="10755" width="13.42578125" customWidth="1"/>
    <col min="10756" max="10756" width="8.85546875" customWidth="1"/>
    <col min="10757" max="10757" width="6.7109375" customWidth="1"/>
    <col min="10758" max="10758" width="10.42578125" customWidth="1"/>
    <col min="10759" max="10759" width="7.42578125" customWidth="1"/>
    <col min="10760" max="10760" width="54.42578125" customWidth="1"/>
    <col min="10761" max="10761" width="51.140625" customWidth="1"/>
    <col min="10762" max="10762" width="11" customWidth="1"/>
    <col min="11009" max="11009" width="10" bestFit="1" customWidth="1"/>
    <col min="11010" max="11010" width="12.42578125" bestFit="1" customWidth="1"/>
    <col min="11011" max="11011" width="13.42578125" customWidth="1"/>
    <col min="11012" max="11012" width="8.85546875" customWidth="1"/>
    <col min="11013" max="11013" width="6.7109375" customWidth="1"/>
    <col min="11014" max="11014" width="10.42578125" customWidth="1"/>
    <col min="11015" max="11015" width="7.42578125" customWidth="1"/>
    <col min="11016" max="11016" width="54.42578125" customWidth="1"/>
    <col min="11017" max="11017" width="51.140625" customWidth="1"/>
    <col min="11018" max="11018" width="11" customWidth="1"/>
    <col min="11265" max="11265" width="10" bestFit="1" customWidth="1"/>
    <col min="11266" max="11266" width="12.42578125" bestFit="1" customWidth="1"/>
    <col min="11267" max="11267" width="13.42578125" customWidth="1"/>
    <col min="11268" max="11268" width="8.85546875" customWidth="1"/>
    <col min="11269" max="11269" width="6.7109375" customWidth="1"/>
    <col min="11270" max="11270" width="10.42578125" customWidth="1"/>
    <col min="11271" max="11271" width="7.42578125" customWidth="1"/>
    <col min="11272" max="11272" width="54.42578125" customWidth="1"/>
    <col min="11273" max="11273" width="51.140625" customWidth="1"/>
    <col min="11274" max="11274" width="11" customWidth="1"/>
    <col min="11521" max="11521" width="10" bestFit="1" customWidth="1"/>
    <col min="11522" max="11522" width="12.42578125" bestFit="1" customWidth="1"/>
    <col min="11523" max="11523" width="13.42578125" customWidth="1"/>
    <col min="11524" max="11524" width="8.85546875" customWidth="1"/>
    <col min="11525" max="11525" width="6.7109375" customWidth="1"/>
    <col min="11526" max="11526" width="10.42578125" customWidth="1"/>
    <col min="11527" max="11527" width="7.42578125" customWidth="1"/>
    <col min="11528" max="11528" width="54.42578125" customWidth="1"/>
    <col min="11529" max="11529" width="51.140625" customWidth="1"/>
    <col min="11530" max="11530" width="11" customWidth="1"/>
    <col min="11777" max="11777" width="10" bestFit="1" customWidth="1"/>
    <col min="11778" max="11778" width="12.42578125" bestFit="1" customWidth="1"/>
    <col min="11779" max="11779" width="13.42578125" customWidth="1"/>
    <col min="11780" max="11780" width="8.85546875" customWidth="1"/>
    <col min="11781" max="11781" width="6.7109375" customWidth="1"/>
    <col min="11782" max="11782" width="10.42578125" customWidth="1"/>
    <col min="11783" max="11783" width="7.42578125" customWidth="1"/>
    <col min="11784" max="11784" width="54.42578125" customWidth="1"/>
    <col min="11785" max="11785" width="51.140625" customWidth="1"/>
    <col min="11786" max="11786" width="11" customWidth="1"/>
    <col min="12033" max="12033" width="10" bestFit="1" customWidth="1"/>
    <col min="12034" max="12034" width="12.42578125" bestFit="1" customWidth="1"/>
    <col min="12035" max="12035" width="13.42578125" customWidth="1"/>
    <col min="12036" max="12036" width="8.85546875" customWidth="1"/>
    <col min="12037" max="12037" width="6.7109375" customWidth="1"/>
    <col min="12038" max="12038" width="10.42578125" customWidth="1"/>
    <col min="12039" max="12039" width="7.42578125" customWidth="1"/>
    <col min="12040" max="12040" width="54.42578125" customWidth="1"/>
    <col min="12041" max="12041" width="51.140625" customWidth="1"/>
    <col min="12042" max="12042" width="11" customWidth="1"/>
    <col min="12289" max="12289" width="10" bestFit="1" customWidth="1"/>
    <col min="12290" max="12290" width="12.42578125" bestFit="1" customWidth="1"/>
    <col min="12291" max="12291" width="13.42578125" customWidth="1"/>
    <col min="12292" max="12292" width="8.85546875" customWidth="1"/>
    <col min="12293" max="12293" width="6.7109375" customWidth="1"/>
    <col min="12294" max="12294" width="10.42578125" customWidth="1"/>
    <col min="12295" max="12295" width="7.42578125" customWidth="1"/>
    <col min="12296" max="12296" width="54.42578125" customWidth="1"/>
    <col min="12297" max="12297" width="51.140625" customWidth="1"/>
    <col min="12298" max="12298" width="11" customWidth="1"/>
    <col min="12545" max="12545" width="10" bestFit="1" customWidth="1"/>
    <col min="12546" max="12546" width="12.42578125" bestFit="1" customWidth="1"/>
    <col min="12547" max="12547" width="13.42578125" customWidth="1"/>
    <col min="12548" max="12548" width="8.85546875" customWidth="1"/>
    <col min="12549" max="12549" width="6.7109375" customWidth="1"/>
    <col min="12550" max="12550" width="10.42578125" customWidth="1"/>
    <col min="12551" max="12551" width="7.42578125" customWidth="1"/>
    <col min="12552" max="12552" width="54.42578125" customWidth="1"/>
    <col min="12553" max="12553" width="51.140625" customWidth="1"/>
    <col min="12554" max="12554" width="11" customWidth="1"/>
    <col min="12801" max="12801" width="10" bestFit="1" customWidth="1"/>
    <col min="12802" max="12802" width="12.42578125" bestFit="1" customWidth="1"/>
    <col min="12803" max="12803" width="13.42578125" customWidth="1"/>
    <col min="12804" max="12804" width="8.85546875" customWidth="1"/>
    <col min="12805" max="12805" width="6.7109375" customWidth="1"/>
    <col min="12806" max="12806" width="10.42578125" customWidth="1"/>
    <col min="12807" max="12807" width="7.42578125" customWidth="1"/>
    <col min="12808" max="12808" width="54.42578125" customWidth="1"/>
    <col min="12809" max="12809" width="51.140625" customWidth="1"/>
    <col min="12810" max="12810" width="11" customWidth="1"/>
    <col min="13057" max="13057" width="10" bestFit="1" customWidth="1"/>
    <col min="13058" max="13058" width="12.42578125" bestFit="1" customWidth="1"/>
    <col min="13059" max="13059" width="13.42578125" customWidth="1"/>
    <col min="13060" max="13060" width="8.85546875" customWidth="1"/>
    <col min="13061" max="13061" width="6.7109375" customWidth="1"/>
    <col min="13062" max="13062" width="10.42578125" customWidth="1"/>
    <col min="13063" max="13063" width="7.42578125" customWidth="1"/>
    <col min="13064" max="13064" width="54.42578125" customWidth="1"/>
    <col min="13065" max="13065" width="51.140625" customWidth="1"/>
    <col min="13066" max="13066" width="11" customWidth="1"/>
    <col min="13313" max="13313" width="10" bestFit="1" customWidth="1"/>
    <col min="13314" max="13314" width="12.42578125" bestFit="1" customWidth="1"/>
    <col min="13315" max="13315" width="13.42578125" customWidth="1"/>
    <col min="13316" max="13316" width="8.85546875" customWidth="1"/>
    <col min="13317" max="13317" width="6.7109375" customWidth="1"/>
    <col min="13318" max="13318" width="10.42578125" customWidth="1"/>
    <col min="13319" max="13319" width="7.42578125" customWidth="1"/>
    <col min="13320" max="13320" width="54.42578125" customWidth="1"/>
    <col min="13321" max="13321" width="51.140625" customWidth="1"/>
    <col min="13322" max="13322" width="11" customWidth="1"/>
    <col min="13569" max="13569" width="10" bestFit="1" customWidth="1"/>
    <col min="13570" max="13570" width="12.42578125" bestFit="1" customWidth="1"/>
    <col min="13571" max="13571" width="13.42578125" customWidth="1"/>
    <col min="13572" max="13572" width="8.85546875" customWidth="1"/>
    <col min="13573" max="13573" width="6.7109375" customWidth="1"/>
    <col min="13574" max="13574" width="10.42578125" customWidth="1"/>
    <col min="13575" max="13575" width="7.42578125" customWidth="1"/>
    <col min="13576" max="13576" width="54.42578125" customWidth="1"/>
    <col min="13577" max="13577" width="51.140625" customWidth="1"/>
    <col min="13578" max="13578" width="11" customWidth="1"/>
    <col min="13825" max="13825" width="10" bestFit="1" customWidth="1"/>
    <col min="13826" max="13826" width="12.42578125" bestFit="1" customWidth="1"/>
    <col min="13827" max="13827" width="13.42578125" customWidth="1"/>
    <col min="13828" max="13828" width="8.85546875" customWidth="1"/>
    <col min="13829" max="13829" width="6.7109375" customWidth="1"/>
    <col min="13830" max="13830" width="10.42578125" customWidth="1"/>
    <col min="13831" max="13831" width="7.42578125" customWidth="1"/>
    <col min="13832" max="13832" width="54.42578125" customWidth="1"/>
    <col min="13833" max="13833" width="51.140625" customWidth="1"/>
    <col min="13834" max="13834" width="11" customWidth="1"/>
    <col min="14081" max="14081" width="10" bestFit="1" customWidth="1"/>
    <col min="14082" max="14082" width="12.42578125" bestFit="1" customWidth="1"/>
    <col min="14083" max="14083" width="13.42578125" customWidth="1"/>
    <col min="14084" max="14084" width="8.85546875" customWidth="1"/>
    <col min="14085" max="14085" width="6.7109375" customWidth="1"/>
    <col min="14086" max="14086" width="10.42578125" customWidth="1"/>
    <col min="14087" max="14087" width="7.42578125" customWidth="1"/>
    <col min="14088" max="14088" width="54.42578125" customWidth="1"/>
    <col min="14089" max="14089" width="51.140625" customWidth="1"/>
    <col min="14090" max="14090" width="11" customWidth="1"/>
    <col min="14337" max="14337" width="10" bestFit="1" customWidth="1"/>
    <col min="14338" max="14338" width="12.42578125" bestFit="1" customWidth="1"/>
    <col min="14339" max="14339" width="13.42578125" customWidth="1"/>
    <col min="14340" max="14340" width="8.85546875" customWidth="1"/>
    <col min="14341" max="14341" width="6.7109375" customWidth="1"/>
    <col min="14342" max="14342" width="10.42578125" customWidth="1"/>
    <col min="14343" max="14343" width="7.42578125" customWidth="1"/>
    <col min="14344" max="14344" width="54.42578125" customWidth="1"/>
    <col min="14345" max="14345" width="51.140625" customWidth="1"/>
    <col min="14346" max="14346" width="11" customWidth="1"/>
    <col min="14593" max="14593" width="10" bestFit="1" customWidth="1"/>
    <col min="14594" max="14594" width="12.42578125" bestFit="1" customWidth="1"/>
    <col min="14595" max="14595" width="13.42578125" customWidth="1"/>
    <col min="14596" max="14596" width="8.85546875" customWidth="1"/>
    <col min="14597" max="14597" width="6.7109375" customWidth="1"/>
    <col min="14598" max="14598" width="10.42578125" customWidth="1"/>
    <col min="14599" max="14599" width="7.42578125" customWidth="1"/>
    <col min="14600" max="14600" width="54.42578125" customWidth="1"/>
    <col min="14601" max="14601" width="51.140625" customWidth="1"/>
    <col min="14602" max="14602" width="11" customWidth="1"/>
    <col min="14849" max="14849" width="10" bestFit="1" customWidth="1"/>
    <col min="14850" max="14850" width="12.42578125" bestFit="1" customWidth="1"/>
    <col min="14851" max="14851" width="13.42578125" customWidth="1"/>
    <col min="14852" max="14852" width="8.85546875" customWidth="1"/>
    <col min="14853" max="14853" width="6.7109375" customWidth="1"/>
    <col min="14854" max="14854" width="10.42578125" customWidth="1"/>
    <col min="14855" max="14855" width="7.42578125" customWidth="1"/>
    <col min="14856" max="14856" width="54.42578125" customWidth="1"/>
    <col min="14857" max="14857" width="51.140625" customWidth="1"/>
    <col min="14858" max="14858" width="11" customWidth="1"/>
    <col min="15105" max="15105" width="10" bestFit="1" customWidth="1"/>
    <col min="15106" max="15106" width="12.42578125" bestFit="1" customWidth="1"/>
    <col min="15107" max="15107" width="13.42578125" customWidth="1"/>
    <col min="15108" max="15108" width="8.85546875" customWidth="1"/>
    <col min="15109" max="15109" width="6.7109375" customWidth="1"/>
    <col min="15110" max="15110" width="10.42578125" customWidth="1"/>
    <col min="15111" max="15111" width="7.42578125" customWidth="1"/>
    <col min="15112" max="15112" width="54.42578125" customWidth="1"/>
    <col min="15113" max="15113" width="51.140625" customWidth="1"/>
    <col min="15114" max="15114" width="11" customWidth="1"/>
    <col min="15361" max="15361" width="10" bestFit="1" customWidth="1"/>
    <col min="15362" max="15362" width="12.42578125" bestFit="1" customWidth="1"/>
    <col min="15363" max="15363" width="13.42578125" customWidth="1"/>
    <col min="15364" max="15364" width="8.85546875" customWidth="1"/>
    <col min="15365" max="15365" width="6.7109375" customWidth="1"/>
    <col min="15366" max="15366" width="10.42578125" customWidth="1"/>
    <col min="15367" max="15367" width="7.42578125" customWidth="1"/>
    <col min="15368" max="15368" width="54.42578125" customWidth="1"/>
    <col min="15369" max="15369" width="51.140625" customWidth="1"/>
    <col min="15370" max="15370" width="11" customWidth="1"/>
    <col min="15617" max="15617" width="10" bestFit="1" customWidth="1"/>
    <col min="15618" max="15618" width="12.42578125" bestFit="1" customWidth="1"/>
    <col min="15619" max="15619" width="13.42578125" customWidth="1"/>
    <col min="15620" max="15620" width="8.85546875" customWidth="1"/>
    <col min="15621" max="15621" width="6.7109375" customWidth="1"/>
    <col min="15622" max="15622" width="10.42578125" customWidth="1"/>
    <col min="15623" max="15623" width="7.42578125" customWidth="1"/>
    <col min="15624" max="15624" width="54.42578125" customWidth="1"/>
    <col min="15625" max="15625" width="51.140625" customWidth="1"/>
    <col min="15626" max="15626" width="11" customWidth="1"/>
    <col min="15873" max="15873" width="10" bestFit="1" customWidth="1"/>
    <col min="15874" max="15874" width="12.42578125" bestFit="1" customWidth="1"/>
    <col min="15875" max="15875" width="13.42578125" customWidth="1"/>
    <col min="15876" max="15876" width="8.85546875" customWidth="1"/>
    <col min="15877" max="15877" width="6.7109375" customWidth="1"/>
    <col min="15878" max="15878" width="10.42578125" customWidth="1"/>
    <col min="15879" max="15879" width="7.42578125" customWidth="1"/>
    <col min="15880" max="15880" width="54.42578125" customWidth="1"/>
    <col min="15881" max="15881" width="51.140625" customWidth="1"/>
    <col min="15882" max="15882" width="11" customWidth="1"/>
    <col min="16129" max="16129" width="10" bestFit="1" customWidth="1"/>
    <col min="16130" max="16130" width="12.42578125" bestFit="1" customWidth="1"/>
    <col min="16131" max="16131" width="13.42578125" customWidth="1"/>
    <col min="16132" max="16132" width="8.85546875" customWidth="1"/>
    <col min="16133" max="16133" width="6.7109375" customWidth="1"/>
    <col min="16134" max="16134" width="10.42578125" customWidth="1"/>
    <col min="16135" max="16135" width="7.42578125" customWidth="1"/>
    <col min="16136" max="16136" width="54.42578125" customWidth="1"/>
    <col min="16137" max="16137" width="51.140625" customWidth="1"/>
    <col min="16138" max="16138" width="11" customWidth="1"/>
  </cols>
  <sheetData>
    <row r="1" spans="1:10" ht="168.95" customHeight="1" x14ac:dyDescent="0.2">
      <c r="A1" s="128" t="s">
        <v>554</v>
      </c>
      <c r="B1" s="128"/>
      <c r="C1" s="128"/>
      <c r="D1" s="128"/>
      <c r="E1" s="128"/>
      <c r="F1" s="128"/>
      <c r="G1" s="128"/>
      <c r="H1" s="128"/>
      <c r="I1" s="128"/>
      <c r="J1" s="128"/>
    </row>
    <row r="2" spans="1:10" ht="51" x14ac:dyDescent="0.2">
      <c r="A2" s="111" t="s">
        <v>14</v>
      </c>
      <c r="B2" s="111" t="s">
        <v>15</v>
      </c>
      <c r="C2" s="111" t="s">
        <v>16</v>
      </c>
      <c r="D2" s="111" t="s">
        <v>17</v>
      </c>
      <c r="E2" s="111" t="s">
        <v>18</v>
      </c>
      <c r="F2" s="111" t="s">
        <v>19</v>
      </c>
      <c r="G2" s="111" t="s">
        <v>20</v>
      </c>
      <c r="H2" s="111" t="s">
        <v>21</v>
      </c>
      <c r="I2" s="111" t="s">
        <v>22</v>
      </c>
      <c r="J2" s="112" t="s">
        <v>23</v>
      </c>
    </row>
    <row r="3" spans="1:10" s="113" customFormat="1" ht="25.5" x14ac:dyDescent="0.2">
      <c r="A3" s="113" t="s">
        <v>555</v>
      </c>
      <c r="B3" s="113" t="s">
        <v>556</v>
      </c>
      <c r="C3" s="113" t="s">
        <v>557</v>
      </c>
      <c r="D3" s="113" t="s">
        <v>558</v>
      </c>
      <c r="E3" s="113">
        <v>2</v>
      </c>
      <c r="F3" s="113" t="s">
        <v>38</v>
      </c>
      <c r="G3" s="113">
        <v>14</v>
      </c>
      <c r="H3" s="113" t="s">
        <v>559</v>
      </c>
      <c r="I3" s="113" t="s">
        <v>560</v>
      </c>
      <c r="J3" s="113" t="s">
        <v>41</v>
      </c>
    </row>
    <row r="4" spans="1:10" ht="25.5" x14ac:dyDescent="0.2">
      <c r="A4" s="113" t="s">
        <v>555</v>
      </c>
      <c r="B4" s="113" t="s">
        <v>556</v>
      </c>
      <c r="C4" s="113" t="s">
        <v>557</v>
      </c>
      <c r="D4" s="113" t="s">
        <v>558</v>
      </c>
      <c r="E4" s="113">
        <v>2</v>
      </c>
      <c r="F4" s="113" t="s">
        <v>38</v>
      </c>
      <c r="G4" s="113">
        <v>14</v>
      </c>
      <c r="H4" s="114" t="s">
        <v>561</v>
      </c>
      <c r="I4" s="114" t="s">
        <v>562</v>
      </c>
      <c r="J4" s="114" t="s">
        <v>47</v>
      </c>
    </row>
    <row r="5" spans="1:10" ht="51" x14ac:dyDescent="0.2">
      <c r="A5" s="113" t="s">
        <v>555</v>
      </c>
      <c r="B5" s="113" t="s">
        <v>556</v>
      </c>
      <c r="C5" s="113" t="s">
        <v>557</v>
      </c>
      <c r="D5" s="113" t="s">
        <v>558</v>
      </c>
      <c r="E5" s="113">
        <v>2</v>
      </c>
      <c r="F5" s="113" t="s">
        <v>38</v>
      </c>
      <c r="G5" s="113">
        <v>22</v>
      </c>
      <c r="H5" s="114" t="s">
        <v>563</v>
      </c>
      <c r="I5" s="114" t="s">
        <v>562</v>
      </c>
      <c r="J5" s="114" t="s">
        <v>47</v>
      </c>
    </row>
    <row r="6" spans="1:10" ht="25.5" x14ac:dyDescent="0.2">
      <c r="A6" s="113" t="s">
        <v>555</v>
      </c>
      <c r="B6" s="113" t="s">
        <v>556</v>
      </c>
      <c r="C6" s="113" t="s">
        <v>557</v>
      </c>
      <c r="D6" s="113" t="s">
        <v>558</v>
      </c>
      <c r="E6" s="113">
        <v>2</v>
      </c>
      <c r="F6" s="113" t="s">
        <v>44</v>
      </c>
      <c r="G6" s="113">
        <v>27</v>
      </c>
      <c r="H6" s="114" t="s">
        <v>564</v>
      </c>
      <c r="I6" s="114" t="s">
        <v>565</v>
      </c>
      <c r="J6" s="114" t="s">
        <v>47</v>
      </c>
    </row>
    <row r="7" spans="1:10" ht="25.5" x14ac:dyDescent="0.2">
      <c r="A7" s="113" t="s">
        <v>555</v>
      </c>
      <c r="B7" s="113" t="s">
        <v>556</v>
      </c>
      <c r="C7" s="113" t="s">
        <v>557</v>
      </c>
      <c r="D7" s="113" t="s">
        <v>558</v>
      </c>
      <c r="E7" s="113">
        <v>2</v>
      </c>
      <c r="F7" s="113" t="s">
        <v>44</v>
      </c>
      <c r="G7" s="113">
        <v>28</v>
      </c>
      <c r="H7" s="114" t="s">
        <v>566</v>
      </c>
      <c r="I7" s="114" t="s">
        <v>567</v>
      </c>
      <c r="J7" s="114" t="s">
        <v>47</v>
      </c>
    </row>
    <row r="8" spans="1:10" ht="25.5" x14ac:dyDescent="0.2">
      <c r="A8" s="113" t="s">
        <v>555</v>
      </c>
      <c r="B8" s="113" t="s">
        <v>556</v>
      </c>
      <c r="C8" s="113" t="s">
        <v>557</v>
      </c>
      <c r="D8" s="113" t="s">
        <v>558</v>
      </c>
      <c r="E8" s="113">
        <v>2</v>
      </c>
      <c r="F8" s="113" t="s">
        <v>44</v>
      </c>
      <c r="G8" s="113">
        <v>29</v>
      </c>
      <c r="H8" s="114" t="s">
        <v>568</v>
      </c>
      <c r="I8" s="114" t="s">
        <v>569</v>
      </c>
      <c r="J8" s="114" t="s">
        <v>47</v>
      </c>
    </row>
    <row r="9" spans="1:10" ht="25.5" x14ac:dyDescent="0.2">
      <c r="A9" s="113" t="s">
        <v>555</v>
      </c>
      <c r="B9" s="113" t="s">
        <v>556</v>
      </c>
      <c r="C9" s="113" t="s">
        <v>557</v>
      </c>
      <c r="D9" s="113" t="s">
        <v>558</v>
      </c>
      <c r="E9" s="113">
        <v>2</v>
      </c>
      <c r="F9" s="113" t="s">
        <v>44</v>
      </c>
      <c r="G9" s="113">
        <v>29</v>
      </c>
      <c r="H9" s="114" t="s">
        <v>570</v>
      </c>
      <c r="I9" s="114" t="s">
        <v>571</v>
      </c>
      <c r="J9" s="114" t="s">
        <v>47</v>
      </c>
    </row>
    <row r="10" spans="1:10" ht="38.25" x14ac:dyDescent="0.2">
      <c r="A10" s="113" t="s">
        <v>555</v>
      </c>
      <c r="B10" s="113" t="s">
        <v>556</v>
      </c>
      <c r="C10" s="113" t="s">
        <v>557</v>
      </c>
      <c r="D10" s="113" t="s">
        <v>558</v>
      </c>
      <c r="E10" s="113">
        <v>2</v>
      </c>
      <c r="F10" s="113" t="s">
        <v>44</v>
      </c>
      <c r="G10" s="113">
        <v>30</v>
      </c>
      <c r="H10" s="114" t="s">
        <v>572</v>
      </c>
      <c r="I10" s="114" t="s">
        <v>573</v>
      </c>
      <c r="J10" s="114" t="s">
        <v>47</v>
      </c>
    </row>
    <row r="11" spans="1:10" ht="25.5" x14ac:dyDescent="0.2">
      <c r="A11" s="113" t="s">
        <v>555</v>
      </c>
      <c r="B11" s="113" t="s">
        <v>556</v>
      </c>
      <c r="C11" s="113" t="s">
        <v>557</v>
      </c>
      <c r="D11" s="113" t="s">
        <v>558</v>
      </c>
      <c r="E11" s="113">
        <v>2</v>
      </c>
      <c r="F11" s="113" t="s">
        <v>44</v>
      </c>
      <c r="G11" s="113">
        <v>30</v>
      </c>
      <c r="H11" s="114" t="s">
        <v>574</v>
      </c>
      <c r="I11" s="114" t="s">
        <v>575</v>
      </c>
      <c r="J11" s="114" t="s">
        <v>47</v>
      </c>
    </row>
    <row r="12" spans="1:10" ht="25.5" x14ac:dyDescent="0.2">
      <c r="A12" s="113" t="s">
        <v>555</v>
      </c>
      <c r="B12" s="113" t="s">
        <v>556</v>
      </c>
      <c r="C12" s="113" t="s">
        <v>557</v>
      </c>
      <c r="D12" s="113" t="s">
        <v>558</v>
      </c>
      <c r="E12" s="113">
        <v>3</v>
      </c>
      <c r="F12" s="113" t="s">
        <v>103</v>
      </c>
      <c r="G12" s="113">
        <v>2</v>
      </c>
      <c r="H12" s="114" t="s">
        <v>576</v>
      </c>
      <c r="I12" s="114" t="s">
        <v>577</v>
      </c>
      <c r="J12" s="114" t="s">
        <v>47</v>
      </c>
    </row>
    <row r="13" spans="1:10" ht="63.75" x14ac:dyDescent="0.2">
      <c r="A13" s="113" t="s">
        <v>555</v>
      </c>
      <c r="B13" s="113" t="s">
        <v>556</v>
      </c>
      <c r="C13" s="113" t="s">
        <v>557</v>
      </c>
      <c r="D13" s="113" t="s">
        <v>558</v>
      </c>
      <c r="E13" s="113">
        <v>3</v>
      </c>
      <c r="F13" s="113" t="s">
        <v>103</v>
      </c>
      <c r="G13" s="113">
        <v>2</v>
      </c>
      <c r="H13" s="114" t="s">
        <v>578</v>
      </c>
      <c r="I13" s="114" t="s">
        <v>579</v>
      </c>
      <c r="J13" s="114" t="s">
        <v>47</v>
      </c>
    </row>
    <row r="14" spans="1:10" ht="25.5" x14ac:dyDescent="0.2">
      <c r="A14" s="113" t="s">
        <v>555</v>
      </c>
      <c r="B14" s="113" t="s">
        <v>556</v>
      </c>
      <c r="C14" s="113" t="s">
        <v>557</v>
      </c>
      <c r="D14" s="113" t="s">
        <v>558</v>
      </c>
      <c r="E14" s="113">
        <v>3</v>
      </c>
      <c r="F14" s="113" t="s">
        <v>103</v>
      </c>
      <c r="G14" s="113">
        <v>3</v>
      </c>
      <c r="H14" s="114" t="s">
        <v>580</v>
      </c>
      <c r="I14" s="114" t="s">
        <v>581</v>
      </c>
      <c r="J14" s="114" t="s">
        <v>47</v>
      </c>
    </row>
    <row r="15" spans="1:10" ht="51" x14ac:dyDescent="0.2">
      <c r="A15" s="113" t="s">
        <v>555</v>
      </c>
      <c r="B15" s="113" t="s">
        <v>556</v>
      </c>
      <c r="C15" s="113" t="s">
        <v>557</v>
      </c>
      <c r="D15" s="113" t="s">
        <v>558</v>
      </c>
      <c r="E15" s="113">
        <v>3</v>
      </c>
      <c r="F15" s="113" t="s">
        <v>103</v>
      </c>
      <c r="G15" s="113">
        <v>3</v>
      </c>
      <c r="H15" s="114" t="s">
        <v>582</v>
      </c>
      <c r="I15" s="114" t="s">
        <v>583</v>
      </c>
      <c r="J15" s="114" t="s">
        <v>47</v>
      </c>
    </row>
    <row r="16" spans="1:10" ht="25.5" x14ac:dyDescent="0.2">
      <c r="A16" s="113" t="s">
        <v>555</v>
      </c>
      <c r="B16" s="113" t="s">
        <v>556</v>
      </c>
      <c r="C16" s="113" t="s">
        <v>557</v>
      </c>
      <c r="D16" s="113" t="s">
        <v>558</v>
      </c>
      <c r="E16" s="113">
        <v>3</v>
      </c>
      <c r="F16" s="113" t="s">
        <v>103</v>
      </c>
      <c r="G16" s="113">
        <v>5</v>
      </c>
      <c r="H16" s="114" t="s">
        <v>584</v>
      </c>
      <c r="I16" s="114" t="s">
        <v>585</v>
      </c>
      <c r="J16" s="114" t="s">
        <v>47</v>
      </c>
    </row>
    <row r="17" spans="1:10" ht="51" x14ac:dyDescent="0.2">
      <c r="A17" s="113"/>
      <c r="B17" s="113"/>
      <c r="C17" s="113"/>
      <c r="D17" s="113"/>
      <c r="E17" s="113"/>
      <c r="F17" s="113"/>
      <c r="G17" s="113">
        <v>6</v>
      </c>
      <c r="H17" s="114" t="s">
        <v>586</v>
      </c>
      <c r="I17" s="114" t="s">
        <v>587</v>
      </c>
      <c r="J17" s="114" t="s">
        <v>47</v>
      </c>
    </row>
    <row r="18" spans="1:10" ht="25.5" x14ac:dyDescent="0.2">
      <c r="A18" s="113" t="s">
        <v>555</v>
      </c>
      <c r="B18" s="113" t="s">
        <v>556</v>
      </c>
      <c r="C18" s="113" t="s">
        <v>557</v>
      </c>
      <c r="D18" s="113" t="s">
        <v>558</v>
      </c>
      <c r="E18" s="113">
        <v>3</v>
      </c>
      <c r="F18" s="113" t="s">
        <v>103</v>
      </c>
      <c r="G18" s="113">
        <v>6</v>
      </c>
      <c r="H18" s="114" t="s">
        <v>588</v>
      </c>
      <c r="I18" s="114" t="s">
        <v>589</v>
      </c>
      <c r="J18" s="114" t="s">
        <v>47</v>
      </c>
    </row>
    <row r="19" spans="1:10" ht="38.25" x14ac:dyDescent="0.2">
      <c r="A19" s="113" t="s">
        <v>555</v>
      </c>
      <c r="B19" s="113" t="s">
        <v>556</v>
      </c>
      <c r="C19" s="113" t="s">
        <v>557</v>
      </c>
      <c r="D19" s="113" t="s">
        <v>558</v>
      </c>
      <c r="E19" s="113">
        <v>3</v>
      </c>
      <c r="F19" s="113" t="s">
        <v>103</v>
      </c>
      <c r="G19" s="113">
        <v>7</v>
      </c>
      <c r="H19" s="114" t="s">
        <v>590</v>
      </c>
      <c r="I19" s="114" t="s">
        <v>591</v>
      </c>
      <c r="J19" s="114" t="s">
        <v>47</v>
      </c>
    </row>
    <row r="20" spans="1:10" ht="38.25" x14ac:dyDescent="0.2">
      <c r="A20" s="113" t="s">
        <v>555</v>
      </c>
      <c r="B20" s="113" t="s">
        <v>556</v>
      </c>
      <c r="C20" s="113" t="s">
        <v>557</v>
      </c>
      <c r="D20" s="113" t="s">
        <v>558</v>
      </c>
      <c r="E20" s="113">
        <v>3</v>
      </c>
      <c r="F20" s="113" t="s">
        <v>103</v>
      </c>
      <c r="G20" s="113">
        <v>8</v>
      </c>
      <c r="H20" s="114" t="s">
        <v>592</v>
      </c>
      <c r="I20" s="114" t="s">
        <v>593</v>
      </c>
      <c r="J20" s="114" t="s">
        <v>47</v>
      </c>
    </row>
    <row r="21" spans="1:10" ht="38.25" x14ac:dyDescent="0.2">
      <c r="A21" s="113" t="s">
        <v>555</v>
      </c>
      <c r="B21" s="113" t="s">
        <v>556</v>
      </c>
      <c r="C21" s="113" t="s">
        <v>557</v>
      </c>
      <c r="D21" s="113" t="s">
        <v>558</v>
      </c>
      <c r="E21" s="113">
        <v>3</v>
      </c>
      <c r="F21" s="113" t="s">
        <v>103</v>
      </c>
      <c r="G21" s="113">
        <v>8</v>
      </c>
      <c r="H21" s="114" t="s">
        <v>594</v>
      </c>
      <c r="I21" s="114" t="s">
        <v>595</v>
      </c>
      <c r="J21" s="114" t="s">
        <v>47</v>
      </c>
    </row>
    <row r="22" spans="1:10" ht="38.25" x14ac:dyDescent="0.2">
      <c r="A22" s="113" t="s">
        <v>555</v>
      </c>
      <c r="B22" s="113" t="s">
        <v>556</v>
      </c>
      <c r="C22" s="113" t="s">
        <v>557</v>
      </c>
      <c r="D22" s="113" t="s">
        <v>558</v>
      </c>
      <c r="E22" s="113">
        <v>3</v>
      </c>
      <c r="F22" s="113" t="s">
        <v>103</v>
      </c>
      <c r="G22" s="113">
        <v>8</v>
      </c>
      <c r="H22" s="114" t="s">
        <v>596</v>
      </c>
      <c r="I22" s="114" t="s">
        <v>597</v>
      </c>
      <c r="J22" s="114" t="s">
        <v>47</v>
      </c>
    </row>
    <row r="23" spans="1:10" ht="25.5" x14ac:dyDescent="0.2">
      <c r="A23" s="113" t="s">
        <v>555</v>
      </c>
      <c r="B23" s="113" t="s">
        <v>556</v>
      </c>
      <c r="C23" s="113" t="s">
        <v>557</v>
      </c>
      <c r="D23" s="113" t="s">
        <v>558</v>
      </c>
      <c r="E23" s="113">
        <v>3</v>
      </c>
      <c r="F23" s="113" t="s">
        <v>108</v>
      </c>
      <c r="G23" s="113">
        <v>12</v>
      </c>
      <c r="H23" s="114" t="s">
        <v>598</v>
      </c>
      <c r="I23" s="114" t="s">
        <v>573</v>
      </c>
      <c r="J23" s="114" t="s">
        <v>47</v>
      </c>
    </row>
    <row r="24" spans="1:10" ht="76.5" x14ac:dyDescent="0.2">
      <c r="A24" s="113" t="s">
        <v>555</v>
      </c>
      <c r="B24" s="113" t="s">
        <v>556</v>
      </c>
      <c r="C24" s="113" t="s">
        <v>557</v>
      </c>
      <c r="D24" s="113" t="s">
        <v>558</v>
      </c>
      <c r="E24" s="113">
        <v>3</v>
      </c>
      <c r="F24" s="113" t="s">
        <v>108</v>
      </c>
      <c r="G24" s="113">
        <v>13</v>
      </c>
      <c r="H24" s="114" t="s">
        <v>599</v>
      </c>
      <c r="I24" s="114" t="s">
        <v>600</v>
      </c>
      <c r="J24" s="114" t="s">
        <v>47</v>
      </c>
    </row>
    <row r="25" spans="1:10" ht="25.5" x14ac:dyDescent="0.2">
      <c r="A25" s="113" t="s">
        <v>555</v>
      </c>
      <c r="B25" s="113" t="s">
        <v>556</v>
      </c>
      <c r="C25" s="113" t="s">
        <v>557</v>
      </c>
      <c r="D25" s="113" t="s">
        <v>558</v>
      </c>
      <c r="E25" s="113">
        <v>3</v>
      </c>
      <c r="F25" s="113" t="s">
        <v>108</v>
      </c>
      <c r="G25" s="113">
        <v>13</v>
      </c>
      <c r="H25" s="114" t="s">
        <v>601</v>
      </c>
      <c r="I25" s="114" t="s">
        <v>602</v>
      </c>
      <c r="J25" s="114" t="s">
        <v>47</v>
      </c>
    </row>
    <row r="26" spans="1:10" ht="89.25" x14ac:dyDescent="0.2">
      <c r="A26" s="113" t="s">
        <v>555</v>
      </c>
      <c r="B26" s="113" t="s">
        <v>556</v>
      </c>
      <c r="C26" s="113" t="s">
        <v>557</v>
      </c>
      <c r="D26" s="113" t="s">
        <v>558</v>
      </c>
      <c r="E26" s="113">
        <v>3</v>
      </c>
      <c r="F26" s="113" t="s">
        <v>108</v>
      </c>
      <c r="G26" s="113">
        <v>14</v>
      </c>
      <c r="H26" s="114" t="s">
        <v>603</v>
      </c>
      <c r="I26" s="114" t="s">
        <v>604</v>
      </c>
      <c r="J26" s="114" t="s">
        <v>47</v>
      </c>
    </row>
    <row r="27" spans="1:10" ht="51" x14ac:dyDescent="0.2">
      <c r="A27" s="113" t="s">
        <v>555</v>
      </c>
      <c r="B27" s="113" t="s">
        <v>556</v>
      </c>
      <c r="C27" s="113" t="s">
        <v>557</v>
      </c>
      <c r="D27" s="113" t="s">
        <v>558</v>
      </c>
      <c r="E27" s="113">
        <v>3</v>
      </c>
      <c r="F27" s="113" t="s">
        <v>108</v>
      </c>
      <c r="G27" s="113">
        <v>17</v>
      </c>
      <c r="H27" s="114" t="s">
        <v>605</v>
      </c>
      <c r="I27" s="114" t="s">
        <v>606</v>
      </c>
      <c r="J27" s="114" t="s">
        <v>47</v>
      </c>
    </row>
    <row r="28" spans="1:10" ht="25.5" x14ac:dyDescent="0.2">
      <c r="A28" s="113" t="s">
        <v>555</v>
      </c>
      <c r="B28" s="113" t="s">
        <v>556</v>
      </c>
      <c r="C28" s="113" t="s">
        <v>557</v>
      </c>
      <c r="D28" s="113" t="s">
        <v>558</v>
      </c>
      <c r="E28" s="113">
        <v>3</v>
      </c>
      <c r="F28" s="113" t="s">
        <v>326</v>
      </c>
      <c r="G28" s="113">
        <v>21</v>
      </c>
      <c r="H28" s="114" t="s">
        <v>607</v>
      </c>
      <c r="I28" s="114" t="s">
        <v>608</v>
      </c>
      <c r="J28" s="114" t="s">
        <v>47</v>
      </c>
    </row>
    <row r="29" spans="1:10" ht="51" x14ac:dyDescent="0.2">
      <c r="A29" s="113" t="s">
        <v>555</v>
      </c>
      <c r="B29" s="113" t="s">
        <v>556</v>
      </c>
      <c r="C29" s="113" t="s">
        <v>557</v>
      </c>
      <c r="D29" s="113" t="s">
        <v>558</v>
      </c>
      <c r="E29" s="113">
        <v>3</v>
      </c>
      <c r="F29" s="113" t="s">
        <v>326</v>
      </c>
      <c r="G29" s="113">
        <v>23</v>
      </c>
      <c r="H29" s="114" t="s">
        <v>609</v>
      </c>
      <c r="I29" s="114" t="s">
        <v>610</v>
      </c>
      <c r="J29" s="114" t="s">
        <v>47</v>
      </c>
    </row>
    <row r="30" spans="1:10" ht="38.25" x14ac:dyDescent="0.2">
      <c r="A30" s="113" t="s">
        <v>555</v>
      </c>
      <c r="B30" s="113" t="s">
        <v>556</v>
      </c>
      <c r="C30" s="113" t="s">
        <v>557</v>
      </c>
      <c r="D30" s="113" t="s">
        <v>558</v>
      </c>
      <c r="E30" s="113">
        <v>4</v>
      </c>
      <c r="F30" s="113" t="s">
        <v>329</v>
      </c>
      <c r="G30" s="113">
        <v>1</v>
      </c>
      <c r="H30" s="114" t="s">
        <v>611</v>
      </c>
      <c r="I30" s="114" t="s">
        <v>612</v>
      </c>
      <c r="J30" s="114" t="s">
        <v>47</v>
      </c>
    </row>
    <row r="31" spans="1:10" ht="38.25" x14ac:dyDescent="0.2">
      <c r="A31" s="113" t="s">
        <v>555</v>
      </c>
      <c r="B31" s="113" t="s">
        <v>556</v>
      </c>
      <c r="C31" s="113" t="s">
        <v>557</v>
      </c>
      <c r="D31" s="113" t="s">
        <v>558</v>
      </c>
      <c r="E31" s="113">
        <v>4</v>
      </c>
      <c r="F31" s="113" t="s">
        <v>329</v>
      </c>
      <c r="G31" s="113">
        <v>5</v>
      </c>
      <c r="H31" s="114" t="s">
        <v>613</v>
      </c>
      <c r="I31" s="114" t="s">
        <v>614</v>
      </c>
      <c r="J31" s="114" t="s">
        <v>47</v>
      </c>
    </row>
    <row r="32" spans="1:10" ht="25.5" x14ac:dyDescent="0.2">
      <c r="A32" s="113" t="s">
        <v>555</v>
      </c>
      <c r="B32" s="113" t="s">
        <v>556</v>
      </c>
      <c r="C32" s="113" t="s">
        <v>557</v>
      </c>
      <c r="D32" s="113" t="s">
        <v>558</v>
      </c>
      <c r="E32" s="113">
        <v>4</v>
      </c>
      <c r="F32" s="113" t="s">
        <v>335</v>
      </c>
      <c r="G32" s="113">
        <v>29</v>
      </c>
      <c r="H32" s="114" t="s">
        <v>615</v>
      </c>
      <c r="I32" s="114" t="s">
        <v>616</v>
      </c>
      <c r="J32" s="114" t="s">
        <v>47</v>
      </c>
    </row>
    <row r="33" spans="1:10" ht="25.5" x14ac:dyDescent="0.2">
      <c r="A33" s="113" t="s">
        <v>555</v>
      </c>
      <c r="B33" s="113" t="s">
        <v>556</v>
      </c>
      <c r="C33" s="113" t="s">
        <v>557</v>
      </c>
      <c r="D33" s="113" t="s">
        <v>558</v>
      </c>
      <c r="E33" s="113">
        <v>4</v>
      </c>
      <c r="F33" s="113" t="s">
        <v>335</v>
      </c>
      <c r="G33" s="113">
        <v>30</v>
      </c>
      <c r="H33" s="114" t="s">
        <v>617</v>
      </c>
      <c r="I33" s="114" t="s">
        <v>618</v>
      </c>
      <c r="J33" s="114" t="s">
        <v>47</v>
      </c>
    </row>
    <row r="34" spans="1:10" ht="25.5" x14ac:dyDescent="0.2">
      <c r="A34" s="113" t="s">
        <v>555</v>
      </c>
      <c r="B34" s="113" t="s">
        <v>556</v>
      </c>
      <c r="C34" s="113" t="s">
        <v>557</v>
      </c>
      <c r="D34" s="113" t="s">
        <v>558</v>
      </c>
      <c r="E34" s="113">
        <v>4</v>
      </c>
      <c r="F34" s="113" t="s">
        <v>335</v>
      </c>
      <c r="G34" s="113">
        <v>31</v>
      </c>
      <c r="H34" s="114" t="s">
        <v>619</v>
      </c>
      <c r="I34" s="114" t="s">
        <v>620</v>
      </c>
      <c r="J34" s="114" t="s">
        <v>47</v>
      </c>
    </row>
    <row r="35" spans="1:10" ht="25.5" x14ac:dyDescent="0.2">
      <c r="A35" s="113" t="s">
        <v>555</v>
      </c>
      <c r="B35" s="113" t="s">
        <v>556</v>
      </c>
      <c r="C35" s="113" t="s">
        <v>557</v>
      </c>
      <c r="D35" s="113" t="s">
        <v>558</v>
      </c>
      <c r="E35" s="113">
        <v>4</v>
      </c>
      <c r="F35" s="113" t="s">
        <v>335</v>
      </c>
      <c r="G35" s="113">
        <v>35</v>
      </c>
      <c r="H35" s="114" t="s">
        <v>621</v>
      </c>
      <c r="I35" s="114" t="s">
        <v>618</v>
      </c>
      <c r="J35" s="114" t="s">
        <v>47</v>
      </c>
    </row>
    <row r="36" spans="1:10" ht="38.25" x14ac:dyDescent="0.2">
      <c r="A36" s="113" t="s">
        <v>555</v>
      </c>
      <c r="B36" s="113" t="s">
        <v>556</v>
      </c>
      <c r="C36" s="113" t="s">
        <v>557</v>
      </c>
      <c r="D36" s="113" t="s">
        <v>558</v>
      </c>
      <c r="E36" s="113">
        <v>4</v>
      </c>
      <c r="F36" s="113" t="s">
        <v>335</v>
      </c>
      <c r="G36" s="113">
        <v>36</v>
      </c>
      <c r="H36" s="114" t="s">
        <v>622</v>
      </c>
      <c r="I36" s="114" t="s">
        <v>623</v>
      </c>
      <c r="J36" s="114" t="s">
        <v>47</v>
      </c>
    </row>
    <row r="37" spans="1:10" ht="25.5" x14ac:dyDescent="0.2">
      <c r="A37" s="113" t="s">
        <v>555</v>
      </c>
      <c r="B37" s="113" t="s">
        <v>556</v>
      </c>
      <c r="C37" s="113" t="s">
        <v>557</v>
      </c>
      <c r="D37" s="113" t="s">
        <v>558</v>
      </c>
      <c r="E37" s="113">
        <v>4</v>
      </c>
      <c r="F37" s="113" t="s">
        <v>335</v>
      </c>
      <c r="G37" s="113">
        <v>37</v>
      </c>
      <c r="H37" s="114" t="s">
        <v>624</v>
      </c>
      <c r="I37" s="114" t="s">
        <v>625</v>
      </c>
      <c r="J37" s="114" t="s">
        <v>47</v>
      </c>
    </row>
    <row r="38" spans="1:10" ht="51" x14ac:dyDescent="0.2">
      <c r="A38" s="113" t="s">
        <v>555</v>
      </c>
      <c r="B38" s="113" t="s">
        <v>556</v>
      </c>
      <c r="C38" s="113" t="s">
        <v>557</v>
      </c>
      <c r="D38" s="113" t="s">
        <v>558</v>
      </c>
      <c r="E38" s="113">
        <v>6</v>
      </c>
      <c r="F38" s="113" t="s">
        <v>209</v>
      </c>
      <c r="G38" s="113">
        <v>15</v>
      </c>
      <c r="H38" s="114" t="s">
        <v>626</v>
      </c>
      <c r="I38" s="114" t="s">
        <v>627</v>
      </c>
      <c r="J38" s="114" t="s">
        <v>47</v>
      </c>
    </row>
    <row r="39" spans="1:10" ht="25.5" x14ac:dyDescent="0.2">
      <c r="A39" s="113" t="s">
        <v>555</v>
      </c>
      <c r="B39" s="113" t="s">
        <v>556</v>
      </c>
      <c r="C39" s="113" t="s">
        <v>557</v>
      </c>
      <c r="D39" s="113" t="s">
        <v>558</v>
      </c>
      <c r="E39" s="113">
        <v>6</v>
      </c>
      <c r="F39" s="113" t="s">
        <v>112</v>
      </c>
      <c r="G39" s="113">
        <v>17</v>
      </c>
      <c r="H39" s="114" t="s">
        <v>628</v>
      </c>
      <c r="I39" s="114" t="s">
        <v>629</v>
      </c>
      <c r="J39" s="114" t="s">
        <v>47</v>
      </c>
    </row>
    <row r="40" spans="1:10" ht="25.5" x14ac:dyDescent="0.2">
      <c r="A40" s="113" t="s">
        <v>555</v>
      </c>
      <c r="B40" s="113" t="s">
        <v>556</v>
      </c>
      <c r="C40" s="113" t="s">
        <v>557</v>
      </c>
      <c r="D40" s="113" t="s">
        <v>558</v>
      </c>
      <c r="E40" s="113">
        <v>6</v>
      </c>
      <c r="F40" s="113" t="s">
        <v>112</v>
      </c>
      <c r="G40" s="113">
        <v>18</v>
      </c>
      <c r="H40" s="114" t="s">
        <v>630</v>
      </c>
      <c r="I40" s="114" t="s">
        <v>631</v>
      </c>
      <c r="J40" s="114" t="s">
        <v>47</v>
      </c>
    </row>
    <row r="41" spans="1:10" ht="25.5" x14ac:dyDescent="0.2">
      <c r="A41" s="113" t="s">
        <v>555</v>
      </c>
      <c r="B41" s="113" t="s">
        <v>556</v>
      </c>
      <c r="C41" s="113" t="s">
        <v>557</v>
      </c>
      <c r="D41" s="113" t="s">
        <v>558</v>
      </c>
      <c r="E41" s="113">
        <v>6</v>
      </c>
      <c r="F41" s="113" t="s">
        <v>112</v>
      </c>
      <c r="G41" s="113">
        <v>20</v>
      </c>
      <c r="H41" s="114" t="s">
        <v>632</v>
      </c>
      <c r="I41" s="114" t="s">
        <v>633</v>
      </c>
      <c r="J41" s="114" t="s">
        <v>47</v>
      </c>
    </row>
    <row r="42" spans="1:10" ht="51" x14ac:dyDescent="0.2">
      <c r="A42" s="113" t="s">
        <v>555</v>
      </c>
      <c r="B42" s="113" t="s">
        <v>556</v>
      </c>
      <c r="C42" s="113" t="s">
        <v>557</v>
      </c>
      <c r="D42" s="113" t="s">
        <v>558</v>
      </c>
      <c r="E42" s="113">
        <v>6</v>
      </c>
      <c r="F42" s="113" t="s">
        <v>112</v>
      </c>
      <c r="G42" s="113">
        <v>20</v>
      </c>
      <c r="H42" s="114" t="s">
        <v>634</v>
      </c>
      <c r="I42" s="114" t="s">
        <v>635</v>
      </c>
      <c r="J42" s="114" t="s">
        <v>47</v>
      </c>
    </row>
    <row r="43" spans="1:10" ht="38.25" x14ac:dyDescent="0.2">
      <c r="A43" s="113" t="s">
        <v>555</v>
      </c>
      <c r="B43" s="113" t="s">
        <v>556</v>
      </c>
      <c r="C43" s="113" t="s">
        <v>557</v>
      </c>
      <c r="D43" s="113" t="s">
        <v>558</v>
      </c>
      <c r="E43" s="113">
        <v>6</v>
      </c>
      <c r="F43" s="113" t="s">
        <v>112</v>
      </c>
      <c r="G43" s="113">
        <v>25</v>
      </c>
      <c r="H43" s="114" t="s">
        <v>636</v>
      </c>
      <c r="I43" s="114" t="s">
        <v>637</v>
      </c>
      <c r="J43" s="114" t="s">
        <v>47</v>
      </c>
    </row>
    <row r="44" spans="1:10" ht="38.25" x14ac:dyDescent="0.2">
      <c r="A44" s="113" t="s">
        <v>555</v>
      </c>
      <c r="B44" s="113" t="s">
        <v>556</v>
      </c>
      <c r="C44" s="113" t="s">
        <v>557</v>
      </c>
      <c r="D44" s="113" t="s">
        <v>558</v>
      </c>
      <c r="E44" s="113">
        <v>6</v>
      </c>
      <c r="F44" s="113" t="s">
        <v>112</v>
      </c>
      <c r="G44" s="113">
        <v>25</v>
      </c>
      <c r="H44" s="114" t="s">
        <v>638</v>
      </c>
      <c r="I44" s="114" t="s">
        <v>639</v>
      </c>
      <c r="J44" s="114" t="s">
        <v>47</v>
      </c>
    </row>
    <row r="45" spans="1:10" ht="38.25" x14ac:dyDescent="0.2">
      <c r="A45" s="113" t="s">
        <v>555</v>
      </c>
      <c r="B45" s="113" t="s">
        <v>556</v>
      </c>
      <c r="C45" s="113" t="s">
        <v>557</v>
      </c>
      <c r="D45" s="113" t="s">
        <v>558</v>
      </c>
      <c r="E45" s="113">
        <v>6</v>
      </c>
      <c r="F45" s="113" t="s">
        <v>112</v>
      </c>
      <c r="G45" s="113">
        <v>25</v>
      </c>
      <c r="H45" s="114" t="s">
        <v>640</v>
      </c>
      <c r="I45" s="114" t="s">
        <v>641</v>
      </c>
      <c r="J45" s="114" t="s">
        <v>47</v>
      </c>
    </row>
    <row r="46" spans="1:10" ht="25.5" x14ac:dyDescent="0.2">
      <c r="A46" s="113" t="s">
        <v>555</v>
      </c>
      <c r="B46" s="113" t="s">
        <v>556</v>
      </c>
      <c r="C46" s="113" t="s">
        <v>557</v>
      </c>
      <c r="D46" s="113" t="s">
        <v>558</v>
      </c>
      <c r="E46" s="113">
        <v>7</v>
      </c>
      <c r="F46" s="113" t="s">
        <v>115</v>
      </c>
      <c r="G46" s="113">
        <v>2</v>
      </c>
      <c r="H46" s="114" t="s">
        <v>642</v>
      </c>
      <c r="I46" s="114" t="s">
        <v>643</v>
      </c>
      <c r="J46" s="114" t="s">
        <v>47</v>
      </c>
    </row>
    <row r="47" spans="1:10" ht="63.75" x14ac:dyDescent="0.2">
      <c r="A47" s="113" t="s">
        <v>555</v>
      </c>
      <c r="B47" s="113" t="s">
        <v>556</v>
      </c>
      <c r="C47" s="113" t="s">
        <v>557</v>
      </c>
      <c r="D47" s="113" t="s">
        <v>558</v>
      </c>
      <c r="E47" s="113">
        <v>7</v>
      </c>
      <c r="F47" s="113" t="s">
        <v>115</v>
      </c>
      <c r="G47" s="113">
        <v>3</v>
      </c>
      <c r="H47" s="114" t="s">
        <v>644</v>
      </c>
      <c r="I47" s="114" t="s">
        <v>645</v>
      </c>
      <c r="J47" s="114" t="s">
        <v>47</v>
      </c>
    </row>
    <row r="48" spans="1:10" ht="25.5" x14ac:dyDescent="0.2">
      <c r="A48" s="113" t="s">
        <v>555</v>
      </c>
      <c r="B48" s="113" t="s">
        <v>556</v>
      </c>
      <c r="C48" s="113" t="s">
        <v>557</v>
      </c>
      <c r="D48" s="113" t="s">
        <v>558</v>
      </c>
      <c r="E48" s="113">
        <v>8</v>
      </c>
      <c r="F48" s="113" t="s">
        <v>216</v>
      </c>
      <c r="G48" s="113">
        <v>2</v>
      </c>
      <c r="H48" s="114" t="s">
        <v>646</v>
      </c>
      <c r="I48" s="114" t="s">
        <v>647</v>
      </c>
      <c r="J48" s="114" t="s">
        <v>47</v>
      </c>
    </row>
    <row r="49" spans="1:10" ht="25.5" x14ac:dyDescent="0.2">
      <c r="A49" s="113" t="s">
        <v>555</v>
      </c>
      <c r="B49" s="113" t="s">
        <v>556</v>
      </c>
      <c r="C49" s="113" t="s">
        <v>557</v>
      </c>
      <c r="D49" s="113" t="s">
        <v>558</v>
      </c>
      <c r="E49" s="113">
        <v>8</v>
      </c>
      <c r="F49" s="113" t="s">
        <v>216</v>
      </c>
      <c r="G49" s="113">
        <v>4</v>
      </c>
      <c r="H49" s="114" t="s">
        <v>648</v>
      </c>
      <c r="I49" s="114" t="s">
        <v>648</v>
      </c>
      <c r="J49" s="114" t="s">
        <v>47</v>
      </c>
    </row>
    <row r="50" spans="1:10" ht="51" x14ac:dyDescent="0.2">
      <c r="A50" s="113" t="s">
        <v>555</v>
      </c>
      <c r="B50" s="113" t="s">
        <v>556</v>
      </c>
      <c r="C50" s="113" t="s">
        <v>557</v>
      </c>
      <c r="D50" s="113" t="s">
        <v>558</v>
      </c>
      <c r="E50" s="113">
        <v>8</v>
      </c>
      <c r="F50" s="113" t="s">
        <v>116</v>
      </c>
      <c r="G50" s="113">
        <v>23</v>
      </c>
      <c r="H50" s="114" t="s">
        <v>649</v>
      </c>
      <c r="I50" s="114" t="s">
        <v>650</v>
      </c>
      <c r="J50" s="114" t="s">
        <v>47</v>
      </c>
    </row>
    <row r="51" spans="1:10" ht="25.5" x14ac:dyDescent="0.2">
      <c r="A51" s="113" t="s">
        <v>555</v>
      </c>
      <c r="B51" s="113" t="s">
        <v>556</v>
      </c>
      <c r="C51" s="113" t="s">
        <v>557</v>
      </c>
      <c r="D51" s="113" t="s">
        <v>558</v>
      </c>
      <c r="E51" s="113">
        <v>8</v>
      </c>
      <c r="F51" s="113" t="s">
        <v>119</v>
      </c>
      <c r="G51" s="113">
        <v>30</v>
      </c>
      <c r="H51" s="114" t="s">
        <v>651</v>
      </c>
      <c r="I51" s="114" t="s">
        <v>652</v>
      </c>
      <c r="J51" s="114" t="s">
        <v>47</v>
      </c>
    </row>
    <row r="52" spans="1:10" ht="25.5" x14ac:dyDescent="0.2">
      <c r="A52" s="113" t="s">
        <v>555</v>
      </c>
      <c r="B52" s="113" t="s">
        <v>556</v>
      </c>
      <c r="C52" s="113" t="s">
        <v>557</v>
      </c>
      <c r="D52" s="113" t="s">
        <v>558</v>
      </c>
      <c r="E52" s="113">
        <v>8</v>
      </c>
      <c r="F52" s="113" t="s">
        <v>122</v>
      </c>
      <c r="G52" s="113">
        <v>34</v>
      </c>
      <c r="H52" s="114" t="s">
        <v>653</v>
      </c>
      <c r="I52" s="114" t="s">
        <v>654</v>
      </c>
      <c r="J52" s="114" t="s">
        <v>47</v>
      </c>
    </row>
    <row r="53" spans="1:10" ht="25.5" x14ac:dyDescent="0.2">
      <c r="A53" s="113" t="s">
        <v>555</v>
      </c>
      <c r="B53" s="113" t="s">
        <v>556</v>
      </c>
      <c r="C53" s="113" t="s">
        <v>557</v>
      </c>
      <c r="D53" s="113" t="s">
        <v>558</v>
      </c>
      <c r="E53" s="113">
        <v>8</v>
      </c>
      <c r="F53" s="113" t="s">
        <v>122</v>
      </c>
      <c r="G53" s="113">
        <v>34</v>
      </c>
      <c r="H53" s="114" t="s">
        <v>655</v>
      </c>
      <c r="I53" s="114" t="s">
        <v>656</v>
      </c>
      <c r="J53" s="114" t="s">
        <v>47</v>
      </c>
    </row>
    <row r="54" spans="1:10" ht="76.5" x14ac:dyDescent="0.2">
      <c r="A54" s="113" t="s">
        <v>555</v>
      </c>
      <c r="B54" s="113" t="s">
        <v>556</v>
      </c>
      <c r="C54" s="113" t="s">
        <v>557</v>
      </c>
      <c r="D54" s="113" t="s">
        <v>558</v>
      </c>
      <c r="E54" s="113">
        <v>9</v>
      </c>
      <c r="F54" s="113" t="s">
        <v>122</v>
      </c>
      <c r="G54" s="113">
        <v>1</v>
      </c>
      <c r="H54" s="114" t="s">
        <v>657</v>
      </c>
      <c r="I54" s="114" t="s">
        <v>658</v>
      </c>
      <c r="J54" s="114" t="s">
        <v>47</v>
      </c>
    </row>
    <row r="55" spans="1:10" ht="25.5" x14ac:dyDescent="0.2">
      <c r="A55" s="113" t="s">
        <v>555</v>
      </c>
      <c r="B55" s="113" t="s">
        <v>556</v>
      </c>
      <c r="C55" s="113" t="s">
        <v>557</v>
      </c>
      <c r="D55" s="113" t="s">
        <v>558</v>
      </c>
      <c r="E55" s="113">
        <v>9</v>
      </c>
      <c r="F55" s="113" t="s">
        <v>122</v>
      </c>
      <c r="G55" s="113">
        <v>6</v>
      </c>
      <c r="H55" s="114" t="s">
        <v>655</v>
      </c>
      <c r="I55" s="114" t="s">
        <v>656</v>
      </c>
      <c r="J55" s="114" t="s">
        <v>47</v>
      </c>
    </row>
    <row r="56" spans="1:10" ht="38.25" x14ac:dyDescent="0.2">
      <c r="A56" s="113" t="s">
        <v>555</v>
      </c>
      <c r="B56" s="113" t="s">
        <v>556</v>
      </c>
      <c r="C56" s="113" t="s">
        <v>557</v>
      </c>
      <c r="D56" s="113" t="s">
        <v>558</v>
      </c>
      <c r="E56" s="113">
        <v>9</v>
      </c>
      <c r="F56" s="113" t="s">
        <v>122</v>
      </c>
      <c r="G56" s="113">
        <v>9</v>
      </c>
      <c r="H56" s="114" t="s">
        <v>659</v>
      </c>
      <c r="I56" s="114" t="s">
        <v>660</v>
      </c>
      <c r="J56" s="114" t="s">
        <v>47</v>
      </c>
    </row>
    <row r="57" spans="1:10" ht="38.25" x14ac:dyDescent="0.2">
      <c r="A57" s="113" t="s">
        <v>555</v>
      </c>
      <c r="B57" s="113" t="s">
        <v>556</v>
      </c>
      <c r="C57" s="113" t="s">
        <v>557</v>
      </c>
      <c r="D57" s="113" t="s">
        <v>558</v>
      </c>
      <c r="E57" s="114">
        <v>10</v>
      </c>
      <c r="F57" s="113" t="s">
        <v>286</v>
      </c>
      <c r="G57" s="114">
        <v>6</v>
      </c>
      <c r="H57" s="114" t="s">
        <v>661</v>
      </c>
      <c r="I57" s="114" t="s">
        <v>662</v>
      </c>
      <c r="J57" s="114" t="s">
        <v>47</v>
      </c>
    </row>
    <row r="58" spans="1:10" ht="38.25" x14ac:dyDescent="0.2">
      <c r="A58" s="113" t="s">
        <v>555</v>
      </c>
      <c r="B58" s="113" t="s">
        <v>556</v>
      </c>
      <c r="C58" s="113" t="s">
        <v>557</v>
      </c>
      <c r="D58" s="113" t="s">
        <v>558</v>
      </c>
      <c r="E58" s="114">
        <v>11</v>
      </c>
      <c r="F58" s="113" t="s">
        <v>222</v>
      </c>
      <c r="G58" s="114">
        <v>4</v>
      </c>
      <c r="H58" s="114" t="s">
        <v>663</v>
      </c>
      <c r="I58" s="114" t="s">
        <v>664</v>
      </c>
      <c r="J58" s="114" t="s">
        <v>47</v>
      </c>
    </row>
    <row r="59" spans="1:10" ht="38.25" x14ac:dyDescent="0.2">
      <c r="A59" s="113" t="s">
        <v>555</v>
      </c>
      <c r="B59" s="113" t="s">
        <v>556</v>
      </c>
      <c r="C59" s="113" t="s">
        <v>557</v>
      </c>
      <c r="D59" s="113" t="s">
        <v>558</v>
      </c>
      <c r="E59" s="114">
        <v>12</v>
      </c>
      <c r="F59" s="113" t="s">
        <v>222</v>
      </c>
      <c r="G59" s="114">
        <v>4</v>
      </c>
      <c r="H59" s="114" t="s">
        <v>665</v>
      </c>
      <c r="I59" s="114" t="s">
        <v>666</v>
      </c>
      <c r="J59" s="114" t="s">
        <v>47</v>
      </c>
    </row>
    <row r="60" spans="1:10" ht="25.5" x14ac:dyDescent="0.2">
      <c r="A60" s="113" t="s">
        <v>555</v>
      </c>
      <c r="B60" s="113" t="s">
        <v>556</v>
      </c>
      <c r="C60" s="113" t="s">
        <v>557</v>
      </c>
      <c r="D60" s="113" t="s">
        <v>558</v>
      </c>
      <c r="E60" s="114">
        <v>13</v>
      </c>
      <c r="F60" s="113" t="s">
        <v>232</v>
      </c>
      <c r="G60" s="114">
        <v>6</v>
      </c>
      <c r="H60" s="114" t="s">
        <v>667</v>
      </c>
      <c r="I60" s="114" t="s">
        <v>668</v>
      </c>
      <c r="J60" s="114" t="s">
        <v>47</v>
      </c>
    </row>
    <row r="61" spans="1:10" ht="25.5" x14ac:dyDescent="0.2">
      <c r="A61" s="113" t="s">
        <v>555</v>
      </c>
      <c r="B61" s="113" t="s">
        <v>556</v>
      </c>
      <c r="C61" s="113" t="s">
        <v>557</v>
      </c>
      <c r="D61" s="113" t="s">
        <v>558</v>
      </c>
      <c r="E61" s="114">
        <v>13</v>
      </c>
      <c r="F61" s="113" t="s">
        <v>239</v>
      </c>
      <c r="G61" s="114">
        <v>18</v>
      </c>
      <c r="H61" s="114" t="s">
        <v>667</v>
      </c>
      <c r="I61" s="114" t="s">
        <v>668</v>
      </c>
      <c r="J61" s="114" t="s">
        <v>47</v>
      </c>
    </row>
    <row r="62" spans="1:10" ht="51" x14ac:dyDescent="0.2">
      <c r="A62" s="113" t="s">
        <v>555</v>
      </c>
      <c r="B62" s="113" t="s">
        <v>556</v>
      </c>
      <c r="C62" s="113" t="s">
        <v>557</v>
      </c>
      <c r="D62" s="113" t="s">
        <v>558</v>
      </c>
      <c r="E62" s="114">
        <v>14</v>
      </c>
      <c r="F62" s="113" t="s">
        <v>239</v>
      </c>
      <c r="G62" s="114">
        <v>5</v>
      </c>
      <c r="H62" s="114" t="s">
        <v>669</v>
      </c>
      <c r="I62" s="114" t="s">
        <v>670</v>
      </c>
      <c r="J62" s="114" t="s">
        <v>47</v>
      </c>
    </row>
    <row r="63" spans="1:10" ht="38.25" x14ac:dyDescent="0.2">
      <c r="A63" s="113" t="s">
        <v>555</v>
      </c>
      <c r="B63" s="113" t="s">
        <v>556</v>
      </c>
      <c r="C63" s="113" t="s">
        <v>557</v>
      </c>
      <c r="D63" s="113" t="s">
        <v>558</v>
      </c>
      <c r="E63" s="114">
        <v>14</v>
      </c>
      <c r="F63" s="113" t="s">
        <v>239</v>
      </c>
      <c r="G63" s="114">
        <v>14</v>
      </c>
      <c r="H63" s="114" t="s">
        <v>671</v>
      </c>
      <c r="I63" s="114" t="s">
        <v>672</v>
      </c>
      <c r="J63" s="114" t="s">
        <v>47</v>
      </c>
    </row>
    <row r="64" spans="1:10" ht="25.5" x14ac:dyDescent="0.2">
      <c r="A64" s="113" t="s">
        <v>555</v>
      </c>
      <c r="B64" s="113" t="s">
        <v>556</v>
      </c>
      <c r="C64" s="113" t="s">
        <v>557</v>
      </c>
      <c r="D64" s="113" t="s">
        <v>558</v>
      </c>
      <c r="E64" s="114">
        <v>14</v>
      </c>
      <c r="F64" s="113" t="s">
        <v>125</v>
      </c>
      <c r="G64" s="114">
        <v>17</v>
      </c>
      <c r="H64" s="114" t="s">
        <v>673</v>
      </c>
      <c r="I64" s="114" t="s">
        <v>668</v>
      </c>
      <c r="J64" s="114" t="s">
        <v>47</v>
      </c>
    </row>
    <row r="65" spans="1:10" ht="38.25" x14ac:dyDescent="0.2">
      <c r="A65" s="113" t="s">
        <v>555</v>
      </c>
      <c r="B65" s="113" t="s">
        <v>556</v>
      </c>
      <c r="C65" s="113" t="s">
        <v>557</v>
      </c>
      <c r="D65" s="113" t="s">
        <v>558</v>
      </c>
      <c r="E65" s="114">
        <v>15</v>
      </c>
      <c r="F65" s="113" t="s">
        <v>128</v>
      </c>
      <c r="G65" s="114">
        <v>8</v>
      </c>
      <c r="H65" s="114" t="s">
        <v>674</v>
      </c>
      <c r="I65" s="114" t="s">
        <v>668</v>
      </c>
      <c r="J65" s="114" t="s">
        <v>47</v>
      </c>
    </row>
    <row r="66" spans="1:10" ht="25.5" x14ac:dyDescent="0.2">
      <c r="A66" s="113" t="s">
        <v>555</v>
      </c>
      <c r="B66" s="113" t="s">
        <v>556</v>
      </c>
      <c r="C66" s="113" t="s">
        <v>557</v>
      </c>
      <c r="D66" s="113" t="s">
        <v>558</v>
      </c>
      <c r="E66" s="114">
        <v>16</v>
      </c>
      <c r="F66" s="113" t="s">
        <v>675</v>
      </c>
      <c r="G66" s="114">
        <v>9</v>
      </c>
      <c r="H66" s="114" t="s">
        <v>676</v>
      </c>
      <c r="I66" t="s">
        <v>677</v>
      </c>
      <c r="J66" s="114" t="s">
        <v>47</v>
      </c>
    </row>
    <row r="67" spans="1:10" ht="25.5" x14ac:dyDescent="0.2">
      <c r="A67" s="113" t="s">
        <v>555</v>
      </c>
      <c r="B67" s="113" t="s">
        <v>556</v>
      </c>
      <c r="C67" s="113" t="s">
        <v>557</v>
      </c>
      <c r="D67" s="113" t="s">
        <v>558</v>
      </c>
      <c r="E67" s="114">
        <v>16</v>
      </c>
      <c r="F67" s="113" t="s">
        <v>258</v>
      </c>
      <c r="G67" s="114">
        <v>11</v>
      </c>
      <c r="H67" t="s">
        <v>678</v>
      </c>
      <c r="I67" s="114" t="s">
        <v>679</v>
      </c>
      <c r="J67" s="114" t="s">
        <v>47</v>
      </c>
    </row>
    <row r="68" spans="1:10" ht="38.25" x14ac:dyDescent="0.2">
      <c r="A68" s="113" t="s">
        <v>555</v>
      </c>
      <c r="B68" s="113" t="s">
        <v>556</v>
      </c>
      <c r="C68" s="113" t="s">
        <v>557</v>
      </c>
      <c r="D68" s="113" t="s">
        <v>558</v>
      </c>
      <c r="E68" s="114">
        <v>17</v>
      </c>
      <c r="F68" s="113" t="s">
        <v>258</v>
      </c>
      <c r="G68" s="114">
        <v>1</v>
      </c>
      <c r="H68" s="114" t="s">
        <v>680</v>
      </c>
      <c r="I68" s="114" t="s">
        <v>681</v>
      </c>
      <c r="J68" s="114" t="s">
        <v>47</v>
      </c>
    </row>
    <row r="69" spans="1:10" ht="51" x14ac:dyDescent="0.2">
      <c r="A69" s="113" t="s">
        <v>555</v>
      </c>
      <c r="B69" s="113" t="s">
        <v>556</v>
      </c>
      <c r="C69" s="113" t="s">
        <v>557</v>
      </c>
      <c r="D69" s="113" t="s">
        <v>558</v>
      </c>
      <c r="E69" s="114">
        <v>17</v>
      </c>
      <c r="F69" s="113" t="s">
        <v>129</v>
      </c>
      <c r="G69" s="114">
        <v>4</v>
      </c>
      <c r="H69" s="114" t="s">
        <v>682</v>
      </c>
      <c r="I69" s="114" t="s">
        <v>683</v>
      </c>
      <c r="J69" s="114" t="s">
        <v>47</v>
      </c>
    </row>
    <row r="70" spans="1:10" ht="51" x14ac:dyDescent="0.2">
      <c r="A70" s="113" t="s">
        <v>555</v>
      </c>
      <c r="B70" s="113" t="s">
        <v>556</v>
      </c>
      <c r="C70" s="113" t="s">
        <v>557</v>
      </c>
      <c r="D70" s="113" t="s">
        <v>558</v>
      </c>
      <c r="E70" s="114">
        <v>18</v>
      </c>
      <c r="F70" s="113" t="s">
        <v>129</v>
      </c>
      <c r="G70" s="114">
        <v>1</v>
      </c>
      <c r="H70" s="114" t="s">
        <v>684</v>
      </c>
      <c r="I70" s="114" t="s">
        <v>685</v>
      </c>
      <c r="J70" s="114" t="s">
        <v>47</v>
      </c>
    </row>
    <row r="71" spans="1:10" ht="76.5" x14ac:dyDescent="0.2">
      <c r="A71" s="113" t="s">
        <v>555</v>
      </c>
      <c r="B71" s="113" t="s">
        <v>556</v>
      </c>
      <c r="C71" s="113" t="s">
        <v>557</v>
      </c>
      <c r="D71" s="113" t="s">
        <v>558</v>
      </c>
      <c r="E71" s="114">
        <v>20</v>
      </c>
      <c r="F71" s="113" t="s">
        <v>132</v>
      </c>
      <c r="G71" s="114">
        <v>1</v>
      </c>
      <c r="H71" s="114" t="s">
        <v>686</v>
      </c>
      <c r="I71" s="114" t="s">
        <v>687</v>
      </c>
      <c r="J71" s="114" t="s">
        <v>47</v>
      </c>
    </row>
    <row r="72" spans="1:10" ht="38.25" x14ac:dyDescent="0.2">
      <c r="A72" s="113" t="s">
        <v>555</v>
      </c>
      <c r="B72" s="113" t="s">
        <v>556</v>
      </c>
      <c r="C72" s="113" t="s">
        <v>557</v>
      </c>
      <c r="D72" s="113" t="s">
        <v>558</v>
      </c>
      <c r="E72" s="114">
        <v>21</v>
      </c>
      <c r="F72" s="113" t="s">
        <v>277</v>
      </c>
      <c r="G72" s="114">
        <v>13</v>
      </c>
      <c r="H72" s="114" t="s">
        <v>688</v>
      </c>
      <c r="I72" s="114" t="s">
        <v>681</v>
      </c>
      <c r="J72" s="114" t="s">
        <v>47</v>
      </c>
    </row>
    <row r="73" spans="1:10" ht="38.25" x14ac:dyDescent="0.2">
      <c r="A73" s="113" t="s">
        <v>555</v>
      </c>
      <c r="B73" s="113" t="s">
        <v>556</v>
      </c>
      <c r="C73" s="113" t="s">
        <v>557</v>
      </c>
      <c r="D73" s="113" t="s">
        <v>558</v>
      </c>
      <c r="E73" s="114">
        <v>21</v>
      </c>
      <c r="F73" s="113" t="s">
        <v>134</v>
      </c>
      <c r="G73" s="114">
        <v>15</v>
      </c>
      <c r="H73" s="114" t="s">
        <v>689</v>
      </c>
      <c r="I73" s="114" t="s">
        <v>690</v>
      </c>
      <c r="J73" s="114" t="s">
        <v>47</v>
      </c>
    </row>
    <row r="74" spans="1:10" ht="25.5" x14ac:dyDescent="0.2">
      <c r="A74" s="113" t="s">
        <v>555</v>
      </c>
      <c r="B74" s="113" t="s">
        <v>556</v>
      </c>
      <c r="C74" s="113" t="s">
        <v>557</v>
      </c>
      <c r="D74" s="113" t="s">
        <v>558</v>
      </c>
      <c r="E74" s="114">
        <v>22</v>
      </c>
      <c r="F74" s="113" t="s">
        <v>134</v>
      </c>
      <c r="G74" s="114">
        <v>15</v>
      </c>
      <c r="H74" s="114" t="s">
        <v>691</v>
      </c>
      <c r="I74" s="114" t="s">
        <v>692</v>
      </c>
      <c r="J74" s="114" t="s">
        <v>47</v>
      </c>
    </row>
    <row r="75" spans="1:10" ht="63.75" x14ac:dyDescent="0.2">
      <c r="A75" s="113" t="s">
        <v>555</v>
      </c>
      <c r="B75" s="113" t="s">
        <v>556</v>
      </c>
      <c r="C75" s="113" t="s">
        <v>557</v>
      </c>
      <c r="D75" s="113" t="s">
        <v>558</v>
      </c>
      <c r="E75" s="114">
        <v>23</v>
      </c>
      <c r="F75" s="113" t="s">
        <v>693</v>
      </c>
      <c r="G75" s="114">
        <v>1</v>
      </c>
      <c r="H75" s="114" t="s">
        <v>694</v>
      </c>
      <c r="I75" s="114" t="s">
        <v>695</v>
      </c>
      <c r="J75" s="114" t="s">
        <v>47</v>
      </c>
    </row>
    <row r="76" spans="1:10" ht="63.75" x14ac:dyDescent="0.2">
      <c r="A76" s="113" t="s">
        <v>555</v>
      </c>
      <c r="B76" s="113" t="s">
        <v>556</v>
      </c>
      <c r="C76" s="113" t="s">
        <v>557</v>
      </c>
      <c r="D76" s="113" t="s">
        <v>558</v>
      </c>
      <c r="E76" s="114">
        <v>23</v>
      </c>
      <c r="F76" s="113" t="s">
        <v>696</v>
      </c>
      <c r="G76" s="114">
        <v>2</v>
      </c>
      <c r="H76" s="114" t="s">
        <v>697</v>
      </c>
      <c r="I76" s="114" t="s">
        <v>698</v>
      </c>
      <c r="J76" s="114" t="s">
        <v>47</v>
      </c>
    </row>
    <row r="77" spans="1:10" ht="25.5" x14ac:dyDescent="0.2">
      <c r="A77" s="113" t="s">
        <v>555</v>
      </c>
      <c r="B77" s="113" t="s">
        <v>556</v>
      </c>
      <c r="C77" s="113" t="s">
        <v>557</v>
      </c>
      <c r="D77" s="113" t="s">
        <v>558</v>
      </c>
      <c r="E77" s="114">
        <v>25</v>
      </c>
      <c r="F77" s="113" t="s">
        <v>699</v>
      </c>
      <c r="G77" s="114">
        <v>12</v>
      </c>
      <c r="H77" s="114" t="s">
        <v>700</v>
      </c>
      <c r="I77" s="114" t="s">
        <v>701</v>
      </c>
      <c r="J77" s="114" t="s">
        <v>47</v>
      </c>
    </row>
    <row r="78" spans="1:10" ht="25.5" x14ac:dyDescent="0.2">
      <c r="A78" s="113" t="s">
        <v>555</v>
      </c>
      <c r="B78" s="113" t="s">
        <v>556</v>
      </c>
      <c r="C78" s="113" t="s">
        <v>557</v>
      </c>
      <c r="D78" s="113" t="s">
        <v>558</v>
      </c>
      <c r="E78" s="114">
        <v>25</v>
      </c>
      <c r="F78" s="114" t="s">
        <v>702</v>
      </c>
      <c r="G78" s="114">
        <v>16</v>
      </c>
      <c r="H78" s="114" t="s">
        <v>703</v>
      </c>
      <c r="I78" s="114" t="s">
        <v>704</v>
      </c>
      <c r="J78" s="114" t="s">
        <v>47</v>
      </c>
    </row>
    <row r="79" spans="1:10" ht="25.5" x14ac:dyDescent="0.2">
      <c r="A79" s="113" t="s">
        <v>555</v>
      </c>
      <c r="B79" s="113" t="s">
        <v>556</v>
      </c>
      <c r="C79" s="113" t="s">
        <v>557</v>
      </c>
      <c r="D79" s="113" t="s">
        <v>558</v>
      </c>
      <c r="E79" s="114">
        <v>25</v>
      </c>
      <c r="F79" s="114" t="s">
        <v>702</v>
      </c>
      <c r="G79" s="114">
        <v>16</v>
      </c>
      <c r="H79" s="114" t="s">
        <v>705</v>
      </c>
      <c r="I79" s="114" t="s">
        <v>706</v>
      </c>
      <c r="J79" s="114" t="s">
        <v>47</v>
      </c>
    </row>
    <row r="80" spans="1:10" ht="38.25" x14ac:dyDescent="0.2">
      <c r="A80" s="113" t="s">
        <v>555</v>
      </c>
      <c r="B80" s="113" t="s">
        <v>556</v>
      </c>
      <c r="C80" s="113" t="s">
        <v>557</v>
      </c>
      <c r="D80" s="113" t="s">
        <v>558</v>
      </c>
      <c r="E80" s="114">
        <v>25</v>
      </c>
      <c r="F80" s="114" t="s">
        <v>702</v>
      </c>
      <c r="G80" s="114">
        <v>16</v>
      </c>
      <c r="H80" s="114" t="s">
        <v>707</v>
      </c>
      <c r="I80" s="114" t="s">
        <v>708</v>
      </c>
      <c r="J80" s="114" t="s">
        <v>47</v>
      </c>
    </row>
    <row r="81" spans="1:10" ht="25.5" x14ac:dyDescent="0.2">
      <c r="A81" s="113" t="s">
        <v>555</v>
      </c>
      <c r="B81" s="113" t="s">
        <v>556</v>
      </c>
      <c r="C81" s="113" t="s">
        <v>557</v>
      </c>
      <c r="D81" s="113" t="s">
        <v>558</v>
      </c>
      <c r="E81" s="114">
        <v>25</v>
      </c>
      <c r="F81" s="114" t="s">
        <v>702</v>
      </c>
      <c r="G81" s="114">
        <v>16</v>
      </c>
      <c r="H81" s="114" t="s">
        <v>709</v>
      </c>
      <c r="I81" s="114" t="s">
        <v>710</v>
      </c>
      <c r="J81" s="114" t="s">
        <v>47</v>
      </c>
    </row>
    <row r="82" spans="1:10" ht="38.25" x14ac:dyDescent="0.2">
      <c r="A82" s="113" t="s">
        <v>555</v>
      </c>
      <c r="B82" s="113" t="s">
        <v>556</v>
      </c>
      <c r="C82" s="113" t="s">
        <v>557</v>
      </c>
      <c r="D82" s="113" t="s">
        <v>558</v>
      </c>
      <c r="E82" s="114">
        <v>26</v>
      </c>
      <c r="F82" s="114" t="s">
        <v>702</v>
      </c>
      <c r="G82" s="114">
        <v>1</v>
      </c>
      <c r="H82" s="114" t="s">
        <v>711</v>
      </c>
      <c r="I82" s="114" t="s">
        <v>712</v>
      </c>
      <c r="J82" s="114" t="s">
        <v>47</v>
      </c>
    </row>
    <row r="83" spans="1:10" ht="38.25" x14ac:dyDescent="0.2">
      <c r="A83" s="113" t="s">
        <v>555</v>
      </c>
      <c r="B83" s="113" t="s">
        <v>556</v>
      </c>
      <c r="C83" s="113" t="s">
        <v>557</v>
      </c>
      <c r="D83" s="113" t="s">
        <v>558</v>
      </c>
      <c r="E83" s="114">
        <v>27</v>
      </c>
      <c r="F83" s="114">
        <v>11.3</v>
      </c>
      <c r="G83" s="114">
        <v>7</v>
      </c>
      <c r="H83" s="114" t="s">
        <v>713</v>
      </c>
      <c r="I83" s="114" t="s">
        <v>714</v>
      </c>
      <c r="J83" s="114" t="s">
        <v>47</v>
      </c>
    </row>
  </sheetData>
  <sheetProtection selectLockedCells="1" selectUnlockedCells="1"/>
  <mergeCells count="1">
    <mergeCell ref="A1:J1"/>
  </mergeCells>
  <pageMargins left="0.75" right="0.75" top="1" bottom="1" header="0.51180555555555551" footer="0.51180555555555551"/>
  <pageSetup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topLeftCell="A4" workbookViewId="0">
      <selection activeCell="C2" sqref="C2"/>
    </sheetView>
  </sheetViews>
  <sheetFormatPr defaultRowHeight="12.75" x14ac:dyDescent="0.2"/>
  <cols>
    <col min="2" max="2" width="12" bestFit="1" customWidth="1"/>
    <col min="3" max="3" width="13.42578125" bestFit="1" customWidth="1"/>
    <col min="4" max="4" width="2.28515625" bestFit="1" customWidth="1"/>
    <col min="5" max="5" width="4.28515625" bestFit="1" customWidth="1"/>
  </cols>
  <sheetData>
    <row r="1" spans="2:7" x14ac:dyDescent="0.2">
      <c r="B1" t="s">
        <v>474</v>
      </c>
      <c r="C1" t="s">
        <v>475</v>
      </c>
      <c r="D1" t="s">
        <v>364</v>
      </c>
      <c r="E1" t="s">
        <v>47</v>
      </c>
      <c r="F1" t="s">
        <v>477</v>
      </c>
      <c r="G1" t="s">
        <v>478</v>
      </c>
    </row>
    <row r="2" spans="2:7" x14ac:dyDescent="0.2">
      <c r="B2" s="32">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x14ac:dyDescent="0.2">
      <c r="B3" s="32">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x14ac:dyDescent="0.2">
      <c r="B4" s="32">
        <v>3.2</v>
      </c>
      <c r="C4">
        <f>COUNTIF('LB126 (by section) (Nov-2016)'!G2:$G$203,statistics!B4)</f>
        <v>3</v>
      </c>
      <c r="D4">
        <f>COUNTIFS('LB126 (by author)'!$G$2:$G$203,statistics!B4,'LB126 (by author)'!$K$2:$K$203,"Y")</f>
        <v>0</v>
      </c>
      <c r="E4">
        <f>COUNTIFS('LB126 (by author)'!$G$2:$G$203,statistics!B4,'LB126 (by author)'!$K$2:$K$203,"Yes")</f>
        <v>1</v>
      </c>
      <c r="F4">
        <f t="shared" si="0"/>
        <v>1</v>
      </c>
      <c r="G4">
        <f t="shared" si="1"/>
        <v>2</v>
      </c>
    </row>
    <row r="5" spans="2:7" x14ac:dyDescent="0.2">
      <c r="B5" s="32"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x14ac:dyDescent="0.2">
      <c r="B6" s="32"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x14ac:dyDescent="0.2">
      <c r="B7" s="32"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x14ac:dyDescent="0.2">
      <c r="B8" s="32"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x14ac:dyDescent="0.2">
      <c r="B9" s="32"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x14ac:dyDescent="0.2">
      <c r="B10" s="32"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x14ac:dyDescent="0.2">
      <c r="B11" s="32"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x14ac:dyDescent="0.2">
      <c r="B12" s="32"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x14ac:dyDescent="0.2">
      <c r="B13" s="32"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x14ac:dyDescent="0.2">
      <c r="B14" s="32"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x14ac:dyDescent="0.2">
      <c r="B15" s="32"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x14ac:dyDescent="0.2">
      <c r="B16" s="32"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x14ac:dyDescent="0.2">
      <c r="B17" s="32"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x14ac:dyDescent="0.2">
      <c r="B18" s="32"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x14ac:dyDescent="0.2">
      <c r="B19" s="32"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x14ac:dyDescent="0.2">
      <c r="B20" s="33"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x14ac:dyDescent="0.2">
      <c r="B21" s="32"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x14ac:dyDescent="0.2">
      <c r="B22" s="34"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x14ac:dyDescent="0.2">
      <c r="B23" s="32"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x14ac:dyDescent="0.2">
      <c r="B24" s="34"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x14ac:dyDescent="0.2">
      <c r="B25" s="34"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x14ac:dyDescent="0.2">
      <c r="B26" s="32"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x14ac:dyDescent="0.2">
      <c r="B27" s="34"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x14ac:dyDescent="0.2">
      <c r="B28" s="34"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x14ac:dyDescent="0.2">
      <c r="B29" s="32"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x14ac:dyDescent="0.2">
      <c r="B30" s="32"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x14ac:dyDescent="0.2">
      <c r="B31" s="32"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x14ac:dyDescent="0.2">
      <c r="B32" s="32"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x14ac:dyDescent="0.2">
      <c r="B33" s="32"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x14ac:dyDescent="0.2">
      <c r="B34" s="32"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x14ac:dyDescent="0.2">
      <c r="B35" s="32"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x14ac:dyDescent="0.2">
      <c r="B36" s="32"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x14ac:dyDescent="0.2">
      <c r="B37" s="32"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x14ac:dyDescent="0.2">
      <c r="B38" s="34"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x14ac:dyDescent="0.2">
      <c r="B39" s="34"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x14ac:dyDescent="0.2">
      <c r="B40" s="34"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x14ac:dyDescent="0.2">
      <c r="B41" s="32"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x14ac:dyDescent="0.2">
      <c r="B42" s="32"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x14ac:dyDescent="0.2">
      <c r="B43" s="32"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x14ac:dyDescent="0.2">
      <c r="B44" s="33"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x14ac:dyDescent="0.2">
      <c r="B45" s="33"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x14ac:dyDescent="0.2">
      <c r="B46" s="33"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x14ac:dyDescent="0.2">
      <c r="B47" s="33"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x14ac:dyDescent="0.2">
      <c r="B48" s="34"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x14ac:dyDescent="0.2">
      <c r="B49" s="34"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x14ac:dyDescent="0.2">
      <c r="B50" s="32"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x14ac:dyDescent="0.2">
      <c r="B51" s="34"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x14ac:dyDescent="0.2">
      <c r="B52" s="34"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x14ac:dyDescent="0.2">
      <c r="B53" s="32"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x14ac:dyDescent="0.2">
      <c r="B54" s="32"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x14ac:dyDescent="0.2">
      <c r="B55" s="34"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x14ac:dyDescent="0.2">
      <c r="B56" s="32"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x14ac:dyDescent="0.2">
      <c r="B57" s="33"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x14ac:dyDescent="0.2">
      <c r="B58" s="32"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x14ac:dyDescent="0.2">
      <c r="B59" s="32">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x14ac:dyDescent="0.2">
      <c r="B60" s="32"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x14ac:dyDescent="0.2">
      <c r="B61" s="32"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x14ac:dyDescent="0.2">
      <c r="B62" s="32" t="s">
        <v>476</v>
      </c>
      <c r="C62">
        <v>1</v>
      </c>
      <c r="D62">
        <f>COUNTIFS('LB126 (by author)'!$G$2:$G$203,statistics!B62,'LB126 (by author)'!$K$2:$K$203,"Y")</f>
        <v>0</v>
      </c>
      <c r="E62">
        <f>COUNTIFS('LB126 (by author)'!$G$2:$G$203,statistics!B62,'LB126 (by author)'!$K$2:$K$203,"Yes")</f>
        <v>0</v>
      </c>
      <c r="F62">
        <f t="shared" si="0"/>
        <v>0</v>
      </c>
      <c r="G62">
        <f t="shared" si="1"/>
        <v>1</v>
      </c>
    </row>
    <row r="63" spans="2:7" x14ac:dyDescent="0.2">
      <c r="B63" s="35"/>
      <c r="C63">
        <f>SUM(C2:C62)</f>
        <v>202</v>
      </c>
      <c r="F63">
        <f>SUM(F2:F62)</f>
        <v>112</v>
      </c>
      <c r="G63">
        <f>SUM(G2:G62)</f>
        <v>90</v>
      </c>
    </row>
    <row r="64" spans="2:7" x14ac:dyDescent="0.2">
      <c r="B64" s="35"/>
      <c r="F64" s="36">
        <f>F63/$C$63</f>
        <v>0.5544554455445545</v>
      </c>
      <c r="G64" s="36">
        <f>G63/$C$63</f>
        <v>0.44554455445544555</v>
      </c>
    </row>
    <row r="65" spans="2:2" x14ac:dyDescent="0.2">
      <c r="B65" s="35"/>
    </row>
    <row r="66" spans="2:2" x14ac:dyDescent="0.2">
      <c r="B66" s="35"/>
    </row>
    <row r="67" spans="2:2" x14ac:dyDescent="0.2">
      <c r="B67" s="35"/>
    </row>
    <row r="68" spans="2:2" x14ac:dyDescent="0.2">
      <c r="B68" s="35"/>
    </row>
    <row r="69" spans="2:2" x14ac:dyDescent="0.2">
      <c r="B69" s="35"/>
    </row>
    <row r="70" spans="2:2" x14ac:dyDescent="0.2">
      <c r="B70" s="35"/>
    </row>
    <row r="71" spans="2:2" x14ac:dyDescent="0.2">
      <c r="B71" s="35"/>
    </row>
    <row r="72" spans="2:2" x14ac:dyDescent="0.2">
      <c r="B72" s="35"/>
    </row>
    <row r="73" spans="2:2" x14ac:dyDescent="0.2">
      <c r="B73" s="35"/>
    </row>
    <row r="74" spans="2:2" x14ac:dyDescent="0.2">
      <c r="B74" s="35"/>
    </row>
    <row r="75" spans="2:2" x14ac:dyDescent="0.2">
      <c r="B75" s="35"/>
    </row>
    <row r="76" spans="2:2" x14ac:dyDescent="0.2">
      <c r="B76" s="35"/>
    </row>
    <row r="77" spans="2:2" x14ac:dyDescent="0.2">
      <c r="B77" s="35"/>
    </row>
    <row r="78" spans="2:2" x14ac:dyDescent="0.2">
      <c r="B78" s="35"/>
    </row>
    <row r="79" spans="2:2" x14ac:dyDescent="0.2">
      <c r="B79" s="35"/>
    </row>
    <row r="80" spans="2:2" x14ac:dyDescent="0.2">
      <c r="B80" s="35"/>
    </row>
    <row r="81" spans="2:2" x14ac:dyDescent="0.2">
      <c r="B81" s="35"/>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row r="92" spans="2:2" x14ac:dyDescent="0.2">
      <c r="B92" s="35"/>
    </row>
    <row r="93" spans="2:2" x14ac:dyDescent="0.2">
      <c r="B93" s="35"/>
    </row>
    <row r="94" spans="2:2" x14ac:dyDescent="0.2">
      <c r="B94" s="35"/>
    </row>
    <row r="95" spans="2:2" x14ac:dyDescent="0.2">
      <c r="B95" s="35"/>
    </row>
    <row r="96" spans="2:2" x14ac:dyDescent="0.2">
      <c r="B96" s="35"/>
    </row>
    <row r="97" spans="2:2" x14ac:dyDescent="0.2">
      <c r="B97" s="35"/>
    </row>
    <row r="98" spans="2:2" x14ac:dyDescent="0.2">
      <c r="B98" s="35"/>
    </row>
    <row r="99" spans="2:2" x14ac:dyDescent="0.2">
      <c r="B99" s="35"/>
    </row>
    <row r="100" spans="2:2" x14ac:dyDescent="0.2">
      <c r="B100" s="35"/>
    </row>
    <row r="101" spans="2:2" x14ac:dyDescent="0.2">
      <c r="B101" s="35"/>
    </row>
    <row r="102" spans="2:2" x14ac:dyDescent="0.2">
      <c r="B102" s="35"/>
    </row>
    <row r="103" spans="2:2" x14ac:dyDescent="0.2">
      <c r="B103" s="35"/>
    </row>
    <row r="104" spans="2:2" x14ac:dyDescent="0.2">
      <c r="B104" s="35"/>
    </row>
    <row r="105" spans="2:2" x14ac:dyDescent="0.2">
      <c r="B105" s="35"/>
    </row>
    <row r="106" spans="2:2" x14ac:dyDescent="0.2">
      <c r="B106" s="35"/>
    </row>
    <row r="107" spans="2:2" x14ac:dyDescent="0.2">
      <c r="B107" s="35"/>
    </row>
    <row r="108" spans="2:2" x14ac:dyDescent="0.2">
      <c r="B108" s="35"/>
    </row>
    <row r="109" spans="2:2" x14ac:dyDescent="0.2">
      <c r="B109" s="35"/>
    </row>
    <row r="110" spans="2:2" x14ac:dyDescent="0.2">
      <c r="B110" s="35"/>
    </row>
    <row r="111" spans="2:2" x14ac:dyDescent="0.2">
      <c r="B111" s="35"/>
    </row>
    <row r="112" spans="2:2" x14ac:dyDescent="0.2">
      <c r="B112" s="35"/>
    </row>
    <row r="113" spans="2:2" x14ac:dyDescent="0.2">
      <c r="B113" s="35"/>
    </row>
    <row r="114" spans="2:2" x14ac:dyDescent="0.2">
      <c r="B114" s="35"/>
    </row>
    <row r="115" spans="2:2" x14ac:dyDescent="0.2">
      <c r="B115" s="35"/>
    </row>
    <row r="116" spans="2:2" x14ac:dyDescent="0.2">
      <c r="B116" s="35"/>
    </row>
    <row r="117" spans="2:2" x14ac:dyDescent="0.2">
      <c r="B117" s="35"/>
    </row>
    <row r="118" spans="2:2" x14ac:dyDescent="0.2">
      <c r="B118" s="35"/>
    </row>
    <row r="119" spans="2:2" x14ac:dyDescent="0.2">
      <c r="B119" s="35"/>
    </row>
    <row r="120" spans="2:2" x14ac:dyDescent="0.2">
      <c r="B120" s="35"/>
    </row>
    <row r="121" spans="2:2" x14ac:dyDescent="0.2">
      <c r="B121" s="35"/>
    </row>
    <row r="122" spans="2:2" x14ac:dyDescent="0.2">
      <c r="B122" s="35"/>
    </row>
    <row r="123" spans="2:2" x14ac:dyDescent="0.2">
      <c r="B123" s="35"/>
    </row>
    <row r="124" spans="2:2" x14ac:dyDescent="0.2">
      <c r="B124" s="35"/>
    </row>
    <row r="125" spans="2:2" x14ac:dyDescent="0.2">
      <c r="B125" s="35"/>
    </row>
    <row r="126" spans="2:2" x14ac:dyDescent="0.2">
      <c r="B126" s="35"/>
    </row>
    <row r="127" spans="2:2" x14ac:dyDescent="0.2">
      <c r="B127" s="35"/>
    </row>
    <row r="128" spans="2:2" x14ac:dyDescent="0.2">
      <c r="B128" s="35"/>
    </row>
    <row r="129" spans="2:2" x14ac:dyDescent="0.2">
      <c r="B129" s="35"/>
    </row>
    <row r="130" spans="2:2" x14ac:dyDescent="0.2">
      <c r="B130" s="35"/>
    </row>
    <row r="131" spans="2:2" x14ac:dyDescent="0.2">
      <c r="B131" s="35"/>
    </row>
    <row r="132" spans="2:2" x14ac:dyDescent="0.2">
      <c r="B132" s="35"/>
    </row>
    <row r="133" spans="2:2" x14ac:dyDescent="0.2">
      <c r="B133" s="35"/>
    </row>
    <row r="134" spans="2:2" x14ac:dyDescent="0.2">
      <c r="B134" s="35"/>
    </row>
    <row r="135" spans="2:2" x14ac:dyDescent="0.2">
      <c r="B135" s="35"/>
    </row>
    <row r="136" spans="2:2" x14ac:dyDescent="0.2">
      <c r="B136" s="35"/>
    </row>
    <row r="137" spans="2:2" x14ac:dyDescent="0.2">
      <c r="B137" s="35"/>
    </row>
    <row r="138" spans="2:2" x14ac:dyDescent="0.2">
      <c r="B138" s="35"/>
    </row>
    <row r="139" spans="2:2" x14ac:dyDescent="0.2">
      <c r="B139" s="35"/>
    </row>
    <row r="140" spans="2:2" x14ac:dyDescent="0.2">
      <c r="B140" s="35"/>
    </row>
    <row r="141" spans="2:2" x14ac:dyDescent="0.2">
      <c r="B141" s="35"/>
    </row>
    <row r="142" spans="2:2" x14ac:dyDescent="0.2">
      <c r="B142" s="35"/>
    </row>
    <row r="143" spans="2:2" x14ac:dyDescent="0.2">
      <c r="B143" s="35"/>
    </row>
    <row r="144" spans="2:2" x14ac:dyDescent="0.2">
      <c r="B144" s="35"/>
    </row>
    <row r="145" spans="2:2" x14ac:dyDescent="0.2">
      <c r="B145" s="35"/>
    </row>
    <row r="146" spans="2:2" x14ac:dyDescent="0.2">
      <c r="B146" s="35"/>
    </row>
    <row r="147" spans="2:2" x14ac:dyDescent="0.2">
      <c r="B147" s="35"/>
    </row>
    <row r="148" spans="2:2" x14ac:dyDescent="0.2">
      <c r="B148" s="35"/>
    </row>
    <row r="149" spans="2:2" x14ac:dyDescent="0.2">
      <c r="B149" s="35"/>
    </row>
    <row r="150" spans="2:2" x14ac:dyDescent="0.2">
      <c r="B150" s="35"/>
    </row>
    <row r="151" spans="2:2" x14ac:dyDescent="0.2">
      <c r="B151" s="35"/>
    </row>
    <row r="152" spans="2:2" x14ac:dyDescent="0.2">
      <c r="B152" s="35"/>
    </row>
    <row r="153" spans="2:2" x14ac:dyDescent="0.2">
      <c r="B153" s="35"/>
    </row>
    <row r="154" spans="2:2" x14ac:dyDescent="0.2">
      <c r="B154" s="35"/>
    </row>
    <row r="155" spans="2:2" x14ac:dyDescent="0.2">
      <c r="B155" s="35"/>
    </row>
    <row r="156" spans="2:2" x14ac:dyDescent="0.2">
      <c r="B156" s="35"/>
    </row>
    <row r="157" spans="2:2" x14ac:dyDescent="0.2">
      <c r="B157" s="35"/>
    </row>
    <row r="158" spans="2:2" x14ac:dyDescent="0.2">
      <c r="B158" s="35"/>
    </row>
    <row r="159" spans="2:2" x14ac:dyDescent="0.2">
      <c r="B159" s="35"/>
    </row>
    <row r="160" spans="2:2" x14ac:dyDescent="0.2">
      <c r="B160" s="35"/>
    </row>
    <row r="161" spans="2:2" x14ac:dyDescent="0.2">
      <c r="B161" s="35"/>
    </row>
    <row r="162" spans="2:2" x14ac:dyDescent="0.2">
      <c r="B162" s="35"/>
    </row>
    <row r="163" spans="2:2" x14ac:dyDescent="0.2">
      <c r="B163" s="35"/>
    </row>
    <row r="164" spans="2:2" x14ac:dyDescent="0.2">
      <c r="B164" s="35"/>
    </row>
    <row r="165" spans="2:2" x14ac:dyDescent="0.2">
      <c r="B165" s="35"/>
    </row>
    <row r="166" spans="2:2" x14ac:dyDescent="0.2">
      <c r="B166" s="35"/>
    </row>
    <row r="167" spans="2:2" x14ac:dyDescent="0.2">
      <c r="B167" s="35"/>
    </row>
    <row r="168" spans="2:2" x14ac:dyDescent="0.2">
      <c r="B168" s="35"/>
    </row>
    <row r="169" spans="2:2" x14ac:dyDescent="0.2">
      <c r="B169" s="35"/>
    </row>
    <row r="170" spans="2:2" x14ac:dyDescent="0.2">
      <c r="B170" s="35"/>
    </row>
    <row r="171" spans="2:2" x14ac:dyDescent="0.2">
      <c r="B171" s="35"/>
    </row>
    <row r="172" spans="2:2" x14ac:dyDescent="0.2">
      <c r="B172" s="35"/>
    </row>
    <row r="173" spans="2:2" x14ac:dyDescent="0.2">
      <c r="B173" s="35"/>
    </row>
    <row r="174" spans="2:2" x14ac:dyDescent="0.2">
      <c r="B174" s="35"/>
    </row>
    <row r="175" spans="2:2" x14ac:dyDescent="0.2">
      <c r="B175" s="35"/>
    </row>
    <row r="176" spans="2:2" x14ac:dyDescent="0.2">
      <c r="B176" s="35"/>
    </row>
    <row r="177" spans="2:2" x14ac:dyDescent="0.2">
      <c r="B177" s="35"/>
    </row>
    <row r="178" spans="2:2" x14ac:dyDescent="0.2">
      <c r="B178" s="35"/>
    </row>
    <row r="179" spans="2:2" x14ac:dyDescent="0.2">
      <c r="B179" s="35"/>
    </row>
    <row r="180" spans="2:2" x14ac:dyDescent="0.2">
      <c r="B180" s="35"/>
    </row>
    <row r="181" spans="2:2" x14ac:dyDescent="0.2">
      <c r="B181" s="35"/>
    </row>
    <row r="182" spans="2:2" x14ac:dyDescent="0.2">
      <c r="B182" s="35"/>
    </row>
    <row r="183" spans="2:2" x14ac:dyDescent="0.2">
      <c r="B183" s="35"/>
    </row>
    <row r="184" spans="2:2" x14ac:dyDescent="0.2">
      <c r="B184" s="35"/>
    </row>
    <row r="185" spans="2:2" x14ac:dyDescent="0.2">
      <c r="B185" s="35"/>
    </row>
    <row r="186" spans="2:2" x14ac:dyDescent="0.2">
      <c r="B186" s="35"/>
    </row>
    <row r="187" spans="2:2" x14ac:dyDescent="0.2">
      <c r="B187" s="35"/>
    </row>
    <row r="188" spans="2:2" x14ac:dyDescent="0.2">
      <c r="B188" s="35"/>
    </row>
    <row r="189" spans="2:2" x14ac:dyDescent="0.2">
      <c r="B189" s="35"/>
    </row>
    <row r="190" spans="2:2" x14ac:dyDescent="0.2">
      <c r="B190" s="35"/>
    </row>
    <row r="191" spans="2:2" x14ac:dyDescent="0.2">
      <c r="B191" s="35"/>
    </row>
    <row r="192" spans="2:2" x14ac:dyDescent="0.2">
      <c r="B192" s="35"/>
    </row>
    <row r="193" spans="2:2" x14ac:dyDescent="0.2">
      <c r="B193" s="35"/>
    </row>
    <row r="194" spans="2:2" x14ac:dyDescent="0.2">
      <c r="B194" s="35"/>
    </row>
    <row r="195" spans="2:2" x14ac:dyDescent="0.2">
      <c r="B195" s="35"/>
    </row>
    <row r="196" spans="2:2" x14ac:dyDescent="0.2">
      <c r="B196" s="35"/>
    </row>
    <row r="197" spans="2:2" x14ac:dyDescent="0.2">
      <c r="B197" s="35"/>
    </row>
    <row r="198" spans="2:2" x14ac:dyDescent="0.2">
      <c r="B198" s="35"/>
    </row>
    <row r="199" spans="2:2" x14ac:dyDescent="0.2">
      <c r="B199" s="35"/>
    </row>
    <row r="200" spans="2:2" x14ac:dyDescent="0.2">
      <c r="B200" s="35"/>
    </row>
    <row r="201" spans="2:2" x14ac:dyDescent="0.2">
      <c r="B201" s="35"/>
    </row>
    <row r="202" spans="2:2" x14ac:dyDescent="0.2">
      <c r="B202" s="35"/>
    </row>
    <row r="203" spans="2:2" x14ac:dyDescent="0.2">
      <c r="B203" s="35"/>
    </row>
  </sheetData>
  <sortState ref="B2:B203">
    <sortCondition ref="B2:B203" customList="1,2,3,4,5,6,7,8,9,10,11,12"/>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workbookViewId="0">
      <selection activeCell="H10" sqref="H10"/>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0" t="s">
        <v>485</v>
      </c>
      <c r="B2" s="129" t="s">
        <v>480</v>
      </c>
      <c r="C2" s="129"/>
      <c r="D2" s="129"/>
      <c r="E2" s="130" t="s">
        <v>528</v>
      </c>
      <c r="G2" s="130" t="s">
        <v>485</v>
      </c>
      <c r="H2" s="129" t="s">
        <v>515</v>
      </c>
      <c r="I2" s="129"/>
      <c r="J2" s="129"/>
      <c r="K2" s="129"/>
    </row>
    <row r="3" spans="1:11" ht="24" x14ac:dyDescent="0.2">
      <c r="A3" s="130"/>
      <c r="B3" s="71" t="s">
        <v>481</v>
      </c>
      <c r="C3" s="71" t="s">
        <v>482</v>
      </c>
      <c r="D3" s="71" t="s">
        <v>483</v>
      </c>
      <c r="E3" s="130"/>
      <c r="G3" s="130"/>
      <c r="H3" s="71" t="s">
        <v>516</v>
      </c>
      <c r="I3" s="71" t="s">
        <v>517</v>
      </c>
      <c r="J3" s="71" t="s">
        <v>518</v>
      </c>
      <c r="K3" s="71" t="s">
        <v>537</v>
      </c>
    </row>
    <row r="4" spans="1:11" x14ac:dyDescent="0.2">
      <c r="A4" s="14" t="s">
        <v>484</v>
      </c>
      <c r="B4" s="14">
        <f>COUNTIF('LB126 (by section) (Nov-2016)'!$M$2:$M$203,1)</f>
        <v>96</v>
      </c>
      <c r="C4" s="14">
        <f>COUNTIF('LB126 (by section) (Nov-2016)'!$M$2:$M$203,2)</f>
        <v>54</v>
      </c>
      <c r="D4" s="14">
        <f>COUNTIF('LB126 (by section) (Nov-2016)'!$M$2:$M$203,3)</f>
        <v>52</v>
      </c>
      <c r="E4" s="14">
        <f>SUM(B4:D4)</f>
        <v>202</v>
      </c>
      <c r="G4" s="14" t="s">
        <v>484</v>
      </c>
      <c r="H4" s="14">
        <f>$E$4-I4</f>
        <v>202</v>
      </c>
      <c r="I4" s="14">
        <v>0</v>
      </c>
      <c r="J4" s="104">
        <f>H4</f>
        <v>202</v>
      </c>
      <c r="K4" s="14"/>
    </row>
    <row r="5" spans="1:11" x14ac:dyDescent="0.2">
      <c r="G5" s="103">
        <v>42641</v>
      </c>
      <c r="H5" s="14">
        <f t="shared" ref="H5:H8" si="0">$E$4-I5</f>
        <v>195</v>
      </c>
      <c r="I5" s="14">
        <f>COUNTIF('LB126 (by section) (Nov-2016)'!$R$2:$R$203,'Status (Sept)'!G5)+I4</f>
        <v>7</v>
      </c>
      <c r="J5" s="104">
        <f>J4-$J$4/6</f>
        <v>168.33333333333334</v>
      </c>
      <c r="K5" s="14">
        <f>I5-I4</f>
        <v>7</v>
      </c>
    </row>
    <row r="6" spans="1:11" x14ac:dyDescent="0.2">
      <c r="G6" s="103">
        <v>42648</v>
      </c>
      <c r="H6" s="14">
        <f t="shared" si="0"/>
        <v>179</v>
      </c>
      <c r="I6" s="14">
        <f>COUNTIF('LB126 (by section) (Nov-2016)'!$R$2:$R$203,'Status (Sept)'!G6)+I5</f>
        <v>23</v>
      </c>
      <c r="J6" s="104">
        <f t="shared" ref="J6:J10" si="1">J5-$J$4/6</f>
        <v>134.66666666666669</v>
      </c>
      <c r="K6" s="14">
        <f t="shared" ref="K6:K10" si="2">I6-I5</f>
        <v>16</v>
      </c>
    </row>
    <row r="7" spans="1:11" x14ac:dyDescent="0.2">
      <c r="G7" s="103">
        <v>42655</v>
      </c>
      <c r="H7" s="14">
        <f t="shared" si="0"/>
        <v>154</v>
      </c>
      <c r="I7" s="14">
        <f>COUNTIF('LB126 (by section) (Nov-2016)'!$R$2:$R$203,'Status (Sept)'!G7)+I6</f>
        <v>48</v>
      </c>
      <c r="J7" s="104">
        <f t="shared" si="1"/>
        <v>101.00000000000003</v>
      </c>
      <c r="K7" s="14">
        <f t="shared" si="2"/>
        <v>25</v>
      </c>
    </row>
    <row r="8" spans="1:11" x14ac:dyDescent="0.2">
      <c r="G8" s="103">
        <v>42662</v>
      </c>
      <c r="H8" s="14">
        <f t="shared" si="0"/>
        <v>136</v>
      </c>
      <c r="I8" s="14">
        <f>COUNTIF('LB126 (by section) (Nov-2016)'!$R$2:$R$203,'Status (Sept)'!G8)+I7</f>
        <v>66</v>
      </c>
      <c r="J8" s="104">
        <f t="shared" si="1"/>
        <v>67.333333333333371</v>
      </c>
      <c r="K8" s="14">
        <f t="shared" si="2"/>
        <v>18</v>
      </c>
    </row>
    <row r="9" spans="1:11" x14ac:dyDescent="0.2">
      <c r="G9" s="103">
        <v>42671</v>
      </c>
      <c r="H9" s="14">
        <f t="shared" ref="H9" si="3">$E$4-I9</f>
        <v>126</v>
      </c>
      <c r="I9" s="14">
        <f>COUNTIF('LB126 (by section) (Nov-2016)'!$R$2:$R$203,'Status (Sept)'!G9)+I8</f>
        <v>76</v>
      </c>
      <c r="J9" s="104">
        <f t="shared" si="1"/>
        <v>33.666666666666707</v>
      </c>
      <c r="K9" s="14">
        <f t="shared" si="2"/>
        <v>10</v>
      </c>
    </row>
    <row r="10" spans="1:11" x14ac:dyDescent="0.2">
      <c r="G10" s="103">
        <v>42676</v>
      </c>
      <c r="H10" s="14">
        <f t="shared" ref="H10" si="4">$E$4-I10</f>
        <v>120</v>
      </c>
      <c r="I10" s="14">
        <f>COUNTIF('LB126 (by section) (Nov-2016)'!$R$2:$R$203,'Status (Sept)'!G10)+I9</f>
        <v>82</v>
      </c>
      <c r="J10" s="104">
        <f t="shared" si="1"/>
        <v>0</v>
      </c>
      <c r="K10" s="14">
        <f t="shared" si="2"/>
        <v>6</v>
      </c>
    </row>
    <row r="11" spans="1:11" x14ac:dyDescent="0.2">
      <c r="G11" s="109"/>
      <c r="H11" s="74"/>
      <c r="I11" s="74"/>
      <c r="J11" s="110"/>
      <c r="K11" s="74"/>
    </row>
  </sheetData>
  <mergeCells count="5">
    <mergeCell ref="B2:D2"/>
    <mergeCell ref="A2:A3"/>
    <mergeCell ref="G2:G3"/>
    <mergeCell ref="E2:E3"/>
    <mergeCell ref="H2:K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workbookViewId="0">
      <selection activeCell="M15" sqref="M15"/>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0" t="s">
        <v>485</v>
      </c>
      <c r="B2" s="129" t="s">
        <v>480</v>
      </c>
      <c r="C2" s="129"/>
      <c r="D2" s="129"/>
      <c r="E2" s="130" t="s">
        <v>528</v>
      </c>
      <c r="G2" s="130" t="s">
        <v>485</v>
      </c>
      <c r="H2" s="129" t="s">
        <v>515</v>
      </c>
      <c r="I2" s="129"/>
      <c r="J2" s="129"/>
      <c r="K2" s="129"/>
    </row>
    <row r="3" spans="1:11" ht="24" x14ac:dyDescent="0.2">
      <c r="A3" s="130"/>
      <c r="B3" s="71" t="s">
        <v>481</v>
      </c>
      <c r="C3" s="71" t="s">
        <v>482</v>
      </c>
      <c r="D3" s="71" t="s">
        <v>483</v>
      </c>
      <c r="E3" s="130"/>
      <c r="G3" s="130"/>
      <c r="H3" s="71" t="s">
        <v>516</v>
      </c>
      <c r="I3" s="71" t="s">
        <v>517</v>
      </c>
      <c r="J3" s="71" t="s">
        <v>518</v>
      </c>
      <c r="K3" s="71" t="s">
        <v>537</v>
      </c>
    </row>
    <row r="4" spans="1:11" x14ac:dyDescent="0.2">
      <c r="A4" s="14" t="s">
        <v>484</v>
      </c>
      <c r="B4" s="14">
        <f>COUNTIF('LB126 (by section) (Nov-2016)'!$M$2:$M$203,1)</f>
        <v>96</v>
      </c>
      <c r="C4" s="14">
        <f>COUNTIF('LB126 (by section) (Nov-2016)'!$M$2:$M$203,2)</f>
        <v>54</v>
      </c>
      <c r="D4" s="14">
        <f>COUNTIF('LB126 (by section) (Nov-2016)'!$M$2:$M$203,3)</f>
        <v>52</v>
      </c>
      <c r="E4" s="14">
        <f>SUM(B4:D4)</f>
        <v>202</v>
      </c>
      <c r="G4" s="14" t="s">
        <v>730</v>
      </c>
      <c r="H4" s="104">
        <f>J4-I4</f>
        <v>108</v>
      </c>
      <c r="I4" s="14">
        <v>0</v>
      </c>
      <c r="J4" s="104">
        <f>E5</f>
        <v>108</v>
      </c>
      <c r="K4" s="14"/>
    </row>
    <row r="5" spans="1:11" x14ac:dyDescent="0.2">
      <c r="A5" s="14" t="s">
        <v>730</v>
      </c>
      <c r="B5" s="14"/>
      <c r="C5" s="14"/>
      <c r="D5" s="14"/>
      <c r="E5" s="14">
        <f>COUNTIF('LB126 (by section) (Nov-2016)'!R2:R203,"&lt;2016/11/11")</f>
        <v>108</v>
      </c>
      <c r="G5" s="103">
        <v>42697</v>
      </c>
      <c r="H5" s="104">
        <f>$H$4-I5</f>
        <v>107</v>
      </c>
      <c r="I5" s="14">
        <f>COUNTIF('LB126 (by section) (Nov-2016)'!$R$2:$R$203,'Status (Nov)'!G5)+I4</f>
        <v>1</v>
      </c>
      <c r="J5" s="104">
        <f>J4-$J$4/ROWS($G$5:$G$11)</f>
        <v>92.571428571428569</v>
      </c>
      <c r="K5" s="14">
        <f>I5-I4</f>
        <v>1</v>
      </c>
    </row>
    <row r="6" spans="1:11" x14ac:dyDescent="0.2">
      <c r="G6" s="103">
        <f>G5+7</f>
        <v>42704</v>
      </c>
      <c r="H6" s="104">
        <f t="shared" ref="H6:H8" si="0">$H$4-I6</f>
        <v>107</v>
      </c>
      <c r="I6" s="14">
        <f>COUNTIF('LB126 (by section) (Nov-2016)'!$R$2:$R$203,'Status (Nov)'!G6)+I5</f>
        <v>1</v>
      </c>
      <c r="J6" s="104">
        <f t="shared" ref="J6:J11" si="1">J5-$J$4/ROWS($G$5:$G$11)</f>
        <v>77.142857142857139</v>
      </c>
      <c r="K6" s="14">
        <f t="shared" ref="K6:K11" si="2">I6-I5</f>
        <v>0</v>
      </c>
    </row>
    <row r="7" spans="1:11" x14ac:dyDescent="0.2">
      <c r="G7" s="103">
        <f t="shared" ref="G7:G10" si="3">G6+7</f>
        <v>42711</v>
      </c>
      <c r="H7" s="104">
        <f t="shared" si="0"/>
        <v>107</v>
      </c>
      <c r="I7" s="14">
        <f>COUNTIF('LB126 (by section) (Nov-2016)'!$R$2:$R$203,'Status (Nov)'!G7)+I6</f>
        <v>1</v>
      </c>
      <c r="J7" s="104">
        <f t="shared" si="1"/>
        <v>61.714285714285708</v>
      </c>
      <c r="K7" s="14">
        <f t="shared" si="2"/>
        <v>0</v>
      </c>
    </row>
    <row r="8" spans="1:11" x14ac:dyDescent="0.2">
      <c r="G8" s="103">
        <f t="shared" si="3"/>
        <v>42718</v>
      </c>
      <c r="H8" s="104">
        <f t="shared" si="0"/>
        <v>80</v>
      </c>
      <c r="I8" s="14">
        <f>COUNTIF('LB126 (by section) (Nov-2016)'!$R$2:$R$203,'Status (Nov)'!G8)+I7</f>
        <v>28</v>
      </c>
      <c r="J8" s="104">
        <f t="shared" si="1"/>
        <v>46.285714285714278</v>
      </c>
      <c r="K8" s="14">
        <f t="shared" si="2"/>
        <v>27</v>
      </c>
    </row>
    <row r="9" spans="1:11" x14ac:dyDescent="0.2">
      <c r="G9" s="103">
        <f t="shared" si="3"/>
        <v>42725</v>
      </c>
      <c r="H9" s="14"/>
      <c r="I9" s="14">
        <f>COUNTIF('LB126 (by section) (Nov-2016)'!$R$2:$R$203,'Status (Nov)'!G9)+I8</f>
        <v>28</v>
      </c>
      <c r="J9" s="104">
        <f t="shared" si="1"/>
        <v>30.857142857142847</v>
      </c>
      <c r="K9" s="14">
        <f t="shared" si="2"/>
        <v>0</v>
      </c>
    </row>
    <row r="10" spans="1:11" x14ac:dyDescent="0.2">
      <c r="G10" s="103">
        <f t="shared" si="3"/>
        <v>42732</v>
      </c>
      <c r="H10" s="14"/>
      <c r="I10" s="14">
        <f>COUNTIF('LB126 (by section) (Nov-2016)'!$R$2:$R$203,'Status (Nov)'!G10)+I9</f>
        <v>28</v>
      </c>
      <c r="J10" s="104">
        <f t="shared" si="1"/>
        <v>15.428571428571418</v>
      </c>
      <c r="K10" s="14">
        <f t="shared" si="2"/>
        <v>0</v>
      </c>
    </row>
    <row r="11" spans="1:11" x14ac:dyDescent="0.2">
      <c r="G11" s="103">
        <f>G10+14</f>
        <v>42746</v>
      </c>
      <c r="H11" s="14"/>
      <c r="I11" s="14">
        <f>COUNTIF('LB126 (by section) (Nov-2016)'!$R$2:$R$203,'Status (Nov)'!G11)+I10</f>
        <v>28</v>
      </c>
      <c r="J11" s="104">
        <f t="shared" si="1"/>
        <v>0</v>
      </c>
      <c r="K11" s="14">
        <f t="shared" si="2"/>
        <v>0</v>
      </c>
    </row>
    <row r="12" spans="1:11" x14ac:dyDescent="0.2">
      <c r="G12" s="109"/>
      <c r="H12" s="74"/>
      <c r="I12" s="74"/>
      <c r="J12" s="110"/>
      <c r="K12" s="117"/>
    </row>
    <row r="13" spans="1:11" x14ac:dyDescent="0.2">
      <c r="G13" s="109"/>
      <c r="H13" s="74"/>
      <c r="I13" s="74"/>
      <c r="J13" s="110"/>
      <c r="K13" s="74"/>
    </row>
    <row r="14" spans="1:11" x14ac:dyDescent="0.2">
      <c r="G14" s="109"/>
      <c r="H14" s="74"/>
      <c r="I14" s="74"/>
      <c r="J14" s="110"/>
      <c r="K14" s="74"/>
    </row>
    <row r="15" spans="1:11" x14ac:dyDescent="0.2">
      <c r="G15" s="109"/>
      <c r="H15" s="74"/>
      <c r="I15" s="74"/>
      <c r="J15" s="110"/>
      <c r="K15" s="74"/>
    </row>
    <row r="16" spans="1:11" x14ac:dyDescent="0.2">
      <c r="G16" s="109"/>
      <c r="H16" s="74"/>
      <c r="I16" s="74"/>
      <c r="J16" s="110"/>
      <c r="K16" s="74"/>
    </row>
    <row r="17" spans="7:11" x14ac:dyDescent="0.2">
      <c r="G17" s="109"/>
      <c r="H17" s="74"/>
      <c r="I17" s="74"/>
      <c r="J17" s="110"/>
      <c r="K17" s="74"/>
    </row>
    <row r="18" spans="7:11" x14ac:dyDescent="0.2">
      <c r="G18" s="109"/>
      <c r="H18" s="74"/>
      <c r="I18" s="74"/>
      <c r="J18" s="110"/>
      <c r="K18" s="74"/>
    </row>
    <row r="19" spans="7:11" x14ac:dyDescent="0.2">
      <c r="G19" s="109"/>
      <c r="H19" s="74"/>
      <c r="I19" s="74"/>
      <c r="J19" s="110"/>
      <c r="K19" s="74"/>
    </row>
    <row r="20" spans="7:11" x14ac:dyDescent="0.2">
      <c r="G20" s="118"/>
    </row>
  </sheetData>
  <mergeCells count="5">
    <mergeCell ref="A2:A3"/>
    <mergeCell ref="B2:D2"/>
    <mergeCell ref="E2:E3"/>
    <mergeCell ref="G2:G3"/>
    <mergeCell ref="H2:K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IEEE_Cover</vt:lpstr>
      <vt:lpstr>LB126 (by author)</vt:lpstr>
      <vt:lpstr>LB126 (by section)</vt:lpstr>
      <vt:lpstr>LB126 (by section) (Nov-2016)</vt:lpstr>
      <vt:lpstr>Late comments</vt:lpstr>
      <vt:lpstr>statistics</vt:lpstr>
      <vt:lpstr>Status (Sept)</vt:lpstr>
      <vt:lpstr>Status (Nov)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2016-09-09T07:05:00Z</cp:lastPrinted>
  <dcterms:created xsi:type="dcterms:W3CDTF">2012-07-21T16:42:55Z</dcterms:created>
  <dcterms:modified xsi:type="dcterms:W3CDTF">2016-12-14T06:38:50Z</dcterms:modified>
  <cp:category/>
</cp:coreProperties>
</file>