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YokotaH\Documents\Standards\IEEE\TG4s\LB126\"/>
    </mc:Choice>
  </mc:AlternateContent>
  <bookViews>
    <workbookView xWindow="0" yWindow="0" windowWidth="15330" windowHeight="4470" firstSheet="1" activeTab="3"/>
  </bookViews>
  <sheets>
    <sheet name="IEEE_Cover" sheetId="1" r:id="rId1"/>
    <sheet name="LB126 (by author)" sheetId="2" r:id="rId2"/>
    <sheet name="LB126 (by section)" sheetId="5" r:id="rId3"/>
    <sheet name="LB126 (by section) (Sept-2016)" sheetId="6" r:id="rId4"/>
    <sheet name="statistics" sheetId="3" r:id="rId5"/>
    <sheet name="Status" sheetId="4" r:id="rId6"/>
  </sheets>
  <definedNames>
    <definedName name="_xlnm._FilterDatabase" localSheetId="1" hidden="1">'LB126 (by author)'!$A$1:$L$203</definedName>
    <definedName name="_xlnm._FilterDatabase" localSheetId="2" hidden="1">'LB126 (by section)'!$A$1:$U$203</definedName>
    <definedName name="_xlnm._FilterDatabase" localSheetId="3" hidden="1">'LB126 (by section) (Sept-2016)'!$A$1:$U$203</definedName>
  </definedNames>
  <calcPr calcId="171027"/>
</workbook>
</file>

<file path=xl/calcChain.xml><?xml version="1.0" encoding="utf-8"?>
<calcChain xmlns="http://schemas.openxmlformats.org/spreadsheetml/2006/main">
  <c r="I5" i="4" l="1"/>
  <c r="I6" i="4" l="1"/>
  <c r="K5" i="4"/>
  <c r="C2" i="3"/>
  <c r="I7" i="4" l="1"/>
  <c r="K6" i="4"/>
  <c r="D4" i="4"/>
  <c r="C4" i="4"/>
  <c r="B4" i="4"/>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I8" i="4" l="1"/>
  <c r="K7" i="4"/>
  <c r="O94" i="6"/>
  <c r="N94" i="6"/>
  <c r="O133" i="6"/>
  <c r="N133" i="6"/>
  <c r="O110" i="6"/>
  <c r="N110" i="6"/>
  <c r="O122" i="6"/>
  <c r="N122" i="6"/>
  <c r="N112" i="6"/>
  <c r="O112" i="6"/>
  <c r="N113" i="6"/>
  <c r="O113" i="6"/>
  <c r="N114" i="6"/>
  <c r="O114" i="6"/>
  <c r="N115" i="6"/>
  <c r="O115" i="6"/>
  <c r="N116" i="6"/>
  <c r="O116" i="6"/>
  <c r="O111" i="6"/>
  <c r="N111" i="6"/>
  <c r="O100" i="6"/>
  <c r="O99" i="6"/>
  <c r="N99" i="6"/>
  <c r="O98" i="6"/>
  <c r="N98" i="6"/>
  <c r="O79" i="6"/>
  <c r="N79" i="6"/>
  <c r="O64" i="6"/>
  <c r="N64" i="6"/>
  <c r="O68" i="6"/>
  <c r="N68" i="6"/>
  <c r="O23" i="6"/>
  <c r="N23" i="6"/>
  <c r="K8" i="4" l="1"/>
  <c r="I9" i="4"/>
  <c r="I10" i="4" s="1"/>
  <c r="K10" i="4" s="1"/>
  <c r="E4"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2" i="3"/>
  <c r="D21" i="3"/>
  <c r="D22" i="3"/>
  <c r="D23" i="3"/>
  <c r="D24" i="3"/>
  <c r="D25" i="3"/>
  <c r="D26" i="3"/>
  <c r="D27" i="3"/>
  <c r="D28" i="3"/>
  <c r="D29" i="3"/>
  <c r="D30" i="3"/>
  <c r="D31" i="3"/>
  <c r="D32" i="3"/>
  <c r="D20" i="3"/>
  <c r="F20" i="3" s="1"/>
  <c r="D16" i="3"/>
  <c r="D17" i="3"/>
  <c r="D18" i="3"/>
  <c r="D19" i="3"/>
  <c r="D33" i="3"/>
  <c r="F33" i="3" s="1"/>
  <c r="D34" i="3"/>
  <c r="F34" i="3" s="1"/>
  <c r="D35" i="3"/>
  <c r="F35" i="3" s="1"/>
  <c r="D36" i="3"/>
  <c r="F36" i="3" s="1"/>
  <c r="D37" i="3"/>
  <c r="F37" i="3" s="1"/>
  <c r="D38" i="3"/>
  <c r="F38" i="3" s="1"/>
  <c r="D39" i="3"/>
  <c r="F39" i="3" s="1"/>
  <c r="D40" i="3"/>
  <c r="F40" i="3" s="1"/>
  <c r="D41" i="3"/>
  <c r="F41" i="3" s="1"/>
  <c r="D42" i="3"/>
  <c r="F42" i="3" s="1"/>
  <c r="D43" i="3"/>
  <c r="F43" i="3" s="1"/>
  <c r="D44" i="3"/>
  <c r="F44" i="3" s="1"/>
  <c r="D45" i="3"/>
  <c r="F45" i="3" s="1"/>
  <c r="D46" i="3"/>
  <c r="F46" i="3" s="1"/>
  <c r="D47" i="3"/>
  <c r="F47" i="3" s="1"/>
  <c r="D48" i="3"/>
  <c r="F48" i="3" s="1"/>
  <c r="D49" i="3"/>
  <c r="F49" i="3" s="1"/>
  <c r="D50" i="3"/>
  <c r="F50" i="3" s="1"/>
  <c r="D51" i="3"/>
  <c r="F51" i="3" s="1"/>
  <c r="D52" i="3"/>
  <c r="F52" i="3" s="1"/>
  <c r="D53" i="3"/>
  <c r="F53" i="3" s="1"/>
  <c r="D54" i="3"/>
  <c r="F54" i="3" s="1"/>
  <c r="D55" i="3"/>
  <c r="F55" i="3" s="1"/>
  <c r="D56" i="3"/>
  <c r="F56" i="3" s="1"/>
  <c r="D57" i="3"/>
  <c r="F57" i="3" s="1"/>
  <c r="D58" i="3"/>
  <c r="F58" i="3" s="1"/>
  <c r="D59" i="3"/>
  <c r="D60" i="3"/>
  <c r="F60" i="3" s="1"/>
  <c r="D61" i="3"/>
  <c r="F61" i="3" s="1"/>
  <c r="D62" i="3"/>
  <c r="F62" i="3" s="1"/>
  <c r="G62" i="3" s="1"/>
  <c r="D3" i="3"/>
  <c r="F3" i="3" s="1"/>
  <c r="D4" i="3"/>
  <c r="F4" i="3" s="1"/>
  <c r="D5" i="3"/>
  <c r="F5" i="3" s="1"/>
  <c r="D6" i="3"/>
  <c r="F6" i="3" s="1"/>
  <c r="D7" i="3"/>
  <c r="F7" i="3" s="1"/>
  <c r="D8" i="3"/>
  <c r="F8" i="3" s="1"/>
  <c r="D9" i="3"/>
  <c r="F9" i="3" s="1"/>
  <c r="D10" i="3"/>
  <c r="F10" i="3" s="1"/>
  <c r="D11" i="3"/>
  <c r="F11" i="3" s="1"/>
  <c r="D12" i="3"/>
  <c r="F12" i="3" s="1"/>
  <c r="D13" i="3"/>
  <c r="F13" i="3" s="1"/>
  <c r="D14" i="3"/>
  <c r="F14" i="3" s="1"/>
  <c r="D15" i="3"/>
  <c r="F15" i="3" s="1"/>
  <c r="D2" i="3"/>
  <c r="H8" i="4" l="1"/>
  <c r="H10" i="4"/>
  <c r="H9" i="4"/>
  <c r="K9" i="4"/>
  <c r="H6" i="4"/>
  <c r="H7" i="4"/>
  <c r="H5" i="4"/>
  <c r="H4" i="4"/>
  <c r="J4" i="4" s="1"/>
  <c r="J5" i="4" s="1"/>
  <c r="J6" i="4" s="1"/>
  <c r="J7" i="4" s="1"/>
  <c r="J8" i="4" s="1"/>
  <c r="J9" i="4" s="1"/>
  <c r="J10" i="4" s="1"/>
  <c r="F59" i="3"/>
  <c r="F32" i="3"/>
  <c r="F28" i="3"/>
  <c r="F24" i="3"/>
  <c r="G24" i="3" s="1"/>
  <c r="G60" i="3"/>
  <c r="G56" i="3"/>
  <c r="G52" i="3"/>
  <c r="G48" i="3"/>
  <c r="G44" i="3"/>
  <c r="G40" i="3"/>
  <c r="G36" i="3"/>
  <c r="G20" i="3"/>
  <c r="F17" i="3"/>
  <c r="F29" i="3"/>
  <c r="G29" i="3" s="1"/>
  <c r="F25" i="3"/>
  <c r="G25" i="3" s="1"/>
  <c r="F21" i="3"/>
  <c r="G21" i="3" s="1"/>
  <c r="F18" i="3"/>
  <c r="F30" i="3"/>
  <c r="G30" i="3" s="1"/>
  <c r="F26" i="3"/>
  <c r="G26" i="3" s="1"/>
  <c r="F22" i="3"/>
  <c r="G22" i="3" s="1"/>
  <c r="G18" i="3"/>
  <c r="F2" i="3"/>
  <c r="G2" i="3" s="1"/>
  <c r="G49" i="3"/>
  <c r="G33" i="3"/>
  <c r="G5" i="3"/>
  <c r="G61" i="3"/>
  <c r="G53" i="3"/>
  <c r="G45" i="3"/>
  <c r="G37" i="3"/>
  <c r="G13" i="3"/>
  <c r="G32" i="3"/>
  <c r="G28" i="3"/>
  <c r="G12" i="3"/>
  <c r="G8" i="3"/>
  <c r="G4" i="3"/>
  <c r="F31" i="3"/>
  <c r="G31" i="3" s="1"/>
  <c r="F27" i="3"/>
  <c r="G27" i="3" s="1"/>
  <c r="F23" i="3"/>
  <c r="G23" i="3" s="1"/>
  <c r="G57" i="3"/>
  <c r="G41" i="3"/>
  <c r="G17" i="3"/>
  <c r="G9" i="3"/>
  <c r="G59" i="3"/>
  <c r="G55" i="3"/>
  <c r="G51" i="3"/>
  <c r="G47" i="3"/>
  <c r="G43" i="3"/>
  <c r="G39" i="3"/>
  <c r="G35" i="3"/>
  <c r="G15" i="3"/>
  <c r="G11" i="3"/>
  <c r="G7" i="3"/>
  <c r="G3" i="3"/>
  <c r="F19" i="3"/>
  <c r="G19" i="3" s="1"/>
  <c r="F16" i="3"/>
  <c r="G58" i="3"/>
  <c r="G54" i="3"/>
  <c r="G50" i="3"/>
  <c r="G46" i="3"/>
  <c r="G42" i="3"/>
  <c r="G38" i="3"/>
  <c r="G34" i="3"/>
  <c r="G14" i="3"/>
  <c r="G10" i="3"/>
  <c r="G6" i="3"/>
  <c r="C63" i="3"/>
  <c r="F63" i="3" l="1"/>
  <c r="F64" i="3" s="1"/>
  <c r="G16" i="3"/>
  <c r="G63" i="3" s="1"/>
  <c r="G64" i="3" s="1"/>
</calcChain>
</file>

<file path=xl/sharedStrings.xml><?xml version="1.0" encoding="utf-8"?>
<sst xmlns="http://schemas.openxmlformats.org/spreadsheetml/2006/main" count="5124" uniqueCount="548">
  <si>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</si>
  <si>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</si>
  <si>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</si>
  <si>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</si>
  <si>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</si>
  <si>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</si>
  <si>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</si>
  <si>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</si>
  <si>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</si>
  <si>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</si>
  <si>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</si>
  <si>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</si>
  <si>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</si>
  <si>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</si>
  <si>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</si>
  <si>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</si>
  <si>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</si>
  <si>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</si>
  <si>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</si>
  <si>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</si>
  <si>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</si>
  <si>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</si>
  <si>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</si>
  <si>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</si>
  <si>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Self</t>
  </si>
  <si>
    <t>P802.15.4s-D01.pdf</t>
  </si>
  <si>
    <t>802.15 TG4s Comments for Letter Ballot</t>
  </si>
  <si>
    <t>[This document is used to submit comments for TG4s Letter Ballot.]</t>
  </si>
  <si>
    <t>September 2016</t>
    <phoneticPr fontId="0" type="noConversion"/>
  </si>
  <si>
    <t>Shoichi Kitazawa</t>
    <phoneticPr fontId="0" type="noConversion"/>
  </si>
  <si>
    <t>E-mail: kitazawa@ieee.org</t>
    <phoneticPr fontId="0" type="noConversion"/>
  </si>
  <si>
    <t xml:space="preserve"> Nishinomiya, Hyogo JAPAN</t>
    <phoneticPr fontId="0" type="noConversion"/>
  </si>
  <si>
    <t>CID</t>
    <phoneticPr fontId="0" type="noConversion"/>
  </si>
  <si>
    <t>Resolution</t>
  </si>
  <si>
    <t>Ed Callaway</t>
  </si>
  <si>
    <t>ARM, Inc.</t>
  </si>
  <si>
    <t>ed.callaway@arm.com</t>
  </si>
  <si>
    <t>+1-954-608-7537</t>
  </si>
  <si>
    <t>5.7.6a</t>
  </si>
  <si>
    <t>"PAN coordinator" should be, "The PAN coordinator".</t>
  </si>
  <si>
    <t>Make it so.</t>
  </si>
  <si>
    <t>No</t>
  </si>
  <si>
    <t>This paragraph is pretty badly fractured.  Among other things, it should be broken up into more than one sentence, and it should have a period (full stop) at the end.</t>
  </si>
  <si>
    <t>How about, "SRM capabilities and data should be useful to a wide range of LR-WPAN networks.  However, several special application spaces and PHYs may not be compatible with SRM.  Examples of these incompatible technologies include the RFID and LECIM application spaces and the UWB PHY."</t>
  </si>
  <si>
    <t>5.7.6a.1</t>
  </si>
  <si>
    <t>Clause 5 is not normative:  The word "shall" is not, and cannot be, in it.  This means that the detailed description of the SRM features, subclauses 5.7.6a.1-14, need to be moved elsewhere, to a normative clause -- I'm thinking clause 6 or clause 8, but that's up to the task group to decide.  Note that once the text is moved into a normative clause, the words "is" and "are" (e.g., p.2, l. 30 in 5.7.6a.1) throughout the text need to be converted to "shall be".</t>
  </si>
  <si>
    <t>Move subclauses 5.7.6a.1-14 to 6.16a.1-14.  Note that once the text is moved into a normative clause, the words "is" and "are" (e.g., p.2, l. 30 in 5.7.6a.1) throughout the text need to be changed to "shall be".</t>
  </si>
  <si>
    <t>Yes</t>
  </si>
  <si>
    <t>"5.7.6a-1" should be, "5.7.6a.1", and similarly for the other new subclauses.</t>
  </si>
  <si>
    <t>"10.2.5 Receiver ED" should be, "10.2.5".  (Don't include the clause names in their citation -- just their numbers.)</t>
  </si>
  <si>
    <t>10.2.5 already specifies that the ED value shall be the average power over 8 symbol periods.  There is no need to duplicate that here.</t>
  </si>
  <si>
    <t>Delete this first bullet.</t>
  </si>
  <si>
    <t>"The minimum and maximum values of ED are 0x00 and 0xff" should be, "The minimum and maximum values of ED are 0x00 and 0xff, respectively."</t>
  </si>
  <si>
    <t>10.2.5 already specifies that the ED value shall be linearly mapped.  There is no need to duplicate that here.</t>
  </si>
  <si>
    <t>Delete this third bullet.</t>
  </si>
  <si>
    <t>With a range of 256 possible outputs (0x00 to 0xff), and the power range a minimum of 40 dB (10.2.5), the step size can be as small as 0.15625 dB.  However, 10.2.5 says that "the mapping from the received power in decibels to ED value shall be linear with an accuracy of ± 6 dB", and there is nothing in 15.4s that changes this accuracy requirement.  What is the point of specifying a precision of 0.15625 dB when the accuracy is ± 6 dB?  I note that while the mapping is specified to be "linear", it is not required to be monotonic . . . and I would also note the difficulty and expense associated with making power readings having an accuracy of even a few dB, especially near sensitivity with only eight symbols to sample -- and in a multipath RF environment laden with burst interference.</t>
  </si>
  <si>
    <t>Change the range to 0x0 to 0xf.  16 values over even an 80 dB range is still just 5.3 dB per step.  With a maximum quantization error of 2.7 dB that still leaves 3.3 dB for measurement error -- and recall that a range of only 40 dB is required.</t>
  </si>
  <si>
    <r>
      <t xml:space="preserve">Don't change the definition of an acronym!  The text has at least eight uses of "TPC", where "TPC" means "turbo product code."  Changing the definition of the acronym just screws up the reader, who now looks the acronym up in the text to find that it now means, "transmission power control", which makes no sense in context.  Since you're amending a standard, it's </t>
    </r>
    <r>
      <rPr>
        <u/>
        <sz val="10"/>
        <rFont val="Arial"/>
        <family val="2"/>
      </rPr>
      <t>your</t>
    </r>
    <r>
      <rPr>
        <sz val="10"/>
        <rFont val="Arial"/>
        <family val="2"/>
      </rPr>
      <t xml:space="preserve"> acronym that will have to change -- "TPC" has already been used.</t>
    </r>
  </si>
  <si>
    <t>p.2, l.4:  Do not make this change.  Leave TPC to mean, "Turbo product code".
P.2, l.9:  Change "TPC" to read, "TXPC".
Change all instances of "TPC" in the 15.4s amendment (other than p.2, l.4) to read, "TXPC".</t>
  </si>
  <si>
    <t>5.7.6a.2</t>
  </si>
  <si>
    <t>"Percentage of time of failed transmissions is intended for use by the next higher layer or a common network manager existing in multiple wireless network environment, and it facilitate to assess the degradation of propagation quality in term of the specific link(s) as part of a channel selection algorithm
macTxFailTime is calculated with the following equation:" is pretty fractured, one has to admit.  What the heck is it trying to say?  Just to start, this is a fraction, not a percentage, and as such this subclause should be renamed "Fraction of time of failed transmissions".</t>
  </si>
  <si>
    <r>
      <t xml:space="preserve">This is just my guess at what is meant; someone who actually knows what this is supposed to mean should confirm my understanding, and add in the missing bits:  "The percentage of time of failed transmissions feature is intended for use by a higher layer, or by a common network manager existing in a multiple wireless network environment, to aid in the estimation of propagation quality of specific links as part of a channel selection algorithm.  The output of the feature is a value for the PIB attribute </t>
    </r>
    <r>
      <rPr>
        <i/>
        <sz val="10"/>
        <rFont val="Arial"/>
        <family val="2"/>
      </rPr>
      <t>macTxFailTime</t>
    </r>
    <r>
      <rPr>
        <sz val="10"/>
        <rFont val="Arial"/>
        <family val="2"/>
      </rPr>
      <t>, which shall be calculated with the following equation:"
[following the equation]
"In this equation, tx fail time[</t>
    </r>
    <r>
      <rPr>
        <i/>
        <sz val="10"/>
        <rFont val="Arial"/>
        <family val="2"/>
      </rPr>
      <t>i</t>
    </r>
    <r>
      <rPr>
        <sz val="10"/>
        <rFont val="Arial"/>
        <family val="2"/>
      </rPr>
      <t xml:space="preserve">] is the time period starting at [insert definition here; it can't be the first bit of the PHY preamble, since the MAC does not know what time that is] and stopping at [insert definition here; don't forget about enhanced ACKs, which use CSMA when they're sent and thus cannot be expected at a fixed time].  The value of </t>
    </r>
    <r>
      <rPr>
        <i/>
        <sz val="10"/>
        <rFont val="Arial"/>
        <family val="2"/>
      </rPr>
      <t>i</t>
    </r>
    <r>
      <rPr>
        <sz val="10"/>
        <rFont val="Arial"/>
        <family val="2"/>
      </rPr>
      <t xml:space="preserve"> is determined by [insert definition here].  Measurement time [note "time" is lower case in Figure 5.9a.1, but upper case in the equation -- pick one] is defined as [insert definition here, keeping in mind that, since it is to be used by a common network manager, or by a higher layer possibly made by a different implementer, all devices must calculate </t>
    </r>
    <r>
      <rPr>
        <i/>
        <sz val="10"/>
        <rFont val="Arial"/>
        <family val="2"/>
      </rPr>
      <t>macTxFailTime</t>
    </r>
    <r>
      <rPr>
        <sz val="10"/>
        <rFont val="Arial"/>
        <family val="2"/>
      </rPr>
      <t xml:space="preserve"> the same way]."
For all of these variables, you need to indicate the granularity of the measurement (symbol times? Milliseconds? Etc.) so that all devices measure the variables the same way and quantization errors are the same.  That is to say, the required precision of the measurement needs to be stated.</t>
    </r>
  </si>
  <si>
    <t>macTxFailTime should be in italics (it is a PIB attribute).</t>
  </si>
  <si>
    <t>In the caption, the Figure number should be "Figure 5-9a".  (The next one should be "Figure 5-9b".)  Also, macTxFailTime should be in italics (it is a PIB attribute).</t>
  </si>
  <si>
    <t>5.7.6a.3</t>
  </si>
  <si>
    <t>"Percentage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 Deferred period: total back-off period after first CCA"  This is another passage that is not comprehensible and lacks key definitions.  For example, this is a fraction, not a percentage, and as such this subclause should be renamed "Fraction of time of deferred transmissions".</t>
  </si>
  <si>
    <r>
      <t xml:space="preserve">This is just my guess at what is meant; someone who actually knows what this is supposed to mean should confirm my understanding, and add in the missing bits:  "The fraction of time of deferred transmissions feature is intended for use by a higher layer, or by a common network manager existing in a multiple wireless network environment, to aid in the estimation of congestion with coexisting LR-WPAN, WLAN, or other networks as part of a channel selection algorithm.  The output of the feature is a value for the PIB attribute </t>
    </r>
    <r>
      <rPr>
        <i/>
        <sz val="10"/>
        <rFont val="Arial"/>
        <family val="2"/>
      </rPr>
      <t>macDeferredTxTime</t>
    </r>
    <r>
      <rPr>
        <sz val="10"/>
        <rFont val="Arial"/>
        <family val="2"/>
      </rPr>
      <t xml:space="preserve">, which shall be calculated with the following equation:"
[following the equation]
"In this equation, Deferred period is the total duration of all back-off periods of all packets sent during the Measurement Time.  Measurement Time is defined as [insert definition here, keeping in mind that, since it is to be used by a common network manager, or by a higher layer possibly made by a different implementer, all devices must calculate </t>
    </r>
    <r>
      <rPr>
        <i/>
        <sz val="10"/>
        <rFont val="Arial"/>
        <family val="2"/>
      </rPr>
      <t>macDeferredTxTime</t>
    </r>
    <r>
      <rPr>
        <sz val="10"/>
        <rFont val="Arial"/>
        <family val="2"/>
      </rPr>
      <t xml:space="preserve"> the same way]."
For all of these variables, you need to indicate the granularity, or unit of the measurement (symbol times? Milliseconds? Etc.) so that all devices measure the variables the same way and quantization errors are the same.  That is to say, the required precision of the measurement needs to be stated.</t>
    </r>
  </si>
  <si>
    <t>5.7.6a.4</t>
  </si>
  <si>
    <r>
      <t>What is this?  I assume this is a 2 by (</t>
    </r>
    <r>
      <rPr>
        <i/>
        <sz val="10"/>
        <rFont val="Arial"/>
        <family val="2"/>
      </rPr>
      <t>macMaxFrameRetries</t>
    </r>
    <r>
      <rPr>
        <sz val="10"/>
        <rFont val="Arial"/>
        <family val="2"/>
      </rPr>
      <t>+1) array, that is -- perhaps -- stored as a PIB table attribute?</t>
    </r>
  </si>
  <si>
    <t>Identify what this is and where and how it is to be stored.</t>
  </si>
  <si>
    <t>5.7.6a.5</t>
  </si>
  <si>
    <t>Bullets are not needed here -- just straight text.</t>
  </si>
  <si>
    <t>"Channel Utilization is intended for use by the next higher layer or a common network manager existing in multiple wireless network environment, in order to optimize the utilization of spectrum resource. Total channel used time for Tx and Rx and occupied time for the other devices over the measurement duration, linearly scaled with 255 representing100%" is pretty fractured, one has to admit.  Is "total channel used time" the same as "Channel Busy Time", discussed in the next bullet?  And what does "occupied time for the other devices over the measurement duration" mean?  Does Rx time include time spent monitoring an empty channel, to see if there is any message traffic, or only when receiving actual messages having the device's address as the destination address?  Are beacons counted as channel used time (either Tx or Rx)?  How about CCA time?  To what precision and accuracy is the measurement to be made?</t>
  </si>
  <si>
    <t>Add the required clarity to this subclause.  Don't forget to add a space before "100%", and add a period (full stop) at the end of each paragraph.</t>
  </si>
  <si>
    <r>
      <t xml:space="preserve">This needs to be written as text, not bullets.  In addition:
1. ACKs are frames, so one need only say, "Total time of Tx and Rx of all Frames".
2. About the bullet, "Deferred periods (previous page) and reception periods of frames that are not destined for this device are also added":
     a. Does this mean that the first CCA is </t>
    </r>
    <r>
      <rPr>
        <u/>
        <sz val="10"/>
        <rFont val="Arial"/>
        <family val="2"/>
      </rPr>
      <t>not</t>
    </r>
    <r>
      <rPr>
        <sz val="10"/>
        <rFont val="Arial"/>
        <family val="2"/>
      </rPr>
      <t xml:space="preserve"> added to the Channel Busy Time?  The text in 5.7.6a.3 would indicate no, but the Figure 5-9a-2 would seem to indicate otherwise.
     b. Most 15.4 implementations with which I am familiar stop receiving a frame when the destination address of the frame does not match that of the receiving device, and go back to sleep -- they do not receive frames that are not destined for them.  The only exception to this of which I am aware is promiscuous mode.  Is a device supposed to stop counting busy time when it goes back to sleep, or is it supposed to assume the received PHY length field was received correctly, and add that length to the Channel Busy Time?</t>
    </r>
  </si>
  <si>
    <t>Please elucidate.</t>
  </si>
  <si>
    <t>5.7.6a.6</t>
  </si>
  <si>
    <t>All of the requirements in this subclause are in 10.2.6, and so should not be repeated.</t>
  </si>
  <si>
    <t>Leave just the first sentence, and delete everything else in this subclause.</t>
  </si>
  <si>
    <t>5.7.6a.7</t>
  </si>
  <si>
    <t>This definition of RCPI needs considerable help.  
First, what is this?  Is it a PIB attribute?  It needs a variable name and a definition.
Second, "This parameter shall be a measure by the PHY sublayer of the received RF power in the channel measured over the entire received frame or by other equivalent means that meet the specified accuracy" is problematic, since the "received RF power" varies over the entire received frame, due to fading.  Is this the peak power?  Average power?  Minimum power?  If the average, keep in mind that the average of dBm measurements is not the same as the average of power measurements, expressed in dB -- and most chips of which I am aware make dBm measurements.  Also, the sample rate of the power measurements will need to be stated, and will need to be frequent, in order for fades to be reliably detected.  In addition, "meet the specified accuracy" is a problem, because there is no accuracy specification made in this section.  Finally, what is the range over which RCPI shall be measured?  Please don't tell me the chip designer has to design a power detector with a 150 dB dynamic range.
Third, "RCPI shall be a monotonically increasing, logarithmic function of the received power level defined in dBm" I assume is in error, since a "logarithmic function of the received power level defined in dBm" means that power is to be measured over 150 orders of magnitude.  Once it's in dBm, it's already logarithmic, so the word "logarithmic" needs to be deleted in this sentence.</t>
  </si>
  <si>
    <t>1.  Add a variable name and a definition.
2.  Add specifications for the RF power measurements, so that two different compliant implementations, made by two different implementors, will perform as desired.  This means specifying the type of power measurements, the rate they are made, the range over which they must be made, and how the measurements are combined to produce a single RCPI value.
3.  Add an accuracy specification, keeping in mind that doing better than +/- 6 dB is very difficult to do without calibration and other cost-inducing actions.  In fact, I would suggest that the accuracy specification be just a reference to the Receiver ED section, 10.2.5, since one would not want to specify *two* sets of received-power measurement hardware.  (I hope.)
4.  Delete the word "logarithmic".</t>
  </si>
  <si>
    <t>This Figure, 5-9a-3, needs help.  First, the expression needs to turn into an equation, by using an equals sign and mentioning a variable name for the expression.
Second, the "integer" function rounds its argument down to the nearest integer, while the text says that "indicated values rounded to the nearest 1 dB" is returned.  For example, integer[-20.3 dBm] = -21 dBm, while the text would indicate that -20 dBm is correct.  I think the Round[*] function is what you want here.
Third, I think it would be less confusing if the defining equation were placed on top of the number line, where the output values are, and placing "dBm" as a label below the line.</t>
  </si>
  <si>
    <t>5.7.6a.8</t>
  </si>
  <si>
    <r>
      <t>*sigh*  Where to begin . . .
1. "RSNI is in steps of 0.5 dB."  No.  Try, "RSNI</t>
    </r>
    <r>
      <rPr>
        <vertAlign val="subscript"/>
        <sz val="10"/>
        <rFont val="Arial"/>
        <family val="2"/>
      </rPr>
      <t>dB</t>
    </r>
    <r>
      <rPr>
        <sz val="10"/>
        <rFont val="Arial"/>
        <family val="2"/>
      </rPr>
      <t xml:space="preserve"> shall be defined as 10 * log</t>
    </r>
    <r>
      <rPr>
        <vertAlign val="subscript"/>
        <sz val="10"/>
        <rFont val="Arial"/>
        <family val="2"/>
      </rPr>
      <t>10</t>
    </r>
    <r>
      <rPr>
        <sz val="10"/>
        <rFont val="Arial"/>
        <family val="2"/>
      </rPr>
      <t>((RCPI</t>
    </r>
    <r>
      <rPr>
        <vertAlign val="subscript"/>
        <sz val="10"/>
        <rFont val="Arial"/>
        <family val="2"/>
      </rPr>
      <t xml:space="preserve">power </t>
    </r>
    <r>
      <rPr>
        <sz val="10"/>
        <rFont val="Arial"/>
        <family val="2"/>
      </rPr>
      <t>- ANPI</t>
    </r>
    <r>
      <rPr>
        <vertAlign val="subscript"/>
        <sz val="10"/>
        <rFont val="Arial"/>
        <family val="2"/>
      </rPr>
      <t>power</t>
    </r>
    <r>
      <rPr>
        <sz val="10"/>
        <rFont val="Arial"/>
        <family val="2"/>
      </rPr>
      <t>)/ANPI</t>
    </r>
    <r>
      <rPr>
        <vertAlign val="subscript"/>
        <sz val="10"/>
        <rFont val="Arial"/>
        <family val="2"/>
      </rPr>
      <t>power</t>
    </r>
    <r>
      <rPr>
        <sz val="10"/>
        <rFont val="Arial"/>
        <family val="2"/>
      </rPr>
      <t>), rounded to the nearest 0.5 dB and defined over the range -10 to +117 dB."  That way it's already rounded and bounded for all of your later calculations.  But why a precision of 0.5 dB, for a variable having an accuracy of +/- 6 dB -- if you're lucky, and have averaged out the noise and interference adequately?  In an unlicensed ISM band, what decisions are you going to make with an SNIR of 22.5 dB that you wouldn't make with an SNIR of 22 or 23 dB?  Or even 20 dB?  In addition, nobody in the history of communciations, wireless or otherwise, has ever had a 117 dB SNIR.  Besides, you'll be lucky if ADC in the receiver has has a range of more than 50 dB, so it will not be capable of measuring an RCPI value larger than that -- and what would you do differently with an SNIR of 117 dB that you wouldn't do with an SNIR of, say, 40 dB? 
2. "RSNI in dB is scaled in steps of 0.5 dB to obtain 8-bit RSNI values, which cover the range from –10 dB to +117 dB."  No.  Try, "RSNI shall be an 8-bit integer, having the value RSNI = 2 * (RSNI</t>
    </r>
    <r>
      <rPr>
        <vertAlign val="subscript"/>
        <sz val="10"/>
        <rFont val="Arial"/>
        <family val="2"/>
      </rPr>
      <t>dB</t>
    </r>
    <r>
      <rPr>
        <sz val="10"/>
        <rFont val="Arial"/>
        <family val="2"/>
      </rPr>
      <t xml:space="preserve"> + 10)."  Since RSNI</t>
    </r>
    <r>
      <rPr>
        <vertAlign val="subscript"/>
        <sz val="10"/>
        <rFont val="Arial"/>
        <family val="2"/>
      </rPr>
      <t>dB</t>
    </r>
    <r>
      <rPr>
        <sz val="10"/>
        <rFont val="Arial"/>
        <family val="2"/>
      </rPr>
      <t xml:space="preserve"> has already been properly defined, that's all you need to do.
3. "ANPI can be calculated with Averaged IPI Density (IPI: Idle Power Indicator). IPI Density in the specified channel as a function of time over the measurement duration where the channel is idle (CCA indicates idle and no Tx or Rx)."  No.  I mean, the second sentence isn't even a sentence -- it has no verb, and I can't figure out what you're trying to say.  Note that there are several CCA modes, and that CCA Mode 4 is defined as, "CCA shall always report an idle medium."  In order to avoid problems, I suggest that you look at the various CCA modes, and determine which would be compatible with your scheme.
4. The definition of ANPI, in the equations at the end of 5.7.6a-9, is incomplete.  First, </t>
    </r>
    <r>
      <rPr>
        <i/>
        <sz val="10"/>
        <rFont val="Arial"/>
        <family val="2"/>
      </rPr>
      <t>D</t>
    </r>
    <r>
      <rPr>
        <i/>
        <vertAlign val="subscript"/>
        <sz val="10"/>
        <rFont val="Arial"/>
        <family val="2"/>
      </rPr>
      <t>IPI</t>
    </r>
    <r>
      <rPr>
        <sz val="10"/>
        <rFont val="Arial"/>
        <family val="2"/>
      </rPr>
      <t xml:space="preserve"> is undefined.  What is it?  Second, do you mean to use the "integer" function, or the "round" function?  (I suspect the latter.) Third, you need to define ANPI, like all the other parameters in the calculations.  Is it a PIB attribute, or what? Fourth, how many IPI Density values must be averaged?  Is one sufficient?  (It would simplify the implementation and, unless you state otherwise, would be compliant to the standard.) Finally, do the IPI Density values age?  How old can they get before the implementation must discard them?  How close to the time of reception must they be taken?  Can they be taken after the time of reception?</t>
    </r>
  </si>
  <si>
    <t>Make the corrections as noted in Points 1 and 2.  For Points 3 and 4, I can't design the system for you.  Add the necessary detail so that the system is sufficiently specified so that different implementers can produce interoperable products.</t>
  </si>
  <si>
    <t>5.7.6a.9</t>
  </si>
  <si>
    <t>These bullets duplicate text in Table 8-77 (MCPS-DATA.indication parameters, p. 338) defining the Rssi parameter.  They should be deleted, and a reference made to the parameter entry in the Table.  (Don't forget to add a period (full stop) at the end of line 9.)</t>
  </si>
  <si>
    <t>Delete "(IPI: Idle Power Indicator)".  Add the IPI entry in 3.2.</t>
  </si>
  <si>
    <t>5.7.6a.10</t>
  </si>
  <si>
    <t>"A power histogram measurement of non-IEEE 802.15 noise power by sampling the channel when CCA indicates idle and the device is neither transmitting nor receiving a frame."  This sentence needs a verb.  How about, "The Noise Histogram shall be a power histogram measurement . . . ."  Note that CCA Mode 4 always indicates an idle channel, so an exception needs to be made in at least this case (otherwise one may not be measuring noise).</t>
  </si>
  <si>
    <t>Is this average power?  Peak power?  Over what duration is the integration performed?  The noise is bursty in the ISM band, not Gaussian, with periodic noise sources (e.g., microwave ovens at 100 or 120 Hz) so the integration time matters.</t>
  </si>
  <si>
    <t>5.7.6a.11</t>
  </si>
  <si>
    <t>"Average Access Delay is intended for use by the next high layer or a common network manager existing in multiple wireless network environment, and it facilitate to assess the congestion with coexisting LR-WPAN, WLAN or other networks as part of a channel selection algorithm."  How about, "Average Access Delay is intended for use by the next high layer or a common network manager existing in a multiple wireless network environment, to aid in the assessment of channel congestion with coexisting LR-WPANs, WLANs or other networks as part of a channel selection algorithm."</t>
  </si>
  <si>
    <t>"The average medium access delay for transmitted frames measured from the time the MPDU is ready for transmission until the actual frame transmission start time" lacks a verb and a period (full stop) at the end, and should not be a bullet.  Try, "The average medium access delay for transmitted frames is measured from the time the MPDU is ready for transmission until the actual frame transmission start time."  Also, what is the definition of "the time the MPDU is ready for transmission"?  Does that include PHR generation time?  Does "the actual frame transmission start time" mean the first bit of the PHR preamble, or the first bit of the MPDU?</t>
  </si>
  <si>
    <t>Edit as indicated, and add additional clarifying text to the definition of the delay.</t>
  </si>
  <si>
    <t>5.7.6a.12</t>
  </si>
  <si>
    <r>
      <t xml:space="preserve">Don't say, "In case of SRM capabilities is supported . . ."  Follow the example of 8.4.2.6.  Create a PIB attribute and then say here, "If </t>
    </r>
    <r>
      <rPr>
        <i/>
        <sz val="10"/>
        <rFont val="Arial"/>
        <family val="2"/>
      </rPr>
      <t>macSRMEnabled</t>
    </r>
    <r>
      <rPr>
        <sz val="10"/>
        <rFont val="Arial"/>
        <family val="2"/>
      </rPr>
      <t xml:space="preserve"> is TRUE . . ."</t>
    </r>
  </si>
  <si>
    <t>"10 metric specific MAC PIB attributes are defined in 8.4.2.6. These attributes are reused for SRM."  Don't specify the number of attributes defined in 8.4.2.6.  If that clause is edited, this clause will be wrong.  Say, "The MAC PIB attributes defined in 8.4.2.6 are also used for SRM."</t>
  </si>
  <si>
    <t>What is the Packet Error Rate calculation here for?  If this is a PIB attribute, make it one; if it is a primitive parameter, make it one.  As written, it's just an interesting fact.</t>
  </si>
  <si>
    <t>Dave Evans</t>
  </si>
  <si>
    <t>Phililps Lighting</t>
  </si>
  <si>
    <t>david.evans@philips.com</t>
  </si>
  <si>
    <t>5.7.6a-2</t>
  </si>
  <si>
    <t>This does not read correctly "and it facilitate to assess the degradation…"</t>
  </si>
  <si>
    <t>Change facilitate to facilitates</t>
  </si>
  <si>
    <t>Missing period at end of sentence</t>
  </si>
  <si>
    <t>Insert period</t>
  </si>
  <si>
    <t>5.7.6a-3</t>
  </si>
  <si>
    <t>This does not read correctly "and it facilitate to assess the congestion..."</t>
  </si>
  <si>
    <t>5.7.6a-11</t>
  </si>
  <si>
    <t>This does not read correctly "and it facilitate the congestion with coexisting..."</t>
  </si>
  <si>
    <t>5.7.6a-13</t>
  </si>
  <si>
    <t>This does not read correctly "In case of SRM capabilities is supported…"</t>
  </si>
  <si>
    <t>Change to "In the case that SRM capabilities are supported"</t>
  </si>
  <si>
    <t>5.7.6a-14</t>
  </si>
  <si>
    <t>6.16a.1.2</t>
  </si>
  <si>
    <t>This does not read correctly "efficient spatial re-use of the radio spectrum and minimize interference."</t>
  </si>
  <si>
    <t>Change "minimize" to "minimizes"</t>
  </si>
  <si>
    <t>6.16a.2</t>
  </si>
  <si>
    <t>This senstence does not seem to be complete.</t>
  </si>
  <si>
    <t>Correct accordingly</t>
  </si>
  <si>
    <t>6.16a.2.1</t>
  </si>
  <si>
    <t>Too many commas "by the higher layer,, but this..."</t>
  </si>
  <si>
    <t>Remove a comma</t>
  </si>
  <si>
    <t>7.5.25c</t>
  </si>
  <si>
    <t>Missing capital letter in first word "the Frame Version field…"</t>
  </si>
  <si>
    <t>Change "the" to "The"</t>
  </si>
  <si>
    <t>7.5.25d</t>
  </si>
  <si>
    <t>8.2.25a.2</t>
  </si>
  <si>
    <t>Does not read correctly "primitives is generate by the"</t>
  </si>
  <si>
    <t>Change "generate" to generated"</t>
  </si>
  <si>
    <t>8.2.25a.3</t>
  </si>
  <si>
    <t>Missing horizontal bars in table</t>
  </si>
  <si>
    <t>8.2.25b.2</t>
  </si>
  <si>
    <t>16, 17</t>
  </si>
  <si>
    <t>Text on line 17 should follow to comma on line 16</t>
  </si>
  <si>
    <t>Toyoyuki Kato</t>
    <phoneticPr fontId="0" type="noConversion"/>
  </si>
  <si>
    <t>Anritsu Engineering Co.,Ltd,</t>
    <phoneticPr fontId="0" type="noConversion"/>
  </si>
  <si>
    <t>Toyoyuki.Kato@anritsu.com</t>
    <phoneticPr fontId="0" type="noConversion"/>
  </si>
  <si>
    <t>+81 46 296 6693</t>
    <phoneticPr fontId="0" type="noConversion"/>
  </si>
  <si>
    <t>5-9</t>
    <phoneticPr fontId="0" type="noConversion"/>
  </si>
  <si>
    <t>"IPI" should be described here.</t>
    <phoneticPr fontId="0" type="noConversion"/>
  </si>
  <si>
    <r>
      <t>Add the following definitions:</t>
    </r>
    <r>
      <rPr>
        <i/>
        <sz val="10"/>
        <rFont val="Arial"/>
        <family val="2"/>
      </rPr>
      <t xml:space="preserve">
</t>
    </r>
    <r>
      <rPr>
        <sz val="10"/>
        <rFont val="Arial"/>
        <family val="2"/>
      </rPr>
      <t xml:space="preserve">   </t>
    </r>
    <r>
      <rPr>
        <i/>
        <sz val="10"/>
        <rFont val="Arial"/>
        <family val="2"/>
      </rPr>
      <t>IPI      Idle Power Indicator</t>
    </r>
    <phoneticPr fontId="0" type="noConversion"/>
  </si>
  <si>
    <t>No</t>
    <phoneticPr fontId="0" type="noConversion"/>
  </si>
  <si>
    <t>Although "ANPI" appears in this document, there is no definition of this abbreviation.</t>
    <phoneticPr fontId="0" type="noConversion"/>
  </si>
  <si>
    <r>
      <t xml:space="preserve">Add the following definitions:
</t>
    </r>
    <r>
      <rPr>
        <i/>
        <sz val="10"/>
        <rFont val="Arial"/>
        <family val="2"/>
      </rPr>
      <t xml:space="preserve">   ANPI   average noise power indicator</t>
    </r>
    <phoneticPr fontId="0" type="noConversion"/>
  </si>
  <si>
    <t>5.7.6a-1</t>
    <phoneticPr fontId="0" type="noConversion"/>
  </si>
  <si>
    <t>27-28</t>
    <phoneticPr fontId="0" type="noConversion"/>
  </si>
  <si>
    <t>Cross references in IEEE802 specs usually specify only clause number and its names are not indicated.</t>
    <phoneticPr fontId="0" type="noConversion"/>
  </si>
  <si>
    <t>Remove "Receiver ED" in the end of this sentence.</t>
    <phoneticPr fontId="0" type="noConversion"/>
  </si>
  <si>
    <t>5.7.6a-5</t>
    <phoneticPr fontId="0" type="noConversion"/>
  </si>
  <si>
    <t>27-30</t>
    <phoneticPr fontId="0" type="noConversion"/>
  </si>
  <si>
    <t>It seems this paragraph doesn't need to be itemization.</t>
    <phoneticPr fontId="0" type="noConversion"/>
  </si>
  <si>
    <t>Remove the bullet point.</t>
    <phoneticPr fontId="0" type="noConversion"/>
  </si>
  <si>
    <t>6.16a.2</t>
    <phoneticPr fontId="0" type="noConversion"/>
  </si>
  <si>
    <t>It seems uncompleted sentence.</t>
    <phoneticPr fontId="0" type="noConversion"/>
  </si>
  <si>
    <r>
      <t xml:space="preserve">How about:
</t>
    </r>
    <r>
      <rPr>
        <i/>
        <sz val="10"/>
        <rFont val="Arial"/>
        <family val="2"/>
      </rPr>
      <t>When "macSRMcapable" is set to TRUE in both of the coordinator and the device, the procedures described in the following subclauses shall be performed.</t>
    </r>
    <phoneticPr fontId="0" type="noConversion"/>
  </si>
  <si>
    <t>8-9</t>
    <phoneticPr fontId="0" type="noConversion"/>
  </si>
  <si>
    <t>6.16a.2.1</t>
    <phoneticPr fontId="0" type="noConversion"/>
  </si>
  <si>
    <t>Although "getting PIB Information" and "setting PIB Information" are described in this subclause, there is no explicit description about how "getting" or "setting" can be distinguished with the MLME-SRM.request primitive or SRM Request command.</t>
    <phoneticPr fontId="0" type="noConversion"/>
  </si>
  <si>
    <t>Additional field to indicate "get" or "set" should be defined in both of the primitive and the command.</t>
    <phoneticPr fontId="0" type="noConversion"/>
  </si>
  <si>
    <t>Yes</t>
    <phoneticPr fontId="0" type="noConversion"/>
  </si>
  <si>
    <t>7.5.1</t>
    <phoneticPr fontId="0" type="noConversion"/>
  </si>
  <si>
    <t>The title of this subclause must be "Command ID field", not "SRM Request command".</t>
    <phoneticPr fontId="0" type="noConversion"/>
  </si>
  <si>
    <t>Correct it as commented.</t>
    <phoneticPr fontId="0" type="noConversion"/>
  </si>
  <si>
    <t>7.4.2.18a</t>
    <phoneticPr fontId="0" type="noConversion"/>
  </si>
  <si>
    <t>In Table 7-14a, the first letter of "MacTXFailTime" should be lower case.</t>
    <phoneticPr fontId="0" type="noConversion"/>
  </si>
  <si>
    <t>Replace it with "macTxFailTime".</t>
    <phoneticPr fontId="0" type="noConversion"/>
  </si>
  <si>
    <t>4-7</t>
    <phoneticPr fontId="0" type="noConversion"/>
  </si>
  <si>
    <t>"Scope" in Figure 7-45a should be "Scope ID".</t>
    <phoneticPr fontId="0" type="noConversion"/>
  </si>
  <si>
    <t>4-10</t>
    <phoneticPr fontId="0" type="noConversion"/>
  </si>
  <si>
    <t>There is no explanation about range, unit, etc for the "Value" field defined in Figure 7-45a.</t>
    <phoneticPr fontId="0" type="noConversion"/>
  </si>
  <si>
    <r>
      <t xml:space="preserve">Add the following text at the end of this subclause.
</t>
    </r>
    <r>
      <rPr>
        <i/>
        <sz val="10"/>
        <rFont val="Arial"/>
        <family val="2"/>
      </rPr>
      <t>Type and range for Value field shall be defined in corresponding attribute in Table 8-94a.</t>
    </r>
    <phoneticPr fontId="0" type="noConversion"/>
  </si>
  <si>
    <t>7.5.25a</t>
    <phoneticPr fontId="0" type="noConversion"/>
  </si>
  <si>
    <t>11-12</t>
    <phoneticPr fontId="0" type="noConversion"/>
  </si>
  <si>
    <t>"Scope" in Figure 7-133a should be "Scope ID".</t>
    <phoneticPr fontId="0" type="noConversion"/>
  </si>
  <si>
    <t>7.5.25b</t>
    <phoneticPr fontId="0" type="noConversion"/>
  </si>
  <si>
    <t>4-5</t>
    <phoneticPr fontId="0" type="noConversion"/>
  </si>
  <si>
    <t>"Scope" in Figure 7-133c should be "Scope ID".</t>
    <phoneticPr fontId="0" type="noConversion"/>
  </si>
  <si>
    <t>7.5.25c</t>
    <phoneticPr fontId="0" type="noConversion"/>
  </si>
  <si>
    <t>1-2</t>
    <phoneticPr fontId="0" type="noConversion"/>
  </si>
  <si>
    <t>"Scope" in Figure 7-133f should be "Scope ID".</t>
    <phoneticPr fontId="0" type="noConversion"/>
  </si>
  <si>
    <t>7.5.25d</t>
    <phoneticPr fontId="0" type="noConversion"/>
  </si>
  <si>
    <t>13-14</t>
    <phoneticPr fontId="0" type="noConversion"/>
  </si>
  <si>
    <t>"Scope" in Figure 7-133h should be "Scope ID".</t>
    <phoneticPr fontId="0" type="noConversion"/>
  </si>
  <si>
    <t>8.4.2.8a</t>
    <phoneticPr fontId="0" type="noConversion"/>
  </si>
  <si>
    <t>Attribute"macTxDeferredTime" needs to be added in Table 8-94a.</t>
    <phoneticPr fontId="0" type="noConversion"/>
  </si>
  <si>
    <r>
      <t xml:space="preserve">Add the following definition in this table:
  </t>
    </r>
    <r>
      <rPr>
        <b/>
        <sz val="10"/>
        <rFont val="Arial"/>
        <family val="2"/>
      </rPr>
      <t>Attribute:</t>
    </r>
    <r>
      <rPr>
        <sz val="10"/>
        <rFont val="Arial"/>
        <family val="2"/>
      </rPr>
      <t xml:space="preserve">     macTxDeferredTime
  </t>
    </r>
    <r>
      <rPr>
        <b/>
        <sz val="10"/>
        <rFont val="Arial"/>
        <family val="2"/>
      </rPr>
      <t>Type:</t>
    </r>
    <r>
      <rPr>
        <sz val="10"/>
        <rFont val="Arial"/>
        <family val="2"/>
      </rPr>
      <t xml:space="preserve">          Integer
  </t>
    </r>
    <r>
      <rPr>
        <b/>
        <sz val="10"/>
        <rFont val="Arial"/>
        <family val="2"/>
      </rPr>
      <t>Range:</t>
    </r>
    <r>
      <rPr>
        <sz val="10"/>
        <rFont val="Arial"/>
        <family val="2"/>
      </rPr>
      <t xml:space="preserve">        0-100
  </t>
    </r>
    <r>
      <rPr>
        <b/>
        <sz val="10"/>
        <rFont val="Arial"/>
        <family val="2"/>
      </rPr>
      <t>Description:</t>
    </r>
    <r>
      <rPr>
        <sz val="10"/>
        <rFont val="Arial"/>
        <family val="2"/>
      </rPr>
      <t xml:space="preserve"> The percentage of time of deferred transmissions that can be derived with the equation specified in 5.7.6a-3.</t>
    </r>
    <phoneticPr fontId="0" type="noConversion"/>
  </si>
  <si>
    <t>Tero Kivinen</t>
  </si>
  <si>
    <t>INSIDE Secure</t>
  </si>
  <si>
    <t>kivinen@iki.fi</t>
  </si>
  <si>
    <t>There is no PDF index at all.</t>
  </si>
  <si>
    <t>Add PDF index, as it makes it easier to move around.</t>
  </si>
  <si>
    <t>First use of acronym should be expanded.</t>
  </si>
  <si>
    <t>Expand SRM in first use. In this case SRM is used first in the section title, so add (SRM) there.</t>
  </si>
  <si>
    <t>5.7.6a-1</t>
  </si>
  <si>
    <t>The usual numbering scheme is with dots, i.e., replace the 5.7.6a-1 with 5.7.6a.1</t>
  </si>
  <si>
    <t>Also do the same for other subclauses.</t>
  </si>
  <si>
    <t xml:space="preserve">The first use of acronym is spelled out and the acronym is put after it in parenthesis. </t>
  </si>
  <si>
    <t>Replace “ED (Energy Detection)” with “Energy Detcetion (ED)”.</t>
  </si>
  <si>
    <t>I think the line is missing period in the end, and the next line starts new paragraph.</t>
  </si>
  <si>
    <t>Add period after “algorithm”.</t>
  </si>
  <si>
    <t>How is this supposed to work when using things like TSCH, where device is not allowed to send anything during certain times. i.e., if the allowed time to send is only 1% of the measurement time, and it fails to send packet during that time, this would result macTxFailTime of 1%, even when it could actually be 100%, as it could be possible there would have been issues sending it during any other time too, but it was not noticed, as device could not transmit at that time.</t>
  </si>
  <si>
    <t>Specify how this works on environments where device is not allowed to send all the time. Is the measurement time only covering those times when it is allowed to send or whole time. Also what if there is nothing to transmit, is that counted as not being TxFailTime or not.</t>
  </si>
  <si>
    <t>How is this supposed to work with TSCH or RIT. There we do backoff to next timeslot, which deferredperiod time we calculate then?</t>
  </si>
  <si>
    <t>Specify how this works with TSCH and similar methods.</t>
  </si>
  <si>
    <t>How is the macTsTxOffset used? Does the average access delay take in to account the time waiting for suitable slot which can be used to send? And if that slot is busy, we must wait for next slot, so is that counted too? For what is the macTsTxOffset used?</t>
  </si>
  <si>
    <t>Specify how this is calcualted in case of TSCH.</t>
  </si>
  <si>
    <t>5.7.6a-12</t>
  </si>
  <si>
    <t>The formula seems to have some kind of formatting errors. There is extra + between macTxSuccessCount and macRetryCount. I assume it is supposed to be packet success rate = 1 - … where the … is the long formula, but because the line break it makes it very hard to read.</t>
  </si>
  <si>
    <t>Reformat the formula, and remove extra +</t>
  </si>
  <si>
    <t xml:space="preserve">There is reference missing from the end of sentence. </t>
  </si>
  <si>
    <t>Add reference.</t>
  </si>
  <si>
    <t>What is this figure trying to explain? There looks to be some kind of IE with Element ID of 0x2a (which is reserved for external organization) and some formatting after that, but what this is supposed to mean. This would need reference to where this is specified or if everything is outside the scope of this document, then remove the whole section. If this IE is supposed to be SRM IE then duplicating the format here is bad idea.</t>
  </si>
  <si>
    <t>Remove the whole section.</t>
  </si>
  <si>
    <t>6.16a.1.1</t>
  </si>
  <si>
    <t>So using this IE in clear text network is forbidden, and it is always encrypted. The only problem is that SRM IE is Header IE, thus it is never encrypted, so there is no benefit of sending SRM IE in encrypted payload. It will of course be authenticated if the security level is not 0... Why is this IE Header IE, and not Nested Payload IE? This will not get encrypted ever as it is Header IE, and in some environments users might want to hide some of the statistics.</t>
  </si>
  <si>
    <t>Make this payload IE, or change the encrypted to be having non-zero security level.</t>
  </si>
  <si>
    <t>There is something missing from that sentence.</t>
  </si>
  <si>
    <t>Add something.</t>
  </si>
  <si>
    <t>Replace “,,” with “,”</t>
  </si>
  <si>
    <t>7.4.2.18a</t>
  </si>
  <si>
    <t>Why is this 7.4.2.18a, wouldn't it be better be 7.4.2.19, or whatever the next number is. Also it might be more logical to put this before the termination IEs i.e., 7.4.2.16a.</t>
  </si>
  <si>
    <t>The text is confusing. Why is the figure 7-45a inserted in table 7-7? It does not have any figures, and it does not even have references to figures. What is the first sentence trying to say?</t>
  </si>
  <si>
    <t>Remove “, which should be inserted in Table 7-7 “Element IDs for Header Ies”.</t>
  </si>
  <si>
    <t>Do we need to specify SRM Metric IDs in binary? Wouldn't it be better to specify it being unsigned integer, and just use numbers 0-63...</t>
  </si>
  <si>
    <t>Change to use numbers, not bitpatterns.</t>
  </si>
  <si>
    <t>7.4.1.1</t>
  </si>
  <si>
    <t>Change the 0x2X in the Element ID field to say TBA1 (to be allocated)</t>
  </si>
  <si>
    <t>7.5.1</t>
  </si>
  <si>
    <t>Change the 0x23a-0x23d with TBA2-5.</t>
  </si>
  <si>
    <t>7.5.25a</t>
  </si>
  <si>
    <t>So as we do not have destination address this is either sent to the Coordinator or to the broadcast address depending on the macImplicitBroadcast value. I think it would be better to specify whether they are sent to the coordinator or to the broadcast address.</t>
  </si>
  <si>
    <t>Change text to specify that destination addressing fields are set so that this frame is sent to xxx (whether it is meant to be sent to the coordinator or to the broadcast address). Or remove restrictions from the destination addressing mode.</t>
  </si>
  <si>
    <t>This section is missing the specification of the different fields in the MAC command. What is the Length field meant for? Is it length of the Content Information or what? Why is it needed, as frames do have length, and we do know the length of the frame already. It is also missing text saying that SRM Metric ID and Scope are formatted as specified in the 7.4.2.18a. Is the SRM token the value of the metric or something else.</t>
  </si>
  <si>
    <t>Add specification of the MAC command.</t>
  </si>
  <si>
    <t>This is missing field specifications too.</t>
  </si>
  <si>
    <t>i.e., add text saying that Start Time Present is set to TRUE if Start Time field is included in the Content Information, and so one. Also how is start time formatted, is it seconds since the start of network, or seconds since 1970 (unix time), or something else?</t>
  </si>
  <si>
    <t>7.5.25b</t>
  </si>
  <si>
    <t>Why is this also sent back to the coordinator? Isn't this normally the frame that is sent by the coordinator or so? Or is it supposed that all of these are sent in broadcast frames, if so that sounds stupid.</t>
  </si>
  <si>
    <t>Remove restrictions for the destination addressing mode.</t>
  </si>
  <si>
    <t xml:space="preserve">What happens if these are used in the PAN which do not use short addresses? Why is the source address restricted to the short addresses only? </t>
  </si>
  <si>
    <t>Remove restrictions for source addressing mode.</t>
  </si>
  <si>
    <t>This is meaning specifications for the fields. Add references to where they are specified, or specify them here.</t>
  </si>
  <si>
    <t>What is the meaning of the Length field?</t>
  </si>
  <si>
    <t>Remove it.</t>
  </si>
  <si>
    <t xml:space="preserve">The Status field is 4-bits long and it is not aligned with 8-bit boundary, thus Content information would start from unaligned byte offset, making it very annoying to parse. </t>
  </si>
  <si>
    <t>Add 4-bits of reserved after the status, so Content starts at 8-bit boundary. Or actually move the Address Mode bits (2-bits) from the Content information to this byte, and change the content information to be Device Address. i.e. make fields to be: Length (1 octet), SRM Metric ID (bits 0-5), Scope (bits 6-7), SRM Token (1 octet), Status (bits 0-3), Address Mode (bits 4-5), Reserved (bits 6-7), Device Address (octets 0/2/8), Attribute value (4 octets).</t>
  </si>
  <si>
    <t>Addressing Mode can also be 00,which means Device Address field length is 0. If that is not allowed, it needs to be said in text.</t>
  </si>
  <si>
    <t>Either add restriction that Address Mode cannot be 00, or make the Device Address field 0/2/8 octets long.</t>
  </si>
  <si>
    <t>Why we do have separate Device Address field here, when we could use the normal Source Address field for this information? Why do you need to have same information twice in the frame?</t>
  </si>
  <si>
    <t>Remove Device Address and Address Mode, or specify when they are different from the source address.</t>
  </si>
  <si>
    <t>Again why restrict the destination and source addressing modes?</t>
  </si>
  <si>
    <t>Remove restrictions for addressing modes.</t>
  </si>
  <si>
    <t>Why length again?</t>
  </si>
  <si>
    <t>Again missing all the specification for different fields.</t>
  </si>
  <si>
    <t>Add it.</t>
  </si>
  <si>
    <t>8.2.25a.1</t>
  </si>
  <si>
    <t>Does this send MAC Command with command id of SRM Request command as specified in 7.5.25a? If so the 7.5.25a says the destination address is set to none, so why do we give destination address the MLME call? Or is the 7.5.25a wrong.</t>
  </si>
  <si>
    <t>Specify which operation this does (i.e., add reference to the 7.5.25a if this actually sends that). Make sure the mac command specifiation and this MLME call are in sync.</t>
  </si>
  <si>
    <t>SRM Request command allows StartTime, Duration, Channel page, and Channel Number to be missing, how do you indicate that in this MLME call?</t>
  </si>
  <si>
    <t>Make the MLME call and command to be in sync.</t>
  </si>
  <si>
    <t>How do you set the scope and SRM Metric ID in this call?</t>
  </si>
  <si>
    <t xml:space="preserve">I assume this is related to the 7.5.25a, but they are not sync. The request command has more fields that are not passed to this MLME call. </t>
  </si>
  <si>
    <t>Add SRM Metric ID, and Scope to the parameters. Also the addressing fields of the 7.5.25a are not sync with this, as this indicates that source address could be short or extended, and 7.5.25a says it is always short.</t>
  </si>
  <si>
    <t>I assume this is related to the 7.5.25b, but they are not in sync.</t>
  </si>
  <si>
    <t xml:space="preserve">The 7.5.25b claims source address is short, and destination address is short, but this MLME call would indicate both can be different. Also the SRM Metric ID and scope are missing from the MLME call. Status is there in MLME call, but the attribute value is missing. </t>
  </si>
  <si>
    <t xml:space="preserve">The description of the DeviceAddress / DeviceAddrMode are unclear. I assume this should be address of the device who sent the request, and where the reply is sent back. </t>
  </si>
  <si>
    <t>Clarify the text.</t>
  </si>
  <si>
    <t>Usually the .indication and .response are tied together with the Handle, but there is no handle here. Should there be one?</t>
  </si>
  <si>
    <t>Add Handle to both this and the .indication.</t>
  </si>
  <si>
    <t>8.2.25a.4</t>
  </si>
  <si>
    <t>SRM Metric ID and scope are missing. Status is there, but the attribute value is missing.</t>
  </si>
  <si>
    <t>The description of the DeviceAddress / DeviceAddrMode are unclear. I assume this should be address of the device who sent the response to our request.</t>
  </si>
  <si>
    <t>Usually the .request and .confirm are tied together with the Handle, but there is no handle here. Should there be one?</t>
  </si>
  <si>
    <t>Add Handle to both this and the .reqeust.</t>
  </si>
  <si>
    <t>8.2.25b.1</t>
  </si>
  <si>
    <t>I assume this is related to the 7.5.25c, but they are not in sync.</t>
  </si>
  <si>
    <t>SRM Metric ID and scope are missing.</t>
  </si>
  <si>
    <t>DeviceAddrMode and DeviceAddress are not sync with 7.5.25c.</t>
  </si>
  <si>
    <t>7.5.25c says that destination address is none, this is not aligned with this text here.</t>
  </si>
  <si>
    <t>What is the reason behind the RequireConfirm? Normally you always get confirm, but it you do not care about, you just do nothing on it. RequireConfirm just makes the specification more complex.</t>
  </si>
  <si>
    <t>Remove RequireConfirm and make .confirm not optional.</t>
  </si>
  <si>
    <t>6.16a.2.2</t>
  </si>
  <si>
    <t>Remove (OPTIONAL) from confirm. There is no point of making .confirm optional.</t>
  </si>
  <si>
    <t>6.16a.2.3</t>
  </si>
  <si>
    <t>This is not sync with report call.</t>
  </si>
  <si>
    <t>StartTime, SRM Duration, Channel Page, Channel Number and atttribute value parameters are missing from the MLME call, but they are in the SRM report command.</t>
  </si>
  <si>
    <t>The text here is confusing. This is .indication call, meaning it is usually indicating that we received something from the network, it is not used to send IEs contained in the MAC command frame.</t>
  </si>
  <si>
    <t>Remove the whole paragraph, and replace it with proper text. There is extra paragraph break before “Enh-ACK frame or Multipurpose frame.”</t>
  </si>
  <si>
    <t>8.2.25c.1</t>
  </si>
  <si>
    <t>Same comments than what I had for MLME-SRM-REPORT.* applies to here too. They are not in sync with 7.5.25d, SRM Metric ID, and Scope are missing, Start Time, SRM Duration Chanell Page and Channel Number might be there in SRM information command, but cannot be specified here. The Addressing formats do not match, and the text for them is confusing. The attribute value is missing. There is useless RequireConfirm parameter, which just complicates things. Handles are missing etc.</t>
  </si>
  <si>
    <t>What is the meaning of the SignalMethod? It is not explained in the 6.16a.2.3 where the SRM information exchange is explained. Is the SRM Information Notification so it can be in any of those frame types, and not only in command frames? Why offer 3 different ways to send exactly same information to the other end?</t>
  </si>
  <si>
    <t>Keitarou Kondou</t>
    <phoneticPr fontId="0" type="noConversion"/>
  </si>
  <si>
    <t>Sony</t>
    <phoneticPr fontId="0" type="noConversion"/>
  </si>
  <si>
    <t>Keitarou.Kondou@jp.sony.com</t>
    <phoneticPr fontId="0" type="noConversion"/>
  </si>
  <si>
    <t>5.7.6a-5</t>
    <phoneticPr fontId="0" type="noConversion"/>
  </si>
  <si>
    <t>The caption of figure 5-9a-2 is not appropriate. It does not represent macTxFailTime</t>
    <phoneticPr fontId="0" type="noConversion"/>
  </si>
  <si>
    <t>Change the caption as it represents the figure, e.g. Channel Utilization</t>
    <phoneticPr fontId="0" type="noConversion"/>
  </si>
  <si>
    <t>No</t>
    <phoneticPr fontId="0" type="noConversion"/>
  </si>
  <si>
    <t>5.7.6a-8</t>
    <phoneticPr fontId="0" type="noConversion"/>
  </si>
  <si>
    <t>The word "high layer" is used here, but "higher layer" in other subclause.</t>
    <phoneticPr fontId="0" type="noConversion"/>
  </si>
  <si>
    <t>the next high layer -&gt; the next higher layer</t>
    <phoneticPr fontId="0" type="noConversion"/>
  </si>
  <si>
    <t>5.7.6a-9</t>
    <phoneticPr fontId="0" type="noConversion"/>
  </si>
  <si>
    <t>In the equation, "+" is duplicated after macTxSuccessCount</t>
    <phoneticPr fontId="0" type="noConversion"/>
  </si>
  <si>
    <t>remove the duplicated</t>
    <phoneticPr fontId="0" type="noConversion"/>
  </si>
  <si>
    <t>Kenichi Mori</t>
  </si>
  <si>
    <t>Space-Time Engineering</t>
  </si>
  <si>
    <t>ken1.morius@gmail.com</t>
  </si>
  <si>
    <t>22-25</t>
  </si>
  <si>
    <t>This sentence may not be necessary because there is no information for readers from SRM's specification point of view.</t>
  </si>
  <si>
    <t>Remove this sentence.</t>
  </si>
  <si>
    <t xml:space="preserve">"is" should be replaced with "are." </t>
  </si>
  <si>
    <t>As written in the comment.</t>
  </si>
  <si>
    <t>"respectively" should be placed at the end of this line to clarify the min value and the max value.</t>
  </si>
  <si>
    <t>Insert "respectively" at the end of this line.</t>
  </si>
  <si>
    <t>It may not be clear which values "these values" indicate. This phrase should be replaced with "0x00 and 0xff" to clarify SRM's spec.</t>
  </si>
  <si>
    <t>Replace "these values" with "0x00 and 0xff."</t>
  </si>
  <si>
    <t>It may not be clear how accurate linearity is expected for this spec.</t>
  </si>
  <si>
    <t>Clarify the accuracy of linearity.</t>
  </si>
  <si>
    <t>"," should be placed after "algorithm."</t>
  </si>
  <si>
    <t>"macTxFailTime" should be written in Italic type.</t>
  </si>
  <si>
    <t>There is no explanation of "Measurement Time." From SRM point of view, definition of this measurement time should be clarified.</t>
  </si>
  <si>
    <t>Clarify time duration of measurement time.</t>
  </si>
  <si>
    <t>"macDeferredTxTime" should be written in Italic type.</t>
  </si>
  <si>
    <t>5.7.6a-4</t>
  </si>
  <si>
    <t xml:space="preserve">Meaning of "the number of retries for one transmission" may not be clear. The number of retries include two things, 1. A station transmitted a frame with ACK request but it could not received the ACK. 2. Due to channel busy, a retry process starts. It seems that #2 may not be included in this explanation because no transmission happens in this case. This point should be clarified.  </t>
  </si>
  <si>
    <t>Clarify whether #2 item is included or not.</t>
  </si>
  <si>
    <t>5.7.6a-5</t>
  </si>
  <si>
    <t>This implies that devices which support SRM shall be awake all the time to measure this value. From power consumption point of view, this function should be restricted to coordinators.</t>
  </si>
  <si>
    <t>Reconsider this spec.</t>
  </si>
  <si>
    <t>5.7.6a-7</t>
  </si>
  <si>
    <t>Target value of "the specified accuracy" may not be clear. Clarify the target accuracy. If this accuracy is 1dB, this value should be written in the sentences.</t>
  </si>
  <si>
    <t>Clarify the specified accuracy.</t>
  </si>
  <si>
    <t>5.7.6a-8</t>
  </si>
  <si>
    <t>It seems that there is  no definition of DIPI.</t>
  </si>
  <si>
    <t>Clarify the definition.</t>
  </si>
  <si>
    <t>It is not clear how long channel monitoring should be done to get IPI density.</t>
  </si>
  <si>
    <t>5.7.6a-9</t>
  </si>
  <si>
    <t>RSSI mentioned in this subclause is already specified in Table 8-77 of the baseline document. Hence, this subclause is duplicated.</t>
  </si>
  <si>
    <t>Remove this subclause.</t>
  </si>
  <si>
    <t>5.7.6a-19</t>
  </si>
  <si>
    <t>Is this a correct sentence? And this sentence may not be necessary from spec point of view.</t>
  </si>
  <si>
    <t xml:space="preserve">Definitions of "the time the MPDU is ready for transmission" and "actual frame transmission start time" are ambiguous. </t>
  </si>
  <si>
    <t>Explain the timings more precisely.</t>
  </si>
  <si>
    <t>Figure number should be written after the "in."</t>
  </si>
  <si>
    <t>Add "Figure 5-9a-5" after the "in."</t>
  </si>
  <si>
    <t>It is not easy to understand what this Figure 5-9a-5 tries to say. An explanation should be added.</t>
  </si>
  <si>
    <t>Add an explanation on Figure 5-9a-5.</t>
  </si>
  <si>
    <t>Charles Perkins</t>
  </si>
  <si>
    <t>Futurewei</t>
  </si>
  <si>
    <t>charliep@computer.org</t>
  </si>
  <si>
    <t>408-330-4586</t>
  </si>
  <si>
    <t>18.1.1</t>
  </si>
  <si>
    <t>Second sentence should be in clause 18.1</t>
  </si>
  <si>
    <t>Text says data rate has to be 250 kbs, but table has other entries</t>
  </si>
  <si>
    <t>Clint Powell</t>
  </si>
  <si>
    <t>PWC, LLC</t>
  </si>
  <si>
    <t>cpwell@ieee.org</t>
  </si>
  <si>
    <t>480-586-8457</t>
  </si>
  <si>
    <t>all</t>
  </si>
  <si>
    <t>All section headers are not consistent in style.</t>
  </si>
  <si>
    <t>See 802 and 802.15 style manual.</t>
  </si>
  <si>
    <t>Y</t>
  </si>
  <si>
    <t>Many figures and equations are blurry.</t>
  </si>
  <si>
    <t>This will have to be fixed before you submit to the IEEE editor. Use the proper tools to generate and import these now.</t>
  </si>
  <si>
    <t>Grammar needs to be reviewed and corrected throughout the document.</t>
  </si>
  <si>
    <t>Clean it up.</t>
  </si>
  <si>
    <t>"In case of SRM capabilities is…" is not proper style.</t>
  </si>
  <si>
    <t>Change to: "When SRM capabilities are…"
and fix all other cases of the use of In case of</t>
  </si>
  <si>
    <t>"Percentage of time of failed transmissions is…" is not a consistent style with the opening of the 1st capability in 5.7.6a-1.</t>
  </si>
  <si>
    <t>Change to: "The Percentage of time of failed transmissions capability is…
and repeat this sty;e for the start of each capabiity section.</t>
  </si>
  <si>
    <t>Line 32 is a repeat of line 29.</t>
  </si>
  <si>
    <t>Remove line 34 and reword paragrph.</t>
  </si>
  <si>
    <t>Benjamin A. Rolfe</t>
  </si>
  <si>
    <t>Blind Creek Associates</t>
  </si>
  <si>
    <t>ben@blindcreek.com</t>
  </si>
  <si>
    <t>NA</t>
  </si>
  <si>
    <t>x</t>
  </si>
  <si>
    <t xml:space="preserve">Include working group treasurer in working group leadership </t>
  </si>
  <si>
    <t>Correct as indicated in comment</t>
  </si>
  <si>
    <t>General: missing inappropriate reference to "squirrel" as required in all first WG balloted drafts per 802.15 editorial tradition (aka the Train-wreck rule)</t>
  </si>
  <si>
    <t>Reject comment as "Commenter did not provide a specific change to ... Oh look something shinny"</t>
  </si>
  <si>
    <t>"acronyms in alphabetically" is incorrect use of lagnuge</t>
  </si>
  <si>
    <t>Delete "in"</t>
  </si>
  <si>
    <t>Incorrect use of language resulting in unclear text.</t>
  </si>
  <si>
    <t>Change to: 
“The device may obtain radio link characteristics by local measurements or via exchange of information with other devices via standardized reporting messages”</t>
  </si>
  <si>
    <t>Missing "The", missing comma</t>
  </si>
  <si>
    <t xml:space="preserve">"The PAN coordinator"; need a comma before "such as" (or just delete text from "such as" to "power,"; </t>
  </si>
  <si>
    <t>Way too many words, bad grammer and questionable advice</t>
  </si>
  <si>
    <t>Delete last paragrah</t>
  </si>
  <si>
    <t>"ED capability is the fundamental requirement for PHY technologies" is strange and not correct, and of no relevance to the information that follows nor the content of this amendment; inapropriate "shall" as clause 5 is informative.</t>
  </si>
  <si>
    <t>Delete "ED capability is the fundamental requirement for PHY technologies as described in 10.2.5." Change "In the case of" to "When", change "is" to "are" and remove the inappropriate "shall".</t>
  </si>
  <si>
    <t xml:space="preserve">5.7.6a-6 </t>
  </si>
  <si>
    <t>Clause 5 is informative and thus shall not include normative requirements ("shall")</t>
  </si>
  <si>
    <t>Remove inappropriate "shall" - move requirements to appropriate normative clause(s). (clause 7 for over the air frame content, clause 8 for MAC services)</t>
  </si>
  <si>
    <t xml:space="preserve">Normative requirementss (shall) do not belong iin clause 5:  This text belongs in clause 6,7 and maybe 8. </t>
  </si>
  <si>
    <t>Move normative requiremenst to appropriate clause(s)</t>
  </si>
  <si>
    <t>5.7.6a-10</t>
  </si>
  <si>
    <t>6.1.16a</t>
  </si>
  <si>
    <t xml:space="preserve">"in order to effectively operate" suggests that currently deployed systems based on 802.15.4 that operate in environments where heavy interference is experienced, such as the license exempt 2.4 GHz band worldwide, 915 MHz band in NA, and other license exempt bands around the world, would be impossible without SRM...yet billions of devivces operate effectively, suggesting that this statement to be false. </t>
  </si>
  <si>
    <t>Replace first sentence with: "SRM specifies the following functions and procedures:"</t>
  </si>
  <si>
    <t>All (except 5)</t>
  </si>
  <si>
    <t>General commeht:  there is a LOT of text justifying SRM and the methods defined in the draft.  That is appropriate for proposals and technical presentations to the TG, and may be necessary to respond to some comments, but is not appropriate in the standard.  Excess text means more opportunity for errors, distractions (he lo0ok a squirrel) and makes use of the standard more difficult. Such "help" should be primarily contained in clause 5.</t>
  </si>
  <si>
    <t>Remove "motherhood" text, leave only what is necessary to know to correclty implement SRM (normative requirements), and limit informative text to that which clarifies implementation requirements or advicse implementers of higher layers how to use SRM (maybe).</t>
  </si>
  <si>
    <t>General: when producing a draft for review, please include the "bookmarks" tab to make naviating the draft easier for the reviewier/voter (it's one click when generating the PDF).  It's the right thing to do.</t>
  </si>
  <si>
    <t>Just do it.</t>
  </si>
  <si>
    <t xml:space="preserve">"SRM IE" should be "The SRM IE"; "on" s/b "in" (though I like the image of Ies riding on a wave of Beacons); </t>
  </si>
  <si>
    <t>Fix as indicated in comment</t>
  </si>
  <si>
    <t xml:space="preserve">Why can SRM information contained in the SRM IE be conveyed in Beacon frames after a device has "joined" - it seems in a beacon enabled PAN, the PAN coordinator would always put SRM Ies in  beacons and the information is useful to new nodes as well as nodes that are "joined", especially if the info changes.  </t>
  </si>
  <si>
    <t>Remove restriction or explain (in the comment resolution) why this restriction is required. Or if I've misunderstood what you mean, re-write the text so what you mean is clear.</t>
  </si>
  <si>
    <t>What is meant by "connected".  As used in the standard, "link" would be equivalent to "path" in the following paragraph. Transmitting devices are "connected" to the air and thus all devices within the radio SIO.   SO perhaps you mean "as seen by the sending device"...which isn't a "link", as that implies (as used in the base standard) at least 2 ends (devices).</t>
  </si>
  <si>
    <t>I have no idea what "link scope" is intended to mean so delete text or replace it with text that is clear.Alternately, since the term "Link scope" does not seem to apear anywhere else in the draft, you can just remove it from this clause?</t>
  </si>
  <si>
    <t>Leaving us hanging: "is depicted in."</t>
  </si>
  <si>
    <t xml:space="preserve">Complete the sentence. </t>
  </si>
  <si>
    <t xml:space="preserve">What is the purpose of this clause?  The term "Link scope" isn't used anywhere else in the standard; "network scope" and "path scope" are used only in clasue 5,where we are told that outside the scope of the standard. </t>
  </si>
  <si>
    <t xml:space="preserve">Remove clause. Remove "scope" field throughout. </t>
  </si>
  <si>
    <t>Ruben Salazar Cardozo</t>
  </si>
  <si>
    <t>Landis+Gyr</t>
  </si>
  <si>
    <t>ruben.salazar@landisgyr.com</t>
  </si>
  <si>
    <t>Not easy to read: document says "…SRM capabilities and data, which are including RFID and…"</t>
  </si>
  <si>
    <t>Propose to following wording: "…SMR capabilities and data, including RFID and…"</t>
  </si>
  <si>
    <t>N</t>
  </si>
  <si>
    <t>Document says:"...In case of SRM capabilities is supported…"</t>
  </si>
  <si>
    <t>Document should say "...In the case SRM capabilities are supported…"</t>
  </si>
  <si>
    <t>5.7.6.a-2</t>
  </si>
  <si>
    <t>The parameter defined in the equation is macTxFailTime, while the section is called Percentage of time of failed transmissions: the editor needs to clarify the relationship between these two.</t>
  </si>
  <si>
    <t>One way of addressing it would be by making an statement at the begginign of line 6 as follows: "The percentatge of time of failed transmissions is represented by macTxFailTime, which is calculated with the following equations:"</t>
  </si>
  <si>
    <t>It must be represented somewhere that this quantity is a percentage.</t>
  </si>
  <si>
    <t>Specify either that macTxFailTime is comprised between 0 and 1 or multiply the right side of equation in line 8 with 100% for the representation of macTxFailTime in percentage.</t>
  </si>
  <si>
    <t>The definition of tx fail time in Fig 5-9a-1 may count as tx fail time that is used for back-off in the retry mechanisms.</t>
  </si>
  <si>
    <t>Would it be possible to quatify the tx fail time by counting the number of failed attempts in the measuremtn time, multiplied by the duration of each attempt?</t>
  </si>
  <si>
    <t>The definition of tx fail time in Fig 5-9a-1, which counts as tx fail time that one used for back-off in the retry mechanisms exagerates the percentate of time tranmsissions fail. If this parameter, in its exagerated value, is used by the upper layers it may conclude taht there is a lot of RF activitiy where there is not.</t>
  </si>
  <si>
    <t>I suggest that the tx fail be associated with the time a message in on the air and its content is not acknoledged as expected, so triggering retries. The retries themselves will be accounted in the same way, counting tx ON time only.</t>
  </si>
  <si>
    <t>5.7.6.a-3</t>
  </si>
  <si>
    <t>Same comment as parameter above, clarify its value as percentage or as ratio.</t>
  </si>
  <si>
    <t>As proposed for page 3 line 6 and 8</t>
  </si>
  <si>
    <t>The description of this feature is not very clear</t>
  </si>
  <si>
    <t>Could you add a Figure explaining this function?</t>
  </si>
  <si>
    <t>Clarify this description: "Total time of Tx and Rx of all Frames and ACKs"</t>
  </si>
  <si>
    <t>Chage with "Total time of Tx and Rx of all Frames and ACKs for and from this device"</t>
  </si>
  <si>
    <t>Is this device supposed to differentiate between "energy in the channel" and "…frames that are not destined for this device"? A SRM-capable device would need then to keep track of frames that are not for that device?</t>
  </si>
  <si>
    <t>If there is a new need for a device to keep track of time frames not destined to that device it should be described in the document.</t>
  </si>
  <si>
    <t>5.7.6a-6</t>
  </si>
  <si>
    <t>Similar language and similar comment as page 2 line 28</t>
  </si>
  <si>
    <t>Same recommendation as for comment page 2 line 28</t>
  </si>
  <si>
    <t xml:space="preserve">This paragraph appears disconnected to the parameter defined in the sub-section. ANPI is not defined. The value RCPI-ANPI is not clear. </t>
  </si>
  <si>
    <t xml:space="preserve">I suggest a reformulation of the paragraph starting with the parameter that is being defined, following with the definition and equation of the values required to compute such parameter.   </t>
  </si>
  <si>
    <t>The addition and subtraction of power like represented here is strange: normally addition and substraction of powers values apply to their quatities in logarithmic (dB) scale. What is different here?</t>
  </si>
  <si>
    <t>Clarify the reason for the math in this equation being subtraction of power in linear domain and not log domain.</t>
  </si>
  <si>
    <t>The equation as a whole is not very clear. Why the 10xlog() value is multiplied by 2?</t>
  </si>
  <si>
    <t>It would be appropriete to explain better the meaning of the RSNI equation and result.</t>
  </si>
  <si>
    <t>The range for RSNI is strange and probably not measurable. Negative values for RSNI may require specialized signal processing to provide a measurement.  Is that a requirement for SMR-capable devices?</t>
  </si>
  <si>
    <t>Revisit the range definition and align it with a feasible measuremnt.</t>
  </si>
  <si>
    <t>Quatity D(subIPI) in the IPI density equation is not defined anywhere</t>
  </si>
  <si>
    <t>Define D(subIPI)</t>
  </si>
  <si>
    <t>The term "IPI Densitiy" may not be appropriate in light of its definition, which represents rather a normalization to 0-255.</t>
  </si>
  <si>
    <t>Change "IPI Density" to "IPI Intensity"</t>
  </si>
  <si>
    <t>The document doesn't provide means to compute the average IPI Density: what is the menaing of this average?</t>
  </si>
  <si>
    <t>Privide a description of how can be calculated the average IPI from the IPI value described by the formula.</t>
  </si>
  <si>
    <t>The parameter defined in this subsection, RSSI, is not described in the sub section text below it.</t>
  </si>
  <si>
    <t>If the intention is to assimilate "RF power level" with RSSI, it should be stated in the text.</t>
  </si>
  <si>
    <t>Document says "…defined in 5-1a…"</t>
  </si>
  <si>
    <t>Document should say "…defined in Table 5-1a…"</t>
  </si>
  <si>
    <t xml:space="preserve">There is no definition of how to compute the Average Access Delay. </t>
  </si>
  <si>
    <t>Describe how the Average Access Delay is computed.</t>
  </si>
  <si>
    <t>Figure 5-9a-6 doesn't show how to decide that the "measured attibute" is "RSSI" or any other of the ones listed in Table 5-1</t>
  </si>
  <si>
    <t xml:space="preserve">Clarify in the text where resides the information needed to decide the which one is the measured attribute carried by the IE. </t>
  </si>
  <si>
    <t>The section is incomplete</t>
  </si>
  <si>
    <t>Complete the section or remove it.</t>
  </si>
  <si>
    <t xml:space="preserve">Voice: </t>
    <phoneticPr fontId="0" type="noConversion"/>
  </si>
  <si>
    <t>802.15.4s Letter Ballot Consolidated Comments</t>
    <phoneticPr fontId="0" type="noConversion"/>
  </si>
  <si>
    <t>P802-15-4s-Consolidated-Comments.xls</t>
    <phoneticPr fontId="0" type="noConversion"/>
  </si>
  <si>
    <t>Section</t>
  </si>
  <si>
    <t># of comments</t>
  </si>
  <si>
    <t>Blank</t>
  </si>
  <si>
    <t>YES</t>
  </si>
  <si>
    <t>NO</t>
  </si>
  <si>
    <t>Category
1: editorial
2: technical, but solution is proposed
3: technical and solution is not provided</t>
  </si>
  <si>
    <t>Category</t>
  </si>
  <si>
    <t>1: editorial</t>
  </si>
  <si>
    <t>2: technical, but solution is proposed</t>
  </si>
  <si>
    <t>3: technical and solution is not provided</t>
  </si>
  <si>
    <t>Initial</t>
  </si>
  <si>
    <t>times</t>
  </si>
  <si>
    <t>accepted</t>
  </si>
  <si>
    <t>revised</t>
  </si>
  <si>
    <t>rejected</t>
  </si>
  <si>
    <t>Resolution detail</t>
  </si>
  <si>
    <t>Editor's note</t>
  </si>
  <si>
    <t>Editor's status</t>
  </si>
  <si>
    <t>Add to the beginning of the line 6, "the percentage of time of failed transmissions is represented by macTxFailTime, which is calculated with the following equations"</t>
  </si>
  <si>
    <t>Assigned to</t>
  </si>
  <si>
    <t>Hidetoshi Yokota</t>
  </si>
  <si>
    <t>Shusaku Shimada</t>
  </si>
  <si>
    <t>Shoichi Kitazawa</t>
  </si>
  <si>
    <t>put in the MCPS.indication primitive</t>
  </si>
  <si>
    <t>move 5.7.6a-1 to 5.7.6a-14 to 6.16a</t>
  </si>
  <si>
    <t>Define all acronyms of the parameters taken from 802.11 (e.g., IPI)</t>
  </si>
  <si>
    <t>Revised as proposed</t>
  </si>
  <si>
    <t>Added the sentence: "macTxFailTime is linearly scaled with 255 representing 100%." after the equation.</t>
  </si>
  <si>
    <t>The following sntence was added. 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t>
  </si>
  <si>
    <t>Specified in IEEE802.11-2012.</t>
  </si>
  <si>
    <t>The description to caluculate IPI Density and figure are added.</t>
  </si>
  <si>
    <t>Figure 5-9a-6 was revisde.</t>
  </si>
  <si>
    <t xml:space="preserve">The structure and description of 5.7.6a-11 was modified. </t>
  </si>
  <si>
    <t>Figure 5-9a-6 was modified to clarify that each box represents SRM IE not a raw attribute.</t>
  </si>
  <si>
    <t>TxFailTime is incremented when the retransmission attempts reache the maximum retry counts as shown in Figure 5-9a-1</t>
  </si>
  <si>
    <t>Same as the above.</t>
  </si>
  <si>
    <t>revised as proposed</t>
  </si>
  <si>
    <t xml:space="preserve">The following sentence is added: "the following SRM functionalities shall be supported". </t>
  </si>
  <si>
    <t xml:space="preserve">handled </t>
  </si>
  <si>
    <t>Revised as proposed.</t>
  </si>
  <si>
    <t>It was agreed that the frames that are not destined for that device are not considered here. Revised l.22 accordingly.</t>
  </si>
  <si>
    <t>Status</t>
  </si>
  <si>
    <t>Not handled</t>
  </si>
  <si>
    <t>Handled</t>
  </si>
  <si>
    <t>Ideal</t>
  </si>
  <si>
    <t>Revised based on another commenter</t>
  </si>
  <si>
    <t>same as the above</t>
  </si>
  <si>
    <t>couldn't find it…</t>
  </si>
  <si>
    <t>revised as proposd</t>
  </si>
  <si>
    <t>In the equation, "+" is duplicated after macTxSuccessCount</t>
  </si>
  <si>
    <t>ED capability is included in the fundamental features for PHY technologies as described in 10.2.5. In the case that SRM capabilities is supported, the scaling of ED data should abide by the following rules.</t>
  </si>
  <si>
    <t xml:space="preserve">moved to 6.16a.2.4
</t>
  </si>
  <si>
    <t>further consideration is needed in the case of TSCH
Shimada-san is asking the commenter</t>
  </si>
  <si>
    <t>should be rejected?
Pending</t>
  </si>
  <si>
    <t>total</t>
  </si>
  <si>
    <t>Same as #202</t>
  </si>
  <si>
    <t>same as #41</t>
  </si>
  <si>
    <t>hyphen is used for the other parts</t>
  </si>
  <si>
    <r>
      <t xml:space="preserve">Add the following text at the end of this subclause.
</t>
    </r>
    <r>
      <rPr>
        <i/>
        <sz val="10"/>
        <rFont val="Arial"/>
        <family val="2"/>
      </rPr>
      <t>Type and range for Value field shall be defined in corresponding attribute in Table 8-94a.</t>
    </r>
  </si>
  <si>
    <t>not appliable since the sentence was chanaged</t>
  </si>
  <si>
    <r>
      <t xml:space="preserve">How about:
</t>
    </r>
    <r>
      <rPr>
        <i/>
        <sz val="10"/>
        <rFont val="Arial"/>
        <family val="2"/>
      </rPr>
      <t>When "macSRMcapable" is set to TRUE in both of the coordinator and the device, the procedures described in the following subclauses shall be performed.</t>
    </r>
  </si>
  <si>
    <t>Need more discussion
(to be resoled in November meeting)</t>
  </si>
  <si>
    <t>Revised as proposed (range and descriptions ar slightly changed)</t>
  </si>
  <si>
    <t>Need more discussion due to movememt between sections</t>
  </si>
  <si>
    <t>progress</t>
  </si>
  <si>
    <t>revised as proposed and "Channel Busy Time is defined as follows:" is added.</t>
  </si>
  <si>
    <t>revised as proposed (same as #12)</t>
  </si>
  <si>
    <t>not found</t>
  </si>
  <si>
    <t>elucidated by adding more descriptions and references</t>
  </si>
  <si>
    <t>changed to "channel utilizatin"</t>
  </si>
  <si>
    <t>Figure 5-9c is added</t>
  </si>
  <si>
    <t>added "Figure 5-9g"</t>
  </si>
  <si>
    <t>the description for the exception was added.</t>
  </si>
  <si>
    <t>Need confirmation on CCA Mode 4 "With the exception of the HRP UWB 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</si>
</sst>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9"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u/>
      <sz val="10"/>
      <color theme="10"/>
      <name val="Arial"/>
      <family val="2"/>
    </font>
    <font>
      <b/>
      <sz val="9"/>
      <name val="Arial"/>
      <family val="2"/>
    </font>
    <font>
      <sz val="10"/>
      <color theme="0" tint="-0.249977111117893"/>
      <name val="Arial"/>
      <family val="2"/>
    </font>
    <font>
      <sz val="10"/>
      <color rgb="FFFF0000"/>
      <name val="Arial"/>
      <family val="2"/>
    </font>
    <font>
      <sz val="11"/>
      <color rgb="FF006100"/>
      <name val="Calibri"/>
      <family val="2"/>
      <scheme val="minor"/>
    </font>
    <font>
      <sz val="11"/>
      <color rgb="FF9C0006"/>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6"/>
        <bgColor indexed="64"/>
      </patternFill>
    </fill>
    <fill>
      <patternFill patternType="solid">
        <fgColor rgb="FFC6EFCE"/>
      </patternFill>
    </fill>
    <fill>
      <patternFill patternType="solid">
        <fgColor rgb="FFFFC7CE"/>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6">
    <xf numFmtId="0" fontId="0" fillId="0" borderId="0"/>
    <xf numFmtId="0" fontId="7" fillId="0" borderId="0"/>
    <xf numFmtId="0" fontId="13" fillId="0" borderId="0" applyNumberFormat="0" applyFill="0" applyBorder="0" applyAlignment="0" applyProtection="0"/>
    <xf numFmtId="9" fontId="7" fillId="0" borderId="0" applyFont="0" applyFill="0" applyBorder="0" applyAlignment="0" applyProtection="0"/>
    <xf numFmtId="0" fontId="17" fillId="7" borderId="0" applyNumberFormat="0" applyBorder="0" applyAlignment="0" applyProtection="0"/>
    <xf numFmtId="0" fontId="18" fillId="8" borderId="0" applyNumberFormat="0" applyBorder="0" applyAlignment="0" applyProtection="0"/>
  </cellStyleXfs>
  <cellXfs count="122">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13" fillId="0" borderId="4" xfId="2" applyBorder="1"/>
    <xf numFmtId="0" fontId="0" fillId="0" borderId="4" xfId="0" quotePrefix="1" applyBorder="1"/>
    <xf numFmtId="0" fontId="0" fillId="0" borderId="4" xfId="0" applyBorder="1" applyAlignment="1">
      <alignment horizontal="right"/>
    </xf>
    <xf numFmtId="0" fontId="0" fillId="0" borderId="4" xfId="0" applyBorder="1" applyAlignment="1">
      <alignment horizontal="center"/>
    </xf>
    <xf numFmtId="12" fontId="0" fillId="0" borderId="4" xfId="0" applyNumberFormat="1" applyBorder="1"/>
    <xf numFmtId="0" fontId="0" fillId="0" borderId="4" xfId="0" applyBorder="1" applyAlignment="1">
      <alignment horizontal="center" vertical="center"/>
    </xf>
    <xf numFmtId="0" fontId="0" fillId="0" borderId="4" xfId="0" applyBorder="1" applyAlignment="1">
      <alignment vertical="top"/>
    </xf>
    <xf numFmtId="0" fontId="13" fillId="0" borderId="4" xfId="2" applyBorder="1" applyAlignment="1">
      <alignment vertical="top"/>
    </xf>
    <xf numFmtId="0" fontId="0" fillId="0" borderId="4" xfId="0" quotePrefix="1" applyBorder="1" applyAlignment="1">
      <alignment vertical="top"/>
    </xf>
    <xf numFmtId="0" fontId="0" fillId="0" borderId="4" xfId="0" applyBorder="1" applyAlignment="1">
      <alignment horizontal="center" vertical="top"/>
    </xf>
    <xf numFmtId="14" fontId="0" fillId="0" borderId="4" xfId="0" quotePrefix="1" applyNumberFormat="1" applyBorder="1" applyAlignment="1">
      <alignment horizontal="center" vertical="top"/>
    </xf>
    <xf numFmtId="0" fontId="0" fillId="0" borderId="4" xfId="0" applyBorder="1" applyAlignment="1">
      <alignment vertical="top" wrapText="1"/>
    </xf>
    <xf numFmtId="0" fontId="0" fillId="0" borderId="4" xfId="0" quotePrefix="1" applyBorder="1" applyAlignment="1">
      <alignment horizontal="center" vertical="top"/>
    </xf>
    <xf numFmtId="0" fontId="0" fillId="0" borderId="4" xfId="0" applyBorder="1" applyAlignment="1">
      <alignment horizontal="left" vertical="top" wrapText="1"/>
    </xf>
    <xf numFmtId="0" fontId="0" fillId="0" borderId="4" xfId="0" quotePrefix="1" applyBorder="1" applyAlignment="1">
      <alignment horizontal="center"/>
    </xf>
    <xf numFmtId="0" fontId="12" fillId="0" borderId="4" xfId="0" applyFont="1" applyBorder="1"/>
    <xf numFmtId="0" fontId="6" fillId="2" borderId="4" xfId="0" applyFont="1" applyFill="1" applyBorder="1"/>
    <xf numFmtId="0" fontId="0" fillId="0" borderId="4" xfId="0" applyBorder="1" applyAlignment="1">
      <alignment horizontal="left"/>
    </xf>
    <xf numFmtId="0" fontId="0" fillId="0" borderId="4" xfId="0" applyBorder="1" applyAlignment="1">
      <alignment horizontal="left" vertical="top"/>
    </xf>
    <xf numFmtId="0" fontId="0" fillId="0" borderId="4" xfId="0" applyBorder="1" applyAlignment="1">
      <alignment horizontal="left" vertical="center"/>
    </xf>
    <xf numFmtId="0" fontId="0" fillId="0" borderId="0" xfId="0" applyAlignment="1">
      <alignment horizontal="left"/>
    </xf>
    <xf numFmtId="9" fontId="0" fillId="0" borderId="0" xfId="3" applyFont="1"/>
    <xf numFmtId="0" fontId="6" fillId="3" borderId="0" xfId="0" applyFont="1" applyFill="1" applyAlignment="1">
      <alignment wrapText="1"/>
    </xf>
    <xf numFmtId="0" fontId="6" fillId="2" borderId="4" xfId="0" applyFont="1" applyFill="1" applyBorder="1" applyAlignment="1">
      <alignment horizontal="left" wrapText="1"/>
    </xf>
    <xf numFmtId="0" fontId="0" fillId="0" borderId="6" xfId="0" applyBorder="1"/>
    <xf numFmtId="0" fontId="13" fillId="0" borderId="6" xfId="2" applyBorder="1"/>
    <xf numFmtId="0" fontId="0" fillId="0" borderId="6" xfId="0" applyBorder="1" applyAlignment="1">
      <alignment vertical="top" wrapText="1"/>
    </xf>
    <xf numFmtId="0" fontId="0" fillId="0" borderId="6" xfId="0" applyBorder="1" applyAlignment="1">
      <alignment horizontal="left"/>
    </xf>
    <xf numFmtId="0" fontId="0" fillId="0" borderId="5" xfId="0" applyBorder="1"/>
    <xf numFmtId="0" fontId="13" fillId="0" borderId="5" xfId="2" applyBorder="1"/>
    <xf numFmtId="0" fontId="0" fillId="0" borderId="5" xfId="0" applyBorder="1" applyAlignment="1">
      <alignment vertical="top" wrapText="1"/>
    </xf>
    <xf numFmtId="0" fontId="0" fillId="0" borderId="5" xfId="0" applyBorder="1" applyAlignment="1">
      <alignment horizontal="left"/>
    </xf>
    <xf numFmtId="12" fontId="0" fillId="0" borderId="6" xfId="0" applyNumberFormat="1" applyBorder="1"/>
    <xf numFmtId="0" fontId="0" fillId="0" borderId="6" xfId="0" applyBorder="1" applyAlignment="1">
      <alignment horizontal="center" vertical="center"/>
    </xf>
    <xf numFmtId="0" fontId="0" fillId="0" borderId="6" xfId="0" applyBorder="1" applyAlignment="1">
      <alignment horizontal="left" vertical="center"/>
    </xf>
    <xf numFmtId="0" fontId="0" fillId="0" borderId="5" xfId="0" quotePrefix="1" applyBorder="1"/>
    <xf numFmtId="0" fontId="0" fillId="0" borderId="5" xfId="0" applyBorder="1" applyAlignment="1">
      <alignment horizontal="right"/>
    </xf>
    <xf numFmtId="0" fontId="0" fillId="0" borderId="6" xfId="0" applyBorder="1" applyAlignment="1">
      <alignment vertical="top"/>
    </xf>
    <xf numFmtId="0" fontId="13" fillId="0" borderId="6" xfId="2" applyBorder="1" applyAlignment="1">
      <alignment vertical="top"/>
    </xf>
    <xf numFmtId="0" fontId="0" fillId="0" borderId="6" xfId="0" quotePrefix="1" applyBorder="1" applyAlignment="1">
      <alignment vertical="top"/>
    </xf>
    <xf numFmtId="0" fontId="0" fillId="0" borderId="6" xfId="0" applyBorder="1" applyAlignment="1">
      <alignment horizontal="center" vertical="top"/>
    </xf>
    <xf numFmtId="14" fontId="0" fillId="0" borderId="6" xfId="0" quotePrefix="1" applyNumberFormat="1" applyBorder="1" applyAlignment="1">
      <alignment horizontal="center" vertical="top"/>
    </xf>
    <xf numFmtId="0" fontId="0" fillId="0" borderId="6" xfId="0" applyBorder="1" applyAlignment="1">
      <alignment horizontal="left" vertical="top"/>
    </xf>
    <xf numFmtId="12" fontId="0" fillId="0" borderId="5" xfId="0" applyNumberFormat="1" applyBorder="1"/>
    <xf numFmtId="0" fontId="0" fillId="0" borderId="5" xfId="0" applyBorder="1" applyAlignment="1">
      <alignment horizontal="center" vertical="center"/>
    </xf>
    <xf numFmtId="0" fontId="0" fillId="0" borderId="5" xfId="0" applyBorder="1" applyAlignment="1">
      <alignment horizontal="left" vertical="center"/>
    </xf>
    <xf numFmtId="0" fontId="12" fillId="0" borderId="6" xfId="0" applyFont="1" applyBorder="1"/>
    <xf numFmtId="0" fontId="0" fillId="0" borderId="5" xfId="0" applyBorder="1" applyAlignment="1">
      <alignment vertical="top"/>
    </xf>
    <xf numFmtId="0" fontId="13" fillId="0" borderId="5" xfId="2" applyBorder="1" applyAlignment="1">
      <alignment vertical="top"/>
    </xf>
    <xf numFmtId="0" fontId="0" fillId="0" borderId="5" xfId="0" quotePrefix="1" applyBorder="1" applyAlignment="1">
      <alignment vertical="top"/>
    </xf>
    <xf numFmtId="0" fontId="0" fillId="0" borderId="5" xfId="0" applyBorder="1" applyAlignment="1">
      <alignment horizontal="center" vertical="top"/>
    </xf>
    <xf numFmtId="0" fontId="0" fillId="0" borderId="5" xfId="0" applyBorder="1" applyAlignment="1">
      <alignment horizontal="left" vertical="top"/>
    </xf>
    <xf numFmtId="0" fontId="12" fillId="0" borderId="5" xfId="0" applyFont="1" applyBorder="1"/>
    <xf numFmtId="0" fontId="7" fillId="0" borderId="6" xfId="0" applyFont="1" applyBorder="1"/>
    <xf numFmtId="0" fontId="0" fillId="0" borderId="6" xfId="0" applyBorder="1" applyAlignment="1">
      <alignment horizontal="right"/>
    </xf>
    <xf numFmtId="0" fontId="7" fillId="0" borderId="5" xfId="0" applyFont="1" applyBorder="1"/>
    <xf numFmtId="0" fontId="14" fillId="3" borderId="4" xfId="0" applyFont="1" applyFill="1" applyBorder="1" applyAlignment="1">
      <alignment vertical="top" wrapText="1"/>
    </xf>
    <xf numFmtId="0" fontId="6" fillId="3" borderId="4" xfId="0" applyFont="1" applyFill="1" applyBorder="1"/>
    <xf numFmtId="0" fontId="6" fillId="3" borderId="0" xfId="0" applyFont="1" applyFill="1" applyBorder="1"/>
    <xf numFmtId="0" fontId="0" fillId="0" borderId="0" xfId="0" applyBorder="1"/>
    <xf numFmtId="0" fontId="0" fillId="0" borderId="0" xfId="0" applyBorder="1" applyAlignment="1">
      <alignment wrapText="1"/>
    </xf>
    <xf numFmtId="0" fontId="6" fillId="2" borderId="4" xfId="0" applyFont="1" applyFill="1" applyBorder="1" applyAlignment="1">
      <alignment vertical="top"/>
    </xf>
    <xf numFmtId="0" fontId="6" fillId="2" borderId="4" xfId="0" applyFont="1" applyFill="1" applyBorder="1" applyAlignment="1">
      <alignment horizontal="left" vertical="top"/>
    </xf>
    <xf numFmtId="0" fontId="6" fillId="2" borderId="4" xfId="0" applyFont="1" applyFill="1" applyBorder="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xf>
    <xf numFmtId="0" fontId="0" fillId="0" borderId="0" xfId="0" applyAlignment="1">
      <alignment vertical="top"/>
    </xf>
    <xf numFmtId="0" fontId="7" fillId="0" borderId="4" xfId="0" applyFont="1" applyBorder="1" applyAlignment="1">
      <alignment vertical="top"/>
    </xf>
    <xf numFmtId="0" fontId="12" fillId="0" borderId="4" xfId="0" applyFont="1" applyBorder="1" applyAlignment="1">
      <alignment vertical="top"/>
    </xf>
    <xf numFmtId="12" fontId="0" fillId="0" borderId="4" xfId="0" applyNumberFormat="1" applyBorder="1" applyAlignment="1">
      <alignment vertical="top"/>
    </xf>
    <xf numFmtId="0" fontId="12" fillId="0" borderId="5" xfId="0" applyFont="1" applyBorder="1" applyAlignment="1">
      <alignment vertical="top"/>
    </xf>
    <xf numFmtId="12" fontId="0" fillId="0" borderId="5" xfId="0" applyNumberFormat="1" applyBorder="1" applyAlignment="1">
      <alignment vertical="top"/>
    </xf>
    <xf numFmtId="0" fontId="12" fillId="0" borderId="6" xfId="0" applyFont="1" applyBorder="1" applyAlignment="1">
      <alignment vertical="top"/>
    </xf>
    <xf numFmtId="0" fontId="0" fillId="0" borderId="6" xfId="0" quotePrefix="1" applyBorder="1" applyAlignment="1">
      <alignment horizontal="center" vertical="top"/>
    </xf>
    <xf numFmtId="0" fontId="0" fillId="0" borderId="0" xfId="0" applyAlignment="1">
      <alignment horizontal="left" vertical="top"/>
    </xf>
    <xf numFmtId="0" fontId="6" fillId="3" borderId="0" xfId="0" applyFont="1" applyFill="1" applyBorder="1" applyAlignment="1">
      <alignment vertical="top"/>
    </xf>
    <xf numFmtId="0" fontId="0" fillId="0" borderId="4" xfId="0" quotePrefix="1" applyBorder="1" applyAlignment="1">
      <alignment horizontal="left" vertical="top"/>
    </xf>
    <xf numFmtId="14" fontId="0" fillId="0" borderId="4" xfId="0" quotePrefix="1" applyNumberFormat="1" applyBorder="1" applyAlignment="1">
      <alignment horizontal="left" vertical="top"/>
    </xf>
    <xf numFmtId="0" fontId="0" fillId="0" borderId="6" xfId="0" quotePrefix="1" applyBorder="1" applyAlignment="1">
      <alignment horizontal="left" vertical="top"/>
    </xf>
    <xf numFmtId="0" fontId="6" fillId="4" borderId="0" xfId="0" applyFont="1" applyFill="1" applyAlignment="1">
      <alignment vertical="top" wrapText="1"/>
    </xf>
    <xf numFmtId="0" fontId="6" fillId="4" borderId="4" xfId="0" applyFont="1" applyFill="1" applyBorder="1" applyAlignment="1">
      <alignment vertical="top"/>
    </xf>
    <xf numFmtId="0" fontId="6" fillId="4" borderId="0" xfId="0" applyFont="1" applyFill="1" applyBorder="1" applyAlignment="1">
      <alignment vertical="top"/>
    </xf>
    <xf numFmtId="0" fontId="15" fillId="0" borderId="0" xfId="0" applyFont="1" applyAlignment="1">
      <alignment vertical="top"/>
    </xf>
    <xf numFmtId="0" fontId="0" fillId="0" borderId="4" xfId="0" applyBorder="1" applyAlignment="1">
      <alignment wrapText="1"/>
    </xf>
    <xf numFmtId="0" fontId="0" fillId="0" borderId="4" xfId="0" applyFill="1" applyBorder="1" applyAlignment="1">
      <alignment wrapText="1"/>
    </xf>
    <xf numFmtId="0" fontId="6" fillId="4" borderId="4" xfId="0" applyFont="1" applyFill="1" applyBorder="1" applyAlignment="1">
      <alignment vertical="top" wrapText="1"/>
    </xf>
    <xf numFmtId="0" fontId="0" fillId="0" borderId="0" xfId="0" applyAlignment="1">
      <alignment vertical="top" wrapText="1"/>
    </xf>
    <xf numFmtId="16" fontId="0" fillId="0" borderId="4" xfId="0" applyNumberFormat="1" applyBorder="1" applyAlignment="1">
      <alignment vertical="top"/>
    </xf>
    <xf numFmtId="16" fontId="0" fillId="0" borderId="4" xfId="0" applyNumberFormat="1" applyBorder="1"/>
    <xf numFmtId="1" fontId="0" fillId="0" borderId="4" xfId="0" applyNumberFormat="1" applyBorder="1"/>
    <xf numFmtId="16" fontId="0" fillId="0" borderId="5" xfId="0" applyNumberFormat="1" applyBorder="1" applyAlignment="1">
      <alignment vertical="top"/>
    </xf>
    <xf numFmtId="0" fontId="0" fillId="5" borderId="0" xfId="0" applyFill="1" applyAlignment="1">
      <alignment vertical="top"/>
    </xf>
    <xf numFmtId="0" fontId="0" fillId="6" borderId="0" xfId="0" applyFill="1" applyAlignment="1">
      <alignment vertical="top"/>
    </xf>
    <xf numFmtId="16" fontId="0" fillId="0" borderId="6" xfId="0" applyNumberFormat="1" applyBorder="1" applyAlignment="1">
      <alignment vertical="top"/>
    </xf>
    <xf numFmtId="0" fontId="0" fillId="0" borderId="0" xfId="0" applyFill="1" applyAlignment="1">
      <alignment vertical="top"/>
    </xf>
    <xf numFmtId="16" fontId="17" fillId="7" borderId="4" xfId="4" applyNumberFormat="1" applyBorder="1" applyAlignment="1">
      <alignment vertical="top"/>
    </xf>
    <xf numFmtId="16" fontId="18" fillId="8" borderId="4" xfId="5" applyNumberFormat="1" applyBorder="1" applyAlignment="1">
      <alignment vertical="top"/>
    </xf>
    <xf numFmtId="0" fontId="16" fillId="0" borderId="0" xfId="0" applyFont="1" applyFill="1" applyAlignment="1">
      <alignment vertical="top"/>
    </xf>
    <xf numFmtId="16" fontId="0" fillId="0" borderId="0" xfId="0" applyNumberFormat="1" applyBorder="1"/>
    <xf numFmtId="1" fontId="0" fillId="0" borderId="0" xfId="0" applyNumberFormat="1" applyBorder="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6" fillId="3" borderId="4" xfId="0" applyFont="1" applyFill="1" applyBorder="1" applyAlignment="1">
      <alignment horizontal="center"/>
    </xf>
    <xf numFmtId="0" fontId="6" fillId="3" borderId="4" xfId="0" applyFont="1" applyFill="1" applyBorder="1" applyAlignment="1">
      <alignment horizontal="center" vertical="center"/>
    </xf>
    <xf numFmtId="16" fontId="17" fillId="7" borderId="5" xfId="4" applyNumberFormat="1" applyBorder="1" applyAlignment="1">
      <alignment vertical="top"/>
    </xf>
  </cellXfs>
  <cellStyles count="6">
    <cellStyle name="Bad" xfId="5" builtinId="27"/>
    <cellStyle name="Good" xfId="4" builtinId="26"/>
    <cellStyle name="Hyperlink" xfId="2" builtinId="8"/>
    <cellStyle name="Normal" xfId="0" builtinId="0"/>
    <cellStyle name="Normal 2" xfId="1"/>
    <cellStyle name="Percent" xfId="3" builtinId="5"/>
  </cellStyles>
  <dxfs count="7">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statistics!$F$1</c:f>
              <c:strCache>
                <c:ptCount val="1"/>
                <c:pt idx="0">
                  <c:v>YES</c:v>
                </c:pt>
              </c:strCache>
            </c:strRef>
          </c:tx>
          <c:spPr>
            <a:solidFill>
              <a:schemeClr val="accent2">
                <a:alpha val="70000"/>
              </a:schemeClr>
            </a:solidFill>
            <a:ln>
              <a:noFill/>
            </a:ln>
            <a:effectLst/>
          </c:spPr>
          <c:invertIfNegative val="0"/>
          <c:cat>
            <c:strRef>
              <c:f>statistics!$B$2:$B$62</c:f>
              <c:strCache>
                <c:ptCount val="61"/>
                <c:pt idx="0">
                  <c:v>0</c:v>
                </c:pt>
                <c:pt idx="1">
                  <c:v>3</c:v>
                </c:pt>
                <c:pt idx="2">
                  <c:v>3.2</c:v>
                </c:pt>
                <c:pt idx="3">
                  <c:v>5.7.6.a-2</c:v>
                </c:pt>
                <c:pt idx="4">
                  <c:v>5.7.6.a-3</c:v>
                </c:pt>
                <c:pt idx="5">
                  <c:v>5.7.6a</c:v>
                </c:pt>
                <c:pt idx="6">
                  <c:v>5.7.6a.1</c:v>
                </c:pt>
                <c:pt idx="7">
                  <c:v>5.7.6a.10</c:v>
                </c:pt>
                <c:pt idx="8">
                  <c:v>5.7.6a.11</c:v>
                </c:pt>
                <c:pt idx="9">
                  <c:v>5.7.6a.12</c:v>
                </c:pt>
                <c:pt idx="10">
                  <c:v>5.7.6a.2</c:v>
                </c:pt>
                <c:pt idx="11">
                  <c:v>5.7.6a.3</c:v>
                </c:pt>
                <c:pt idx="12">
                  <c:v>5.7.6a.4</c:v>
                </c:pt>
                <c:pt idx="13">
                  <c:v>5.7.6a.5</c:v>
                </c:pt>
                <c:pt idx="14">
                  <c:v>5.7.6a.6</c:v>
                </c:pt>
                <c:pt idx="15">
                  <c:v>5.7.6a.7</c:v>
                </c:pt>
                <c:pt idx="16">
                  <c:v>5.7.6a.8</c:v>
                </c:pt>
                <c:pt idx="17">
                  <c:v>5.7.6a.9</c:v>
                </c:pt>
                <c:pt idx="18">
                  <c:v>5.7.6a-1</c:v>
                </c:pt>
                <c:pt idx="19">
                  <c:v>5.7.6a-10</c:v>
                </c:pt>
                <c:pt idx="20">
                  <c:v>5.7.6a-11</c:v>
                </c:pt>
                <c:pt idx="21">
                  <c:v>5.7.6a-12</c:v>
                </c:pt>
                <c:pt idx="22">
                  <c:v>5.7.6a-13</c:v>
                </c:pt>
                <c:pt idx="23">
                  <c:v>5.7.6a-14</c:v>
                </c:pt>
                <c:pt idx="24">
                  <c:v>5.7.6a-19</c:v>
                </c:pt>
                <c:pt idx="25">
                  <c:v>5.7.6a-2</c:v>
                </c:pt>
                <c:pt idx="26">
                  <c:v>5.7.6a-3</c:v>
                </c:pt>
                <c:pt idx="27">
                  <c:v>5.7.6a-4</c:v>
                </c:pt>
                <c:pt idx="28">
                  <c:v>5.7.6a-5</c:v>
                </c:pt>
                <c:pt idx="29">
                  <c:v>5.7.6a-6</c:v>
                </c:pt>
                <c:pt idx="30">
                  <c:v>5.7.6a-6 </c:v>
                </c:pt>
                <c:pt idx="31">
                  <c:v>5.7.6a-7</c:v>
                </c:pt>
                <c:pt idx="32">
                  <c:v>5.7.6a-8</c:v>
                </c:pt>
                <c:pt idx="33">
                  <c:v>5.7.6a-9</c:v>
                </c:pt>
                <c:pt idx="34">
                  <c:v>6.1.16a</c:v>
                </c:pt>
                <c:pt idx="35">
                  <c:v>6.16a.1.1</c:v>
                </c:pt>
                <c:pt idx="36">
                  <c:v>6.16a.1.2</c:v>
                </c:pt>
                <c:pt idx="37">
                  <c:v>6.16a.2</c:v>
                </c:pt>
                <c:pt idx="38">
                  <c:v>6.16a.2.1</c:v>
                </c:pt>
                <c:pt idx="39">
                  <c:v>6.16a.2.2</c:v>
                </c:pt>
                <c:pt idx="40">
                  <c:v>6.16a.2.3</c:v>
                </c:pt>
                <c:pt idx="41">
                  <c:v>7.4.1.1</c:v>
                </c:pt>
                <c:pt idx="42">
                  <c:v>7.4.2.18a</c:v>
                </c:pt>
                <c:pt idx="43">
                  <c:v>7.5.1</c:v>
                </c:pt>
                <c:pt idx="44">
                  <c:v>7.5.25a</c:v>
                </c:pt>
                <c:pt idx="45">
                  <c:v>7.5.25b</c:v>
                </c:pt>
                <c:pt idx="46">
                  <c:v>7.5.25c</c:v>
                </c:pt>
                <c:pt idx="47">
                  <c:v>7.5.25d</c:v>
                </c:pt>
                <c:pt idx="48">
                  <c:v>8.2.25a.1</c:v>
                </c:pt>
                <c:pt idx="49">
                  <c:v>8.2.25a.2</c:v>
                </c:pt>
                <c:pt idx="50">
                  <c:v>8.2.25a.3</c:v>
                </c:pt>
                <c:pt idx="51">
                  <c:v>8.2.25a.4</c:v>
                </c:pt>
                <c:pt idx="52">
                  <c:v>8.2.25b.1</c:v>
                </c:pt>
                <c:pt idx="53">
                  <c:v>8.2.25b.2</c:v>
                </c:pt>
                <c:pt idx="54">
                  <c:v>8.2.25c.1</c:v>
                </c:pt>
                <c:pt idx="55">
                  <c:v>8.4.2.8a</c:v>
                </c:pt>
                <c:pt idx="56">
                  <c:v>18.1.1</c:v>
                </c:pt>
                <c:pt idx="57">
                  <c:v>18.2</c:v>
                </c:pt>
                <c:pt idx="58">
                  <c:v>all</c:v>
                </c:pt>
                <c:pt idx="59">
                  <c:v>All (except 5)</c:v>
                </c:pt>
                <c:pt idx="60">
                  <c:v>Blank</c:v>
                </c:pt>
              </c:strCache>
            </c:strRef>
          </c:cat>
          <c:val>
            <c:numRef>
              <c:f>statistics!$F$2:$F$62</c:f>
              <c:numCache>
                <c:formatCode>General</c:formatCode>
                <c:ptCount val="61"/>
                <c:pt idx="0">
                  <c:v>0</c:v>
                </c:pt>
                <c:pt idx="1">
                  <c:v>0</c:v>
                </c:pt>
                <c:pt idx="2">
                  <c:v>1</c:v>
                </c:pt>
                <c:pt idx="3">
                  <c:v>4</c:v>
                </c:pt>
                <c:pt idx="4">
                  <c:v>0</c:v>
                </c:pt>
                <c:pt idx="5">
                  <c:v>0</c:v>
                </c:pt>
                <c:pt idx="6">
                  <c:v>2</c:v>
                </c:pt>
                <c:pt idx="7">
                  <c:v>0</c:v>
                </c:pt>
                <c:pt idx="8">
                  <c:v>0</c:v>
                </c:pt>
                <c:pt idx="9">
                  <c:v>0</c:v>
                </c:pt>
                <c:pt idx="10">
                  <c:v>1</c:v>
                </c:pt>
                <c:pt idx="11">
                  <c:v>1</c:v>
                </c:pt>
                <c:pt idx="12">
                  <c:v>1</c:v>
                </c:pt>
                <c:pt idx="13">
                  <c:v>2</c:v>
                </c:pt>
                <c:pt idx="14">
                  <c:v>0</c:v>
                </c:pt>
                <c:pt idx="15">
                  <c:v>2</c:v>
                </c:pt>
                <c:pt idx="16">
                  <c:v>1</c:v>
                </c:pt>
                <c:pt idx="17">
                  <c:v>0</c:v>
                </c:pt>
                <c:pt idx="18">
                  <c:v>3</c:v>
                </c:pt>
                <c:pt idx="19">
                  <c:v>0</c:v>
                </c:pt>
                <c:pt idx="20">
                  <c:v>3</c:v>
                </c:pt>
                <c:pt idx="21">
                  <c:v>0</c:v>
                </c:pt>
                <c:pt idx="22">
                  <c:v>4</c:v>
                </c:pt>
                <c:pt idx="23">
                  <c:v>1</c:v>
                </c:pt>
                <c:pt idx="24">
                  <c:v>1</c:v>
                </c:pt>
                <c:pt idx="25">
                  <c:v>6</c:v>
                </c:pt>
                <c:pt idx="26">
                  <c:v>4</c:v>
                </c:pt>
                <c:pt idx="27">
                  <c:v>1</c:v>
                </c:pt>
                <c:pt idx="28">
                  <c:v>1</c:v>
                </c:pt>
                <c:pt idx="29">
                  <c:v>0</c:v>
                </c:pt>
                <c:pt idx="30">
                  <c:v>0</c:v>
                </c:pt>
                <c:pt idx="31">
                  <c:v>1</c:v>
                </c:pt>
                <c:pt idx="32">
                  <c:v>8</c:v>
                </c:pt>
                <c:pt idx="33">
                  <c:v>2</c:v>
                </c:pt>
                <c:pt idx="34">
                  <c:v>0</c:v>
                </c:pt>
                <c:pt idx="35">
                  <c:v>0</c:v>
                </c:pt>
                <c:pt idx="36">
                  <c:v>1</c:v>
                </c:pt>
                <c:pt idx="37">
                  <c:v>3</c:v>
                </c:pt>
                <c:pt idx="38">
                  <c:v>2</c:v>
                </c:pt>
                <c:pt idx="39">
                  <c:v>1</c:v>
                </c:pt>
                <c:pt idx="40">
                  <c:v>1</c:v>
                </c:pt>
                <c:pt idx="41">
                  <c:v>1</c:v>
                </c:pt>
                <c:pt idx="42">
                  <c:v>2</c:v>
                </c:pt>
                <c:pt idx="43">
                  <c:v>1</c:v>
                </c:pt>
                <c:pt idx="44">
                  <c:v>4</c:v>
                </c:pt>
                <c:pt idx="45">
                  <c:v>7</c:v>
                </c:pt>
                <c:pt idx="46">
                  <c:v>5</c:v>
                </c:pt>
                <c:pt idx="47">
                  <c:v>5</c:v>
                </c:pt>
                <c:pt idx="48">
                  <c:v>3</c:v>
                </c:pt>
                <c:pt idx="49">
                  <c:v>2</c:v>
                </c:pt>
                <c:pt idx="50">
                  <c:v>4</c:v>
                </c:pt>
                <c:pt idx="51">
                  <c:v>3</c:v>
                </c:pt>
                <c:pt idx="52">
                  <c:v>5</c:v>
                </c:pt>
                <c:pt idx="53">
                  <c:v>6</c:v>
                </c:pt>
                <c:pt idx="54">
                  <c:v>2</c:v>
                </c:pt>
                <c:pt idx="55">
                  <c:v>1</c:v>
                </c:pt>
                <c:pt idx="56">
                  <c:v>0</c:v>
                </c:pt>
                <c:pt idx="57">
                  <c:v>0</c:v>
                </c:pt>
                <c:pt idx="58">
                  <c:v>3</c:v>
                </c:pt>
                <c:pt idx="59">
                  <c:v>0</c:v>
                </c:pt>
                <c:pt idx="60">
                  <c:v>0</c:v>
                </c:pt>
              </c:numCache>
            </c:numRef>
          </c:val>
          <c:extLst>
            <c:ext xmlns:c16="http://schemas.microsoft.com/office/drawing/2014/chart" uri="{C3380CC4-5D6E-409C-BE32-E72D297353CC}">
              <c16:uniqueId val="{00000001-580F-422F-9062-2ACA749FF685}"/>
            </c:ext>
          </c:extLst>
        </c:ser>
        <c:ser>
          <c:idx val="0"/>
          <c:order val="1"/>
          <c:tx>
            <c:strRef>
              <c:f>statistics!$G$1</c:f>
              <c:strCache>
                <c:ptCount val="1"/>
                <c:pt idx="0">
                  <c:v>NO</c:v>
                </c:pt>
              </c:strCache>
            </c:strRef>
          </c:tx>
          <c:spPr>
            <a:solidFill>
              <a:schemeClr val="accent1">
                <a:alpha val="70000"/>
              </a:schemeClr>
            </a:solidFill>
            <a:ln>
              <a:noFill/>
            </a:ln>
            <a:effectLst/>
          </c:spPr>
          <c:invertIfNegative val="0"/>
          <c:val>
            <c:numRef>
              <c:f>statistics!$G$2:$G$62</c:f>
              <c:numCache>
                <c:formatCode>General</c:formatCode>
                <c:ptCount val="61"/>
                <c:pt idx="0">
                  <c:v>3</c:v>
                </c:pt>
                <c:pt idx="1">
                  <c:v>1</c:v>
                </c:pt>
                <c:pt idx="2">
                  <c:v>2</c:v>
                </c:pt>
                <c:pt idx="3">
                  <c:v>0</c:v>
                </c:pt>
                <c:pt idx="4">
                  <c:v>1</c:v>
                </c:pt>
                <c:pt idx="5">
                  <c:v>8</c:v>
                </c:pt>
                <c:pt idx="6">
                  <c:v>5</c:v>
                </c:pt>
                <c:pt idx="7">
                  <c:v>2</c:v>
                </c:pt>
                <c:pt idx="8">
                  <c:v>2</c:v>
                </c:pt>
                <c:pt idx="9">
                  <c:v>3</c:v>
                </c:pt>
                <c:pt idx="10">
                  <c:v>2</c:v>
                </c:pt>
                <c:pt idx="11">
                  <c:v>1</c:v>
                </c:pt>
                <c:pt idx="12">
                  <c:v>0</c:v>
                </c:pt>
                <c:pt idx="13">
                  <c:v>1</c:v>
                </c:pt>
                <c:pt idx="14">
                  <c:v>1</c:v>
                </c:pt>
                <c:pt idx="15">
                  <c:v>0</c:v>
                </c:pt>
                <c:pt idx="16">
                  <c:v>1</c:v>
                </c:pt>
                <c:pt idx="17">
                  <c:v>1</c:v>
                </c:pt>
                <c:pt idx="18">
                  <c:v>7</c:v>
                </c:pt>
                <c:pt idx="19">
                  <c:v>2</c:v>
                </c:pt>
                <c:pt idx="20">
                  <c:v>1</c:v>
                </c:pt>
                <c:pt idx="21">
                  <c:v>2</c:v>
                </c:pt>
                <c:pt idx="22">
                  <c:v>2</c:v>
                </c:pt>
                <c:pt idx="23">
                  <c:v>2</c:v>
                </c:pt>
                <c:pt idx="24">
                  <c:v>0</c:v>
                </c:pt>
                <c:pt idx="25">
                  <c:v>2</c:v>
                </c:pt>
                <c:pt idx="26">
                  <c:v>0</c:v>
                </c:pt>
                <c:pt idx="27">
                  <c:v>1</c:v>
                </c:pt>
                <c:pt idx="28">
                  <c:v>4</c:v>
                </c:pt>
                <c:pt idx="29">
                  <c:v>1</c:v>
                </c:pt>
                <c:pt idx="30">
                  <c:v>1</c:v>
                </c:pt>
                <c:pt idx="31">
                  <c:v>3</c:v>
                </c:pt>
                <c:pt idx="32">
                  <c:v>3</c:v>
                </c:pt>
                <c:pt idx="33">
                  <c:v>4</c:v>
                </c:pt>
                <c:pt idx="34">
                  <c:v>1</c:v>
                </c:pt>
                <c:pt idx="35">
                  <c:v>5</c:v>
                </c:pt>
                <c:pt idx="36">
                  <c:v>0</c:v>
                </c:pt>
                <c:pt idx="37">
                  <c:v>1</c:v>
                </c:pt>
                <c:pt idx="38">
                  <c:v>1</c:v>
                </c:pt>
                <c:pt idx="39">
                  <c:v>0</c:v>
                </c:pt>
                <c:pt idx="40">
                  <c:v>0</c:v>
                </c:pt>
                <c:pt idx="41">
                  <c:v>0</c:v>
                </c:pt>
                <c:pt idx="42">
                  <c:v>4</c:v>
                </c:pt>
                <c:pt idx="43">
                  <c:v>1</c:v>
                </c:pt>
                <c:pt idx="44">
                  <c:v>1</c:v>
                </c:pt>
                <c:pt idx="45">
                  <c:v>1</c:v>
                </c:pt>
                <c:pt idx="46">
                  <c:v>1</c:v>
                </c:pt>
                <c:pt idx="47">
                  <c:v>1</c:v>
                </c:pt>
                <c:pt idx="48">
                  <c:v>0</c:v>
                </c:pt>
                <c:pt idx="49">
                  <c:v>0</c:v>
                </c:pt>
                <c:pt idx="50">
                  <c:v>0</c:v>
                </c:pt>
                <c:pt idx="51">
                  <c:v>0</c:v>
                </c:pt>
                <c:pt idx="52">
                  <c:v>0</c:v>
                </c:pt>
                <c:pt idx="53">
                  <c:v>0</c:v>
                </c:pt>
                <c:pt idx="54">
                  <c:v>0</c:v>
                </c:pt>
                <c:pt idx="55">
                  <c:v>0</c:v>
                </c:pt>
                <c:pt idx="56">
                  <c:v>1</c:v>
                </c:pt>
                <c:pt idx="57">
                  <c:v>1</c:v>
                </c:pt>
                <c:pt idx="58">
                  <c:v>0</c:v>
                </c:pt>
                <c:pt idx="59">
                  <c:v>1</c:v>
                </c:pt>
                <c:pt idx="60">
                  <c:v>1</c:v>
                </c:pt>
              </c:numCache>
            </c:numRef>
          </c:val>
          <c:extLst>
            <c:ext xmlns:c16="http://schemas.microsoft.com/office/drawing/2014/chart" uri="{C3380CC4-5D6E-409C-BE32-E72D297353CC}">
              <c16:uniqueId val="{00000002-580F-422F-9062-2ACA749FF685}"/>
            </c:ext>
          </c:extLst>
        </c:ser>
        <c:dLbls>
          <c:showLegendKey val="0"/>
          <c:showVal val="0"/>
          <c:showCatName val="0"/>
          <c:showSerName val="0"/>
          <c:showPercent val="0"/>
          <c:showBubbleSize val="0"/>
        </c:dLbls>
        <c:gapWidth val="80"/>
        <c:overlap val="100"/>
        <c:axId val="501106280"/>
        <c:axId val="501105624"/>
      </c:barChart>
      <c:catAx>
        <c:axId val="50110628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01105624"/>
        <c:crosses val="autoZero"/>
        <c:auto val="1"/>
        <c:lblAlgn val="ctr"/>
        <c:lblOffset val="100"/>
        <c:noMultiLvlLbl val="0"/>
      </c:catAx>
      <c:valAx>
        <c:axId val="501105624"/>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a:t>
                </a:r>
                <a:r>
                  <a:rPr lang="en-US" baseline="0"/>
                  <a:t> of comments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0110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Status!$G$4:$G$11</c:f>
              <c:strCache>
                <c:ptCount val="7"/>
                <c:pt idx="0">
                  <c:v>Initial</c:v>
                </c:pt>
                <c:pt idx="1">
                  <c:v>28-Sep</c:v>
                </c:pt>
                <c:pt idx="2">
                  <c:v>5-Oct</c:v>
                </c:pt>
                <c:pt idx="3">
                  <c:v>12-Oct</c:v>
                </c:pt>
                <c:pt idx="4">
                  <c:v>19-Oct</c:v>
                </c:pt>
                <c:pt idx="5">
                  <c:v>28-Oct</c:v>
                </c:pt>
                <c:pt idx="6">
                  <c:v>2-Nov</c:v>
                </c:pt>
              </c:strCache>
            </c:strRef>
          </c:cat>
          <c:val>
            <c:numRef>
              <c:f>Status!$H$4:$H$11</c:f>
              <c:numCache>
                <c:formatCode>General</c:formatCode>
                <c:ptCount val="8"/>
                <c:pt idx="0">
                  <c:v>202</c:v>
                </c:pt>
                <c:pt idx="1">
                  <c:v>195</c:v>
                </c:pt>
                <c:pt idx="2">
                  <c:v>179</c:v>
                </c:pt>
                <c:pt idx="3">
                  <c:v>154</c:v>
                </c:pt>
                <c:pt idx="4">
                  <c:v>136</c:v>
                </c:pt>
                <c:pt idx="5">
                  <c:v>125</c:v>
                </c:pt>
                <c:pt idx="6">
                  <c:v>119</c:v>
                </c:pt>
              </c:numCache>
            </c:numRef>
          </c:val>
          <c:extLst>
            <c:ext xmlns:c16="http://schemas.microsoft.com/office/drawing/2014/chart" uri="{C3380CC4-5D6E-409C-BE32-E72D297353CC}">
              <c16:uniqueId val="{00000000-2C5F-45E6-AF52-43A85EDF77F3}"/>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Status!$G$4:$G$11</c:f>
              <c:strCache>
                <c:ptCount val="7"/>
                <c:pt idx="0">
                  <c:v>Initial</c:v>
                </c:pt>
                <c:pt idx="1">
                  <c:v>28-Sep</c:v>
                </c:pt>
                <c:pt idx="2">
                  <c:v>5-Oct</c:v>
                </c:pt>
                <c:pt idx="3">
                  <c:v>12-Oct</c:v>
                </c:pt>
                <c:pt idx="4">
                  <c:v>19-Oct</c:v>
                </c:pt>
                <c:pt idx="5">
                  <c:v>28-Oct</c:v>
                </c:pt>
                <c:pt idx="6">
                  <c:v>2-Nov</c:v>
                </c:pt>
              </c:strCache>
            </c:strRef>
          </c:cat>
          <c:val>
            <c:numRef>
              <c:f>Status!$J$4:$J$11</c:f>
              <c:numCache>
                <c:formatCode>0</c:formatCode>
                <c:ptCount val="8"/>
                <c:pt idx="0">
                  <c:v>202</c:v>
                </c:pt>
                <c:pt idx="1">
                  <c:v>168.33333333333334</c:v>
                </c:pt>
                <c:pt idx="2">
                  <c:v>134.66666666666669</c:v>
                </c:pt>
                <c:pt idx="3">
                  <c:v>101.00000000000003</c:v>
                </c:pt>
                <c:pt idx="4">
                  <c:v>67.333333333333371</c:v>
                </c:pt>
                <c:pt idx="5">
                  <c:v>33.666666666666707</c:v>
                </c:pt>
                <c:pt idx="6">
                  <c:v>0</c:v>
                </c:pt>
              </c:numCache>
            </c:numRef>
          </c:val>
          <c:smooth val="0"/>
          <c:extLst>
            <c:ext xmlns:c16="http://schemas.microsoft.com/office/drawing/2014/chart" uri="{C3380CC4-5D6E-409C-BE32-E72D297353CC}">
              <c16:uniqueId val="{00000001-2C5F-45E6-AF52-43A85EDF77F3}"/>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D6E3-4277-AD9A-4BEEC5BC9CB4}"/>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D6E3-4277-AD9A-4BEEC5BC9CB4}"/>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D6E3-4277-AD9A-4BEEC5BC9CB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Status!$B$3:$D$3</c:f>
              <c:strCache>
                <c:ptCount val="3"/>
                <c:pt idx="0">
                  <c:v>1: editorial</c:v>
                </c:pt>
                <c:pt idx="1">
                  <c:v>2: technical, but solution is proposed</c:v>
                </c:pt>
                <c:pt idx="2">
                  <c:v>3: technical and solution is not provided</c:v>
                </c:pt>
              </c:strCache>
            </c:strRef>
          </c:cat>
          <c:val>
            <c:numRef>
              <c:f>Status!$B$4:$D$4</c:f>
              <c:numCache>
                <c:formatCode>General</c:formatCode>
                <c:ptCount val="3"/>
                <c:pt idx="0">
                  <c:v>91</c:v>
                </c:pt>
                <c:pt idx="1">
                  <c:v>55</c:v>
                </c:pt>
                <c:pt idx="2">
                  <c:v>56</c:v>
                </c:pt>
              </c:numCache>
            </c:numRef>
          </c:val>
          <c:extLst>
            <c:ext xmlns:c16="http://schemas.microsoft.com/office/drawing/2014/chart" uri="{C3380CC4-5D6E-409C-BE32-E72D297353CC}">
              <c16:uniqueId val="{00000000-40A3-405A-82C0-03B3E085EE36}"/>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238125</xdr:colOff>
      <xdr:row>1</xdr:row>
      <xdr:rowOff>142875</xdr:rowOff>
    </xdr:from>
    <xdr:to>
      <xdr:col>22</xdr:col>
      <xdr:colOff>581025</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242" zoomScaleNormal="242" zoomScalePageLayoutView="242" workbookViewId="0">
      <selection activeCell="C8" sqref="C8:D8"/>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28</v>
      </c>
      <c r="C1" s="3"/>
      <c r="D1" s="4" t="s">
        <v>473</v>
      </c>
    </row>
    <row r="3" spans="2:4" ht="18.75" x14ac:dyDescent="0.3">
      <c r="C3" s="5" t="s">
        <v>0</v>
      </c>
    </row>
    <row r="4" spans="2:4" ht="18.75" x14ac:dyDescent="0.3">
      <c r="C4" s="5" t="s">
        <v>1</v>
      </c>
    </row>
    <row r="5" spans="2:4" ht="18.75" x14ac:dyDescent="0.3">
      <c r="B5" s="5"/>
    </row>
    <row r="6" spans="2:4" ht="14.85" customHeight="1" x14ac:dyDescent="0.2">
      <c r="B6" s="6" t="s">
        <v>2</v>
      </c>
      <c r="C6" s="115" t="s">
        <v>3</v>
      </c>
      <c r="D6" s="115"/>
    </row>
    <row r="7" spans="2:4" ht="17.25" customHeight="1" x14ac:dyDescent="0.2">
      <c r="B7" s="6" t="s">
        <v>4</v>
      </c>
      <c r="C7" s="116" t="s">
        <v>472</v>
      </c>
      <c r="D7" s="116"/>
    </row>
    <row r="8" spans="2:4" ht="15.75" x14ac:dyDescent="0.2">
      <c r="B8" s="6" t="s">
        <v>5</v>
      </c>
      <c r="C8" s="117">
        <v>42622</v>
      </c>
      <c r="D8" s="117"/>
    </row>
    <row r="9" spans="2:4" ht="14.85" customHeight="1" x14ac:dyDescent="0.2">
      <c r="B9" s="115" t="s">
        <v>6</v>
      </c>
      <c r="C9" s="6" t="s">
        <v>29</v>
      </c>
      <c r="D9" s="6" t="s">
        <v>471</v>
      </c>
    </row>
    <row r="10" spans="2:4" ht="15.75" x14ac:dyDescent="0.2">
      <c r="B10" s="115"/>
      <c r="C10" s="8" t="s">
        <v>24</v>
      </c>
      <c r="D10" s="8"/>
    </row>
    <row r="11" spans="2:4" ht="15.75" x14ac:dyDescent="0.2">
      <c r="B11" s="115"/>
      <c r="C11" s="8" t="s">
        <v>31</v>
      </c>
      <c r="D11" s="8" t="s">
        <v>30</v>
      </c>
    </row>
    <row r="12" spans="2:4" ht="15.75" x14ac:dyDescent="0.2">
      <c r="B12" s="115"/>
      <c r="C12" s="9"/>
      <c r="D12" s="10"/>
    </row>
    <row r="13" spans="2:4" ht="14.85" customHeight="1" x14ac:dyDescent="0.25">
      <c r="B13" s="115" t="s">
        <v>7</v>
      </c>
      <c r="C13" s="11" t="s">
        <v>25</v>
      </c>
      <c r="D13" s="6"/>
    </row>
    <row r="14" spans="2:4" ht="15.75" x14ac:dyDescent="0.2">
      <c r="B14" s="115"/>
      <c r="C14" s="118"/>
      <c r="D14" s="118"/>
    </row>
    <row r="15" spans="2:4" ht="15.75" x14ac:dyDescent="0.25">
      <c r="B15" s="115"/>
      <c r="C15" s="12"/>
    </row>
    <row r="16" spans="2:4" ht="14.85" customHeight="1" x14ac:dyDescent="0.2">
      <c r="B16" s="6" t="s">
        <v>8</v>
      </c>
      <c r="C16" s="115" t="s">
        <v>26</v>
      </c>
      <c r="D16" s="115"/>
    </row>
    <row r="17" spans="2:4" s="13" customFormat="1" ht="20.25" customHeight="1" x14ac:dyDescent="0.2">
      <c r="B17" s="6" t="s">
        <v>9</v>
      </c>
      <c r="C17" s="115" t="s">
        <v>27</v>
      </c>
      <c r="D17" s="115"/>
    </row>
    <row r="18" spans="2:4" s="13" customFormat="1" ht="84" customHeight="1" x14ac:dyDescent="0.2">
      <c r="B18" s="7" t="s">
        <v>10</v>
      </c>
      <c r="C18" s="115" t="s">
        <v>11</v>
      </c>
      <c r="D18" s="115"/>
    </row>
    <row r="19" spans="2:4" s="13" customFormat="1" ht="36.75" customHeight="1" x14ac:dyDescent="0.2">
      <c r="B19" s="9" t="s">
        <v>12</v>
      </c>
      <c r="C19" s="115" t="s">
        <v>13</v>
      </c>
      <c r="D19" s="115"/>
    </row>
  </sheetData>
  <sheetProtection selectLockedCells="1" selectUnlockedCells="1"/>
  <mergeCells count="10">
    <mergeCell ref="C19:D19"/>
    <mergeCell ref="B13:B15"/>
    <mergeCell ref="C14:D14"/>
    <mergeCell ref="C16:D16"/>
    <mergeCell ref="C17:D17"/>
    <mergeCell ref="C6:D6"/>
    <mergeCell ref="C7:D7"/>
    <mergeCell ref="C8:D8"/>
    <mergeCell ref="B9:B12"/>
    <mergeCell ref="C18:D18"/>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3"/>
  <sheetViews>
    <sheetView topLeftCell="J1" zoomScale="110" zoomScaleNormal="110" zoomScaleSheetLayoutView="70" workbookViewId="0">
      <pane ySplit="1" topLeftCell="A187" activePane="bottomLeft" state="frozen"/>
      <selection pane="bottomLeft" activeCell="N189" sqref="N189"/>
    </sheetView>
  </sheetViews>
  <sheetFormatPr defaultColWidth="8.85546875" defaultRowHeight="12.75" x14ac:dyDescent="0.2"/>
  <cols>
    <col min="2" max="2" width="23.140625" customWidth="1"/>
    <col min="3" max="3" width="11.42578125" customWidth="1"/>
    <col min="4" max="5" width="8.85546875" customWidth="1"/>
    <col min="6" max="6" width="6.5703125" customWidth="1"/>
    <col min="7" max="7" width="10.42578125" customWidth="1"/>
    <col min="8" max="8" width="7.42578125" customWidth="1"/>
    <col min="9" max="9" width="54.42578125" customWidth="1"/>
    <col min="10" max="10" width="51.140625" customWidth="1"/>
    <col min="11" max="11" width="11" style="35" customWidth="1"/>
    <col min="12" max="12" width="12.28515625" customWidth="1"/>
    <col min="13" max="13" width="10.5703125" bestFit="1" customWidth="1"/>
    <col min="14" max="14" width="34.5703125" customWidth="1"/>
    <col min="15" max="15" width="11.42578125" bestFit="1" customWidth="1"/>
    <col min="16" max="16" width="13.42578125" bestFit="1" customWidth="1"/>
    <col min="17" max="17" width="16.42578125" bestFit="1" customWidth="1"/>
  </cols>
  <sheetData>
    <row r="1" spans="1:20" ht="35.25" customHeight="1" x14ac:dyDescent="0.2">
      <c r="A1" s="31" t="s">
        <v>32</v>
      </c>
      <c r="B1" s="31" t="s">
        <v>14</v>
      </c>
      <c r="C1" s="31" t="s">
        <v>15</v>
      </c>
      <c r="D1" s="31" t="s">
        <v>16</v>
      </c>
      <c r="E1" s="31" t="s">
        <v>17</v>
      </c>
      <c r="F1" s="31" t="s">
        <v>18</v>
      </c>
      <c r="G1" s="31" t="s">
        <v>19</v>
      </c>
      <c r="H1" s="31" t="s">
        <v>20</v>
      </c>
      <c r="I1" s="31" t="s">
        <v>21</v>
      </c>
      <c r="J1" s="31" t="s">
        <v>22</v>
      </c>
      <c r="K1" s="38" t="s">
        <v>23</v>
      </c>
      <c r="L1" s="37" t="s">
        <v>479</v>
      </c>
      <c r="M1" s="72" t="s">
        <v>33</v>
      </c>
      <c r="N1" s="73" t="s">
        <v>489</v>
      </c>
      <c r="O1" s="73" t="s">
        <v>493</v>
      </c>
      <c r="P1" s="73" t="s">
        <v>491</v>
      </c>
      <c r="Q1" s="73" t="s">
        <v>490</v>
      </c>
      <c r="R1" t="s">
        <v>486</v>
      </c>
      <c r="S1" t="s">
        <v>487</v>
      </c>
      <c r="T1" t="s">
        <v>488</v>
      </c>
    </row>
    <row r="2" spans="1:20" x14ac:dyDescent="0.2">
      <c r="A2" s="14">
        <v>1</v>
      </c>
      <c r="B2" s="14" t="s">
        <v>34</v>
      </c>
      <c r="C2" s="14" t="s">
        <v>35</v>
      </c>
      <c r="D2" s="15" t="s">
        <v>36</v>
      </c>
      <c r="E2" s="16" t="s">
        <v>37</v>
      </c>
      <c r="F2" s="14">
        <v>2</v>
      </c>
      <c r="G2" s="17" t="s">
        <v>38</v>
      </c>
      <c r="H2" s="14">
        <v>18</v>
      </c>
      <c r="I2" s="26" t="s">
        <v>39</v>
      </c>
      <c r="J2" s="26" t="s">
        <v>40</v>
      </c>
      <c r="K2" s="32" t="s">
        <v>41</v>
      </c>
      <c r="L2" s="14">
        <v>1</v>
      </c>
      <c r="M2" s="14"/>
      <c r="N2" s="74"/>
      <c r="O2" s="74"/>
      <c r="P2" s="74"/>
      <c r="Q2" s="74"/>
    </row>
    <row r="3" spans="1:20" ht="76.5" x14ac:dyDescent="0.2">
      <c r="A3" s="14">
        <v>2</v>
      </c>
      <c r="B3" s="14" t="s">
        <v>34</v>
      </c>
      <c r="C3" s="14" t="s">
        <v>35</v>
      </c>
      <c r="D3" s="15" t="s">
        <v>36</v>
      </c>
      <c r="E3" s="16" t="s">
        <v>37</v>
      </c>
      <c r="F3" s="14">
        <v>2</v>
      </c>
      <c r="G3" s="17" t="s">
        <v>38</v>
      </c>
      <c r="H3" s="14">
        <v>22</v>
      </c>
      <c r="I3" s="26" t="s">
        <v>42</v>
      </c>
      <c r="J3" s="26" t="s">
        <v>43</v>
      </c>
      <c r="K3" s="32" t="s">
        <v>41</v>
      </c>
      <c r="L3" s="14">
        <v>1</v>
      </c>
      <c r="M3" s="14"/>
      <c r="N3" s="74"/>
      <c r="O3" s="74"/>
      <c r="P3" s="74"/>
      <c r="Q3" s="74"/>
    </row>
    <row r="4" spans="1:20" ht="102" x14ac:dyDescent="0.2">
      <c r="A4" s="14">
        <v>3</v>
      </c>
      <c r="B4" s="14" t="s">
        <v>34</v>
      </c>
      <c r="C4" s="14" t="s">
        <v>35</v>
      </c>
      <c r="D4" s="15" t="s">
        <v>36</v>
      </c>
      <c r="E4" s="16" t="s">
        <v>37</v>
      </c>
      <c r="F4" s="14">
        <v>2</v>
      </c>
      <c r="G4" s="17" t="s">
        <v>44</v>
      </c>
      <c r="H4" s="14">
        <v>26</v>
      </c>
      <c r="I4" s="26" t="s">
        <v>45</v>
      </c>
      <c r="J4" s="26" t="s">
        <v>46</v>
      </c>
      <c r="K4" s="32" t="s">
        <v>47</v>
      </c>
      <c r="L4" s="14">
        <v>1</v>
      </c>
      <c r="M4" s="14"/>
      <c r="N4" s="74"/>
      <c r="O4" s="74"/>
      <c r="P4" s="74"/>
      <c r="Q4" s="74"/>
    </row>
    <row r="5" spans="1:20" ht="25.5" x14ac:dyDescent="0.2">
      <c r="A5" s="14">
        <v>4</v>
      </c>
      <c r="B5" s="14" t="s">
        <v>34</v>
      </c>
      <c r="C5" s="14" t="s">
        <v>35</v>
      </c>
      <c r="D5" s="15" t="s">
        <v>36</v>
      </c>
      <c r="E5" s="16" t="s">
        <v>37</v>
      </c>
      <c r="F5" s="14">
        <v>2</v>
      </c>
      <c r="G5" s="17" t="s">
        <v>44</v>
      </c>
      <c r="H5" s="14">
        <v>26</v>
      </c>
      <c r="I5" s="26" t="s">
        <v>48</v>
      </c>
      <c r="J5" s="26" t="s">
        <v>40</v>
      </c>
      <c r="K5" s="32" t="s">
        <v>41</v>
      </c>
      <c r="L5" s="14">
        <v>1</v>
      </c>
      <c r="M5" s="14"/>
      <c r="N5" s="74"/>
      <c r="O5" s="74"/>
      <c r="P5" s="74"/>
      <c r="Q5" s="74"/>
    </row>
    <row r="6" spans="1:20" ht="25.5" x14ac:dyDescent="0.2">
      <c r="A6" s="14">
        <v>5</v>
      </c>
      <c r="B6" s="14" t="s">
        <v>34</v>
      </c>
      <c r="C6" s="14" t="s">
        <v>35</v>
      </c>
      <c r="D6" s="15" t="s">
        <v>36</v>
      </c>
      <c r="E6" s="16" t="s">
        <v>37</v>
      </c>
      <c r="F6" s="14">
        <v>2</v>
      </c>
      <c r="G6" s="17" t="s">
        <v>44</v>
      </c>
      <c r="H6" s="14">
        <v>27</v>
      </c>
      <c r="I6" s="26" t="s">
        <v>49</v>
      </c>
      <c r="J6" s="26" t="s">
        <v>40</v>
      </c>
      <c r="K6" s="32" t="s">
        <v>41</v>
      </c>
      <c r="L6" s="14">
        <v>1</v>
      </c>
      <c r="M6" s="14"/>
      <c r="N6" s="74"/>
      <c r="O6" s="74"/>
      <c r="P6" s="74"/>
      <c r="Q6" s="74"/>
    </row>
    <row r="7" spans="1:20" ht="38.25" x14ac:dyDescent="0.2">
      <c r="A7" s="14">
        <v>6</v>
      </c>
      <c r="B7" s="14" t="s">
        <v>34</v>
      </c>
      <c r="C7" s="14" t="s">
        <v>35</v>
      </c>
      <c r="D7" s="15" t="s">
        <v>36</v>
      </c>
      <c r="E7" s="16" t="s">
        <v>37</v>
      </c>
      <c r="F7" s="14">
        <v>2</v>
      </c>
      <c r="G7" s="17" t="s">
        <v>44</v>
      </c>
      <c r="H7" s="14">
        <v>29</v>
      </c>
      <c r="I7" s="26" t="s">
        <v>50</v>
      </c>
      <c r="J7" s="26" t="s">
        <v>51</v>
      </c>
      <c r="K7" s="32" t="s">
        <v>41</v>
      </c>
      <c r="L7" s="14">
        <v>1</v>
      </c>
      <c r="M7" s="14"/>
      <c r="N7" s="74"/>
      <c r="O7" s="74"/>
      <c r="P7" s="74"/>
      <c r="Q7" s="74"/>
    </row>
    <row r="8" spans="1:20" ht="38.25" x14ac:dyDescent="0.2">
      <c r="A8" s="14">
        <v>7</v>
      </c>
      <c r="B8" s="14" t="s">
        <v>34</v>
      </c>
      <c r="C8" s="14" t="s">
        <v>35</v>
      </c>
      <c r="D8" s="15" t="s">
        <v>36</v>
      </c>
      <c r="E8" s="16" t="s">
        <v>37</v>
      </c>
      <c r="F8" s="14">
        <v>2</v>
      </c>
      <c r="G8" s="17" t="s">
        <v>44</v>
      </c>
      <c r="H8" s="14">
        <v>30</v>
      </c>
      <c r="I8" s="26" t="s">
        <v>52</v>
      </c>
      <c r="J8" s="26" t="s">
        <v>40</v>
      </c>
      <c r="K8" s="32" t="s">
        <v>41</v>
      </c>
      <c r="L8" s="14">
        <v>1</v>
      </c>
      <c r="M8" s="14"/>
      <c r="N8" s="74"/>
      <c r="O8" s="74"/>
      <c r="P8" s="74"/>
      <c r="Q8" s="74"/>
    </row>
    <row r="9" spans="1:20" ht="25.5" x14ac:dyDescent="0.2">
      <c r="A9" s="14">
        <v>8</v>
      </c>
      <c r="B9" s="14" t="s">
        <v>34</v>
      </c>
      <c r="C9" s="14" t="s">
        <v>35</v>
      </c>
      <c r="D9" s="15" t="s">
        <v>36</v>
      </c>
      <c r="E9" s="16" t="s">
        <v>37</v>
      </c>
      <c r="F9" s="14">
        <v>2</v>
      </c>
      <c r="G9" s="17" t="s">
        <v>44</v>
      </c>
      <c r="H9" s="14">
        <v>31</v>
      </c>
      <c r="I9" s="26" t="s">
        <v>53</v>
      </c>
      <c r="J9" s="26" t="s">
        <v>54</v>
      </c>
      <c r="K9" s="32" t="s">
        <v>41</v>
      </c>
      <c r="L9" s="14">
        <v>1</v>
      </c>
      <c r="M9" s="14"/>
      <c r="N9" s="74"/>
      <c r="O9" s="74"/>
      <c r="P9" s="74"/>
      <c r="Q9" s="74"/>
    </row>
    <row r="10" spans="1:20" ht="178.5" x14ac:dyDescent="0.2">
      <c r="A10" s="14">
        <v>9</v>
      </c>
      <c r="B10" s="14" t="s">
        <v>34</v>
      </c>
      <c r="C10" s="14" t="s">
        <v>35</v>
      </c>
      <c r="D10" s="15" t="s">
        <v>36</v>
      </c>
      <c r="E10" s="16" t="s">
        <v>37</v>
      </c>
      <c r="F10" s="14">
        <v>2</v>
      </c>
      <c r="G10" s="17" t="s">
        <v>44</v>
      </c>
      <c r="H10" s="14">
        <v>30</v>
      </c>
      <c r="I10" s="26" t="s">
        <v>55</v>
      </c>
      <c r="J10" s="26" t="s">
        <v>56</v>
      </c>
      <c r="K10" s="32" t="s">
        <v>47</v>
      </c>
      <c r="L10" s="14">
        <v>2</v>
      </c>
      <c r="M10" s="14"/>
      <c r="N10" s="14"/>
      <c r="O10" s="74"/>
      <c r="P10" s="74"/>
      <c r="Q10" s="74"/>
    </row>
    <row r="11" spans="1:20" ht="102" x14ac:dyDescent="0.2">
      <c r="A11" s="14">
        <v>10</v>
      </c>
      <c r="B11" s="14" t="s">
        <v>34</v>
      </c>
      <c r="C11" s="14" t="s">
        <v>35</v>
      </c>
      <c r="D11" s="15" t="s">
        <v>36</v>
      </c>
      <c r="E11" s="16" t="s">
        <v>37</v>
      </c>
      <c r="F11" s="14">
        <v>2</v>
      </c>
      <c r="G11" s="17">
        <v>3.2</v>
      </c>
      <c r="H11" s="14">
        <v>4</v>
      </c>
      <c r="I11" s="26" t="s">
        <v>57</v>
      </c>
      <c r="J11" s="26" t="s">
        <v>58</v>
      </c>
      <c r="K11" s="32" t="s">
        <v>47</v>
      </c>
      <c r="L11" s="14">
        <v>2</v>
      </c>
      <c r="M11" s="14"/>
      <c r="N11" s="14"/>
      <c r="O11" s="74"/>
      <c r="P11" s="74"/>
      <c r="Q11" s="74"/>
    </row>
    <row r="12" spans="1:20" ht="395.25" x14ac:dyDescent="0.2">
      <c r="A12" s="14">
        <v>11</v>
      </c>
      <c r="B12" s="14" t="s">
        <v>34</v>
      </c>
      <c r="C12" s="14" t="s">
        <v>35</v>
      </c>
      <c r="D12" s="15" t="s">
        <v>36</v>
      </c>
      <c r="E12" s="16" t="s">
        <v>37</v>
      </c>
      <c r="F12" s="14">
        <v>3</v>
      </c>
      <c r="G12" s="17" t="s">
        <v>59</v>
      </c>
      <c r="H12" s="14">
        <v>2</v>
      </c>
      <c r="I12" s="26" t="s">
        <v>60</v>
      </c>
      <c r="J12" s="26" t="s">
        <v>61</v>
      </c>
      <c r="K12" s="32" t="s">
        <v>47</v>
      </c>
      <c r="L12" s="14"/>
      <c r="M12" s="14"/>
      <c r="N12" s="14"/>
      <c r="O12" s="74"/>
      <c r="P12" s="74"/>
      <c r="Q12" s="74"/>
    </row>
    <row r="13" spans="1:20" x14ac:dyDescent="0.2">
      <c r="A13" s="14">
        <v>12</v>
      </c>
      <c r="B13" s="14" t="s">
        <v>34</v>
      </c>
      <c r="C13" s="14" t="s">
        <v>35</v>
      </c>
      <c r="D13" s="15" t="s">
        <v>36</v>
      </c>
      <c r="E13" s="16" t="s">
        <v>37</v>
      </c>
      <c r="F13" s="14">
        <v>3</v>
      </c>
      <c r="G13" s="17" t="s">
        <v>59</v>
      </c>
      <c r="H13" s="14">
        <v>6</v>
      </c>
      <c r="I13" s="26" t="s">
        <v>62</v>
      </c>
      <c r="J13" s="26" t="s">
        <v>40</v>
      </c>
      <c r="K13" s="32" t="s">
        <v>41</v>
      </c>
      <c r="L13" s="14">
        <v>1</v>
      </c>
      <c r="M13" s="14"/>
      <c r="N13" s="74"/>
      <c r="O13" s="74"/>
      <c r="P13" s="74"/>
      <c r="Q13" s="74"/>
    </row>
    <row r="14" spans="1:20" ht="38.25" x14ac:dyDescent="0.2">
      <c r="A14" s="14">
        <v>13</v>
      </c>
      <c r="B14" s="14" t="s">
        <v>34</v>
      </c>
      <c r="C14" s="14" t="s">
        <v>35</v>
      </c>
      <c r="D14" s="15" t="s">
        <v>36</v>
      </c>
      <c r="E14" s="16" t="s">
        <v>37</v>
      </c>
      <c r="F14" s="14">
        <v>3</v>
      </c>
      <c r="G14" s="17" t="s">
        <v>59</v>
      </c>
      <c r="H14" s="14">
        <v>10</v>
      </c>
      <c r="I14" s="26" t="s">
        <v>63</v>
      </c>
      <c r="J14" s="26" t="s">
        <v>40</v>
      </c>
      <c r="K14" s="32" t="s">
        <v>41</v>
      </c>
      <c r="L14" s="14">
        <v>1</v>
      </c>
      <c r="M14" s="14"/>
      <c r="N14" s="74"/>
      <c r="O14" s="74"/>
      <c r="P14" s="74"/>
      <c r="Q14" s="74"/>
    </row>
    <row r="15" spans="1:20" ht="318.75" x14ac:dyDescent="0.2">
      <c r="A15" s="14">
        <v>14</v>
      </c>
      <c r="B15" s="14" t="s">
        <v>34</v>
      </c>
      <c r="C15" s="14" t="s">
        <v>35</v>
      </c>
      <c r="D15" s="15" t="s">
        <v>36</v>
      </c>
      <c r="E15" s="16" t="s">
        <v>37</v>
      </c>
      <c r="F15" s="14">
        <v>3</v>
      </c>
      <c r="G15" s="17" t="s">
        <v>64</v>
      </c>
      <c r="H15" s="14">
        <v>11</v>
      </c>
      <c r="I15" s="26" t="s">
        <v>65</v>
      </c>
      <c r="J15" s="26" t="s">
        <v>66</v>
      </c>
      <c r="K15" s="32" t="s">
        <v>47</v>
      </c>
      <c r="L15" s="14"/>
      <c r="M15" s="14"/>
      <c r="N15" s="14"/>
      <c r="O15" s="74"/>
      <c r="P15" s="74"/>
      <c r="Q15" s="74"/>
    </row>
    <row r="16" spans="1:20" x14ac:dyDescent="0.2">
      <c r="A16" s="14">
        <v>15</v>
      </c>
      <c r="B16" s="14" t="s">
        <v>34</v>
      </c>
      <c r="C16" s="14" t="s">
        <v>35</v>
      </c>
      <c r="D16" s="15" t="s">
        <v>36</v>
      </c>
      <c r="E16" s="16" t="s">
        <v>37</v>
      </c>
      <c r="F16" s="14">
        <v>3</v>
      </c>
      <c r="G16" s="17" t="s">
        <v>64</v>
      </c>
      <c r="H16" s="14">
        <v>17</v>
      </c>
      <c r="I16" s="26" t="s">
        <v>62</v>
      </c>
      <c r="J16" s="26" t="s">
        <v>40</v>
      </c>
      <c r="K16" s="32" t="s">
        <v>41</v>
      </c>
      <c r="L16" s="14">
        <v>1</v>
      </c>
      <c r="M16" s="14"/>
      <c r="N16" s="74"/>
      <c r="O16" s="74"/>
      <c r="P16" s="74"/>
      <c r="Q16" s="74"/>
    </row>
    <row r="17" spans="1:17" ht="38.25" x14ac:dyDescent="0.2">
      <c r="A17" s="14">
        <v>16</v>
      </c>
      <c r="B17" s="14" t="s">
        <v>34</v>
      </c>
      <c r="C17" s="14" t="s">
        <v>35</v>
      </c>
      <c r="D17" s="15" t="s">
        <v>36</v>
      </c>
      <c r="E17" s="16" t="s">
        <v>37</v>
      </c>
      <c r="F17" s="14">
        <v>3</v>
      </c>
      <c r="G17" s="17" t="s">
        <v>67</v>
      </c>
      <c r="H17" s="14">
        <v>18</v>
      </c>
      <c r="I17" s="26" t="s">
        <v>68</v>
      </c>
      <c r="J17" s="26" t="s">
        <v>69</v>
      </c>
      <c r="K17" s="32" t="s">
        <v>47</v>
      </c>
      <c r="L17" s="14">
        <v>3</v>
      </c>
      <c r="M17" s="14"/>
      <c r="N17" s="14"/>
      <c r="O17" s="74"/>
      <c r="P17" s="74"/>
      <c r="Q17" s="74"/>
    </row>
    <row r="18" spans="1:17" x14ac:dyDescent="0.2">
      <c r="A18" s="14">
        <v>17</v>
      </c>
      <c r="B18" s="14" t="s">
        <v>34</v>
      </c>
      <c r="C18" s="14" t="s">
        <v>35</v>
      </c>
      <c r="D18" s="15" t="s">
        <v>36</v>
      </c>
      <c r="E18" s="16" t="s">
        <v>37</v>
      </c>
      <c r="F18" s="14">
        <v>3</v>
      </c>
      <c r="G18" s="17" t="s">
        <v>70</v>
      </c>
      <c r="H18" s="14">
        <v>27</v>
      </c>
      <c r="I18" s="26" t="s">
        <v>71</v>
      </c>
      <c r="J18" s="26" t="s">
        <v>40</v>
      </c>
      <c r="K18" s="32" t="s">
        <v>41</v>
      </c>
      <c r="L18" s="14">
        <v>1</v>
      </c>
      <c r="M18" s="14"/>
      <c r="N18" s="74"/>
      <c r="O18" s="74"/>
      <c r="P18" s="74"/>
      <c r="Q18" s="74"/>
    </row>
    <row r="19" spans="1:17" ht="204" x14ac:dyDescent="0.2">
      <c r="A19" s="14">
        <v>18</v>
      </c>
      <c r="B19" s="14" t="s">
        <v>34</v>
      </c>
      <c r="C19" s="14" t="s">
        <v>35</v>
      </c>
      <c r="D19" s="15" t="s">
        <v>36</v>
      </c>
      <c r="E19" s="16" t="s">
        <v>37</v>
      </c>
      <c r="F19" s="14">
        <v>3</v>
      </c>
      <c r="G19" s="17" t="s">
        <v>70</v>
      </c>
      <c r="H19" s="14">
        <v>27</v>
      </c>
      <c r="I19" s="26" t="s">
        <v>72</v>
      </c>
      <c r="J19" s="26" t="s">
        <v>73</v>
      </c>
      <c r="K19" s="32" t="s">
        <v>47</v>
      </c>
      <c r="L19" s="14">
        <v>1</v>
      </c>
      <c r="M19" s="14"/>
      <c r="N19" s="74"/>
      <c r="O19" s="74"/>
      <c r="P19" s="74"/>
      <c r="Q19" s="74"/>
    </row>
    <row r="20" spans="1:17" ht="229.5" x14ac:dyDescent="0.2">
      <c r="A20" s="14">
        <v>19</v>
      </c>
      <c r="B20" s="14" t="s">
        <v>34</v>
      </c>
      <c r="C20" s="14" t="s">
        <v>35</v>
      </c>
      <c r="D20" s="15" t="s">
        <v>36</v>
      </c>
      <c r="E20" s="16" t="s">
        <v>37</v>
      </c>
      <c r="F20" s="14">
        <v>3</v>
      </c>
      <c r="G20" s="17" t="s">
        <v>70</v>
      </c>
      <c r="H20" s="14">
        <v>31</v>
      </c>
      <c r="I20" s="26" t="s">
        <v>74</v>
      </c>
      <c r="J20" s="26" t="s">
        <v>75</v>
      </c>
      <c r="K20" s="32" t="s">
        <v>47</v>
      </c>
      <c r="L20" s="14">
        <v>3</v>
      </c>
      <c r="M20" s="14"/>
      <c r="N20" s="14"/>
      <c r="O20" s="74"/>
      <c r="P20" s="74"/>
      <c r="Q20" s="74"/>
    </row>
    <row r="21" spans="1:17" ht="25.5" x14ac:dyDescent="0.2">
      <c r="A21" s="14">
        <v>20</v>
      </c>
      <c r="B21" s="14" t="s">
        <v>34</v>
      </c>
      <c r="C21" s="14" t="s">
        <v>35</v>
      </c>
      <c r="D21" s="15" t="s">
        <v>36</v>
      </c>
      <c r="E21" s="16" t="s">
        <v>37</v>
      </c>
      <c r="F21" s="14">
        <v>4</v>
      </c>
      <c r="G21" s="17" t="s">
        <v>76</v>
      </c>
      <c r="H21" s="14">
        <v>7</v>
      </c>
      <c r="I21" s="26" t="s">
        <v>77</v>
      </c>
      <c r="J21" s="26" t="s">
        <v>78</v>
      </c>
      <c r="K21" s="32" t="s">
        <v>41</v>
      </c>
      <c r="L21" s="14">
        <v>1</v>
      </c>
      <c r="M21" s="14"/>
      <c r="N21" s="74"/>
      <c r="O21" s="74"/>
      <c r="P21" s="74"/>
      <c r="Q21" s="74"/>
    </row>
    <row r="22" spans="1:17" ht="344.25" x14ac:dyDescent="0.2">
      <c r="A22" s="14">
        <v>21</v>
      </c>
      <c r="B22" s="14" t="s">
        <v>34</v>
      </c>
      <c r="C22" s="14" t="s">
        <v>35</v>
      </c>
      <c r="D22" s="15" t="s">
        <v>36</v>
      </c>
      <c r="E22" s="16" t="s">
        <v>37</v>
      </c>
      <c r="F22" s="14">
        <v>4</v>
      </c>
      <c r="G22" s="17" t="s">
        <v>79</v>
      </c>
      <c r="H22" s="14">
        <v>14</v>
      </c>
      <c r="I22" s="26" t="s">
        <v>80</v>
      </c>
      <c r="J22" s="26" t="s">
        <v>81</v>
      </c>
      <c r="K22" s="32" t="s">
        <v>47</v>
      </c>
      <c r="L22" s="14">
        <v>2</v>
      </c>
      <c r="M22" s="14"/>
      <c r="N22" s="14"/>
      <c r="O22" s="74"/>
      <c r="P22" s="74"/>
      <c r="Q22" s="74"/>
    </row>
    <row r="23" spans="1:17" ht="153" x14ac:dyDescent="0.2">
      <c r="A23" s="14">
        <v>22</v>
      </c>
      <c r="B23" s="14" t="s">
        <v>34</v>
      </c>
      <c r="C23" s="14" t="s">
        <v>35</v>
      </c>
      <c r="D23" s="15" t="s">
        <v>36</v>
      </c>
      <c r="E23" s="16" t="s">
        <v>37</v>
      </c>
      <c r="F23" s="14">
        <v>4</v>
      </c>
      <c r="G23" s="17" t="s">
        <v>79</v>
      </c>
      <c r="H23" s="14">
        <v>24</v>
      </c>
      <c r="I23" s="26" t="s">
        <v>82</v>
      </c>
      <c r="J23" s="26" t="s">
        <v>40</v>
      </c>
      <c r="K23" s="32" t="s">
        <v>47</v>
      </c>
      <c r="L23" s="14">
        <v>1</v>
      </c>
      <c r="M23" s="14"/>
      <c r="N23" s="74"/>
      <c r="O23" s="74"/>
      <c r="P23" s="74"/>
      <c r="Q23" s="74"/>
    </row>
    <row r="24" spans="1:17" ht="409.5" x14ac:dyDescent="0.2">
      <c r="A24" s="14">
        <v>23</v>
      </c>
      <c r="B24" s="14" t="s">
        <v>34</v>
      </c>
      <c r="C24" s="14" t="s">
        <v>35</v>
      </c>
      <c r="D24" s="15" t="s">
        <v>36</v>
      </c>
      <c r="E24" s="16" t="s">
        <v>37</v>
      </c>
      <c r="F24" s="14">
        <v>4</v>
      </c>
      <c r="G24" s="17" t="s">
        <v>83</v>
      </c>
      <c r="H24" s="14">
        <v>29</v>
      </c>
      <c r="I24" s="26" t="s">
        <v>84</v>
      </c>
      <c r="J24" s="26" t="s">
        <v>85</v>
      </c>
      <c r="K24" s="32" t="s">
        <v>47</v>
      </c>
      <c r="L24" s="14">
        <v>2</v>
      </c>
      <c r="M24" s="14"/>
      <c r="N24" s="14"/>
      <c r="O24" s="74"/>
      <c r="P24" s="74"/>
      <c r="Q24" s="74"/>
    </row>
    <row r="25" spans="1:17" ht="63.75" x14ac:dyDescent="0.2">
      <c r="A25" s="14">
        <v>24</v>
      </c>
      <c r="B25" s="14" t="s">
        <v>34</v>
      </c>
      <c r="C25" s="14" t="s">
        <v>35</v>
      </c>
      <c r="D25" s="15" t="s">
        <v>36</v>
      </c>
      <c r="E25" s="16" t="s">
        <v>37</v>
      </c>
      <c r="F25" s="14">
        <v>5</v>
      </c>
      <c r="G25" s="17" t="s">
        <v>86</v>
      </c>
      <c r="H25" s="14">
        <v>10</v>
      </c>
      <c r="I25" s="26" t="s">
        <v>87</v>
      </c>
      <c r="J25" s="26" t="s">
        <v>40</v>
      </c>
      <c r="K25" s="32" t="s">
        <v>41</v>
      </c>
      <c r="L25" s="14">
        <v>1</v>
      </c>
      <c r="M25" s="14"/>
      <c r="N25" s="74"/>
      <c r="O25" s="74"/>
      <c r="P25" s="74"/>
      <c r="Q25" s="74"/>
    </row>
    <row r="26" spans="1:17" x14ac:dyDescent="0.2">
      <c r="A26" s="14">
        <v>25</v>
      </c>
      <c r="B26" s="14" t="s">
        <v>34</v>
      </c>
      <c r="C26" s="14" t="s">
        <v>35</v>
      </c>
      <c r="D26" s="15" t="s">
        <v>36</v>
      </c>
      <c r="E26" s="16" t="s">
        <v>37</v>
      </c>
      <c r="F26" s="14">
        <v>5</v>
      </c>
      <c r="G26" s="17" t="s">
        <v>83</v>
      </c>
      <c r="H26" s="14">
        <v>1</v>
      </c>
      <c r="I26" s="26" t="s">
        <v>88</v>
      </c>
      <c r="J26" s="26" t="s">
        <v>40</v>
      </c>
      <c r="K26" s="32" t="s">
        <v>41</v>
      </c>
      <c r="L26" s="14">
        <v>1</v>
      </c>
      <c r="M26" s="14"/>
      <c r="N26" s="74"/>
      <c r="O26" s="74"/>
      <c r="P26" s="74"/>
      <c r="Q26" s="74"/>
    </row>
    <row r="27" spans="1:17" ht="102" x14ac:dyDescent="0.2">
      <c r="A27" s="14">
        <v>26</v>
      </c>
      <c r="B27" s="14" t="s">
        <v>34</v>
      </c>
      <c r="C27" s="14" t="s">
        <v>35</v>
      </c>
      <c r="D27" s="15" t="s">
        <v>36</v>
      </c>
      <c r="E27" s="16" t="s">
        <v>37</v>
      </c>
      <c r="F27" s="14">
        <v>5</v>
      </c>
      <c r="G27" s="17" t="s">
        <v>89</v>
      </c>
      <c r="H27" s="14">
        <v>17</v>
      </c>
      <c r="I27" s="26" t="s">
        <v>90</v>
      </c>
      <c r="J27" s="26" t="s">
        <v>40</v>
      </c>
      <c r="K27" s="32" t="s">
        <v>41</v>
      </c>
      <c r="L27" s="14">
        <v>1</v>
      </c>
      <c r="M27" s="14"/>
      <c r="N27" s="74"/>
      <c r="O27" s="74"/>
      <c r="P27" s="74"/>
      <c r="Q27" s="74"/>
    </row>
    <row r="28" spans="1:17" ht="51" x14ac:dyDescent="0.2">
      <c r="A28" s="14">
        <v>27</v>
      </c>
      <c r="B28" s="14" t="s">
        <v>34</v>
      </c>
      <c r="C28" s="14" t="s">
        <v>35</v>
      </c>
      <c r="D28" s="15" t="s">
        <v>36</v>
      </c>
      <c r="E28" s="16" t="s">
        <v>37</v>
      </c>
      <c r="F28" s="14">
        <v>5</v>
      </c>
      <c r="G28" s="17" t="s">
        <v>89</v>
      </c>
      <c r="H28" s="14">
        <v>20</v>
      </c>
      <c r="I28" s="26" t="s">
        <v>91</v>
      </c>
      <c r="J28" s="26" t="s">
        <v>75</v>
      </c>
      <c r="K28" s="32" t="s">
        <v>41</v>
      </c>
      <c r="L28" s="14">
        <v>3</v>
      </c>
      <c r="M28" s="14"/>
      <c r="N28" s="14"/>
      <c r="O28" s="74"/>
      <c r="P28" s="74"/>
      <c r="Q28" s="74"/>
    </row>
    <row r="29" spans="1:17" ht="127.5" x14ac:dyDescent="0.2">
      <c r="A29" s="14">
        <v>28</v>
      </c>
      <c r="B29" s="14" t="s">
        <v>34</v>
      </c>
      <c r="C29" s="14" t="s">
        <v>35</v>
      </c>
      <c r="D29" s="15" t="s">
        <v>36</v>
      </c>
      <c r="E29" s="16" t="s">
        <v>37</v>
      </c>
      <c r="F29" s="14">
        <v>6</v>
      </c>
      <c r="G29" s="17" t="s">
        <v>92</v>
      </c>
      <c r="H29" s="14">
        <v>2</v>
      </c>
      <c r="I29" s="26" t="s">
        <v>93</v>
      </c>
      <c r="J29" s="26" t="s">
        <v>40</v>
      </c>
      <c r="K29" s="32" t="s">
        <v>41</v>
      </c>
      <c r="L29" s="14">
        <v>1</v>
      </c>
      <c r="M29" s="14"/>
      <c r="N29" s="74"/>
      <c r="O29" s="74"/>
      <c r="P29" s="74"/>
      <c r="Q29" s="74"/>
    </row>
    <row r="30" spans="1:17" ht="140.25" x14ac:dyDescent="0.2">
      <c r="A30" s="14">
        <v>29</v>
      </c>
      <c r="B30" s="14" t="s">
        <v>34</v>
      </c>
      <c r="C30" s="14" t="s">
        <v>35</v>
      </c>
      <c r="D30" s="15" t="s">
        <v>36</v>
      </c>
      <c r="E30" s="16" t="s">
        <v>37</v>
      </c>
      <c r="F30" s="14">
        <v>6</v>
      </c>
      <c r="G30" s="17" t="s">
        <v>92</v>
      </c>
      <c r="H30" s="14">
        <v>5</v>
      </c>
      <c r="I30" s="26" t="s">
        <v>94</v>
      </c>
      <c r="J30" s="26" t="s">
        <v>95</v>
      </c>
      <c r="K30" s="32" t="s">
        <v>41</v>
      </c>
      <c r="L30" s="14">
        <v>2</v>
      </c>
      <c r="M30" s="14"/>
      <c r="N30" s="14"/>
      <c r="O30" s="74"/>
      <c r="P30" s="74"/>
      <c r="Q30" s="74"/>
    </row>
    <row r="31" spans="1:17" ht="38.25" x14ac:dyDescent="0.2">
      <c r="A31" s="14">
        <v>30</v>
      </c>
      <c r="B31" s="14" t="s">
        <v>34</v>
      </c>
      <c r="C31" s="14" t="s">
        <v>35</v>
      </c>
      <c r="D31" s="15" t="s">
        <v>36</v>
      </c>
      <c r="E31" s="16" t="s">
        <v>37</v>
      </c>
      <c r="F31" s="14">
        <v>6</v>
      </c>
      <c r="G31" s="17" t="s">
        <v>96</v>
      </c>
      <c r="H31" s="14">
        <v>9</v>
      </c>
      <c r="I31" s="26" t="s">
        <v>97</v>
      </c>
      <c r="J31" s="26" t="s">
        <v>40</v>
      </c>
      <c r="K31" s="32" t="s">
        <v>41</v>
      </c>
      <c r="L31" s="14">
        <v>2</v>
      </c>
      <c r="M31" s="14"/>
      <c r="N31" s="14"/>
      <c r="O31" s="74"/>
      <c r="P31" s="74"/>
      <c r="Q31" s="74"/>
    </row>
    <row r="32" spans="1:17" ht="63.75" x14ac:dyDescent="0.2">
      <c r="A32" s="14">
        <v>31</v>
      </c>
      <c r="B32" s="14" t="s">
        <v>34</v>
      </c>
      <c r="C32" s="14" t="s">
        <v>35</v>
      </c>
      <c r="D32" s="15" t="s">
        <v>36</v>
      </c>
      <c r="E32" s="16" t="s">
        <v>37</v>
      </c>
      <c r="F32" s="14">
        <v>6</v>
      </c>
      <c r="G32" s="17" t="s">
        <v>96</v>
      </c>
      <c r="H32" s="14">
        <v>11</v>
      </c>
      <c r="I32" s="26" t="s">
        <v>98</v>
      </c>
      <c r="J32" s="26" t="s">
        <v>40</v>
      </c>
      <c r="K32" s="32" t="s">
        <v>41</v>
      </c>
      <c r="L32" s="14">
        <v>2</v>
      </c>
      <c r="M32" s="14"/>
      <c r="N32" s="14"/>
      <c r="O32" s="74"/>
      <c r="P32" s="74"/>
      <c r="Q32" s="74"/>
    </row>
    <row r="33" spans="1:17" ht="39" thickBot="1" x14ac:dyDescent="0.25">
      <c r="A33" s="43">
        <v>32</v>
      </c>
      <c r="B33" s="43" t="s">
        <v>34</v>
      </c>
      <c r="C33" s="43" t="s">
        <v>35</v>
      </c>
      <c r="D33" s="44" t="s">
        <v>36</v>
      </c>
      <c r="E33" s="50" t="s">
        <v>37</v>
      </c>
      <c r="F33" s="43">
        <v>6</v>
      </c>
      <c r="G33" s="51" t="s">
        <v>96</v>
      </c>
      <c r="H33" s="43">
        <v>14</v>
      </c>
      <c r="I33" s="45" t="s">
        <v>99</v>
      </c>
      <c r="J33" s="45" t="s">
        <v>75</v>
      </c>
      <c r="K33" s="46" t="s">
        <v>41</v>
      </c>
      <c r="L33" s="43">
        <v>3</v>
      </c>
      <c r="M33" s="14"/>
      <c r="N33" s="14"/>
      <c r="O33" s="74"/>
      <c r="P33" s="74"/>
      <c r="Q33" s="74"/>
    </row>
    <row r="34" spans="1:17" ht="25.5" x14ac:dyDescent="0.2">
      <c r="A34" s="39">
        <v>33</v>
      </c>
      <c r="B34" s="39" t="s">
        <v>100</v>
      </c>
      <c r="C34" s="39" t="s">
        <v>101</v>
      </c>
      <c r="D34" s="40" t="s">
        <v>102</v>
      </c>
      <c r="E34" s="47">
        <v>441293886490</v>
      </c>
      <c r="F34" s="48">
        <v>3</v>
      </c>
      <c r="G34" s="48" t="s">
        <v>103</v>
      </c>
      <c r="H34" s="48">
        <v>3</v>
      </c>
      <c r="I34" s="41" t="s">
        <v>104</v>
      </c>
      <c r="J34" s="41" t="s">
        <v>105</v>
      </c>
      <c r="K34" s="49" t="s">
        <v>47</v>
      </c>
      <c r="L34" s="39">
        <v>1</v>
      </c>
      <c r="M34" s="14"/>
      <c r="N34" s="74"/>
      <c r="O34" s="74"/>
      <c r="P34" s="74"/>
      <c r="Q34" s="74"/>
    </row>
    <row r="35" spans="1:17" x14ac:dyDescent="0.2">
      <c r="A35" s="14">
        <v>34</v>
      </c>
      <c r="B35" s="14" t="s">
        <v>100</v>
      </c>
      <c r="C35" s="14" t="s">
        <v>101</v>
      </c>
      <c r="D35" s="15" t="s">
        <v>102</v>
      </c>
      <c r="E35" s="19">
        <v>441293886490</v>
      </c>
      <c r="F35" s="20">
        <v>3</v>
      </c>
      <c r="G35" s="20" t="s">
        <v>103</v>
      </c>
      <c r="H35" s="20">
        <v>5</v>
      </c>
      <c r="I35" s="26" t="s">
        <v>106</v>
      </c>
      <c r="J35" s="26" t="s">
        <v>107</v>
      </c>
      <c r="K35" s="34" t="s">
        <v>47</v>
      </c>
      <c r="L35" s="14">
        <v>1</v>
      </c>
      <c r="M35" s="14"/>
      <c r="N35" s="74"/>
      <c r="O35" s="74"/>
      <c r="P35" s="74"/>
      <c r="Q35" s="74"/>
    </row>
    <row r="36" spans="1:17" ht="25.5" x14ac:dyDescent="0.2">
      <c r="A36" s="14">
        <v>35</v>
      </c>
      <c r="B36" s="14" t="s">
        <v>100</v>
      </c>
      <c r="C36" s="14" t="s">
        <v>101</v>
      </c>
      <c r="D36" s="15" t="s">
        <v>102</v>
      </c>
      <c r="E36" s="19">
        <v>441293886490</v>
      </c>
      <c r="F36" s="20">
        <v>3</v>
      </c>
      <c r="G36" s="20" t="s">
        <v>108</v>
      </c>
      <c r="H36" s="20">
        <v>13</v>
      </c>
      <c r="I36" s="26" t="s">
        <v>109</v>
      </c>
      <c r="J36" s="26" t="s">
        <v>105</v>
      </c>
      <c r="K36" s="34" t="s">
        <v>47</v>
      </c>
      <c r="L36" s="14">
        <v>1</v>
      </c>
      <c r="M36" s="14"/>
      <c r="N36" s="74"/>
      <c r="O36" s="74"/>
      <c r="P36" s="74"/>
      <c r="Q36" s="74"/>
    </row>
    <row r="37" spans="1:17" ht="25.5" x14ac:dyDescent="0.2">
      <c r="A37" s="14">
        <v>36</v>
      </c>
      <c r="B37" s="14" t="s">
        <v>100</v>
      </c>
      <c r="C37" s="14" t="s">
        <v>101</v>
      </c>
      <c r="D37" s="15" t="s">
        <v>102</v>
      </c>
      <c r="E37" s="19">
        <v>441293886490</v>
      </c>
      <c r="F37" s="20">
        <v>6</v>
      </c>
      <c r="G37" s="20" t="s">
        <v>110</v>
      </c>
      <c r="H37" s="20">
        <v>3</v>
      </c>
      <c r="I37" s="26" t="s">
        <v>111</v>
      </c>
      <c r="J37" s="26" t="s">
        <v>105</v>
      </c>
      <c r="K37" s="34" t="s">
        <v>47</v>
      </c>
      <c r="L37" s="14">
        <v>1</v>
      </c>
      <c r="M37" s="14"/>
      <c r="N37" s="74"/>
      <c r="O37" s="74"/>
      <c r="P37" s="74"/>
      <c r="Q37" s="74"/>
    </row>
    <row r="38" spans="1:17" ht="25.5" x14ac:dyDescent="0.2">
      <c r="A38" s="14">
        <v>37</v>
      </c>
      <c r="B38" s="14" t="s">
        <v>100</v>
      </c>
      <c r="C38" s="14" t="s">
        <v>101</v>
      </c>
      <c r="D38" s="15" t="s">
        <v>102</v>
      </c>
      <c r="E38" s="19">
        <v>441293886490</v>
      </c>
      <c r="F38" s="20">
        <v>6</v>
      </c>
      <c r="G38" s="20" t="s">
        <v>112</v>
      </c>
      <c r="H38" s="20">
        <v>17</v>
      </c>
      <c r="I38" s="26" t="s">
        <v>113</v>
      </c>
      <c r="J38" s="26" t="s">
        <v>114</v>
      </c>
      <c r="K38" s="34" t="s">
        <v>47</v>
      </c>
      <c r="L38" s="14">
        <v>1</v>
      </c>
      <c r="M38" s="14"/>
      <c r="N38" s="74"/>
      <c r="O38" s="74"/>
      <c r="P38" s="74"/>
      <c r="Q38" s="74"/>
    </row>
    <row r="39" spans="1:17" ht="25.5" x14ac:dyDescent="0.2">
      <c r="A39" s="14">
        <v>38</v>
      </c>
      <c r="B39" s="14" t="s">
        <v>100</v>
      </c>
      <c r="C39" s="14" t="s">
        <v>101</v>
      </c>
      <c r="D39" s="15" t="s">
        <v>102</v>
      </c>
      <c r="E39" s="19">
        <v>441293886490</v>
      </c>
      <c r="F39" s="20">
        <v>7</v>
      </c>
      <c r="G39" s="20" t="s">
        <v>115</v>
      </c>
      <c r="H39" s="20">
        <v>2</v>
      </c>
      <c r="I39" s="26" t="s">
        <v>113</v>
      </c>
      <c r="J39" s="26" t="s">
        <v>114</v>
      </c>
      <c r="K39" s="34" t="s">
        <v>47</v>
      </c>
      <c r="L39" s="14">
        <v>1</v>
      </c>
      <c r="M39" s="14"/>
      <c r="N39" s="74"/>
      <c r="O39" s="74"/>
      <c r="P39" s="74"/>
      <c r="Q39" s="74"/>
    </row>
    <row r="40" spans="1:17" ht="25.5" x14ac:dyDescent="0.2">
      <c r="A40" s="14">
        <v>39</v>
      </c>
      <c r="B40" s="14" t="s">
        <v>100</v>
      </c>
      <c r="C40" s="14" t="s">
        <v>101</v>
      </c>
      <c r="D40" s="15" t="s">
        <v>102</v>
      </c>
      <c r="E40" s="19">
        <v>441293886490</v>
      </c>
      <c r="F40" s="20">
        <v>8</v>
      </c>
      <c r="G40" s="20" t="s">
        <v>116</v>
      </c>
      <c r="H40" s="20">
        <v>21</v>
      </c>
      <c r="I40" s="26" t="s">
        <v>117</v>
      </c>
      <c r="J40" s="26" t="s">
        <v>118</v>
      </c>
      <c r="K40" s="34" t="s">
        <v>47</v>
      </c>
      <c r="L40" s="14">
        <v>1</v>
      </c>
      <c r="M40" s="14"/>
      <c r="N40" s="74"/>
      <c r="O40" s="74"/>
      <c r="P40" s="74"/>
      <c r="Q40" s="74"/>
    </row>
    <row r="41" spans="1:17" x14ac:dyDescent="0.2">
      <c r="A41" s="14">
        <v>40</v>
      </c>
      <c r="B41" s="14" t="s">
        <v>100</v>
      </c>
      <c r="C41" s="14" t="s">
        <v>101</v>
      </c>
      <c r="D41" s="15" t="s">
        <v>102</v>
      </c>
      <c r="E41" s="19">
        <v>441293886490</v>
      </c>
      <c r="F41" s="20">
        <v>8</v>
      </c>
      <c r="G41" s="20" t="s">
        <v>119</v>
      </c>
      <c r="H41" s="20">
        <v>30</v>
      </c>
      <c r="I41" s="26" t="s">
        <v>120</v>
      </c>
      <c r="J41" s="26" t="s">
        <v>121</v>
      </c>
      <c r="K41" s="34" t="s">
        <v>47</v>
      </c>
      <c r="L41" s="14">
        <v>1</v>
      </c>
      <c r="M41" s="14"/>
      <c r="N41" s="74"/>
      <c r="O41" s="74"/>
      <c r="P41" s="74"/>
      <c r="Q41" s="74"/>
    </row>
    <row r="42" spans="1:17" x14ac:dyDescent="0.2">
      <c r="A42" s="14">
        <v>41</v>
      </c>
      <c r="B42" s="14" t="s">
        <v>100</v>
      </c>
      <c r="C42" s="14" t="s">
        <v>101</v>
      </c>
      <c r="D42" s="15" t="s">
        <v>102</v>
      </c>
      <c r="E42" s="19">
        <v>441293886490</v>
      </c>
      <c r="F42" s="20">
        <v>8</v>
      </c>
      <c r="G42" s="20" t="s">
        <v>122</v>
      </c>
      <c r="H42" s="20">
        <v>34</v>
      </c>
      <c r="I42" s="26" t="s">
        <v>123</v>
      </c>
      <c r="J42" s="26" t="s">
        <v>124</v>
      </c>
      <c r="K42" s="34" t="s">
        <v>47</v>
      </c>
      <c r="L42" s="14">
        <v>1</v>
      </c>
      <c r="M42" s="14"/>
      <c r="N42" s="74"/>
      <c r="O42" s="74"/>
      <c r="P42" s="74"/>
      <c r="Q42" s="74"/>
    </row>
    <row r="43" spans="1:17" x14ac:dyDescent="0.2">
      <c r="A43" s="14">
        <v>42</v>
      </c>
      <c r="B43" s="14" t="s">
        <v>100</v>
      </c>
      <c r="C43" s="14" t="s">
        <v>101</v>
      </c>
      <c r="D43" s="15" t="s">
        <v>102</v>
      </c>
      <c r="E43" s="19">
        <v>441293886490</v>
      </c>
      <c r="F43" s="20">
        <v>14</v>
      </c>
      <c r="G43" s="20" t="s">
        <v>125</v>
      </c>
      <c r="H43" s="20">
        <v>19</v>
      </c>
      <c r="I43" s="26" t="s">
        <v>126</v>
      </c>
      <c r="J43" s="26" t="s">
        <v>127</v>
      </c>
      <c r="K43" s="34" t="s">
        <v>47</v>
      </c>
      <c r="L43" s="14">
        <v>1</v>
      </c>
      <c r="M43" s="14"/>
      <c r="N43" s="74"/>
      <c r="O43" s="74"/>
      <c r="P43" s="74"/>
      <c r="Q43" s="74"/>
    </row>
    <row r="44" spans="1:17" x14ac:dyDescent="0.2">
      <c r="A44" s="14">
        <v>43</v>
      </c>
      <c r="B44" s="14" t="s">
        <v>100</v>
      </c>
      <c r="C44" s="14" t="s">
        <v>101</v>
      </c>
      <c r="D44" s="15" t="s">
        <v>102</v>
      </c>
      <c r="E44" s="19">
        <v>441293886490</v>
      </c>
      <c r="F44" s="20">
        <v>15</v>
      </c>
      <c r="G44" s="20" t="s">
        <v>128</v>
      </c>
      <c r="H44" s="20">
        <v>10</v>
      </c>
      <c r="I44" s="26" t="s">
        <v>126</v>
      </c>
      <c r="J44" s="26" t="s">
        <v>127</v>
      </c>
      <c r="K44" s="34" t="s">
        <v>47</v>
      </c>
      <c r="L44" s="14">
        <v>1</v>
      </c>
      <c r="M44" s="14"/>
      <c r="N44" s="74"/>
      <c r="O44" s="74"/>
      <c r="P44" s="74"/>
      <c r="Q44" s="74"/>
    </row>
    <row r="45" spans="1:17" x14ac:dyDescent="0.2">
      <c r="A45" s="14">
        <v>44</v>
      </c>
      <c r="B45" s="14" t="s">
        <v>100</v>
      </c>
      <c r="C45" s="14" t="s">
        <v>101</v>
      </c>
      <c r="D45" s="15" t="s">
        <v>102</v>
      </c>
      <c r="E45" s="19">
        <v>441293886490</v>
      </c>
      <c r="F45" s="20">
        <v>17</v>
      </c>
      <c r="G45" s="20" t="s">
        <v>129</v>
      </c>
      <c r="H45" s="20">
        <v>3</v>
      </c>
      <c r="I45" s="26" t="s">
        <v>130</v>
      </c>
      <c r="J45" s="26" t="s">
        <v>131</v>
      </c>
      <c r="K45" s="34" t="s">
        <v>47</v>
      </c>
      <c r="L45" s="14">
        <v>1</v>
      </c>
      <c r="M45" s="14"/>
      <c r="N45" s="74"/>
      <c r="O45" s="74"/>
      <c r="P45" s="74"/>
      <c r="Q45" s="74"/>
    </row>
    <row r="46" spans="1:17" x14ac:dyDescent="0.2">
      <c r="A46" s="14">
        <v>45</v>
      </c>
      <c r="B46" s="14" t="s">
        <v>100</v>
      </c>
      <c r="C46" s="14" t="s">
        <v>101</v>
      </c>
      <c r="D46" s="15" t="s">
        <v>102</v>
      </c>
      <c r="E46" s="19">
        <v>441293886490</v>
      </c>
      <c r="F46" s="20">
        <v>19</v>
      </c>
      <c r="G46" s="20" t="s">
        <v>132</v>
      </c>
      <c r="H46" s="20">
        <v>19</v>
      </c>
      <c r="I46" s="26" t="s">
        <v>133</v>
      </c>
      <c r="J46" s="26" t="s">
        <v>121</v>
      </c>
      <c r="K46" s="34" t="s">
        <v>47</v>
      </c>
      <c r="L46" s="14">
        <v>1</v>
      </c>
      <c r="M46" s="14"/>
      <c r="N46" s="74"/>
      <c r="O46" s="74"/>
      <c r="P46" s="74"/>
      <c r="Q46" s="74"/>
    </row>
    <row r="47" spans="1:17" ht="13.5" thickBot="1" x14ac:dyDescent="0.25">
      <c r="A47" s="43">
        <v>46</v>
      </c>
      <c r="B47" s="43" t="s">
        <v>100</v>
      </c>
      <c r="C47" s="43" t="s">
        <v>101</v>
      </c>
      <c r="D47" s="44" t="s">
        <v>102</v>
      </c>
      <c r="E47" s="58">
        <v>441293886490</v>
      </c>
      <c r="F47" s="59">
        <v>21</v>
      </c>
      <c r="G47" s="59" t="s">
        <v>134</v>
      </c>
      <c r="H47" s="59" t="s">
        <v>135</v>
      </c>
      <c r="I47" s="45" t="s">
        <v>136</v>
      </c>
      <c r="J47" s="45" t="s">
        <v>121</v>
      </c>
      <c r="K47" s="60" t="s">
        <v>47</v>
      </c>
      <c r="L47" s="43">
        <v>1</v>
      </c>
      <c r="M47" s="14"/>
      <c r="N47" s="74"/>
      <c r="O47" s="74"/>
      <c r="P47" s="74"/>
      <c r="Q47" s="74"/>
    </row>
    <row r="48" spans="1:17" ht="25.5" x14ac:dyDescent="0.2">
      <c r="A48" s="39">
        <v>47</v>
      </c>
      <c r="B48" s="52" t="s">
        <v>137</v>
      </c>
      <c r="C48" s="52" t="s">
        <v>138</v>
      </c>
      <c r="D48" s="53" t="s">
        <v>139</v>
      </c>
      <c r="E48" s="54" t="s">
        <v>140</v>
      </c>
      <c r="F48" s="55">
        <v>2</v>
      </c>
      <c r="G48" s="55">
        <v>3.2</v>
      </c>
      <c r="H48" s="56" t="s">
        <v>141</v>
      </c>
      <c r="I48" s="52" t="s">
        <v>142</v>
      </c>
      <c r="J48" s="41" t="s">
        <v>143</v>
      </c>
      <c r="K48" s="57" t="s">
        <v>144</v>
      </c>
      <c r="L48" s="39">
        <v>2</v>
      </c>
      <c r="M48" s="14"/>
      <c r="N48" s="14"/>
      <c r="O48" s="74"/>
      <c r="P48" s="74"/>
      <c r="Q48" s="74"/>
    </row>
    <row r="49" spans="1:17" ht="25.5" x14ac:dyDescent="0.2">
      <c r="A49" s="14">
        <v>48</v>
      </c>
      <c r="B49" s="21" t="s">
        <v>137</v>
      </c>
      <c r="C49" s="21" t="s">
        <v>138</v>
      </c>
      <c r="D49" s="22" t="s">
        <v>139</v>
      </c>
      <c r="E49" s="23" t="s">
        <v>140</v>
      </c>
      <c r="F49" s="24">
        <v>2</v>
      </c>
      <c r="G49" s="24">
        <v>3.2</v>
      </c>
      <c r="H49" s="25" t="s">
        <v>141</v>
      </c>
      <c r="I49" s="26" t="s">
        <v>145</v>
      </c>
      <c r="J49" s="26" t="s">
        <v>146</v>
      </c>
      <c r="K49" s="32" t="s">
        <v>144</v>
      </c>
      <c r="L49" s="14">
        <v>2</v>
      </c>
      <c r="M49" s="14"/>
      <c r="N49" s="14"/>
      <c r="O49" s="74"/>
      <c r="P49" s="74"/>
      <c r="Q49" s="74"/>
    </row>
    <row r="50" spans="1:17" ht="25.5" x14ac:dyDescent="0.2">
      <c r="A50" s="14">
        <v>49</v>
      </c>
      <c r="B50" s="21" t="s">
        <v>137</v>
      </c>
      <c r="C50" s="21" t="s">
        <v>138</v>
      </c>
      <c r="D50" s="22" t="s">
        <v>139</v>
      </c>
      <c r="E50" s="23" t="s">
        <v>140</v>
      </c>
      <c r="F50" s="24">
        <v>2</v>
      </c>
      <c r="G50" s="24" t="s">
        <v>147</v>
      </c>
      <c r="H50" s="27" t="s">
        <v>148</v>
      </c>
      <c r="I50" s="26" t="s">
        <v>149</v>
      </c>
      <c r="J50" s="26" t="s">
        <v>150</v>
      </c>
      <c r="K50" s="32" t="s">
        <v>144</v>
      </c>
      <c r="L50" s="14">
        <v>2</v>
      </c>
      <c r="M50" s="14"/>
      <c r="N50" s="14"/>
      <c r="O50" s="74"/>
      <c r="P50" s="74"/>
      <c r="Q50" s="74"/>
    </row>
    <row r="51" spans="1:17" x14ac:dyDescent="0.2">
      <c r="A51" s="14">
        <v>50</v>
      </c>
      <c r="B51" s="14" t="s">
        <v>137</v>
      </c>
      <c r="C51" s="14" t="s">
        <v>138</v>
      </c>
      <c r="D51" s="15" t="s">
        <v>139</v>
      </c>
      <c r="E51" s="16" t="s">
        <v>140</v>
      </c>
      <c r="F51" s="18">
        <v>3</v>
      </c>
      <c r="G51" s="18" t="s">
        <v>151</v>
      </c>
      <c r="H51" s="18" t="s">
        <v>152</v>
      </c>
      <c r="I51" s="21" t="s">
        <v>153</v>
      </c>
      <c r="J51" s="21" t="s">
        <v>154</v>
      </c>
      <c r="K51" s="32" t="s">
        <v>144</v>
      </c>
      <c r="L51" s="14">
        <v>1</v>
      </c>
      <c r="M51" s="14"/>
      <c r="N51" s="74"/>
      <c r="O51" s="74"/>
      <c r="P51" s="74"/>
      <c r="Q51" s="74"/>
    </row>
    <row r="52" spans="1:17" ht="51" x14ac:dyDescent="0.2">
      <c r="A52" s="14">
        <v>51</v>
      </c>
      <c r="B52" s="21" t="s">
        <v>137</v>
      </c>
      <c r="C52" s="21" t="s">
        <v>138</v>
      </c>
      <c r="D52" s="22" t="s">
        <v>139</v>
      </c>
      <c r="E52" s="23" t="s">
        <v>140</v>
      </c>
      <c r="F52" s="24">
        <v>8</v>
      </c>
      <c r="G52" s="24" t="s">
        <v>155</v>
      </c>
      <c r="H52" s="24">
        <v>30</v>
      </c>
      <c r="I52" s="21" t="s">
        <v>156</v>
      </c>
      <c r="J52" s="26" t="s">
        <v>157</v>
      </c>
      <c r="K52" s="33" t="s">
        <v>144</v>
      </c>
      <c r="L52" s="14">
        <v>2</v>
      </c>
      <c r="M52" s="14"/>
      <c r="N52" s="14"/>
      <c r="O52" s="74"/>
      <c r="P52" s="74"/>
      <c r="Q52" s="74"/>
    </row>
    <row r="53" spans="1:17" ht="63.75" x14ac:dyDescent="0.2">
      <c r="A53" s="14">
        <v>52</v>
      </c>
      <c r="B53" s="21" t="s">
        <v>137</v>
      </c>
      <c r="C53" s="21" t="s">
        <v>138</v>
      </c>
      <c r="D53" s="22" t="s">
        <v>139</v>
      </c>
      <c r="E53" s="23" t="s">
        <v>140</v>
      </c>
      <c r="F53" s="27" t="s">
        <v>158</v>
      </c>
      <c r="G53" s="24" t="s">
        <v>159</v>
      </c>
      <c r="H53" s="14"/>
      <c r="I53" s="26" t="s">
        <v>160</v>
      </c>
      <c r="J53" s="26" t="s">
        <v>161</v>
      </c>
      <c r="K53" s="33" t="s">
        <v>162</v>
      </c>
      <c r="L53" s="14">
        <v>2</v>
      </c>
      <c r="M53" s="14"/>
      <c r="N53" s="14"/>
      <c r="O53" s="74"/>
      <c r="P53" s="74"/>
      <c r="Q53" s="74"/>
    </row>
    <row r="54" spans="1:17" ht="25.5" x14ac:dyDescent="0.2">
      <c r="A54" s="14">
        <v>53</v>
      </c>
      <c r="B54" s="21" t="s">
        <v>137</v>
      </c>
      <c r="C54" s="21" t="s">
        <v>138</v>
      </c>
      <c r="D54" s="22" t="s">
        <v>139</v>
      </c>
      <c r="E54" s="23" t="s">
        <v>140</v>
      </c>
      <c r="F54" s="24">
        <v>13</v>
      </c>
      <c r="G54" s="24" t="s">
        <v>163</v>
      </c>
      <c r="H54" s="18">
        <v>1</v>
      </c>
      <c r="I54" s="26" t="s">
        <v>164</v>
      </c>
      <c r="J54" s="21" t="s">
        <v>165</v>
      </c>
      <c r="K54" s="32" t="s">
        <v>144</v>
      </c>
      <c r="L54" s="14">
        <v>2</v>
      </c>
      <c r="M54" s="14"/>
      <c r="N54" s="14"/>
      <c r="O54" s="74"/>
      <c r="P54" s="74"/>
      <c r="Q54" s="74"/>
    </row>
    <row r="55" spans="1:17" ht="25.5" x14ac:dyDescent="0.2">
      <c r="A55" s="14">
        <v>54</v>
      </c>
      <c r="B55" s="21" t="s">
        <v>137</v>
      </c>
      <c r="C55" s="21" t="s">
        <v>138</v>
      </c>
      <c r="D55" s="22" t="s">
        <v>139</v>
      </c>
      <c r="E55" s="23" t="s">
        <v>140</v>
      </c>
      <c r="F55" s="24">
        <v>11</v>
      </c>
      <c r="G55" s="24" t="s">
        <v>166</v>
      </c>
      <c r="H55" s="24">
        <v>7</v>
      </c>
      <c r="I55" s="28" t="s">
        <v>167</v>
      </c>
      <c r="J55" s="26" t="s">
        <v>168</v>
      </c>
      <c r="K55" s="33" t="s">
        <v>144</v>
      </c>
      <c r="L55" s="14">
        <v>2</v>
      </c>
      <c r="M55" s="14"/>
      <c r="N55" s="14"/>
      <c r="O55" s="74"/>
      <c r="P55" s="74"/>
      <c r="Q55" s="74"/>
    </row>
    <row r="56" spans="1:17" x14ac:dyDescent="0.2">
      <c r="A56" s="14">
        <v>55</v>
      </c>
      <c r="B56" s="21" t="s">
        <v>137</v>
      </c>
      <c r="C56" s="21" t="s">
        <v>138</v>
      </c>
      <c r="D56" s="22" t="s">
        <v>139</v>
      </c>
      <c r="E56" s="23" t="s">
        <v>140</v>
      </c>
      <c r="F56" s="24">
        <v>11</v>
      </c>
      <c r="G56" s="24" t="s">
        <v>166</v>
      </c>
      <c r="H56" s="27" t="s">
        <v>169</v>
      </c>
      <c r="I56" s="26" t="s">
        <v>170</v>
      </c>
      <c r="J56" s="21" t="s">
        <v>165</v>
      </c>
      <c r="K56" s="33" t="s">
        <v>144</v>
      </c>
      <c r="L56" s="14">
        <v>2</v>
      </c>
      <c r="M56" s="14"/>
      <c r="N56" s="14"/>
      <c r="O56" s="74"/>
      <c r="P56" s="74"/>
      <c r="Q56" s="74"/>
    </row>
    <row r="57" spans="1:17" ht="51" x14ac:dyDescent="0.2">
      <c r="A57" s="14">
        <v>56</v>
      </c>
      <c r="B57" s="21" t="s">
        <v>137</v>
      </c>
      <c r="C57" s="21" t="s">
        <v>138</v>
      </c>
      <c r="D57" s="22" t="s">
        <v>139</v>
      </c>
      <c r="E57" s="23" t="s">
        <v>140</v>
      </c>
      <c r="F57" s="24">
        <v>12</v>
      </c>
      <c r="G57" s="24" t="s">
        <v>166</v>
      </c>
      <c r="H57" s="27" t="s">
        <v>171</v>
      </c>
      <c r="I57" s="26" t="s">
        <v>172</v>
      </c>
      <c r="J57" s="26" t="s">
        <v>173</v>
      </c>
      <c r="K57" s="33" t="s">
        <v>162</v>
      </c>
      <c r="L57" s="14">
        <v>2</v>
      </c>
      <c r="M57" s="14"/>
      <c r="N57" s="14"/>
      <c r="O57" s="74"/>
      <c r="P57" s="74"/>
      <c r="Q57" s="74"/>
    </row>
    <row r="58" spans="1:17" x14ac:dyDescent="0.2">
      <c r="A58" s="14">
        <v>57</v>
      </c>
      <c r="B58" s="21" t="s">
        <v>137</v>
      </c>
      <c r="C58" s="21" t="s">
        <v>138</v>
      </c>
      <c r="D58" s="22" t="s">
        <v>139</v>
      </c>
      <c r="E58" s="23" t="s">
        <v>140</v>
      </c>
      <c r="F58" s="24">
        <v>13</v>
      </c>
      <c r="G58" s="24" t="s">
        <v>174</v>
      </c>
      <c r="H58" s="29" t="s">
        <v>175</v>
      </c>
      <c r="I58" s="26" t="s">
        <v>176</v>
      </c>
      <c r="J58" s="21" t="s">
        <v>165</v>
      </c>
      <c r="K58" s="32" t="s">
        <v>144</v>
      </c>
      <c r="L58" s="14">
        <v>2</v>
      </c>
      <c r="M58" s="14"/>
      <c r="N58" s="14"/>
      <c r="O58" s="74"/>
      <c r="P58" s="74"/>
      <c r="Q58" s="74"/>
    </row>
    <row r="59" spans="1:17" x14ac:dyDescent="0.2">
      <c r="A59" s="14">
        <v>58</v>
      </c>
      <c r="B59" s="21" t="s">
        <v>137</v>
      </c>
      <c r="C59" s="21" t="s">
        <v>138</v>
      </c>
      <c r="D59" s="22" t="s">
        <v>139</v>
      </c>
      <c r="E59" s="23" t="s">
        <v>140</v>
      </c>
      <c r="F59" s="24">
        <v>14</v>
      </c>
      <c r="G59" s="24" t="s">
        <v>177</v>
      </c>
      <c r="H59" s="29" t="s">
        <v>178</v>
      </c>
      <c r="I59" s="26" t="s">
        <v>179</v>
      </c>
      <c r="J59" s="21" t="s">
        <v>165</v>
      </c>
      <c r="K59" s="33" t="s">
        <v>144</v>
      </c>
      <c r="L59" s="14">
        <v>2</v>
      </c>
      <c r="M59" s="14"/>
      <c r="N59" s="14"/>
      <c r="O59" s="74"/>
      <c r="P59" s="74"/>
      <c r="Q59" s="74"/>
    </row>
    <row r="60" spans="1:17" x14ac:dyDescent="0.2">
      <c r="A60" s="14">
        <v>59</v>
      </c>
      <c r="B60" s="21" t="s">
        <v>137</v>
      </c>
      <c r="C60" s="21" t="s">
        <v>138</v>
      </c>
      <c r="D60" s="22" t="s">
        <v>139</v>
      </c>
      <c r="E60" s="23" t="s">
        <v>140</v>
      </c>
      <c r="F60" s="24">
        <v>15</v>
      </c>
      <c r="G60" s="24" t="s">
        <v>180</v>
      </c>
      <c r="H60" s="29" t="s">
        <v>181</v>
      </c>
      <c r="I60" s="26" t="s">
        <v>182</v>
      </c>
      <c r="J60" s="21" t="s">
        <v>165</v>
      </c>
      <c r="K60" s="33" t="s">
        <v>144</v>
      </c>
      <c r="L60" s="14">
        <v>2</v>
      </c>
      <c r="M60" s="14"/>
      <c r="N60" s="14"/>
      <c r="O60" s="74"/>
      <c r="P60" s="74"/>
      <c r="Q60" s="74"/>
    </row>
    <row r="61" spans="1:17" x14ac:dyDescent="0.2">
      <c r="A61" s="14">
        <v>60</v>
      </c>
      <c r="B61" s="21" t="s">
        <v>137</v>
      </c>
      <c r="C61" s="21" t="s">
        <v>138</v>
      </c>
      <c r="D61" s="22" t="s">
        <v>139</v>
      </c>
      <c r="E61" s="23" t="s">
        <v>140</v>
      </c>
      <c r="F61" s="24">
        <v>15</v>
      </c>
      <c r="G61" s="24" t="s">
        <v>183</v>
      </c>
      <c r="H61" s="29" t="s">
        <v>184</v>
      </c>
      <c r="I61" s="26" t="s">
        <v>185</v>
      </c>
      <c r="J61" s="21" t="s">
        <v>165</v>
      </c>
      <c r="K61" s="33" t="s">
        <v>144</v>
      </c>
      <c r="L61" s="14">
        <v>2</v>
      </c>
      <c r="M61" s="14"/>
      <c r="N61" s="14"/>
      <c r="O61" s="74"/>
      <c r="P61" s="74"/>
      <c r="Q61" s="74"/>
    </row>
    <row r="62" spans="1:17" ht="102.75" thickBot="1" x14ac:dyDescent="0.25">
      <c r="A62" s="43">
        <v>61</v>
      </c>
      <c r="B62" s="62" t="s">
        <v>137</v>
      </c>
      <c r="C62" s="62" t="s">
        <v>138</v>
      </c>
      <c r="D62" s="63" t="s">
        <v>139</v>
      </c>
      <c r="E62" s="64" t="s">
        <v>140</v>
      </c>
      <c r="F62" s="65">
        <v>25</v>
      </c>
      <c r="G62" s="65" t="s">
        <v>186</v>
      </c>
      <c r="H62" s="65">
        <v>15</v>
      </c>
      <c r="I62" s="45" t="s">
        <v>187</v>
      </c>
      <c r="J62" s="45" t="s">
        <v>188</v>
      </c>
      <c r="K62" s="66" t="s">
        <v>162</v>
      </c>
      <c r="L62" s="43">
        <v>2</v>
      </c>
      <c r="M62" s="14"/>
      <c r="N62" s="14"/>
      <c r="O62" s="74"/>
      <c r="P62" s="74"/>
      <c r="Q62" s="74"/>
    </row>
    <row r="63" spans="1:17" x14ac:dyDescent="0.2">
      <c r="A63" s="39">
        <v>62</v>
      </c>
      <c r="B63" s="39" t="s">
        <v>189</v>
      </c>
      <c r="C63" s="39" t="s">
        <v>190</v>
      </c>
      <c r="D63" s="61" t="s">
        <v>191</v>
      </c>
      <c r="E63" s="39"/>
      <c r="F63" s="39"/>
      <c r="G63" s="39"/>
      <c r="H63" s="39"/>
      <c r="I63" s="41" t="s">
        <v>192</v>
      </c>
      <c r="J63" s="41" t="s">
        <v>193</v>
      </c>
      <c r="K63" s="42" t="s">
        <v>41</v>
      </c>
      <c r="L63" s="39">
        <v>1</v>
      </c>
      <c r="M63" s="14"/>
      <c r="N63" s="74"/>
      <c r="O63" s="74"/>
      <c r="P63" s="74"/>
      <c r="Q63" s="74"/>
    </row>
    <row r="64" spans="1:17" ht="25.5" x14ac:dyDescent="0.2">
      <c r="A64" s="14">
        <v>63</v>
      </c>
      <c r="B64" s="14" t="s">
        <v>189</v>
      </c>
      <c r="C64" s="14" t="s">
        <v>190</v>
      </c>
      <c r="D64" s="30" t="s">
        <v>191</v>
      </c>
      <c r="E64" s="14"/>
      <c r="F64" s="14">
        <v>2</v>
      </c>
      <c r="G64" s="14" t="s">
        <v>38</v>
      </c>
      <c r="H64" s="14">
        <v>13</v>
      </c>
      <c r="I64" s="26" t="s">
        <v>194</v>
      </c>
      <c r="J64" s="26" t="s">
        <v>195</v>
      </c>
      <c r="K64" s="32" t="s">
        <v>41</v>
      </c>
      <c r="L64" s="14">
        <v>1</v>
      </c>
      <c r="M64" s="14"/>
      <c r="N64" s="74"/>
      <c r="O64" s="74"/>
      <c r="P64" s="74"/>
      <c r="Q64" s="74"/>
    </row>
    <row r="65" spans="1:17" ht="25.5" x14ac:dyDescent="0.2">
      <c r="A65" s="14">
        <v>64</v>
      </c>
      <c r="B65" s="14" t="s">
        <v>189</v>
      </c>
      <c r="C65" s="14" t="s">
        <v>190</v>
      </c>
      <c r="D65" s="30" t="s">
        <v>191</v>
      </c>
      <c r="E65" s="14"/>
      <c r="F65" s="14">
        <v>2</v>
      </c>
      <c r="G65" s="14" t="s">
        <v>196</v>
      </c>
      <c r="H65" s="14">
        <v>26</v>
      </c>
      <c r="I65" s="26" t="s">
        <v>197</v>
      </c>
      <c r="J65" s="26" t="s">
        <v>198</v>
      </c>
      <c r="K65" s="32" t="s">
        <v>41</v>
      </c>
      <c r="L65" s="14">
        <v>1</v>
      </c>
      <c r="M65" s="14"/>
      <c r="N65" s="74"/>
      <c r="O65" s="74"/>
      <c r="P65" s="74"/>
      <c r="Q65" s="74"/>
    </row>
    <row r="66" spans="1:17" ht="25.5" x14ac:dyDescent="0.2">
      <c r="A66" s="14">
        <v>65</v>
      </c>
      <c r="B66" s="14" t="s">
        <v>189</v>
      </c>
      <c r="C66" s="14" t="s">
        <v>190</v>
      </c>
      <c r="D66" s="30" t="s">
        <v>191</v>
      </c>
      <c r="E66" s="14"/>
      <c r="F66" s="14">
        <v>2</v>
      </c>
      <c r="G66" s="14" t="s">
        <v>196</v>
      </c>
      <c r="H66" s="14">
        <v>26</v>
      </c>
      <c r="I66" s="26" t="s">
        <v>199</v>
      </c>
      <c r="J66" s="26" t="s">
        <v>200</v>
      </c>
      <c r="K66" s="32" t="s">
        <v>41</v>
      </c>
      <c r="L66" s="14">
        <v>1</v>
      </c>
      <c r="M66" s="14"/>
      <c r="N66" s="74"/>
      <c r="O66" s="74"/>
      <c r="P66" s="74"/>
      <c r="Q66" s="74"/>
    </row>
    <row r="67" spans="1:17" ht="25.5" x14ac:dyDescent="0.2">
      <c r="A67" s="14">
        <v>66</v>
      </c>
      <c r="B67" s="14" t="s">
        <v>189</v>
      </c>
      <c r="C67" s="14" t="s">
        <v>190</v>
      </c>
      <c r="D67" s="30" t="s">
        <v>191</v>
      </c>
      <c r="E67" s="14"/>
      <c r="F67" s="14">
        <v>3</v>
      </c>
      <c r="G67" s="14" t="s">
        <v>103</v>
      </c>
      <c r="H67" s="14">
        <v>5</v>
      </c>
      <c r="I67" s="26" t="s">
        <v>201</v>
      </c>
      <c r="J67" s="26" t="s">
        <v>202</v>
      </c>
      <c r="K67" s="32" t="s">
        <v>41</v>
      </c>
      <c r="L67" s="14">
        <v>1</v>
      </c>
      <c r="M67" s="14"/>
      <c r="N67" s="74"/>
      <c r="O67" s="74"/>
      <c r="P67" s="74"/>
      <c r="Q67" s="74"/>
    </row>
    <row r="68" spans="1:17" ht="102" x14ac:dyDescent="0.2">
      <c r="A68" s="14">
        <v>67</v>
      </c>
      <c r="B68" s="14" t="s">
        <v>189</v>
      </c>
      <c r="C68" s="14" t="s">
        <v>190</v>
      </c>
      <c r="D68" s="30" t="s">
        <v>191</v>
      </c>
      <c r="E68" s="14"/>
      <c r="F68" s="14">
        <v>3</v>
      </c>
      <c r="G68" s="14" t="s">
        <v>103</v>
      </c>
      <c r="H68" s="14">
        <v>6</v>
      </c>
      <c r="I68" s="26" t="s">
        <v>203</v>
      </c>
      <c r="J68" s="26" t="s">
        <v>204</v>
      </c>
      <c r="K68" s="32" t="s">
        <v>47</v>
      </c>
      <c r="L68" s="14">
        <v>3</v>
      </c>
      <c r="M68" s="14"/>
      <c r="N68" s="14"/>
      <c r="O68" s="74"/>
      <c r="P68" s="74"/>
      <c r="Q68" s="74"/>
    </row>
    <row r="69" spans="1:17" ht="38.25" x14ac:dyDescent="0.2">
      <c r="A69" s="14">
        <v>68</v>
      </c>
      <c r="B69" s="14" t="s">
        <v>189</v>
      </c>
      <c r="C69" s="14" t="s">
        <v>190</v>
      </c>
      <c r="D69" s="30" t="s">
        <v>191</v>
      </c>
      <c r="E69" s="14"/>
      <c r="F69" s="14">
        <v>3</v>
      </c>
      <c r="G69" s="14" t="s">
        <v>108</v>
      </c>
      <c r="H69" s="14">
        <v>16</v>
      </c>
      <c r="I69" s="26" t="s">
        <v>205</v>
      </c>
      <c r="J69" s="26" t="s">
        <v>206</v>
      </c>
      <c r="K69" s="32" t="s">
        <v>47</v>
      </c>
      <c r="L69" s="14">
        <v>3</v>
      </c>
      <c r="M69" s="14"/>
      <c r="N69" s="14"/>
      <c r="O69" s="74"/>
      <c r="P69" s="74"/>
      <c r="Q69" s="74"/>
    </row>
    <row r="70" spans="1:17" ht="63.75" x14ac:dyDescent="0.2">
      <c r="A70" s="14">
        <v>69</v>
      </c>
      <c r="B70" s="14" t="s">
        <v>189</v>
      </c>
      <c r="C70" s="14" t="s">
        <v>190</v>
      </c>
      <c r="D70" s="30" t="s">
        <v>191</v>
      </c>
      <c r="E70" s="14"/>
      <c r="F70" s="14">
        <v>6</v>
      </c>
      <c r="G70" s="14" t="s">
        <v>110</v>
      </c>
      <c r="H70" s="14">
        <v>7</v>
      </c>
      <c r="I70" s="26" t="s">
        <v>207</v>
      </c>
      <c r="J70" s="26" t="s">
        <v>208</v>
      </c>
      <c r="K70" s="32" t="s">
        <v>47</v>
      </c>
      <c r="L70" s="14">
        <v>3</v>
      </c>
      <c r="M70" s="14"/>
      <c r="N70" s="14"/>
      <c r="O70" s="74"/>
      <c r="P70" s="74"/>
      <c r="Q70" s="74"/>
    </row>
    <row r="71" spans="1:17" ht="63.75" x14ac:dyDescent="0.2">
      <c r="A71" s="14">
        <v>70</v>
      </c>
      <c r="B71" s="14" t="s">
        <v>189</v>
      </c>
      <c r="C71" s="14" t="s">
        <v>190</v>
      </c>
      <c r="D71" s="30" t="s">
        <v>191</v>
      </c>
      <c r="E71" s="14"/>
      <c r="F71" s="14">
        <v>6</v>
      </c>
      <c r="G71" s="14" t="s">
        <v>209</v>
      </c>
      <c r="H71" s="14">
        <v>15</v>
      </c>
      <c r="I71" s="26" t="s">
        <v>210</v>
      </c>
      <c r="J71" s="26" t="s">
        <v>211</v>
      </c>
      <c r="K71" s="32" t="s">
        <v>41</v>
      </c>
      <c r="L71" s="14">
        <v>1</v>
      </c>
      <c r="M71" s="14"/>
      <c r="N71" s="74"/>
      <c r="O71" s="74"/>
      <c r="P71" s="74"/>
      <c r="Q71" s="74"/>
    </row>
    <row r="72" spans="1:17" x14ac:dyDescent="0.2">
      <c r="A72" s="14">
        <v>71</v>
      </c>
      <c r="B72" s="14" t="s">
        <v>189</v>
      </c>
      <c r="C72" s="14" t="s">
        <v>190</v>
      </c>
      <c r="D72" s="30" t="s">
        <v>191</v>
      </c>
      <c r="E72" s="14"/>
      <c r="F72" s="14">
        <v>6</v>
      </c>
      <c r="G72" s="14" t="s">
        <v>112</v>
      </c>
      <c r="H72" s="14">
        <v>20</v>
      </c>
      <c r="I72" s="26" t="s">
        <v>212</v>
      </c>
      <c r="J72" s="26" t="s">
        <v>213</v>
      </c>
      <c r="K72" s="32" t="s">
        <v>41</v>
      </c>
      <c r="L72" s="14">
        <v>1</v>
      </c>
      <c r="M72" s="14"/>
      <c r="N72" s="74"/>
      <c r="O72" s="74"/>
      <c r="P72" s="74"/>
      <c r="Q72" s="74"/>
    </row>
    <row r="73" spans="1:17" ht="102" x14ac:dyDescent="0.2">
      <c r="A73" s="14">
        <v>72</v>
      </c>
      <c r="B73" s="14" t="s">
        <v>189</v>
      </c>
      <c r="C73" s="14" t="s">
        <v>190</v>
      </c>
      <c r="D73" s="30" t="s">
        <v>191</v>
      </c>
      <c r="E73" s="14"/>
      <c r="F73" s="14">
        <v>6</v>
      </c>
      <c r="G73" s="14" t="s">
        <v>112</v>
      </c>
      <c r="H73" s="14">
        <v>23</v>
      </c>
      <c r="I73" s="26" t="s">
        <v>214</v>
      </c>
      <c r="J73" s="26" t="s">
        <v>215</v>
      </c>
      <c r="K73" s="32" t="s">
        <v>47</v>
      </c>
      <c r="L73" s="14">
        <v>3</v>
      </c>
      <c r="M73" s="14"/>
      <c r="N73" s="14"/>
      <c r="O73" s="74"/>
      <c r="P73" s="74"/>
      <c r="Q73" s="74"/>
    </row>
    <row r="74" spans="1:17" ht="102" x14ac:dyDescent="0.2">
      <c r="A74" s="14">
        <v>73</v>
      </c>
      <c r="B74" s="14" t="s">
        <v>189</v>
      </c>
      <c r="C74" s="14" t="s">
        <v>190</v>
      </c>
      <c r="D74" s="30" t="s">
        <v>191</v>
      </c>
      <c r="E74" s="14"/>
      <c r="F74" s="14">
        <v>8</v>
      </c>
      <c r="G74" s="14" t="s">
        <v>216</v>
      </c>
      <c r="H74" s="14">
        <v>7</v>
      </c>
      <c r="I74" s="26" t="s">
        <v>217</v>
      </c>
      <c r="J74" s="26" t="s">
        <v>218</v>
      </c>
      <c r="K74" s="32" t="s">
        <v>41</v>
      </c>
      <c r="L74" s="14">
        <v>3</v>
      </c>
      <c r="M74" s="14"/>
      <c r="N74" s="14"/>
      <c r="O74" s="74"/>
      <c r="P74" s="74"/>
      <c r="Q74" s="74"/>
    </row>
    <row r="75" spans="1:17" x14ac:dyDescent="0.2">
      <c r="A75" s="14">
        <v>74</v>
      </c>
      <c r="B75" s="14" t="s">
        <v>189</v>
      </c>
      <c r="C75" s="14" t="s">
        <v>190</v>
      </c>
      <c r="D75" s="30" t="s">
        <v>191</v>
      </c>
      <c r="E75" s="14"/>
      <c r="F75" s="14">
        <v>8</v>
      </c>
      <c r="G75" s="14" t="s">
        <v>119</v>
      </c>
      <c r="H75" s="14">
        <v>30</v>
      </c>
      <c r="I75" s="26" t="s">
        <v>219</v>
      </c>
      <c r="J75" s="26" t="s">
        <v>220</v>
      </c>
      <c r="K75" s="32" t="s">
        <v>47</v>
      </c>
      <c r="L75" s="14">
        <v>3</v>
      </c>
      <c r="M75" s="14"/>
      <c r="N75" s="14"/>
      <c r="O75" s="74"/>
      <c r="P75" s="74"/>
      <c r="Q75" s="74"/>
    </row>
    <row r="76" spans="1:17" x14ac:dyDescent="0.2">
      <c r="A76" s="14">
        <v>75</v>
      </c>
      <c r="B76" s="14" t="s">
        <v>189</v>
      </c>
      <c r="C76" s="14" t="s">
        <v>190</v>
      </c>
      <c r="D76" s="30" t="s">
        <v>191</v>
      </c>
      <c r="E76" s="14"/>
      <c r="F76" s="14">
        <v>8</v>
      </c>
      <c r="G76" s="14" t="s">
        <v>122</v>
      </c>
      <c r="H76" s="14">
        <v>34</v>
      </c>
      <c r="I76" s="26" t="s">
        <v>221</v>
      </c>
      <c r="J76" s="26"/>
      <c r="K76" s="32" t="s">
        <v>41</v>
      </c>
      <c r="L76" s="14">
        <v>1</v>
      </c>
      <c r="M76" s="14"/>
      <c r="N76" s="74"/>
      <c r="O76" s="74"/>
      <c r="P76" s="74"/>
      <c r="Q76" s="74"/>
    </row>
    <row r="77" spans="1:17" ht="38.25" x14ac:dyDescent="0.2">
      <c r="A77" s="14">
        <v>76</v>
      </c>
      <c r="B77" s="14" t="s">
        <v>189</v>
      </c>
      <c r="C77" s="14" t="s">
        <v>190</v>
      </c>
      <c r="D77" s="30" t="s">
        <v>191</v>
      </c>
      <c r="E77" s="14"/>
      <c r="F77" s="14">
        <v>11</v>
      </c>
      <c r="G77" s="14" t="s">
        <v>222</v>
      </c>
      <c r="H77" s="14">
        <v>3</v>
      </c>
      <c r="I77" s="26" t="s">
        <v>223</v>
      </c>
      <c r="J77" s="26"/>
      <c r="K77" s="32" t="s">
        <v>41</v>
      </c>
      <c r="L77" s="14">
        <v>1</v>
      </c>
      <c r="M77" s="14"/>
      <c r="N77" s="74"/>
      <c r="O77" s="74"/>
      <c r="P77" s="74"/>
      <c r="Q77" s="74"/>
    </row>
    <row r="78" spans="1:17" ht="38.25" x14ac:dyDescent="0.2">
      <c r="A78" s="14">
        <v>77</v>
      </c>
      <c r="B78" s="14" t="s">
        <v>189</v>
      </c>
      <c r="C78" s="14" t="s">
        <v>190</v>
      </c>
      <c r="D78" s="30" t="s">
        <v>191</v>
      </c>
      <c r="E78" s="14"/>
      <c r="F78" s="14">
        <v>11</v>
      </c>
      <c r="G78" s="14" t="s">
        <v>222</v>
      </c>
      <c r="H78" s="14">
        <v>4</v>
      </c>
      <c r="I78" s="26" t="s">
        <v>224</v>
      </c>
      <c r="J78" s="26" t="s">
        <v>225</v>
      </c>
      <c r="K78" s="32" t="s">
        <v>41</v>
      </c>
      <c r="L78" s="14">
        <v>1</v>
      </c>
      <c r="M78" s="14"/>
      <c r="N78" s="74"/>
      <c r="O78" s="74"/>
      <c r="P78" s="74"/>
      <c r="Q78" s="74"/>
    </row>
    <row r="79" spans="1:17" ht="38.25" x14ac:dyDescent="0.2">
      <c r="A79" s="14">
        <v>78</v>
      </c>
      <c r="B79" s="14" t="s">
        <v>189</v>
      </c>
      <c r="C79" s="14" t="s">
        <v>190</v>
      </c>
      <c r="D79" s="30" t="s">
        <v>191</v>
      </c>
      <c r="E79" s="14"/>
      <c r="F79" s="14">
        <v>11</v>
      </c>
      <c r="G79" s="14" t="s">
        <v>222</v>
      </c>
      <c r="H79" s="14">
        <v>7</v>
      </c>
      <c r="I79" s="26" t="s">
        <v>226</v>
      </c>
      <c r="J79" s="26" t="s">
        <v>227</v>
      </c>
      <c r="K79" s="32" t="s">
        <v>47</v>
      </c>
      <c r="L79" s="14">
        <v>1</v>
      </c>
      <c r="M79" s="14"/>
      <c r="N79" s="74"/>
      <c r="O79" s="74"/>
      <c r="P79" s="74"/>
      <c r="Q79" s="74"/>
    </row>
    <row r="80" spans="1:17" ht="25.5" x14ac:dyDescent="0.2">
      <c r="A80" s="14">
        <v>79</v>
      </c>
      <c r="B80" s="14" t="s">
        <v>189</v>
      </c>
      <c r="C80" s="14" t="s">
        <v>190</v>
      </c>
      <c r="D80" s="30" t="s">
        <v>191</v>
      </c>
      <c r="E80" s="14"/>
      <c r="F80" s="14">
        <v>11</v>
      </c>
      <c r="G80" s="14" t="s">
        <v>228</v>
      </c>
      <c r="H80" s="14">
        <v>1</v>
      </c>
      <c r="I80" s="26" t="s">
        <v>229</v>
      </c>
      <c r="J80" s="26"/>
      <c r="K80" s="32" t="s">
        <v>47</v>
      </c>
      <c r="L80" s="14">
        <v>2</v>
      </c>
      <c r="M80" s="14"/>
      <c r="N80" s="14"/>
      <c r="O80" s="74"/>
      <c r="P80" s="74"/>
      <c r="Q80" s="74"/>
    </row>
    <row r="81" spans="1:17" x14ac:dyDescent="0.2">
      <c r="A81" s="14">
        <v>80</v>
      </c>
      <c r="B81" s="14" t="s">
        <v>189</v>
      </c>
      <c r="C81" s="14" t="s">
        <v>190</v>
      </c>
      <c r="D81" s="30" t="s">
        <v>191</v>
      </c>
      <c r="E81" s="14"/>
      <c r="F81" s="14">
        <v>13</v>
      </c>
      <c r="G81" s="14" t="s">
        <v>230</v>
      </c>
      <c r="H81" s="14">
        <v>3</v>
      </c>
      <c r="I81" s="26" t="s">
        <v>231</v>
      </c>
      <c r="J81" s="26"/>
      <c r="K81" s="32" t="s">
        <v>47</v>
      </c>
      <c r="L81" s="14">
        <v>2</v>
      </c>
      <c r="M81" s="14"/>
      <c r="N81" s="14"/>
      <c r="O81" s="74"/>
      <c r="P81" s="74"/>
      <c r="Q81" s="74"/>
    </row>
    <row r="82" spans="1:17" ht="63.75" x14ac:dyDescent="0.2">
      <c r="A82" s="14">
        <v>81</v>
      </c>
      <c r="B82" s="14" t="s">
        <v>189</v>
      </c>
      <c r="C82" s="14" t="s">
        <v>190</v>
      </c>
      <c r="D82" s="30" t="s">
        <v>191</v>
      </c>
      <c r="E82" s="14"/>
      <c r="F82" s="14">
        <v>13</v>
      </c>
      <c r="G82" s="14" t="s">
        <v>232</v>
      </c>
      <c r="H82" s="14">
        <v>6</v>
      </c>
      <c r="I82" s="26" t="s">
        <v>233</v>
      </c>
      <c r="J82" s="26" t="s">
        <v>234</v>
      </c>
      <c r="K82" s="32" t="s">
        <v>47</v>
      </c>
      <c r="L82" s="14">
        <v>3</v>
      </c>
      <c r="M82" s="14"/>
      <c r="N82" s="14"/>
      <c r="O82" s="74"/>
      <c r="P82" s="74"/>
      <c r="Q82" s="74"/>
    </row>
    <row r="83" spans="1:17" ht="89.25" x14ac:dyDescent="0.2">
      <c r="A83" s="14">
        <v>82</v>
      </c>
      <c r="B83" s="14" t="s">
        <v>189</v>
      </c>
      <c r="C83" s="14" t="s">
        <v>190</v>
      </c>
      <c r="D83" s="30" t="s">
        <v>191</v>
      </c>
      <c r="E83" s="14"/>
      <c r="F83" s="14">
        <v>13</v>
      </c>
      <c r="G83" s="14" t="s">
        <v>232</v>
      </c>
      <c r="H83" s="14">
        <v>11</v>
      </c>
      <c r="I83" s="26" t="s">
        <v>235</v>
      </c>
      <c r="J83" s="26" t="s">
        <v>236</v>
      </c>
      <c r="K83" s="32" t="s">
        <v>47</v>
      </c>
      <c r="L83" s="14">
        <v>3</v>
      </c>
      <c r="M83" s="14"/>
      <c r="N83" s="14"/>
      <c r="O83" s="74"/>
      <c r="P83" s="74"/>
      <c r="Q83" s="74"/>
    </row>
    <row r="84" spans="1:17" ht="63.75" x14ac:dyDescent="0.2">
      <c r="A84" s="14">
        <v>83</v>
      </c>
      <c r="B84" s="14" t="s">
        <v>189</v>
      </c>
      <c r="C84" s="14" t="s">
        <v>190</v>
      </c>
      <c r="D84" s="30" t="s">
        <v>191</v>
      </c>
      <c r="E84" s="14"/>
      <c r="F84" s="14">
        <v>13</v>
      </c>
      <c r="G84" s="14" t="s">
        <v>232</v>
      </c>
      <c r="H84" s="14">
        <v>14</v>
      </c>
      <c r="I84" s="26" t="s">
        <v>237</v>
      </c>
      <c r="J84" s="26" t="s">
        <v>238</v>
      </c>
      <c r="K84" s="32" t="s">
        <v>47</v>
      </c>
      <c r="L84" s="14">
        <v>2</v>
      </c>
      <c r="M84" s="14"/>
      <c r="N84" s="14"/>
      <c r="O84" s="74"/>
      <c r="P84" s="74"/>
      <c r="Q84" s="74"/>
    </row>
    <row r="85" spans="1:17" ht="51" x14ac:dyDescent="0.2">
      <c r="A85" s="14">
        <v>84</v>
      </c>
      <c r="B85" s="14" t="s">
        <v>189</v>
      </c>
      <c r="C85" s="14" t="s">
        <v>190</v>
      </c>
      <c r="D85" s="30" t="s">
        <v>191</v>
      </c>
      <c r="E85" s="14"/>
      <c r="F85" s="14">
        <v>13</v>
      </c>
      <c r="G85" s="14" t="s">
        <v>239</v>
      </c>
      <c r="H85" s="14">
        <v>18</v>
      </c>
      <c r="I85" s="26" t="s">
        <v>240</v>
      </c>
      <c r="J85" s="26" t="s">
        <v>241</v>
      </c>
      <c r="K85" s="32" t="s">
        <v>47</v>
      </c>
      <c r="L85" s="14">
        <v>2</v>
      </c>
      <c r="M85" s="14"/>
      <c r="N85" s="14"/>
      <c r="O85" s="74"/>
      <c r="P85" s="74"/>
      <c r="Q85" s="74"/>
    </row>
    <row r="86" spans="1:17" ht="38.25" x14ac:dyDescent="0.2">
      <c r="A86" s="14">
        <v>85</v>
      </c>
      <c r="B86" s="14" t="s">
        <v>189</v>
      </c>
      <c r="C86" s="14" t="s">
        <v>190</v>
      </c>
      <c r="D86" s="30" t="s">
        <v>191</v>
      </c>
      <c r="E86" s="14"/>
      <c r="F86" s="14">
        <v>13</v>
      </c>
      <c r="G86" s="14" t="s">
        <v>232</v>
      </c>
      <c r="H86" s="14">
        <v>7</v>
      </c>
      <c r="I86" s="26" t="s">
        <v>242</v>
      </c>
      <c r="J86" s="26" t="s">
        <v>243</v>
      </c>
      <c r="K86" s="32" t="s">
        <v>47</v>
      </c>
      <c r="L86" s="14">
        <v>2</v>
      </c>
      <c r="M86" s="14"/>
      <c r="N86" s="14"/>
      <c r="O86" s="74"/>
      <c r="P86" s="74"/>
      <c r="Q86" s="74"/>
    </row>
    <row r="87" spans="1:17" ht="38.25" x14ac:dyDescent="0.2">
      <c r="A87" s="14">
        <v>86</v>
      </c>
      <c r="B87" s="14" t="s">
        <v>189</v>
      </c>
      <c r="C87" s="14" t="s">
        <v>190</v>
      </c>
      <c r="D87" s="30" t="s">
        <v>191</v>
      </c>
      <c r="E87" s="14"/>
      <c r="F87" s="14">
        <v>13</v>
      </c>
      <c r="G87" s="14" t="s">
        <v>239</v>
      </c>
      <c r="H87" s="14">
        <v>19</v>
      </c>
      <c r="I87" s="26" t="s">
        <v>242</v>
      </c>
      <c r="J87" s="26" t="s">
        <v>243</v>
      </c>
      <c r="K87" s="32" t="s">
        <v>47</v>
      </c>
      <c r="L87" s="14">
        <v>2</v>
      </c>
      <c r="M87" s="14"/>
      <c r="N87" s="14"/>
      <c r="O87" s="74"/>
      <c r="P87" s="74"/>
      <c r="Q87" s="74"/>
    </row>
    <row r="88" spans="1:17" ht="25.5" x14ac:dyDescent="0.2">
      <c r="A88" s="14">
        <v>87</v>
      </c>
      <c r="B88" s="14" t="s">
        <v>189</v>
      </c>
      <c r="C88" s="14" t="s">
        <v>190</v>
      </c>
      <c r="D88" s="30" t="s">
        <v>191</v>
      </c>
      <c r="E88" s="14"/>
      <c r="F88" s="14">
        <v>14</v>
      </c>
      <c r="G88" s="14" t="s">
        <v>239</v>
      </c>
      <c r="H88" s="14">
        <v>5</v>
      </c>
      <c r="I88" s="26" t="s">
        <v>244</v>
      </c>
      <c r="J88" s="26"/>
      <c r="K88" s="32" t="s">
        <v>47</v>
      </c>
      <c r="L88" s="14">
        <v>3</v>
      </c>
      <c r="M88" s="14"/>
      <c r="N88" s="14"/>
      <c r="O88" s="74"/>
      <c r="P88" s="74"/>
      <c r="Q88" s="74"/>
    </row>
    <row r="89" spans="1:17" x14ac:dyDescent="0.2">
      <c r="A89" s="14">
        <v>88</v>
      </c>
      <c r="B89" s="14" t="s">
        <v>189</v>
      </c>
      <c r="C89" s="14" t="s">
        <v>190</v>
      </c>
      <c r="D89" s="30" t="s">
        <v>191</v>
      </c>
      <c r="E89" s="14"/>
      <c r="F89" s="14">
        <v>14</v>
      </c>
      <c r="G89" s="14" t="s">
        <v>239</v>
      </c>
      <c r="H89" s="14">
        <v>5</v>
      </c>
      <c r="I89" s="26" t="s">
        <v>245</v>
      </c>
      <c r="J89" s="26" t="s">
        <v>246</v>
      </c>
      <c r="K89" s="32" t="s">
        <v>47</v>
      </c>
      <c r="L89" s="14">
        <v>2</v>
      </c>
      <c r="M89" s="14"/>
      <c r="N89" s="14"/>
      <c r="O89" s="74"/>
      <c r="P89" s="74"/>
      <c r="Q89" s="74"/>
    </row>
    <row r="90" spans="1:17" ht="102" x14ac:dyDescent="0.2">
      <c r="A90" s="14">
        <v>89</v>
      </c>
      <c r="B90" s="14" t="s">
        <v>189</v>
      </c>
      <c r="C90" s="14" t="s">
        <v>190</v>
      </c>
      <c r="D90" s="30" t="s">
        <v>191</v>
      </c>
      <c r="E90" s="14"/>
      <c r="F90" s="14">
        <v>14</v>
      </c>
      <c r="G90" s="14" t="s">
        <v>239</v>
      </c>
      <c r="H90" s="14">
        <v>5</v>
      </c>
      <c r="I90" s="26" t="s">
        <v>247</v>
      </c>
      <c r="J90" s="26" t="s">
        <v>248</v>
      </c>
      <c r="K90" s="32" t="s">
        <v>47</v>
      </c>
      <c r="L90" s="14">
        <v>2</v>
      </c>
      <c r="M90" s="14"/>
      <c r="N90" s="14"/>
      <c r="O90" s="74"/>
      <c r="P90" s="74"/>
      <c r="Q90" s="74"/>
    </row>
    <row r="91" spans="1:17" ht="38.25" x14ac:dyDescent="0.2">
      <c r="A91" s="14">
        <v>90</v>
      </c>
      <c r="B91" s="14" t="s">
        <v>189</v>
      </c>
      <c r="C91" s="14" t="s">
        <v>190</v>
      </c>
      <c r="D91" s="30" t="s">
        <v>191</v>
      </c>
      <c r="E91" s="14"/>
      <c r="F91" s="14">
        <v>14</v>
      </c>
      <c r="G91" s="14" t="s">
        <v>239</v>
      </c>
      <c r="H91" s="14">
        <v>12</v>
      </c>
      <c r="I91" s="26" t="s">
        <v>249</v>
      </c>
      <c r="J91" s="26" t="s">
        <v>250</v>
      </c>
      <c r="K91" s="32" t="s">
        <v>47</v>
      </c>
      <c r="L91" s="14">
        <v>2</v>
      </c>
      <c r="M91" s="14"/>
      <c r="N91" s="14"/>
      <c r="O91" s="74"/>
      <c r="P91" s="74"/>
      <c r="Q91" s="74"/>
    </row>
    <row r="92" spans="1:17" ht="38.25" x14ac:dyDescent="0.2">
      <c r="A92" s="14">
        <v>91</v>
      </c>
      <c r="B92" s="14" t="s">
        <v>189</v>
      </c>
      <c r="C92" s="14" t="s">
        <v>190</v>
      </c>
      <c r="D92" s="30" t="s">
        <v>191</v>
      </c>
      <c r="E92" s="14"/>
      <c r="F92" s="14">
        <v>14</v>
      </c>
      <c r="G92" s="14" t="s">
        <v>239</v>
      </c>
      <c r="H92" s="14">
        <v>15</v>
      </c>
      <c r="I92" s="26" t="s">
        <v>251</v>
      </c>
      <c r="J92" s="26" t="s">
        <v>252</v>
      </c>
      <c r="K92" s="32" t="s">
        <v>47</v>
      </c>
      <c r="L92" s="14">
        <v>2</v>
      </c>
      <c r="M92" s="14"/>
      <c r="N92" s="14"/>
      <c r="O92" s="74"/>
      <c r="P92" s="74"/>
      <c r="Q92" s="74"/>
    </row>
    <row r="93" spans="1:17" ht="25.5" x14ac:dyDescent="0.2">
      <c r="A93" s="14">
        <v>92</v>
      </c>
      <c r="B93" s="14" t="s">
        <v>189</v>
      </c>
      <c r="C93" s="14" t="s">
        <v>190</v>
      </c>
      <c r="D93" s="30" t="s">
        <v>191</v>
      </c>
      <c r="E93" s="14"/>
      <c r="F93" s="14">
        <v>14</v>
      </c>
      <c r="G93" s="14" t="s">
        <v>125</v>
      </c>
      <c r="H93" s="14">
        <v>17</v>
      </c>
      <c r="I93" s="26" t="s">
        <v>253</v>
      </c>
      <c r="J93" s="26" t="s">
        <v>254</v>
      </c>
      <c r="K93" s="32" t="s">
        <v>47</v>
      </c>
      <c r="L93" s="14">
        <v>2</v>
      </c>
      <c r="M93" s="14"/>
      <c r="N93" s="14"/>
      <c r="O93" s="74"/>
      <c r="P93" s="74"/>
      <c r="Q93" s="74"/>
    </row>
    <row r="94" spans="1:17" x14ac:dyDescent="0.2">
      <c r="A94" s="14">
        <v>93</v>
      </c>
      <c r="B94" s="14" t="s">
        <v>189</v>
      </c>
      <c r="C94" s="14" t="s">
        <v>190</v>
      </c>
      <c r="D94" s="30" t="s">
        <v>191</v>
      </c>
      <c r="E94" s="14"/>
      <c r="F94" s="14">
        <v>15</v>
      </c>
      <c r="G94" s="14" t="s">
        <v>125</v>
      </c>
      <c r="H94" s="14">
        <v>1</v>
      </c>
      <c r="I94" s="26" t="s">
        <v>255</v>
      </c>
      <c r="J94" s="26"/>
      <c r="K94" s="32" t="s">
        <v>47</v>
      </c>
      <c r="L94" s="14">
        <v>3</v>
      </c>
      <c r="M94" s="14"/>
      <c r="N94" s="14"/>
      <c r="O94" s="74"/>
      <c r="P94" s="74"/>
      <c r="Q94" s="74"/>
    </row>
    <row r="95" spans="1:17" x14ac:dyDescent="0.2">
      <c r="A95" s="14">
        <v>94</v>
      </c>
      <c r="B95" s="14" t="s">
        <v>189</v>
      </c>
      <c r="C95" s="14" t="s">
        <v>190</v>
      </c>
      <c r="D95" s="30" t="s">
        <v>191</v>
      </c>
      <c r="E95" s="14"/>
      <c r="F95" s="14">
        <v>15</v>
      </c>
      <c r="G95" s="14" t="s">
        <v>125</v>
      </c>
      <c r="H95" s="14">
        <v>2</v>
      </c>
      <c r="I95" s="26" t="s">
        <v>256</v>
      </c>
      <c r="J95" s="26" t="s">
        <v>257</v>
      </c>
      <c r="K95" s="32" t="s">
        <v>47</v>
      </c>
      <c r="L95" s="14">
        <v>1</v>
      </c>
      <c r="M95" s="14"/>
      <c r="N95" s="74"/>
      <c r="O95" s="74"/>
      <c r="P95" s="74"/>
      <c r="Q95" s="74"/>
    </row>
    <row r="96" spans="1:17" x14ac:dyDescent="0.2">
      <c r="A96" s="14">
        <v>95</v>
      </c>
      <c r="B96" s="14" t="s">
        <v>189</v>
      </c>
      <c r="C96" s="14" t="s">
        <v>190</v>
      </c>
      <c r="D96" s="30" t="s">
        <v>191</v>
      </c>
      <c r="E96" s="14"/>
      <c r="F96" s="14">
        <v>15</v>
      </c>
      <c r="G96" s="14" t="s">
        <v>125</v>
      </c>
      <c r="H96" s="14">
        <v>5</v>
      </c>
      <c r="I96" s="26" t="s">
        <v>256</v>
      </c>
      <c r="J96" s="26" t="s">
        <v>257</v>
      </c>
      <c r="K96" s="32" t="s">
        <v>47</v>
      </c>
      <c r="L96" s="14">
        <v>1</v>
      </c>
      <c r="M96" s="14"/>
      <c r="N96" s="74"/>
      <c r="O96" s="74"/>
      <c r="P96" s="74"/>
      <c r="Q96" s="74"/>
    </row>
    <row r="97" spans="1:17" ht="25.5" x14ac:dyDescent="0.2">
      <c r="A97" s="14">
        <v>96</v>
      </c>
      <c r="B97" s="14" t="s">
        <v>189</v>
      </c>
      <c r="C97" s="14" t="s">
        <v>190</v>
      </c>
      <c r="D97" s="30" t="s">
        <v>191</v>
      </c>
      <c r="E97" s="14"/>
      <c r="F97" s="14">
        <v>15</v>
      </c>
      <c r="G97" s="14" t="s">
        <v>128</v>
      </c>
      <c r="H97" s="14">
        <v>8</v>
      </c>
      <c r="I97" s="26" t="s">
        <v>253</v>
      </c>
      <c r="J97" s="26" t="s">
        <v>254</v>
      </c>
      <c r="K97" s="32" t="s">
        <v>47</v>
      </c>
      <c r="L97" s="14">
        <v>1</v>
      </c>
      <c r="M97" s="14"/>
      <c r="N97" s="74"/>
      <c r="O97" s="74"/>
      <c r="P97" s="74"/>
      <c r="Q97" s="74"/>
    </row>
    <row r="98" spans="1:17" x14ac:dyDescent="0.2">
      <c r="A98" s="14">
        <v>97</v>
      </c>
      <c r="B98" s="14" t="s">
        <v>189</v>
      </c>
      <c r="C98" s="14" t="s">
        <v>190</v>
      </c>
      <c r="D98" s="30" t="s">
        <v>191</v>
      </c>
      <c r="E98" s="14"/>
      <c r="F98" s="14">
        <v>15</v>
      </c>
      <c r="G98" s="14" t="s">
        <v>128</v>
      </c>
      <c r="H98" s="14">
        <v>13</v>
      </c>
      <c r="I98" s="26" t="s">
        <v>255</v>
      </c>
      <c r="J98" s="26"/>
      <c r="K98" s="32" t="s">
        <v>47</v>
      </c>
      <c r="L98" s="14">
        <v>3</v>
      </c>
      <c r="M98" s="14"/>
      <c r="N98" s="14"/>
      <c r="O98" s="74"/>
      <c r="P98" s="74"/>
      <c r="Q98" s="74"/>
    </row>
    <row r="99" spans="1:17" x14ac:dyDescent="0.2">
      <c r="A99" s="14">
        <v>98</v>
      </c>
      <c r="B99" s="14" t="s">
        <v>189</v>
      </c>
      <c r="C99" s="14" t="s">
        <v>190</v>
      </c>
      <c r="D99" s="30" t="s">
        <v>191</v>
      </c>
      <c r="E99" s="14"/>
      <c r="F99" s="14">
        <v>15</v>
      </c>
      <c r="G99" s="14" t="s">
        <v>128</v>
      </c>
      <c r="H99" s="14">
        <v>14</v>
      </c>
      <c r="I99" s="26" t="s">
        <v>256</v>
      </c>
      <c r="J99" s="26" t="s">
        <v>257</v>
      </c>
      <c r="K99" s="32" t="s">
        <v>47</v>
      </c>
      <c r="L99" s="14">
        <v>2</v>
      </c>
      <c r="M99" s="14"/>
      <c r="N99" s="14"/>
      <c r="O99" s="74"/>
      <c r="P99" s="74"/>
      <c r="Q99" s="74"/>
    </row>
    <row r="100" spans="1:17" x14ac:dyDescent="0.2">
      <c r="A100" s="14">
        <v>99</v>
      </c>
      <c r="B100" s="14" t="s">
        <v>189</v>
      </c>
      <c r="C100" s="14" t="s">
        <v>190</v>
      </c>
      <c r="D100" s="30" t="s">
        <v>191</v>
      </c>
      <c r="E100" s="14"/>
      <c r="F100" s="14">
        <v>15</v>
      </c>
      <c r="G100" s="14" t="s">
        <v>128</v>
      </c>
      <c r="H100" s="14">
        <v>17</v>
      </c>
      <c r="I100" s="26" t="s">
        <v>256</v>
      </c>
      <c r="J100" s="26" t="s">
        <v>257</v>
      </c>
      <c r="K100" s="32" t="s">
        <v>47</v>
      </c>
      <c r="L100" s="14">
        <v>2</v>
      </c>
      <c r="M100" s="14"/>
      <c r="N100" s="14"/>
      <c r="O100" s="74"/>
      <c r="P100" s="74"/>
      <c r="Q100" s="74"/>
    </row>
    <row r="101" spans="1:17" ht="51" x14ac:dyDescent="0.2">
      <c r="A101" s="14">
        <v>100</v>
      </c>
      <c r="B101" s="14" t="s">
        <v>189</v>
      </c>
      <c r="C101" s="14" t="s">
        <v>190</v>
      </c>
      <c r="D101" s="30" t="s">
        <v>191</v>
      </c>
      <c r="E101" s="14"/>
      <c r="F101" s="14">
        <v>16</v>
      </c>
      <c r="G101" s="14" t="s">
        <v>258</v>
      </c>
      <c r="H101" s="14">
        <v>11</v>
      </c>
      <c r="I101" s="26" t="s">
        <v>259</v>
      </c>
      <c r="J101" s="26" t="s">
        <v>260</v>
      </c>
      <c r="K101" s="32" t="s">
        <v>47</v>
      </c>
      <c r="L101" s="14">
        <v>3</v>
      </c>
      <c r="M101" s="14"/>
      <c r="N101" s="14"/>
      <c r="O101" s="74"/>
      <c r="P101" s="74"/>
      <c r="Q101" s="74"/>
    </row>
    <row r="102" spans="1:17" ht="38.25" x14ac:dyDescent="0.2">
      <c r="A102" s="14">
        <v>101</v>
      </c>
      <c r="B102" s="14" t="s">
        <v>189</v>
      </c>
      <c r="C102" s="14" t="s">
        <v>190</v>
      </c>
      <c r="D102" s="30" t="s">
        <v>191</v>
      </c>
      <c r="E102" s="14"/>
      <c r="F102" s="14">
        <v>17</v>
      </c>
      <c r="G102" s="14" t="s">
        <v>258</v>
      </c>
      <c r="H102" s="14">
        <v>1</v>
      </c>
      <c r="I102" s="26" t="s">
        <v>261</v>
      </c>
      <c r="J102" s="26" t="s">
        <v>262</v>
      </c>
      <c r="K102" s="32" t="s">
        <v>47</v>
      </c>
      <c r="L102" s="14">
        <v>3</v>
      </c>
      <c r="M102" s="14"/>
      <c r="N102" s="14"/>
      <c r="O102" s="74"/>
      <c r="P102" s="74"/>
      <c r="Q102" s="74"/>
    </row>
    <row r="103" spans="1:17" x14ac:dyDescent="0.2">
      <c r="A103" s="14">
        <v>102</v>
      </c>
      <c r="B103" s="14" t="s">
        <v>189</v>
      </c>
      <c r="C103" s="14" t="s">
        <v>190</v>
      </c>
      <c r="D103" s="30" t="s">
        <v>191</v>
      </c>
      <c r="E103" s="14"/>
      <c r="F103" s="14">
        <v>17</v>
      </c>
      <c r="G103" s="14" t="s">
        <v>258</v>
      </c>
      <c r="H103" s="14">
        <v>1</v>
      </c>
      <c r="I103" s="26" t="s">
        <v>263</v>
      </c>
      <c r="J103" s="26" t="s">
        <v>262</v>
      </c>
      <c r="K103" s="32" t="s">
        <v>47</v>
      </c>
      <c r="L103" s="14">
        <v>3</v>
      </c>
      <c r="M103" s="14"/>
      <c r="N103" s="14"/>
      <c r="O103" s="74"/>
      <c r="P103" s="74"/>
      <c r="Q103" s="74"/>
    </row>
    <row r="104" spans="1:17" ht="51" x14ac:dyDescent="0.2">
      <c r="A104" s="14">
        <v>103</v>
      </c>
      <c r="B104" s="14" t="s">
        <v>189</v>
      </c>
      <c r="C104" s="14" t="s">
        <v>190</v>
      </c>
      <c r="D104" s="30" t="s">
        <v>191</v>
      </c>
      <c r="E104" s="14"/>
      <c r="F104" s="14">
        <v>17</v>
      </c>
      <c r="G104" s="14" t="s">
        <v>129</v>
      </c>
      <c r="H104" s="14">
        <v>3</v>
      </c>
      <c r="I104" s="26" t="s">
        <v>264</v>
      </c>
      <c r="J104" s="26" t="s">
        <v>265</v>
      </c>
      <c r="K104" s="32" t="s">
        <v>47</v>
      </c>
      <c r="L104" s="14">
        <v>3</v>
      </c>
      <c r="M104" s="14"/>
      <c r="N104" s="14"/>
      <c r="O104" s="74"/>
      <c r="P104" s="74"/>
      <c r="Q104" s="74"/>
    </row>
    <row r="105" spans="1:17" ht="63.75" x14ac:dyDescent="0.2">
      <c r="A105" s="14">
        <v>104</v>
      </c>
      <c r="B105" s="14" t="s">
        <v>189</v>
      </c>
      <c r="C105" s="14" t="s">
        <v>190</v>
      </c>
      <c r="D105" s="30" t="s">
        <v>191</v>
      </c>
      <c r="E105" s="14"/>
      <c r="F105" s="14">
        <v>19</v>
      </c>
      <c r="G105" s="14" t="s">
        <v>132</v>
      </c>
      <c r="H105" s="14">
        <v>3</v>
      </c>
      <c r="I105" s="26" t="s">
        <v>266</v>
      </c>
      <c r="J105" s="26" t="s">
        <v>267</v>
      </c>
      <c r="K105" s="32" t="s">
        <v>47</v>
      </c>
      <c r="L105" s="14">
        <v>3</v>
      </c>
      <c r="M105" s="14"/>
      <c r="N105" s="14"/>
      <c r="O105" s="74"/>
      <c r="P105" s="74"/>
      <c r="Q105" s="74"/>
    </row>
    <row r="106" spans="1:17" ht="38.25" x14ac:dyDescent="0.2">
      <c r="A106" s="14">
        <v>105</v>
      </c>
      <c r="B106" s="14" t="s">
        <v>189</v>
      </c>
      <c r="C106" s="14" t="s">
        <v>190</v>
      </c>
      <c r="D106" s="30" t="s">
        <v>191</v>
      </c>
      <c r="E106" s="14"/>
      <c r="F106" s="14">
        <v>19</v>
      </c>
      <c r="G106" s="14" t="s">
        <v>132</v>
      </c>
      <c r="H106" s="14">
        <v>19</v>
      </c>
      <c r="I106" s="26" t="s">
        <v>268</v>
      </c>
      <c r="J106" s="26" t="s">
        <v>269</v>
      </c>
      <c r="K106" s="32" t="s">
        <v>47</v>
      </c>
      <c r="L106" s="14">
        <v>3</v>
      </c>
      <c r="M106" s="14"/>
      <c r="N106" s="14"/>
      <c r="O106" s="74"/>
      <c r="P106" s="74"/>
      <c r="Q106" s="74"/>
    </row>
    <row r="107" spans="1:17" ht="25.5" x14ac:dyDescent="0.2">
      <c r="A107" s="14">
        <v>106</v>
      </c>
      <c r="B107" s="14" t="s">
        <v>189</v>
      </c>
      <c r="C107" s="14" t="s">
        <v>190</v>
      </c>
      <c r="D107" s="30" t="s">
        <v>191</v>
      </c>
      <c r="E107" s="14"/>
      <c r="F107" s="14">
        <v>19</v>
      </c>
      <c r="G107" s="14" t="s">
        <v>132</v>
      </c>
      <c r="H107" s="14">
        <v>19</v>
      </c>
      <c r="I107" s="26" t="s">
        <v>270</v>
      </c>
      <c r="J107" s="26" t="s">
        <v>271</v>
      </c>
      <c r="K107" s="32" t="s">
        <v>47</v>
      </c>
      <c r="L107" s="14">
        <v>3</v>
      </c>
      <c r="M107" s="14"/>
      <c r="N107" s="14"/>
      <c r="O107" s="74"/>
      <c r="P107" s="74"/>
      <c r="Q107" s="74"/>
    </row>
    <row r="108" spans="1:17" ht="25.5" x14ac:dyDescent="0.2">
      <c r="A108" s="14">
        <v>107</v>
      </c>
      <c r="B108" s="14" t="s">
        <v>189</v>
      </c>
      <c r="C108" s="14" t="s">
        <v>190</v>
      </c>
      <c r="D108" s="30" t="s">
        <v>191</v>
      </c>
      <c r="E108" s="14"/>
      <c r="F108" s="14">
        <v>20</v>
      </c>
      <c r="G108" s="14" t="s">
        <v>272</v>
      </c>
      <c r="H108" s="14">
        <v>3</v>
      </c>
      <c r="I108" s="26" t="s">
        <v>266</v>
      </c>
      <c r="J108" s="26" t="s">
        <v>273</v>
      </c>
      <c r="K108" s="32" t="s">
        <v>47</v>
      </c>
      <c r="L108" s="14">
        <v>3</v>
      </c>
      <c r="M108" s="14"/>
      <c r="N108" s="14"/>
      <c r="O108" s="74"/>
      <c r="P108" s="74"/>
      <c r="Q108" s="74"/>
    </row>
    <row r="109" spans="1:17" ht="38.25" x14ac:dyDescent="0.2">
      <c r="A109" s="14">
        <v>108</v>
      </c>
      <c r="B109" s="14" t="s">
        <v>189</v>
      </c>
      <c r="C109" s="14" t="s">
        <v>190</v>
      </c>
      <c r="D109" s="30" t="s">
        <v>191</v>
      </c>
      <c r="E109" s="14"/>
      <c r="F109" s="14">
        <v>20</v>
      </c>
      <c r="G109" s="14" t="s">
        <v>272</v>
      </c>
      <c r="H109" s="14">
        <v>13</v>
      </c>
      <c r="I109" s="26" t="s">
        <v>274</v>
      </c>
      <c r="J109" s="26" t="s">
        <v>269</v>
      </c>
      <c r="K109" s="32" t="s">
        <v>47</v>
      </c>
      <c r="L109" s="14">
        <v>3</v>
      </c>
      <c r="M109" s="14"/>
      <c r="N109" s="14"/>
      <c r="O109" s="74"/>
      <c r="P109" s="74"/>
      <c r="Q109" s="74"/>
    </row>
    <row r="110" spans="1:17" ht="25.5" x14ac:dyDescent="0.2">
      <c r="A110" s="14">
        <v>109</v>
      </c>
      <c r="B110" s="14" t="s">
        <v>189</v>
      </c>
      <c r="C110" s="14" t="s">
        <v>190</v>
      </c>
      <c r="D110" s="30" t="s">
        <v>191</v>
      </c>
      <c r="E110" s="14"/>
      <c r="F110" s="14">
        <v>20</v>
      </c>
      <c r="G110" s="14" t="s">
        <v>272</v>
      </c>
      <c r="H110" s="14">
        <v>10</v>
      </c>
      <c r="I110" s="26" t="s">
        <v>275</v>
      </c>
      <c r="J110" s="26" t="s">
        <v>276</v>
      </c>
      <c r="K110" s="32" t="s">
        <v>47</v>
      </c>
      <c r="L110" s="14">
        <v>3</v>
      </c>
      <c r="M110" s="14"/>
      <c r="N110" s="14"/>
      <c r="O110" s="74"/>
      <c r="P110" s="74"/>
      <c r="Q110" s="74"/>
    </row>
    <row r="111" spans="1:17" ht="25.5" x14ac:dyDescent="0.2">
      <c r="A111" s="14">
        <v>110</v>
      </c>
      <c r="B111" s="14" t="s">
        <v>189</v>
      </c>
      <c r="C111" s="14" t="s">
        <v>190</v>
      </c>
      <c r="D111" s="30" t="s">
        <v>191</v>
      </c>
      <c r="E111" s="14"/>
      <c r="F111" s="14">
        <v>20</v>
      </c>
      <c r="G111" s="14" t="s">
        <v>277</v>
      </c>
      <c r="H111" s="14">
        <v>17</v>
      </c>
      <c r="I111" s="26" t="s">
        <v>278</v>
      </c>
      <c r="J111" s="26" t="s">
        <v>279</v>
      </c>
      <c r="K111" s="32" t="s">
        <v>47</v>
      </c>
      <c r="L111" s="14">
        <v>3</v>
      </c>
      <c r="M111" s="14"/>
      <c r="N111" s="14"/>
      <c r="O111" s="74"/>
      <c r="P111" s="74"/>
      <c r="Q111" s="74"/>
    </row>
    <row r="112" spans="1:17" ht="38.25" x14ac:dyDescent="0.2">
      <c r="A112" s="14">
        <v>111</v>
      </c>
      <c r="B112" s="14" t="s">
        <v>189</v>
      </c>
      <c r="C112" s="14" t="s">
        <v>190</v>
      </c>
      <c r="D112" s="30" t="s">
        <v>191</v>
      </c>
      <c r="E112" s="14"/>
      <c r="F112" s="14">
        <v>21</v>
      </c>
      <c r="G112" s="14" t="s">
        <v>277</v>
      </c>
      <c r="H112" s="14">
        <v>12</v>
      </c>
      <c r="I112" s="26" t="s">
        <v>268</v>
      </c>
      <c r="J112" s="26" t="s">
        <v>269</v>
      </c>
      <c r="K112" s="32" t="s">
        <v>47</v>
      </c>
      <c r="L112" s="14">
        <v>3</v>
      </c>
      <c r="M112" s="14"/>
      <c r="N112" s="14"/>
      <c r="O112" s="74"/>
      <c r="P112" s="74"/>
      <c r="Q112" s="74"/>
    </row>
    <row r="113" spans="1:17" ht="25.5" x14ac:dyDescent="0.2">
      <c r="A113" s="14">
        <v>112</v>
      </c>
      <c r="B113" s="14" t="s">
        <v>189</v>
      </c>
      <c r="C113" s="14" t="s">
        <v>190</v>
      </c>
      <c r="D113" s="30" t="s">
        <v>191</v>
      </c>
      <c r="E113" s="14"/>
      <c r="F113" s="14">
        <v>21</v>
      </c>
      <c r="G113" s="14" t="s">
        <v>277</v>
      </c>
      <c r="H113" s="14">
        <v>2</v>
      </c>
      <c r="I113" s="26" t="s">
        <v>280</v>
      </c>
      <c r="J113" s="26" t="s">
        <v>281</v>
      </c>
      <c r="K113" s="32" t="s">
        <v>47</v>
      </c>
      <c r="L113" s="14">
        <v>3</v>
      </c>
      <c r="M113" s="14"/>
      <c r="N113" s="14"/>
      <c r="O113" s="74"/>
      <c r="P113" s="74"/>
      <c r="Q113" s="74"/>
    </row>
    <row r="114" spans="1:17" ht="51" x14ac:dyDescent="0.2">
      <c r="A114" s="14">
        <v>113</v>
      </c>
      <c r="B114" s="14" t="s">
        <v>189</v>
      </c>
      <c r="C114" s="14" t="s">
        <v>190</v>
      </c>
      <c r="D114" s="30" t="s">
        <v>191</v>
      </c>
      <c r="E114" s="14"/>
      <c r="F114" s="14">
        <v>21</v>
      </c>
      <c r="G114" s="14" t="s">
        <v>277</v>
      </c>
      <c r="H114" s="14">
        <v>5</v>
      </c>
      <c r="I114" s="26" t="s">
        <v>282</v>
      </c>
      <c r="J114" s="26" t="s">
        <v>283</v>
      </c>
      <c r="K114" s="32" t="s">
        <v>47</v>
      </c>
      <c r="L114" s="14">
        <v>3</v>
      </c>
      <c r="M114" s="14"/>
      <c r="N114" s="14"/>
      <c r="O114" s="74"/>
      <c r="P114" s="74"/>
      <c r="Q114" s="74"/>
    </row>
    <row r="115" spans="1:17" ht="25.5" x14ac:dyDescent="0.2">
      <c r="A115" s="14">
        <v>114</v>
      </c>
      <c r="B115" s="14" t="s">
        <v>189</v>
      </c>
      <c r="C115" s="14" t="s">
        <v>190</v>
      </c>
      <c r="D115" s="30" t="s">
        <v>191</v>
      </c>
      <c r="E115" s="14"/>
      <c r="F115" s="14">
        <v>10</v>
      </c>
      <c r="G115" s="14" t="s">
        <v>284</v>
      </c>
      <c r="H115" s="14">
        <v>1</v>
      </c>
      <c r="I115" s="26" t="s">
        <v>285</v>
      </c>
      <c r="J115" s="26"/>
      <c r="K115" s="32" t="s">
        <v>47</v>
      </c>
      <c r="L115" s="14">
        <v>2</v>
      </c>
      <c r="M115" s="14"/>
      <c r="N115" s="14"/>
      <c r="O115" s="74"/>
      <c r="P115" s="74"/>
      <c r="Q115" s="74"/>
    </row>
    <row r="116" spans="1:17" ht="25.5" x14ac:dyDescent="0.2">
      <c r="A116" s="14">
        <v>115</v>
      </c>
      <c r="B116" s="14" t="s">
        <v>189</v>
      </c>
      <c r="C116" s="14" t="s">
        <v>190</v>
      </c>
      <c r="D116" s="30" t="s">
        <v>191</v>
      </c>
      <c r="E116" s="14"/>
      <c r="F116" s="14">
        <v>10</v>
      </c>
      <c r="G116" s="14" t="s">
        <v>286</v>
      </c>
      <c r="H116" s="14">
        <v>6</v>
      </c>
      <c r="I116" s="26" t="s">
        <v>285</v>
      </c>
      <c r="J116" s="26"/>
      <c r="K116" s="32" t="s">
        <v>47</v>
      </c>
      <c r="L116" s="14">
        <v>2</v>
      </c>
      <c r="M116" s="14"/>
      <c r="N116" s="14"/>
      <c r="O116" s="74"/>
      <c r="P116" s="74"/>
      <c r="Q116" s="74"/>
    </row>
    <row r="117" spans="1:17" ht="38.25" x14ac:dyDescent="0.2">
      <c r="A117" s="14">
        <v>116</v>
      </c>
      <c r="B117" s="14" t="s">
        <v>189</v>
      </c>
      <c r="C117" s="14" t="s">
        <v>190</v>
      </c>
      <c r="D117" s="30" t="s">
        <v>191</v>
      </c>
      <c r="E117" s="14"/>
      <c r="F117" s="14">
        <v>21</v>
      </c>
      <c r="G117" s="14" t="s">
        <v>277</v>
      </c>
      <c r="H117" s="14">
        <v>6</v>
      </c>
      <c r="I117" s="26" t="s">
        <v>287</v>
      </c>
      <c r="J117" s="26" t="s">
        <v>288</v>
      </c>
      <c r="K117" s="32" t="s">
        <v>47</v>
      </c>
      <c r="L117" s="14">
        <v>3</v>
      </c>
      <c r="M117" s="14"/>
      <c r="N117" s="14"/>
      <c r="O117" s="74"/>
      <c r="P117" s="74"/>
      <c r="Q117" s="74"/>
    </row>
    <row r="118" spans="1:17" ht="25.5" x14ac:dyDescent="0.2">
      <c r="A118" s="14">
        <v>117</v>
      </c>
      <c r="B118" s="14" t="s">
        <v>189</v>
      </c>
      <c r="C118" s="14" t="s">
        <v>190</v>
      </c>
      <c r="D118" s="30" t="s">
        <v>191</v>
      </c>
      <c r="E118" s="14"/>
      <c r="F118" s="14">
        <v>21</v>
      </c>
      <c r="G118" s="14" t="s">
        <v>134</v>
      </c>
      <c r="H118" s="14">
        <v>15</v>
      </c>
      <c r="I118" s="26" t="s">
        <v>278</v>
      </c>
      <c r="J118" s="26" t="s">
        <v>279</v>
      </c>
      <c r="K118" s="32" t="s">
        <v>47</v>
      </c>
      <c r="L118" s="14">
        <v>3</v>
      </c>
      <c r="M118" s="14"/>
      <c r="N118" s="14"/>
      <c r="O118" s="74"/>
      <c r="P118" s="74"/>
      <c r="Q118" s="74"/>
    </row>
    <row r="119" spans="1:17" ht="38.25" x14ac:dyDescent="0.2">
      <c r="A119" s="14">
        <v>118</v>
      </c>
      <c r="B119" s="14" t="s">
        <v>189</v>
      </c>
      <c r="C119" s="14" t="s">
        <v>190</v>
      </c>
      <c r="D119" s="30" t="s">
        <v>191</v>
      </c>
      <c r="E119" s="14"/>
      <c r="F119" s="14">
        <v>22</v>
      </c>
      <c r="G119" s="14" t="s">
        <v>134</v>
      </c>
      <c r="H119" s="14">
        <v>14</v>
      </c>
      <c r="I119" s="26" t="s">
        <v>268</v>
      </c>
      <c r="J119" s="26" t="s">
        <v>269</v>
      </c>
      <c r="K119" s="32" t="s">
        <v>47</v>
      </c>
      <c r="L119" s="14">
        <v>3</v>
      </c>
      <c r="M119" s="14"/>
      <c r="N119" s="14"/>
      <c r="O119" s="74"/>
      <c r="P119" s="74"/>
      <c r="Q119" s="74"/>
    </row>
    <row r="120" spans="1:17" ht="25.5" x14ac:dyDescent="0.2">
      <c r="A120" s="14">
        <v>119</v>
      </c>
      <c r="B120" s="14" t="s">
        <v>189</v>
      </c>
      <c r="C120" s="14" t="s">
        <v>190</v>
      </c>
      <c r="D120" s="30" t="s">
        <v>191</v>
      </c>
      <c r="E120" s="14"/>
      <c r="F120" s="14">
        <v>22</v>
      </c>
      <c r="G120" s="14" t="s">
        <v>134</v>
      </c>
      <c r="H120" s="14">
        <v>14</v>
      </c>
      <c r="I120" s="26" t="s">
        <v>280</v>
      </c>
      <c r="J120" s="26" t="s">
        <v>281</v>
      </c>
      <c r="K120" s="32" t="s">
        <v>47</v>
      </c>
      <c r="L120" s="14">
        <v>3</v>
      </c>
      <c r="M120" s="14"/>
      <c r="N120" s="14"/>
      <c r="O120" s="74"/>
      <c r="P120" s="74"/>
      <c r="Q120" s="74"/>
    </row>
    <row r="121" spans="1:17" ht="51" x14ac:dyDescent="0.2">
      <c r="A121" s="14">
        <v>120</v>
      </c>
      <c r="B121" s="14" t="s">
        <v>189</v>
      </c>
      <c r="C121" s="14" t="s">
        <v>190</v>
      </c>
      <c r="D121" s="30" t="s">
        <v>191</v>
      </c>
      <c r="E121" s="14"/>
      <c r="F121" s="14">
        <v>21</v>
      </c>
      <c r="G121" s="14" t="s">
        <v>134</v>
      </c>
      <c r="H121" s="14">
        <v>15</v>
      </c>
      <c r="I121" s="26" t="s">
        <v>289</v>
      </c>
      <c r="J121" s="26" t="s">
        <v>290</v>
      </c>
      <c r="K121" s="32" t="s">
        <v>47</v>
      </c>
      <c r="L121" s="14">
        <v>2</v>
      </c>
      <c r="M121" s="14"/>
      <c r="N121" s="14"/>
      <c r="O121" s="74"/>
      <c r="P121" s="74"/>
      <c r="Q121" s="74"/>
    </row>
    <row r="122" spans="1:17" ht="38.25" x14ac:dyDescent="0.2">
      <c r="A122" s="14">
        <v>121</v>
      </c>
      <c r="B122" s="14" t="s">
        <v>189</v>
      </c>
      <c r="C122" s="14" t="s">
        <v>190</v>
      </c>
      <c r="D122" s="30" t="s">
        <v>191</v>
      </c>
      <c r="E122" s="14"/>
      <c r="F122" s="14">
        <v>22</v>
      </c>
      <c r="G122" s="14" t="s">
        <v>134</v>
      </c>
      <c r="H122" s="14">
        <v>1</v>
      </c>
      <c r="I122" s="26" t="s">
        <v>287</v>
      </c>
      <c r="J122" s="26" t="s">
        <v>288</v>
      </c>
      <c r="K122" s="32" t="s">
        <v>47</v>
      </c>
      <c r="L122" s="14">
        <v>3</v>
      </c>
      <c r="M122" s="14"/>
      <c r="N122" s="14"/>
      <c r="O122" s="74"/>
      <c r="P122" s="74"/>
      <c r="Q122" s="74"/>
    </row>
    <row r="123" spans="1:17" ht="114.75" x14ac:dyDescent="0.2">
      <c r="A123" s="14">
        <v>122</v>
      </c>
      <c r="B123" s="14" t="s">
        <v>189</v>
      </c>
      <c r="C123" s="14" t="s">
        <v>190</v>
      </c>
      <c r="D123" s="30" t="s">
        <v>191</v>
      </c>
      <c r="E123" s="14"/>
      <c r="F123" s="14">
        <v>23</v>
      </c>
      <c r="G123" s="14" t="s">
        <v>291</v>
      </c>
      <c r="H123" s="14">
        <v>3</v>
      </c>
      <c r="I123" s="26" t="s">
        <v>292</v>
      </c>
      <c r="J123" s="26" t="s">
        <v>262</v>
      </c>
      <c r="K123" s="32" t="s">
        <v>47</v>
      </c>
      <c r="L123" s="14">
        <v>3</v>
      </c>
      <c r="M123" s="14"/>
      <c r="N123" s="14"/>
      <c r="O123" s="74"/>
      <c r="P123" s="74"/>
      <c r="Q123" s="74"/>
    </row>
    <row r="124" spans="1:17" ht="77.25" thickBot="1" x14ac:dyDescent="0.25">
      <c r="A124" s="43">
        <v>123</v>
      </c>
      <c r="B124" s="43" t="s">
        <v>189</v>
      </c>
      <c r="C124" s="43" t="s">
        <v>190</v>
      </c>
      <c r="D124" s="67" t="s">
        <v>191</v>
      </c>
      <c r="E124" s="43"/>
      <c r="F124" s="43">
        <v>23</v>
      </c>
      <c r="G124" s="43" t="s">
        <v>291</v>
      </c>
      <c r="H124" s="43">
        <v>10</v>
      </c>
      <c r="I124" s="45" t="s">
        <v>293</v>
      </c>
      <c r="J124" s="45"/>
      <c r="K124" s="46" t="s">
        <v>47</v>
      </c>
      <c r="L124" s="43">
        <v>3</v>
      </c>
      <c r="M124" s="14"/>
      <c r="N124" s="14"/>
      <c r="O124" s="74"/>
      <c r="P124" s="74"/>
      <c r="Q124" s="74"/>
    </row>
    <row r="125" spans="1:17" ht="25.5" x14ac:dyDescent="0.2">
      <c r="A125" s="39">
        <v>124</v>
      </c>
      <c r="B125" s="39" t="s">
        <v>294</v>
      </c>
      <c r="C125" s="39" t="s">
        <v>295</v>
      </c>
      <c r="D125" s="40" t="s">
        <v>296</v>
      </c>
      <c r="E125" s="39"/>
      <c r="F125" s="39">
        <v>4</v>
      </c>
      <c r="G125" s="39" t="s">
        <v>297</v>
      </c>
      <c r="H125" s="39">
        <v>5</v>
      </c>
      <c r="I125" s="41" t="s">
        <v>298</v>
      </c>
      <c r="J125" s="41" t="s">
        <v>299</v>
      </c>
      <c r="K125" s="42" t="s">
        <v>300</v>
      </c>
      <c r="L125" s="39">
        <v>3</v>
      </c>
      <c r="M125" s="14"/>
      <c r="N125" s="14"/>
      <c r="O125" s="74"/>
      <c r="P125" s="74"/>
      <c r="Q125" s="74"/>
    </row>
    <row r="126" spans="1:17" ht="25.5" x14ac:dyDescent="0.2">
      <c r="A126" s="14">
        <v>125</v>
      </c>
      <c r="B126" s="14" t="s">
        <v>294</v>
      </c>
      <c r="C126" s="14" t="s">
        <v>295</v>
      </c>
      <c r="D126" s="15" t="s">
        <v>296</v>
      </c>
      <c r="E126" s="14"/>
      <c r="F126" s="14">
        <v>4</v>
      </c>
      <c r="G126" s="14" t="s">
        <v>301</v>
      </c>
      <c r="H126" s="14">
        <v>26</v>
      </c>
      <c r="I126" s="26" t="s">
        <v>302</v>
      </c>
      <c r="J126" s="21" t="s">
        <v>303</v>
      </c>
      <c r="K126" s="32" t="s">
        <v>300</v>
      </c>
      <c r="L126" s="14">
        <v>2</v>
      </c>
      <c r="M126" s="14"/>
      <c r="N126" s="14"/>
      <c r="O126" s="74"/>
      <c r="P126" s="74"/>
      <c r="Q126" s="74"/>
    </row>
    <row r="127" spans="1:17" ht="25.5" x14ac:dyDescent="0.2">
      <c r="A127" s="14">
        <v>126</v>
      </c>
      <c r="B127" s="14" t="s">
        <v>294</v>
      </c>
      <c r="C127" s="14" t="s">
        <v>295</v>
      </c>
      <c r="D127" s="15" t="s">
        <v>296</v>
      </c>
      <c r="E127" s="14"/>
      <c r="F127" s="14">
        <v>5</v>
      </c>
      <c r="G127" s="14" t="s">
        <v>304</v>
      </c>
      <c r="H127" s="14">
        <v>7</v>
      </c>
      <c r="I127" s="26" t="s">
        <v>302</v>
      </c>
      <c r="J127" s="21" t="s">
        <v>303</v>
      </c>
      <c r="K127" s="32" t="s">
        <v>300</v>
      </c>
      <c r="L127" s="14">
        <v>2</v>
      </c>
      <c r="M127" s="14"/>
      <c r="N127" s="14"/>
      <c r="O127" s="74"/>
      <c r="P127" s="74"/>
      <c r="Q127" s="74"/>
    </row>
    <row r="128" spans="1:17" ht="25.5" x14ac:dyDescent="0.2">
      <c r="A128" s="14">
        <v>127</v>
      </c>
      <c r="B128" s="14" t="s">
        <v>294</v>
      </c>
      <c r="C128" s="14" t="s">
        <v>295</v>
      </c>
      <c r="D128" s="15" t="s">
        <v>296</v>
      </c>
      <c r="E128" s="14"/>
      <c r="F128" s="14">
        <v>5</v>
      </c>
      <c r="G128" s="14" t="s">
        <v>304</v>
      </c>
      <c r="H128" s="14">
        <v>15</v>
      </c>
      <c r="I128" s="26" t="s">
        <v>302</v>
      </c>
      <c r="J128" s="21" t="s">
        <v>303</v>
      </c>
      <c r="K128" s="32" t="s">
        <v>300</v>
      </c>
      <c r="L128" s="14">
        <v>2</v>
      </c>
      <c r="M128" s="14"/>
      <c r="N128" s="14"/>
      <c r="O128" s="74"/>
      <c r="P128" s="74"/>
      <c r="Q128" s="74"/>
    </row>
    <row r="129" spans="1:17" ht="25.5" x14ac:dyDescent="0.2">
      <c r="A129" s="14">
        <v>128</v>
      </c>
      <c r="B129" s="14" t="s">
        <v>294</v>
      </c>
      <c r="C129" s="14" t="s">
        <v>295</v>
      </c>
      <c r="D129" s="15" t="s">
        <v>296</v>
      </c>
      <c r="E129" s="14"/>
      <c r="F129" s="14">
        <v>6</v>
      </c>
      <c r="G129" s="14" t="s">
        <v>304</v>
      </c>
      <c r="H129" s="14">
        <v>2</v>
      </c>
      <c r="I129" s="26" t="s">
        <v>302</v>
      </c>
      <c r="J129" s="21" t="s">
        <v>303</v>
      </c>
      <c r="K129" s="32" t="s">
        <v>300</v>
      </c>
      <c r="L129" s="14">
        <v>2</v>
      </c>
      <c r="M129" s="14"/>
      <c r="N129" s="14"/>
      <c r="O129" s="74"/>
      <c r="P129" s="74"/>
      <c r="Q129" s="74"/>
    </row>
    <row r="130" spans="1:17" ht="13.5" thickBot="1" x14ac:dyDescent="0.25">
      <c r="A130" s="43">
        <v>129</v>
      </c>
      <c r="B130" s="43" t="s">
        <v>294</v>
      </c>
      <c r="C130" s="43" t="s">
        <v>295</v>
      </c>
      <c r="D130" s="44" t="s">
        <v>296</v>
      </c>
      <c r="E130" s="43"/>
      <c r="F130" s="43">
        <v>6</v>
      </c>
      <c r="G130" s="43" t="s">
        <v>304</v>
      </c>
      <c r="H130" s="43">
        <v>15</v>
      </c>
      <c r="I130" s="45" t="s">
        <v>305</v>
      </c>
      <c r="J130" s="62" t="s">
        <v>306</v>
      </c>
      <c r="K130" s="46" t="s">
        <v>300</v>
      </c>
      <c r="L130" s="43">
        <v>2</v>
      </c>
      <c r="M130" s="14"/>
      <c r="N130" s="14"/>
      <c r="O130" s="74"/>
      <c r="P130" s="74"/>
      <c r="Q130" s="74"/>
    </row>
    <row r="131" spans="1:17" ht="25.5" x14ac:dyDescent="0.2">
      <c r="A131" s="39">
        <v>130</v>
      </c>
      <c r="B131" s="39" t="s">
        <v>307</v>
      </c>
      <c r="C131" s="39" t="s">
        <v>308</v>
      </c>
      <c r="D131" s="40" t="s">
        <v>309</v>
      </c>
      <c r="E131" s="39"/>
      <c r="F131" s="39">
        <v>2</v>
      </c>
      <c r="G131" s="39" t="s">
        <v>196</v>
      </c>
      <c r="H131" s="39" t="s">
        <v>310</v>
      </c>
      <c r="I131" s="41" t="s">
        <v>311</v>
      </c>
      <c r="J131" s="52" t="s">
        <v>312</v>
      </c>
      <c r="K131" s="42" t="s">
        <v>41</v>
      </c>
      <c r="L131" s="39">
        <v>2</v>
      </c>
      <c r="M131" s="14"/>
      <c r="N131" s="14"/>
      <c r="O131" s="74"/>
      <c r="P131" s="74"/>
      <c r="Q131" s="74"/>
    </row>
    <row r="132" spans="1:17" x14ac:dyDescent="0.2">
      <c r="A132" s="14">
        <v>131</v>
      </c>
      <c r="B132" s="14" t="s">
        <v>307</v>
      </c>
      <c r="C132" s="14" t="s">
        <v>308</v>
      </c>
      <c r="D132" s="15" t="s">
        <v>309</v>
      </c>
      <c r="E132" s="14"/>
      <c r="F132" s="14">
        <v>2</v>
      </c>
      <c r="G132" s="14" t="s">
        <v>196</v>
      </c>
      <c r="H132" s="14">
        <v>27</v>
      </c>
      <c r="I132" s="26" t="s">
        <v>313</v>
      </c>
      <c r="J132" s="21" t="s">
        <v>314</v>
      </c>
      <c r="K132" s="32" t="s">
        <v>47</v>
      </c>
      <c r="L132" s="14">
        <v>2</v>
      </c>
      <c r="M132" s="14"/>
      <c r="N132" s="14"/>
      <c r="O132" s="74"/>
      <c r="P132" s="74"/>
      <c r="Q132" s="74"/>
    </row>
    <row r="133" spans="1:17" ht="25.5" x14ac:dyDescent="0.2">
      <c r="A133" s="14">
        <v>132</v>
      </c>
      <c r="B133" s="14" t="s">
        <v>307</v>
      </c>
      <c r="C133" s="14" t="s">
        <v>308</v>
      </c>
      <c r="D133" s="15" t="s">
        <v>309</v>
      </c>
      <c r="E133" s="14"/>
      <c r="F133" s="14">
        <v>2</v>
      </c>
      <c r="G133" s="14" t="s">
        <v>196</v>
      </c>
      <c r="H133" s="14">
        <v>30</v>
      </c>
      <c r="I133" s="26" t="s">
        <v>315</v>
      </c>
      <c r="J133" s="21" t="s">
        <v>316</v>
      </c>
      <c r="K133" s="32" t="s">
        <v>41</v>
      </c>
      <c r="L133" s="14">
        <v>2</v>
      </c>
      <c r="M133" s="14"/>
      <c r="N133" s="14"/>
      <c r="O133" s="74"/>
      <c r="P133" s="74"/>
      <c r="Q133" s="74"/>
    </row>
    <row r="134" spans="1:17" ht="38.25" x14ac:dyDescent="0.2">
      <c r="A134" s="14">
        <v>133</v>
      </c>
      <c r="B134" s="14" t="s">
        <v>307</v>
      </c>
      <c r="C134" s="14" t="s">
        <v>308</v>
      </c>
      <c r="D134" s="15" t="s">
        <v>309</v>
      </c>
      <c r="E134" s="14"/>
      <c r="F134" s="14">
        <v>2</v>
      </c>
      <c r="G134" s="14" t="s">
        <v>196</v>
      </c>
      <c r="H134" s="14">
        <v>31</v>
      </c>
      <c r="I134" s="26" t="s">
        <v>317</v>
      </c>
      <c r="J134" s="21" t="s">
        <v>318</v>
      </c>
      <c r="K134" s="32" t="s">
        <v>47</v>
      </c>
      <c r="L134" s="14">
        <v>2</v>
      </c>
      <c r="M134" s="14"/>
      <c r="N134" s="14"/>
      <c r="O134" s="74"/>
      <c r="P134" s="74"/>
      <c r="Q134" s="74"/>
    </row>
    <row r="135" spans="1:17" ht="25.5" x14ac:dyDescent="0.2">
      <c r="A135" s="14">
        <v>134</v>
      </c>
      <c r="B135" s="14" t="s">
        <v>307</v>
      </c>
      <c r="C135" s="14" t="s">
        <v>308</v>
      </c>
      <c r="D135" s="15" t="s">
        <v>309</v>
      </c>
      <c r="E135" s="14"/>
      <c r="F135" s="14">
        <v>2</v>
      </c>
      <c r="G135" s="14" t="s">
        <v>196</v>
      </c>
      <c r="H135" s="14">
        <v>31</v>
      </c>
      <c r="I135" s="26" t="s">
        <v>319</v>
      </c>
      <c r="J135" s="21" t="s">
        <v>320</v>
      </c>
      <c r="K135" s="32" t="s">
        <v>47</v>
      </c>
      <c r="L135" s="14">
        <v>3</v>
      </c>
      <c r="M135" s="14"/>
      <c r="N135" s="14"/>
      <c r="O135" s="74"/>
      <c r="P135" s="74"/>
      <c r="Q135" s="74"/>
    </row>
    <row r="136" spans="1:17" x14ac:dyDescent="0.2">
      <c r="A136" s="14">
        <v>135</v>
      </c>
      <c r="B136" s="14" t="s">
        <v>307</v>
      </c>
      <c r="C136" s="14" t="s">
        <v>308</v>
      </c>
      <c r="D136" s="15" t="s">
        <v>309</v>
      </c>
      <c r="E136" s="14"/>
      <c r="F136" s="14">
        <v>3</v>
      </c>
      <c r="G136" s="14" t="s">
        <v>103</v>
      </c>
      <c r="H136" s="14">
        <v>5</v>
      </c>
      <c r="I136" s="26" t="s">
        <v>321</v>
      </c>
      <c r="J136" s="21" t="s">
        <v>314</v>
      </c>
      <c r="K136" s="32" t="s">
        <v>47</v>
      </c>
      <c r="L136" s="14">
        <v>2</v>
      </c>
      <c r="M136" s="14"/>
      <c r="N136" s="14"/>
      <c r="O136" s="74"/>
      <c r="P136" s="74"/>
      <c r="Q136" s="74"/>
    </row>
    <row r="137" spans="1:17" x14ac:dyDescent="0.2">
      <c r="A137" s="14">
        <v>136</v>
      </c>
      <c r="B137" s="14" t="s">
        <v>307</v>
      </c>
      <c r="C137" s="14" t="s">
        <v>308</v>
      </c>
      <c r="D137" s="15" t="s">
        <v>309</v>
      </c>
      <c r="E137" s="14"/>
      <c r="F137" s="14">
        <v>3</v>
      </c>
      <c r="G137" s="14" t="s">
        <v>103</v>
      </c>
      <c r="H137" s="14">
        <v>6</v>
      </c>
      <c r="I137" s="26" t="s">
        <v>322</v>
      </c>
      <c r="J137" s="21" t="s">
        <v>314</v>
      </c>
      <c r="K137" s="32" t="s">
        <v>47</v>
      </c>
      <c r="L137" s="14">
        <v>2</v>
      </c>
      <c r="M137" s="14"/>
      <c r="N137" s="14"/>
      <c r="O137" s="74"/>
      <c r="P137" s="74"/>
      <c r="Q137" s="74"/>
    </row>
    <row r="138" spans="1:17" ht="38.25" x14ac:dyDescent="0.2">
      <c r="A138" s="14">
        <v>137</v>
      </c>
      <c r="B138" s="14" t="s">
        <v>307</v>
      </c>
      <c r="C138" s="14" t="s">
        <v>308</v>
      </c>
      <c r="D138" s="15" t="s">
        <v>309</v>
      </c>
      <c r="E138" s="14"/>
      <c r="F138" s="14">
        <v>3</v>
      </c>
      <c r="G138" s="14" t="s">
        <v>103</v>
      </c>
      <c r="H138" s="14">
        <v>8</v>
      </c>
      <c r="I138" s="26" t="s">
        <v>323</v>
      </c>
      <c r="J138" s="21" t="s">
        <v>324</v>
      </c>
      <c r="K138" s="32" t="s">
        <v>47</v>
      </c>
      <c r="L138" s="14">
        <v>3</v>
      </c>
      <c r="M138" s="14"/>
      <c r="N138" s="14"/>
      <c r="O138" s="74"/>
      <c r="P138" s="74"/>
      <c r="Q138" s="74"/>
    </row>
    <row r="139" spans="1:17" ht="38.25" x14ac:dyDescent="0.2">
      <c r="A139" s="14">
        <v>138</v>
      </c>
      <c r="B139" s="14" t="s">
        <v>307</v>
      </c>
      <c r="C139" s="14" t="s">
        <v>308</v>
      </c>
      <c r="D139" s="15" t="s">
        <v>309</v>
      </c>
      <c r="E139" s="14"/>
      <c r="F139" s="14">
        <v>3</v>
      </c>
      <c r="G139" s="14" t="s">
        <v>108</v>
      </c>
      <c r="H139" s="14">
        <v>17</v>
      </c>
      <c r="I139" s="26" t="s">
        <v>323</v>
      </c>
      <c r="J139" s="21" t="s">
        <v>324</v>
      </c>
      <c r="K139" s="32" t="s">
        <v>47</v>
      </c>
      <c r="L139" s="14">
        <v>3</v>
      </c>
      <c r="M139" s="14"/>
      <c r="N139" s="14"/>
      <c r="O139" s="74"/>
      <c r="P139" s="74"/>
      <c r="Q139" s="74"/>
    </row>
    <row r="140" spans="1:17" x14ac:dyDescent="0.2">
      <c r="A140" s="14">
        <v>139</v>
      </c>
      <c r="B140" s="14" t="s">
        <v>307</v>
      </c>
      <c r="C140" s="14" t="s">
        <v>308</v>
      </c>
      <c r="D140" s="15" t="s">
        <v>309</v>
      </c>
      <c r="E140" s="14"/>
      <c r="F140" s="14">
        <v>3</v>
      </c>
      <c r="G140" s="14" t="s">
        <v>108</v>
      </c>
      <c r="H140" s="14">
        <v>17</v>
      </c>
      <c r="I140" s="26" t="s">
        <v>325</v>
      </c>
      <c r="J140" s="21" t="s">
        <v>314</v>
      </c>
      <c r="K140" s="32" t="s">
        <v>47</v>
      </c>
      <c r="L140" s="14">
        <v>2</v>
      </c>
      <c r="M140" s="14"/>
      <c r="N140" s="14"/>
      <c r="O140" s="74"/>
      <c r="P140" s="74"/>
      <c r="Q140" s="74"/>
    </row>
    <row r="141" spans="1:17" ht="89.25" x14ac:dyDescent="0.2">
      <c r="A141" s="14">
        <v>140</v>
      </c>
      <c r="B141" s="14" t="s">
        <v>307</v>
      </c>
      <c r="C141" s="14" t="s">
        <v>308</v>
      </c>
      <c r="D141" s="15" t="s">
        <v>309</v>
      </c>
      <c r="E141" s="14"/>
      <c r="F141" s="14">
        <v>3</v>
      </c>
      <c r="G141" s="14" t="s">
        <v>326</v>
      </c>
      <c r="H141" s="14">
        <v>21</v>
      </c>
      <c r="I141" s="26" t="s">
        <v>327</v>
      </c>
      <c r="J141" s="21" t="s">
        <v>328</v>
      </c>
      <c r="K141" s="32" t="s">
        <v>47</v>
      </c>
      <c r="L141" s="14">
        <v>3</v>
      </c>
      <c r="M141" s="14"/>
      <c r="N141" s="14"/>
      <c r="O141" s="74"/>
      <c r="P141" s="74"/>
      <c r="Q141" s="74"/>
    </row>
    <row r="142" spans="1:17" ht="38.25" x14ac:dyDescent="0.2">
      <c r="A142" s="14">
        <v>141</v>
      </c>
      <c r="B142" s="14" t="s">
        <v>307</v>
      </c>
      <c r="C142" s="14" t="s">
        <v>308</v>
      </c>
      <c r="D142" s="15" t="s">
        <v>309</v>
      </c>
      <c r="E142" s="14"/>
      <c r="F142" s="14">
        <v>3</v>
      </c>
      <c r="G142" s="14" t="s">
        <v>329</v>
      </c>
      <c r="H142" s="14">
        <v>32</v>
      </c>
      <c r="I142" s="26" t="s">
        <v>330</v>
      </c>
      <c r="J142" s="21" t="s">
        <v>331</v>
      </c>
      <c r="K142" s="32" t="s">
        <v>47</v>
      </c>
      <c r="L142" s="14">
        <v>3</v>
      </c>
      <c r="M142" s="14"/>
      <c r="N142" s="14"/>
      <c r="O142" s="74"/>
      <c r="P142" s="74"/>
      <c r="Q142" s="74"/>
    </row>
    <row r="143" spans="1:17" ht="38.25" x14ac:dyDescent="0.2">
      <c r="A143" s="14">
        <v>142</v>
      </c>
      <c r="B143" s="14" t="s">
        <v>307</v>
      </c>
      <c r="C143" s="14" t="s">
        <v>308</v>
      </c>
      <c r="D143" s="15" t="s">
        <v>309</v>
      </c>
      <c r="E143" s="14"/>
      <c r="F143" s="14">
        <v>4</v>
      </c>
      <c r="G143" s="14" t="s">
        <v>332</v>
      </c>
      <c r="H143" s="14">
        <v>17</v>
      </c>
      <c r="I143" s="26" t="s">
        <v>333</v>
      </c>
      <c r="J143" s="21" t="s">
        <v>334</v>
      </c>
      <c r="K143" s="32" t="s">
        <v>47</v>
      </c>
      <c r="L143" s="14">
        <v>3</v>
      </c>
      <c r="M143" s="14"/>
      <c r="N143" s="14"/>
      <c r="O143" s="74"/>
      <c r="P143" s="74"/>
      <c r="Q143" s="74"/>
    </row>
    <row r="144" spans="1:17" x14ac:dyDescent="0.2">
      <c r="A144" s="14">
        <v>143</v>
      </c>
      <c r="B144" s="14" t="s">
        <v>307</v>
      </c>
      <c r="C144" s="14" t="s">
        <v>308</v>
      </c>
      <c r="D144" s="15" t="s">
        <v>309</v>
      </c>
      <c r="E144" s="14"/>
      <c r="F144" s="14">
        <v>5</v>
      </c>
      <c r="G144" s="14" t="s">
        <v>335</v>
      </c>
      <c r="H144" s="14">
        <v>4</v>
      </c>
      <c r="I144" s="26" t="s">
        <v>336</v>
      </c>
      <c r="J144" s="21" t="s">
        <v>337</v>
      </c>
      <c r="K144" s="32" t="s">
        <v>47</v>
      </c>
      <c r="L144" s="14">
        <v>3</v>
      </c>
      <c r="M144" s="14"/>
      <c r="N144" s="14"/>
      <c r="O144" s="74"/>
      <c r="P144" s="74"/>
      <c r="Q144" s="74"/>
    </row>
    <row r="145" spans="1:17" ht="25.5" x14ac:dyDescent="0.2">
      <c r="A145" s="14">
        <v>144</v>
      </c>
      <c r="B145" s="14" t="s">
        <v>307</v>
      </c>
      <c r="C145" s="14" t="s">
        <v>308</v>
      </c>
      <c r="D145" s="15" t="s">
        <v>309</v>
      </c>
      <c r="E145" s="14"/>
      <c r="F145" s="14">
        <v>5</v>
      </c>
      <c r="G145" s="14" t="s">
        <v>335</v>
      </c>
      <c r="H145" s="14">
        <v>4</v>
      </c>
      <c r="I145" s="26" t="s">
        <v>338</v>
      </c>
      <c r="J145" s="21" t="s">
        <v>337</v>
      </c>
      <c r="K145" s="32" t="s">
        <v>47</v>
      </c>
      <c r="L145" s="14">
        <v>3</v>
      </c>
      <c r="M145" s="14"/>
      <c r="N145" s="14"/>
      <c r="O145" s="74"/>
      <c r="P145" s="74"/>
      <c r="Q145" s="74"/>
    </row>
    <row r="146" spans="1:17" ht="38.25" x14ac:dyDescent="0.2">
      <c r="A146" s="14">
        <v>145</v>
      </c>
      <c r="B146" s="14" t="s">
        <v>307</v>
      </c>
      <c r="C146" s="14" t="s">
        <v>308</v>
      </c>
      <c r="D146" s="15" t="s">
        <v>309</v>
      </c>
      <c r="E146" s="14"/>
      <c r="F146" s="14">
        <v>5</v>
      </c>
      <c r="G146" s="14" t="s">
        <v>339</v>
      </c>
      <c r="H146" s="14">
        <v>12</v>
      </c>
      <c r="I146" s="26" t="s">
        <v>340</v>
      </c>
      <c r="J146" s="21" t="s">
        <v>341</v>
      </c>
      <c r="K146" s="32" t="s">
        <v>47</v>
      </c>
      <c r="L146" s="14">
        <v>2</v>
      </c>
      <c r="M146" s="14"/>
      <c r="N146" s="14"/>
      <c r="O146" s="74"/>
      <c r="P146" s="74"/>
      <c r="Q146" s="74"/>
    </row>
    <row r="147" spans="1:17" ht="25.5" x14ac:dyDescent="0.2">
      <c r="A147" s="14">
        <v>146</v>
      </c>
      <c r="B147" s="14" t="s">
        <v>307</v>
      </c>
      <c r="C147" s="14" t="s">
        <v>308</v>
      </c>
      <c r="D147" s="15" t="s">
        <v>309</v>
      </c>
      <c r="E147" s="14"/>
      <c r="F147" s="14">
        <v>5</v>
      </c>
      <c r="G147" s="14" t="s">
        <v>342</v>
      </c>
      <c r="H147" s="14">
        <v>17</v>
      </c>
      <c r="I147" s="26" t="s">
        <v>343</v>
      </c>
      <c r="J147" s="21" t="s">
        <v>312</v>
      </c>
      <c r="K147" s="32" t="s">
        <v>47</v>
      </c>
      <c r="L147" s="14">
        <v>2</v>
      </c>
      <c r="M147" s="14"/>
      <c r="N147" s="14"/>
      <c r="O147" s="74"/>
      <c r="P147" s="74"/>
      <c r="Q147" s="74"/>
    </row>
    <row r="148" spans="1:17" ht="25.5" x14ac:dyDescent="0.2">
      <c r="A148" s="14">
        <v>147</v>
      </c>
      <c r="B148" s="14" t="s">
        <v>307</v>
      </c>
      <c r="C148" s="14" t="s">
        <v>308</v>
      </c>
      <c r="D148" s="15" t="s">
        <v>309</v>
      </c>
      <c r="E148" s="14"/>
      <c r="F148" s="14">
        <v>6</v>
      </c>
      <c r="G148" s="14" t="s">
        <v>110</v>
      </c>
      <c r="H148" s="14">
        <v>5</v>
      </c>
      <c r="I148" s="26" t="s">
        <v>344</v>
      </c>
      <c r="J148" s="21" t="s">
        <v>345</v>
      </c>
      <c r="K148" s="32" t="s">
        <v>47</v>
      </c>
      <c r="L148" s="14">
        <v>3</v>
      </c>
      <c r="M148" s="14"/>
      <c r="N148" s="14"/>
      <c r="O148" s="74"/>
      <c r="P148" s="74"/>
      <c r="Q148" s="74"/>
    </row>
    <row r="149" spans="1:17" x14ac:dyDescent="0.2">
      <c r="A149" s="14">
        <v>148</v>
      </c>
      <c r="B149" s="14" t="s">
        <v>307</v>
      </c>
      <c r="C149" s="14" t="s">
        <v>308</v>
      </c>
      <c r="D149" s="15" t="s">
        <v>309</v>
      </c>
      <c r="E149" s="14"/>
      <c r="F149" s="14">
        <v>6</v>
      </c>
      <c r="G149" s="14" t="s">
        <v>112</v>
      </c>
      <c r="H149" s="14">
        <v>20</v>
      </c>
      <c r="I149" s="26" t="s">
        <v>346</v>
      </c>
      <c r="J149" s="21" t="s">
        <v>347</v>
      </c>
      <c r="K149" s="32" t="s">
        <v>47</v>
      </c>
      <c r="L149" s="14">
        <v>1</v>
      </c>
      <c r="M149" s="14"/>
      <c r="N149" s="74"/>
      <c r="O149" s="74"/>
      <c r="P149" s="74"/>
      <c r="Q149" s="74"/>
    </row>
    <row r="150" spans="1:17" ht="26.25" thickBot="1" x14ac:dyDescent="0.25">
      <c r="A150" s="43">
        <v>149</v>
      </c>
      <c r="B150" s="43" t="s">
        <v>307</v>
      </c>
      <c r="C150" s="43" t="s">
        <v>308</v>
      </c>
      <c r="D150" s="44" t="s">
        <v>309</v>
      </c>
      <c r="E150" s="43"/>
      <c r="F150" s="43">
        <v>6</v>
      </c>
      <c r="G150" s="43" t="s">
        <v>112</v>
      </c>
      <c r="H150" s="43">
        <v>23</v>
      </c>
      <c r="I150" s="45" t="s">
        <v>348</v>
      </c>
      <c r="J150" s="62" t="s">
        <v>349</v>
      </c>
      <c r="K150" s="46" t="s">
        <v>47</v>
      </c>
      <c r="L150" s="43">
        <v>1</v>
      </c>
      <c r="M150" s="14"/>
      <c r="N150" s="74"/>
      <c r="O150" s="74"/>
      <c r="P150" s="74"/>
      <c r="Q150" s="74"/>
    </row>
    <row r="151" spans="1:17" x14ac:dyDescent="0.2">
      <c r="A151" s="39">
        <v>150</v>
      </c>
      <c r="B151" s="39" t="s">
        <v>350</v>
      </c>
      <c r="C151" s="68" t="s">
        <v>351</v>
      </c>
      <c r="D151" s="40" t="s">
        <v>352</v>
      </c>
      <c r="E151" s="39" t="s">
        <v>353</v>
      </c>
      <c r="F151" s="39">
        <v>7</v>
      </c>
      <c r="G151" s="69" t="s">
        <v>354</v>
      </c>
      <c r="H151" s="39">
        <v>12</v>
      </c>
      <c r="I151" s="52" t="s">
        <v>355</v>
      </c>
      <c r="J151" s="52"/>
      <c r="K151" s="42"/>
      <c r="L151" s="39">
        <v>1</v>
      </c>
      <c r="M151" s="14"/>
      <c r="N151" s="74"/>
      <c r="O151" s="74"/>
      <c r="P151" s="74"/>
      <c r="Q151" s="74"/>
    </row>
    <row r="152" spans="1:17" ht="13.5" thickBot="1" x14ac:dyDescent="0.25">
      <c r="A152" s="43">
        <v>151</v>
      </c>
      <c r="B152" s="43" t="s">
        <v>350</v>
      </c>
      <c r="C152" s="70" t="s">
        <v>351</v>
      </c>
      <c r="D152" s="44" t="s">
        <v>352</v>
      </c>
      <c r="E152" s="43" t="s">
        <v>353</v>
      </c>
      <c r="F152" s="43">
        <v>8</v>
      </c>
      <c r="G152" s="51">
        <v>18.2</v>
      </c>
      <c r="H152" s="43">
        <v>8</v>
      </c>
      <c r="I152" s="62" t="s">
        <v>356</v>
      </c>
      <c r="J152" s="62"/>
      <c r="K152" s="46"/>
      <c r="L152" s="43">
        <v>3</v>
      </c>
      <c r="M152" s="14"/>
      <c r="N152" s="14"/>
      <c r="O152" s="74"/>
      <c r="P152" s="74"/>
      <c r="Q152" s="74"/>
    </row>
    <row r="153" spans="1:17" x14ac:dyDescent="0.2">
      <c r="A153" s="39">
        <v>152</v>
      </c>
      <c r="B153" s="39" t="s">
        <v>357</v>
      </c>
      <c r="C153" s="39" t="s">
        <v>358</v>
      </c>
      <c r="D153" s="40" t="s">
        <v>359</v>
      </c>
      <c r="E153" s="39" t="s">
        <v>360</v>
      </c>
      <c r="F153" s="39"/>
      <c r="G153" s="39" t="s">
        <v>361</v>
      </c>
      <c r="H153" s="39"/>
      <c r="I153" s="41" t="s">
        <v>362</v>
      </c>
      <c r="J153" s="41" t="s">
        <v>363</v>
      </c>
      <c r="K153" s="42" t="s">
        <v>364</v>
      </c>
      <c r="L153" s="39">
        <v>1</v>
      </c>
      <c r="M153" s="14"/>
      <c r="N153" s="74"/>
      <c r="O153" s="74"/>
      <c r="P153" s="74"/>
      <c r="Q153" s="74"/>
    </row>
    <row r="154" spans="1:17" ht="38.25" x14ac:dyDescent="0.2">
      <c r="A154" s="14">
        <v>153</v>
      </c>
      <c r="B154" s="14" t="s">
        <v>357</v>
      </c>
      <c r="C154" s="14" t="s">
        <v>358</v>
      </c>
      <c r="D154" s="15" t="s">
        <v>359</v>
      </c>
      <c r="E154" s="14" t="s">
        <v>360</v>
      </c>
      <c r="F154" s="14"/>
      <c r="G154" s="14" t="s">
        <v>361</v>
      </c>
      <c r="H154" s="14"/>
      <c r="I154" s="26" t="s">
        <v>365</v>
      </c>
      <c r="J154" s="26" t="s">
        <v>366</v>
      </c>
      <c r="K154" s="32" t="s">
        <v>364</v>
      </c>
      <c r="L154" s="14">
        <v>1</v>
      </c>
      <c r="M154" s="14"/>
      <c r="N154" s="74"/>
      <c r="O154" s="74"/>
      <c r="P154" s="74"/>
      <c r="Q154" s="74"/>
    </row>
    <row r="155" spans="1:17" ht="25.5" x14ac:dyDescent="0.2">
      <c r="A155" s="14">
        <v>154</v>
      </c>
      <c r="B155" s="14" t="s">
        <v>357</v>
      </c>
      <c r="C155" s="14" t="s">
        <v>358</v>
      </c>
      <c r="D155" s="15" t="s">
        <v>359</v>
      </c>
      <c r="E155" s="14" t="s">
        <v>360</v>
      </c>
      <c r="F155" s="14"/>
      <c r="G155" s="14" t="s">
        <v>361</v>
      </c>
      <c r="H155" s="14"/>
      <c r="I155" s="26" t="s">
        <v>367</v>
      </c>
      <c r="J155" s="26" t="s">
        <v>368</v>
      </c>
      <c r="K155" s="32" t="s">
        <v>364</v>
      </c>
      <c r="L155" s="14">
        <v>3</v>
      </c>
      <c r="M155" s="14"/>
      <c r="N155" s="14"/>
      <c r="O155" s="74"/>
      <c r="P155" s="74"/>
      <c r="Q155" s="74"/>
    </row>
    <row r="156" spans="1:17" ht="25.5" x14ac:dyDescent="0.2">
      <c r="A156" s="14">
        <v>155</v>
      </c>
      <c r="B156" s="14" t="s">
        <v>357</v>
      </c>
      <c r="C156" s="14" t="s">
        <v>358</v>
      </c>
      <c r="D156" s="15" t="s">
        <v>359</v>
      </c>
      <c r="E156" s="14" t="s">
        <v>360</v>
      </c>
      <c r="F156" s="14">
        <v>2</v>
      </c>
      <c r="G156" s="14" t="s">
        <v>196</v>
      </c>
      <c r="H156" s="14">
        <v>28</v>
      </c>
      <c r="I156" s="26" t="s">
        <v>369</v>
      </c>
      <c r="J156" s="26" t="s">
        <v>370</v>
      </c>
      <c r="K156" s="32" t="s">
        <v>364</v>
      </c>
      <c r="L156" s="14">
        <v>2</v>
      </c>
      <c r="M156" s="14"/>
      <c r="N156" s="14"/>
      <c r="O156" s="74"/>
      <c r="P156" s="74"/>
      <c r="Q156" s="74"/>
    </row>
    <row r="157" spans="1:17" ht="38.25" x14ac:dyDescent="0.2">
      <c r="A157" s="14">
        <v>156</v>
      </c>
      <c r="B157" s="14" t="s">
        <v>357</v>
      </c>
      <c r="C157" s="14" t="s">
        <v>358</v>
      </c>
      <c r="D157" s="15" t="s">
        <v>359</v>
      </c>
      <c r="E157" s="14" t="s">
        <v>360</v>
      </c>
      <c r="F157" s="14">
        <v>3</v>
      </c>
      <c r="G157" s="14" t="s">
        <v>103</v>
      </c>
      <c r="H157" s="14">
        <v>11</v>
      </c>
      <c r="I157" s="26" t="s">
        <v>371</v>
      </c>
      <c r="J157" s="26" t="s">
        <v>372</v>
      </c>
      <c r="K157" s="32" t="s">
        <v>364</v>
      </c>
      <c r="L157" s="14">
        <v>2</v>
      </c>
      <c r="M157" s="14"/>
      <c r="N157" s="14"/>
      <c r="O157" s="74"/>
      <c r="P157" s="74"/>
      <c r="Q157" s="74"/>
    </row>
    <row r="158" spans="1:17" ht="13.5" thickBot="1" x14ac:dyDescent="0.25">
      <c r="A158" s="43">
        <v>157</v>
      </c>
      <c r="B158" s="43" t="s">
        <v>357</v>
      </c>
      <c r="C158" s="43" t="s">
        <v>358</v>
      </c>
      <c r="D158" s="44" t="s">
        <v>359</v>
      </c>
      <c r="E158" s="43" t="s">
        <v>360</v>
      </c>
      <c r="F158" s="43">
        <v>4</v>
      </c>
      <c r="G158" s="43" t="s">
        <v>335</v>
      </c>
      <c r="H158" s="43">
        <v>32</v>
      </c>
      <c r="I158" s="45" t="s">
        <v>373</v>
      </c>
      <c r="J158" s="45" t="s">
        <v>374</v>
      </c>
      <c r="K158" s="46"/>
      <c r="L158" s="43">
        <v>2</v>
      </c>
      <c r="M158" s="14"/>
      <c r="N158" s="14"/>
      <c r="O158" s="74"/>
      <c r="P158" s="74"/>
      <c r="Q158" s="74"/>
    </row>
    <row r="159" spans="1:17" x14ac:dyDescent="0.2">
      <c r="A159" s="39">
        <v>158</v>
      </c>
      <c r="B159" s="39" t="s">
        <v>375</v>
      </c>
      <c r="C159" s="39" t="s">
        <v>376</v>
      </c>
      <c r="D159" s="40" t="s">
        <v>377</v>
      </c>
      <c r="E159" s="39" t="s">
        <v>378</v>
      </c>
      <c r="F159" s="39" t="s">
        <v>379</v>
      </c>
      <c r="G159" s="39">
        <v>0</v>
      </c>
      <c r="H159" s="39">
        <v>9</v>
      </c>
      <c r="I159" s="41" t="s">
        <v>380</v>
      </c>
      <c r="J159" s="41" t="s">
        <v>381</v>
      </c>
      <c r="K159" s="42"/>
      <c r="L159" s="39">
        <v>2</v>
      </c>
      <c r="M159" s="14"/>
      <c r="N159" s="14"/>
      <c r="O159" s="74"/>
      <c r="P159" s="74"/>
      <c r="Q159" s="74"/>
    </row>
    <row r="160" spans="1:17" ht="38.25" x14ac:dyDescent="0.2">
      <c r="A160" s="14">
        <v>159</v>
      </c>
      <c r="B160" s="14" t="s">
        <v>375</v>
      </c>
      <c r="C160" s="14" t="s">
        <v>376</v>
      </c>
      <c r="D160" s="15" t="s">
        <v>377</v>
      </c>
      <c r="E160" s="14" t="s">
        <v>378</v>
      </c>
      <c r="F160" s="14">
        <v>0</v>
      </c>
      <c r="G160" s="14">
        <v>0</v>
      </c>
      <c r="H160" s="14">
        <v>0</v>
      </c>
      <c r="I160" s="26" t="s">
        <v>382</v>
      </c>
      <c r="J160" s="26" t="s">
        <v>383</v>
      </c>
      <c r="K160" s="32"/>
      <c r="L160" s="14">
        <v>2</v>
      </c>
      <c r="M160" s="14"/>
      <c r="N160" s="14"/>
      <c r="O160" s="74"/>
      <c r="P160" s="74"/>
      <c r="Q160" s="74"/>
    </row>
    <row r="161" spans="1:17" x14ac:dyDescent="0.2">
      <c r="A161" s="14">
        <v>160</v>
      </c>
      <c r="B161" s="14" t="s">
        <v>375</v>
      </c>
      <c r="C161" s="14" t="s">
        <v>376</v>
      </c>
      <c r="D161" s="15" t="s">
        <v>377</v>
      </c>
      <c r="E161" s="14" t="s">
        <v>378</v>
      </c>
      <c r="F161" s="14">
        <v>1</v>
      </c>
      <c r="G161" s="14">
        <v>3</v>
      </c>
      <c r="H161" s="14">
        <v>5</v>
      </c>
      <c r="I161" s="26" t="s">
        <v>384</v>
      </c>
      <c r="J161" s="26" t="s">
        <v>385</v>
      </c>
      <c r="K161" s="32"/>
      <c r="L161" s="14">
        <v>1</v>
      </c>
      <c r="M161" s="14"/>
      <c r="N161" s="74"/>
      <c r="O161" s="74"/>
      <c r="P161" s="74"/>
      <c r="Q161" s="74"/>
    </row>
    <row r="162" spans="1:17" ht="51" x14ac:dyDescent="0.2">
      <c r="A162" s="14">
        <v>161</v>
      </c>
      <c r="B162" s="14" t="s">
        <v>375</v>
      </c>
      <c r="C162" s="14" t="s">
        <v>376</v>
      </c>
      <c r="D162" s="15" t="s">
        <v>377</v>
      </c>
      <c r="E162" s="14" t="s">
        <v>378</v>
      </c>
      <c r="F162" s="14">
        <v>2</v>
      </c>
      <c r="G162" s="14" t="s">
        <v>38</v>
      </c>
      <c r="H162" s="14">
        <v>16</v>
      </c>
      <c r="I162" s="26" t="s">
        <v>386</v>
      </c>
      <c r="J162" s="26" t="s">
        <v>387</v>
      </c>
      <c r="K162" s="32"/>
      <c r="L162" s="14">
        <v>2</v>
      </c>
      <c r="M162" s="14"/>
      <c r="N162" s="14"/>
      <c r="O162" s="74"/>
      <c r="P162" s="74"/>
      <c r="Q162" s="74"/>
    </row>
    <row r="163" spans="1:17" ht="25.5" x14ac:dyDescent="0.2">
      <c r="A163" s="14">
        <v>162</v>
      </c>
      <c r="B163" s="14" t="s">
        <v>375</v>
      </c>
      <c r="C163" s="14" t="s">
        <v>376</v>
      </c>
      <c r="D163" s="15" t="s">
        <v>377</v>
      </c>
      <c r="E163" s="14" t="s">
        <v>378</v>
      </c>
      <c r="F163" s="14">
        <v>2</v>
      </c>
      <c r="G163" s="14" t="s">
        <v>38</v>
      </c>
      <c r="H163" s="14">
        <v>18</v>
      </c>
      <c r="I163" s="26" t="s">
        <v>388</v>
      </c>
      <c r="J163" s="26" t="s">
        <v>389</v>
      </c>
      <c r="K163" s="32"/>
      <c r="L163" s="14">
        <v>2</v>
      </c>
      <c r="M163" s="14"/>
      <c r="N163" s="14"/>
      <c r="O163" s="74"/>
      <c r="P163" s="74"/>
      <c r="Q163" s="74"/>
    </row>
    <row r="164" spans="1:17" x14ac:dyDescent="0.2">
      <c r="A164" s="14">
        <v>163</v>
      </c>
      <c r="B164" s="14" t="s">
        <v>375</v>
      </c>
      <c r="C164" s="14" t="s">
        <v>376</v>
      </c>
      <c r="D164" s="15" t="s">
        <v>377</v>
      </c>
      <c r="E164" s="14" t="s">
        <v>378</v>
      </c>
      <c r="F164" s="14">
        <v>2</v>
      </c>
      <c r="G164" s="14" t="s">
        <v>38</v>
      </c>
      <c r="H164" s="14">
        <v>22</v>
      </c>
      <c r="I164" s="26" t="s">
        <v>390</v>
      </c>
      <c r="J164" s="26" t="s">
        <v>391</v>
      </c>
      <c r="K164" s="32"/>
      <c r="L164" s="14">
        <v>2</v>
      </c>
      <c r="M164" s="14"/>
      <c r="N164" s="14"/>
      <c r="O164" s="74"/>
      <c r="P164" s="74"/>
      <c r="Q164" s="74"/>
    </row>
    <row r="165" spans="1:17" ht="51" x14ac:dyDescent="0.2">
      <c r="A165" s="14">
        <v>164</v>
      </c>
      <c r="B165" s="14" t="s">
        <v>375</v>
      </c>
      <c r="C165" s="14" t="s">
        <v>376</v>
      </c>
      <c r="D165" s="15" t="s">
        <v>377</v>
      </c>
      <c r="E165" s="14" t="s">
        <v>378</v>
      </c>
      <c r="F165" s="14">
        <v>2</v>
      </c>
      <c r="G165" s="14" t="s">
        <v>196</v>
      </c>
      <c r="H165" s="14">
        <v>27</v>
      </c>
      <c r="I165" s="26" t="s">
        <v>392</v>
      </c>
      <c r="J165" s="26" t="s">
        <v>393</v>
      </c>
      <c r="K165" s="32"/>
      <c r="L165" s="14">
        <v>2</v>
      </c>
      <c r="M165" s="14"/>
      <c r="N165" s="14"/>
      <c r="O165" s="74"/>
      <c r="P165" s="74"/>
      <c r="Q165" s="74"/>
    </row>
    <row r="166" spans="1:17" ht="38.25" x14ac:dyDescent="0.2">
      <c r="A166" s="14">
        <v>165</v>
      </c>
      <c r="B166" s="14" t="s">
        <v>375</v>
      </c>
      <c r="C166" s="14" t="s">
        <v>376</v>
      </c>
      <c r="D166" s="15" t="s">
        <v>377</v>
      </c>
      <c r="E166" s="14" t="s">
        <v>378</v>
      </c>
      <c r="F166" s="14">
        <v>4</v>
      </c>
      <c r="G166" s="14" t="s">
        <v>394</v>
      </c>
      <c r="H166" s="14">
        <v>8</v>
      </c>
      <c r="I166" s="26" t="s">
        <v>395</v>
      </c>
      <c r="J166" s="26" t="s">
        <v>396</v>
      </c>
      <c r="K166" s="32"/>
      <c r="L166" s="14">
        <v>1</v>
      </c>
      <c r="M166" s="14"/>
      <c r="N166" s="74"/>
      <c r="O166" s="74"/>
      <c r="P166" s="74"/>
      <c r="Q166" s="74"/>
    </row>
    <row r="167" spans="1:17" ht="25.5" x14ac:dyDescent="0.2">
      <c r="A167" s="14">
        <v>166</v>
      </c>
      <c r="B167" s="14" t="s">
        <v>375</v>
      </c>
      <c r="C167" s="14" t="s">
        <v>376</v>
      </c>
      <c r="D167" s="15" t="s">
        <v>377</v>
      </c>
      <c r="E167" s="14" t="s">
        <v>378</v>
      </c>
      <c r="F167" s="14">
        <v>4</v>
      </c>
      <c r="G167" s="14" t="s">
        <v>332</v>
      </c>
      <c r="H167" s="14">
        <v>16</v>
      </c>
      <c r="I167" s="26" t="s">
        <v>397</v>
      </c>
      <c r="J167" s="26" t="s">
        <v>398</v>
      </c>
      <c r="K167" s="32"/>
      <c r="L167" s="14">
        <v>1</v>
      </c>
      <c r="M167" s="14"/>
      <c r="N167" s="74"/>
      <c r="O167" s="74"/>
      <c r="P167" s="74"/>
      <c r="Q167" s="74"/>
    </row>
    <row r="168" spans="1:17" ht="25.5" x14ac:dyDescent="0.2">
      <c r="A168" s="14">
        <v>167</v>
      </c>
      <c r="B168" s="14" t="s">
        <v>375</v>
      </c>
      <c r="C168" s="14" t="s">
        <v>376</v>
      </c>
      <c r="D168" s="15" t="s">
        <v>377</v>
      </c>
      <c r="E168" s="14" t="s">
        <v>378</v>
      </c>
      <c r="F168" s="14">
        <v>4</v>
      </c>
      <c r="G168" s="14" t="s">
        <v>332</v>
      </c>
      <c r="H168" s="14">
        <v>18</v>
      </c>
      <c r="I168" s="26" t="s">
        <v>397</v>
      </c>
      <c r="J168" s="26" t="s">
        <v>398</v>
      </c>
      <c r="K168" s="32"/>
      <c r="L168" s="14">
        <v>1</v>
      </c>
      <c r="M168" s="14"/>
      <c r="N168" s="74"/>
      <c r="O168" s="74"/>
      <c r="P168" s="74"/>
      <c r="Q168" s="74"/>
    </row>
    <row r="169" spans="1:17" ht="25.5" x14ac:dyDescent="0.2">
      <c r="A169" s="14">
        <v>168</v>
      </c>
      <c r="B169" s="14" t="s">
        <v>375</v>
      </c>
      <c r="C169" s="14" t="s">
        <v>376</v>
      </c>
      <c r="D169" s="15" t="s">
        <v>377</v>
      </c>
      <c r="E169" s="14" t="s">
        <v>378</v>
      </c>
      <c r="F169" s="14">
        <v>4</v>
      </c>
      <c r="G169" s="14" t="s">
        <v>332</v>
      </c>
      <c r="H169" s="14">
        <v>19</v>
      </c>
      <c r="I169" s="26" t="s">
        <v>397</v>
      </c>
      <c r="J169" s="26" t="s">
        <v>398</v>
      </c>
      <c r="K169" s="32"/>
      <c r="L169" s="14">
        <v>1</v>
      </c>
      <c r="M169" s="14"/>
      <c r="N169" s="74"/>
      <c r="O169" s="74"/>
      <c r="P169" s="74"/>
      <c r="Q169" s="74"/>
    </row>
    <row r="170" spans="1:17" ht="25.5" x14ac:dyDescent="0.2">
      <c r="A170" s="14">
        <v>169</v>
      </c>
      <c r="B170" s="14" t="s">
        <v>375</v>
      </c>
      <c r="C170" s="14" t="s">
        <v>376</v>
      </c>
      <c r="D170" s="15" t="s">
        <v>377</v>
      </c>
      <c r="E170" s="14" t="s">
        <v>378</v>
      </c>
      <c r="F170" s="14">
        <v>5</v>
      </c>
      <c r="G170" s="14" t="s">
        <v>399</v>
      </c>
      <c r="H170" s="14">
        <v>16</v>
      </c>
      <c r="I170" s="26" t="s">
        <v>397</v>
      </c>
      <c r="J170" s="26" t="s">
        <v>398</v>
      </c>
      <c r="K170" s="32"/>
      <c r="L170" s="14">
        <v>1</v>
      </c>
      <c r="M170" s="14"/>
      <c r="N170" s="74"/>
      <c r="O170" s="74"/>
      <c r="P170" s="74"/>
      <c r="Q170" s="74"/>
    </row>
    <row r="171" spans="1:17" ht="25.5" x14ac:dyDescent="0.2">
      <c r="A171" s="14">
        <v>170</v>
      </c>
      <c r="B171" s="14" t="s">
        <v>375</v>
      </c>
      <c r="C171" s="14" t="s">
        <v>376</v>
      </c>
      <c r="D171" s="15" t="s">
        <v>377</v>
      </c>
      <c r="E171" s="14" t="s">
        <v>378</v>
      </c>
      <c r="F171" s="14">
        <v>6</v>
      </c>
      <c r="G171" s="14" t="s">
        <v>209</v>
      </c>
      <c r="H171" s="14">
        <v>8</v>
      </c>
      <c r="I171" s="26" t="s">
        <v>397</v>
      </c>
      <c r="J171" s="26" t="s">
        <v>398</v>
      </c>
      <c r="K171" s="32"/>
      <c r="L171" s="14">
        <v>1</v>
      </c>
      <c r="M171" s="14"/>
      <c r="N171" s="74"/>
      <c r="O171" s="74"/>
      <c r="P171" s="74"/>
      <c r="Q171" s="74"/>
    </row>
    <row r="172" spans="1:17" ht="25.5" x14ac:dyDescent="0.2">
      <c r="A172" s="14">
        <v>171</v>
      </c>
      <c r="B172" s="14" t="s">
        <v>375</v>
      </c>
      <c r="C172" s="14" t="s">
        <v>376</v>
      </c>
      <c r="D172" s="15" t="s">
        <v>377</v>
      </c>
      <c r="E172" s="14" t="s">
        <v>378</v>
      </c>
      <c r="F172" s="14">
        <v>7</v>
      </c>
      <c r="G172" s="14" t="s">
        <v>115</v>
      </c>
      <c r="H172" s="14">
        <v>2</v>
      </c>
      <c r="I172" s="26" t="s">
        <v>397</v>
      </c>
      <c r="J172" s="26" t="s">
        <v>398</v>
      </c>
      <c r="K172" s="32"/>
      <c r="L172" s="14">
        <v>1</v>
      </c>
      <c r="M172" s="14"/>
      <c r="N172" s="74"/>
      <c r="O172" s="74"/>
      <c r="P172" s="74"/>
      <c r="Q172" s="74"/>
    </row>
    <row r="173" spans="1:17" ht="89.25" x14ac:dyDescent="0.2">
      <c r="A173" s="14">
        <v>172</v>
      </c>
      <c r="B173" s="14" t="s">
        <v>375</v>
      </c>
      <c r="C173" s="14" t="s">
        <v>376</v>
      </c>
      <c r="D173" s="15" t="s">
        <v>377</v>
      </c>
      <c r="E173" s="14" t="s">
        <v>378</v>
      </c>
      <c r="F173" s="14">
        <v>7</v>
      </c>
      <c r="G173" s="14" t="s">
        <v>400</v>
      </c>
      <c r="H173" s="14">
        <v>15</v>
      </c>
      <c r="I173" s="26" t="s">
        <v>401</v>
      </c>
      <c r="J173" s="26" t="s">
        <v>402</v>
      </c>
      <c r="K173" s="32"/>
      <c r="L173" s="14">
        <v>2</v>
      </c>
      <c r="M173" s="14"/>
      <c r="N173" s="14"/>
      <c r="O173" s="74"/>
      <c r="P173" s="74"/>
      <c r="Q173" s="74"/>
    </row>
    <row r="174" spans="1:17" ht="102" x14ac:dyDescent="0.2">
      <c r="A174" s="14">
        <v>173</v>
      </c>
      <c r="B174" s="14" t="s">
        <v>375</v>
      </c>
      <c r="C174" s="14" t="s">
        <v>376</v>
      </c>
      <c r="D174" s="15" t="s">
        <v>377</v>
      </c>
      <c r="E174" s="14" t="s">
        <v>378</v>
      </c>
      <c r="F174" s="14">
        <v>0</v>
      </c>
      <c r="G174" s="14" t="s">
        <v>403</v>
      </c>
      <c r="H174" s="14">
        <v>0</v>
      </c>
      <c r="I174" s="26" t="s">
        <v>404</v>
      </c>
      <c r="J174" s="26" t="s">
        <v>405</v>
      </c>
      <c r="K174" s="32"/>
      <c r="L174" s="14">
        <v>2</v>
      </c>
      <c r="M174" s="14"/>
      <c r="N174" s="14"/>
      <c r="O174" s="74"/>
      <c r="P174" s="74"/>
      <c r="Q174" s="74"/>
    </row>
    <row r="175" spans="1:17" ht="51" x14ac:dyDescent="0.2">
      <c r="A175" s="14">
        <v>174</v>
      </c>
      <c r="B175" s="14" t="s">
        <v>375</v>
      </c>
      <c r="C175" s="14" t="s">
        <v>376</v>
      </c>
      <c r="D175" s="15" t="s">
        <v>377</v>
      </c>
      <c r="E175" s="14" t="s">
        <v>378</v>
      </c>
      <c r="F175" s="14">
        <v>0</v>
      </c>
      <c r="G175" s="14">
        <v>0</v>
      </c>
      <c r="H175" s="14">
        <v>0</v>
      </c>
      <c r="I175" s="26" t="s">
        <v>406</v>
      </c>
      <c r="J175" s="26" t="s">
        <v>407</v>
      </c>
      <c r="K175" s="32"/>
      <c r="L175" s="14">
        <v>1</v>
      </c>
      <c r="M175" s="14"/>
      <c r="N175" s="74"/>
      <c r="O175" s="74"/>
      <c r="P175" s="74"/>
      <c r="Q175" s="74"/>
    </row>
    <row r="176" spans="1:17" ht="25.5" x14ac:dyDescent="0.2">
      <c r="A176" s="14">
        <v>175</v>
      </c>
      <c r="B176" s="14" t="s">
        <v>375</v>
      </c>
      <c r="C176" s="14" t="s">
        <v>376</v>
      </c>
      <c r="D176" s="15" t="s">
        <v>377</v>
      </c>
      <c r="E176" s="14" t="s">
        <v>378</v>
      </c>
      <c r="F176" s="14">
        <v>8</v>
      </c>
      <c r="G176" s="14" t="s">
        <v>216</v>
      </c>
      <c r="H176" s="14">
        <v>2</v>
      </c>
      <c r="I176" s="26" t="s">
        <v>408</v>
      </c>
      <c r="J176" s="26" t="s">
        <v>409</v>
      </c>
      <c r="K176" s="32"/>
      <c r="L176" s="14">
        <v>2</v>
      </c>
      <c r="M176" s="14"/>
      <c r="N176" s="14"/>
      <c r="O176" s="74"/>
      <c r="P176" s="74"/>
      <c r="Q176" s="74"/>
    </row>
    <row r="177" spans="1:17" ht="76.5" x14ac:dyDescent="0.2">
      <c r="A177" s="14">
        <v>176</v>
      </c>
      <c r="B177" s="14" t="s">
        <v>375</v>
      </c>
      <c r="C177" s="14" t="s">
        <v>376</v>
      </c>
      <c r="D177" s="15" t="s">
        <v>377</v>
      </c>
      <c r="E177" s="14" t="s">
        <v>378</v>
      </c>
      <c r="F177" s="14">
        <v>8</v>
      </c>
      <c r="G177" s="14" t="s">
        <v>216</v>
      </c>
      <c r="H177" s="14">
        <v>6</v>
      </c>
      <c r="I177" s="26" t="s">
        <v>410</v>
      </c>
      <c r="J177" s="26" t="s">
        <v>411</v>
      </c>
      <c r="K177" s="32"/>
      <c r="L177" s="14">
        <v>2</v>
      </c>
      <c r="M177" s="14"/>
      <c r="N177" s="14"/>
      <c r="O177" s="74"/>
      <c r="P177" s="74"/>
      <c r="Q177" s="74"/>
    </row>
    <row r="178" spans="1:17" ht="76.5" x14ac:dyDescent="0.2">
      <c r="A178" s="14">
        <v>177</v>
      </c>
      <c r="B178" s="14" t="s">
        <v>375</v>
      </c>
      <c r="C178" s="14" t="s">
        <v>376</v>
      </c>
      <c r="D178" s="15" t="s">
        <v>377</v>
      </c>
      <c r="E178" s="14" t="s">
        <v>378</v>
      </c>
      <c r="F178" s="14">
        <v>8</v>
      </c>
      <c r="G178" s="14" t="s">
        <v>216</v>
      </c>
      <c r="H178" s="14">
        <v>9</v>
      </c>
      <c r="I178" s="26" t="s">
        <v>412</v>
      </c>
      <c r="J178" s="26" t="s">
        <v>413</v>
      </c>
      <c r="K178" s="32"/>
      <c r="L178" s="14">
        <v>3</v>
      </c>
      <c r="M178" s="14"/>
      <c r="N178" s="14"/>
      <c r="O178" s="74"/>
      <c r="P178" s="74"/>
      <c r="Q178" s="74"/>
    </row>
    <row r="179" spans="1:17" x14ac:dyDescent="0.2">
      <c r="A179" s="14">
        <v>178</v>
      </c>
      <c r="B179" s="14" t="s">
        <v>375</v>
      </c>
      <c r="C179" s="14" t="s">
        <v>376</v>
      </c>
      <c r="D179" s="15" t="s">
        <v>377</v>
      </c>
      <c r="E179" s="14" t="s">
        <v>378</v>
      </c>
      <c r="F179" s="14">
        <v>6</v>
      </c>
      <c r="G179" s="14" t="s">
        <v>112</v>
      </c>
      <c r="H179" s="14">
        <v>20</v>
      </c>
      <c r="I179" s="26" t="s">
        <v>414</v>
      </c>
      <c r="J179" s="26" t="s">
        <v>415</v>
      </c>
      <c r="K179" s="32"/>
      <c r="L179" s="14">
        <v>1</v>
      </c>
      <c r="M179" s="14"/>
      <c r="N179" s="74"/>
      <c r="O179" s="74"/>
      <c r="P179" s="74"/>
      <c r="Q179" s="74"/>
    </row>
    <row r="180" spans="1:17" ht="51.75" thickBot="1" x14ac:dyDescent="0.25">
      <c r="A180" s="43">
        <v>179</v>
      </c>
      <c r="B180" s="43" t="s">
        <v>375</v>
      </c>
      <c r="C180" s="43" t="s">
        <v>376</v>
      </c>
      <c r="D180" s="44" t="s">
        <v>377</v>
      </c>
      <c r="E180" s="43" t="s">
        <v>378</v>
      </c>
      <c r="F180" s="43">
        <v>8</v>
      </c>
      <c r="G180" s="43" t="s">
        <v>216</v>
      </c>
      <c r="H180" s="43">
        <v>9</v>
      </c>
      <c r="I180" s="45" t="s">
        <v>416</v>
      </c>
      <c r="J180" s="45" t="s">
        <v>417</v>
      </c>
      <c r="K180" s="46"/>
      <c r="L180" s="43">
        <v>1</v>
      </c>
      <c r="M180" s="14"/>
      <c r="N180" s="74"/>
      <c r="O180" s="74"/>
      <c r="P180" s="74"/>
      <c r="Q180" s="74"/>
    </row>
    <row r="181" spans="1:17" ht="25.5" x14ac:dyDescent="0.2">
      <c r="A181" s="39">
        <v>180</v>
      </c>
      <c r="B181" s="39" t="s">
        <v>418</v>
      </c>
      <c r="C181" s="39" t="s">
        <v>419</v>
      </c>
      <c r="D181" s="40" t="s">
        <v>420</v>
      </c>
      <c r="E181" s="39"/>
      <c r="F181" s="39">
        <v>2</v>
      </c>
      <c r="G181" s="39" t="s">
        <v>38</v>
      </c>
      <c r="H181" s="39">
        <v>24</v>
      </c>
      <c r="I181" s="41" t="s">
        <v>421</v>
      </c>
      <c r="J181" s="41" t="s">
        <v>422</v>
      </c>
      <c r="K181" s="42" t="s">
        <v>423</v>
      </c>
      <c r="L181" s="39">
        <v>1</v>
      </c>
      <c r="M181" s="14"/>
      <c r="N181" s="14"/>
      <c r="O181" s="74"/>
      <c r="P181" s="74"/>
      <c r="Q181" s="74"/>
    </row>
    <row r="182" spans="1:17" ht="25.5" x14ac:dyDescent="0.2">
      <c r="A182" s="14">
        <v>181</v>
      </c>
      <c r="B182" s="14" t="s">
        <v>418</v>
      </c>
      <c r="C182" s="14" t="s">
        <v>419</v>
      </c>
      <c r="D182" s="15" t="s">
        <v>420</v>
      </c>
      <c r="E182" s="14"/>
      <c r="F182" s="14">
        <v>2</v>
      </c>
      <c r="G182" s="14" t="s">
        <v>38</v>
      </c>
      <c r="H182" s="14">
        <v>28</v>
      </c>
      <c r="I182" s="26" t="s">
        <v>424</v>
      </c>
      <c r="J182" s="26" t="s">
        <v>425</v>
      </c>
      <c r="K182" s="32" t="s">
        <v>423</v>
      </c>
      <c r="L182" s="14">
        <v>1</v>
      </c>
      <c r="M182" s="14" t="s">
        <v>487</v>
      </c>
      <c r="N182" s="14" t="s">
        <v>500</v>
      </c>
      <c r="O182" s="74"/>
      <c r="P182" s="74"/>
      <c r="Q182" s="74"/>
    </row>
    <row r="183" spans="1:17" ht="63.75" x14ac:dyDescent="0.2">
      <c r="A183" s="14">
        <v>182</v>
      </c>
      <c r="B183" s="14" t="s">
        <v>418</v>
      </c>
      <c r="C183" s="14" t="s">
        <v>419</v>
      </c>
      <c r="D183" s="15" t="s">
        <v>420</v>
      </c>
      <c r="E183" s="14"/>
      <c r="F183" s="14">
        <v>3</v>
      </c>
      <c r="G183" s="14" t="s">
        <v>426</v>
      </c>
      <c r="H183" s="14">
        <v>6</v>
      </c>
      <c r="I183" s="26" t="s">
        <v>427</v>
      </c>
      <c r="J183" s="26" t="s">
        <v>428</v>
      </c>
      <c r="K183" s="32" t="s">
        <v>364</v>
      </c>
      <c r="L183" s="14">
        <v>2</v>
      </c>
      <c r="M183" s="14" t="s">
        <v>487</v>
      </c>
      <c r="N183" s="98" t="s">
        <v>492</v>
      </c>
      <c r="O183" s="75"/>
      <c r="P183" s="74"/>
      <c r="Q183" s="74"/>
    </row>
    <row r="184" spans="1:17" ht="51" x14ac:dyDescent="0.2">
      <c r="A184" s="14">
        <v>183</v>
      </c>
      <c r="B184" s="14" t="s">
        <v>418</v>
      </c>
      <c r="C184" s="14" t="s">
        <v>419</v>
      </c>
      <c r="D184" s="15" t="s">
        <v>420</v>
      </c>
      <c r="E184" s="14"/>
      <c r="F184" s="14">
        <v>3</v>
      </c>
      <c r="G184" s="14" t="s">
        <v>426</v>
      </c>
      <c r="H184" s="14">
        <v>8</v>
      </c>
      <c r="I184" s="26" t="s">
        <v>429</v>
      </c>
      <c r="J184" s="26" t="s">
        <v>430</v>
      </c>
      <c r="K184" s="32" t="s">
        <v>364</v>
      </c>
      <c r="L184" s="14">
        <v>3</v>
      </c>
      <c r="M184" s="14" t="s">
        <v>487</v>
      </c>
      <c r="N184" s="98" t="s">
        <v>501</v>
      </c>
      <c r="O184" s="74"/>
      <c r="P184" s="74"/>
      <c r="Q184" s="74"/>
    </row>
    <row r="185" spans="1:17" ht="51" x14ac:dyDescent="0.2">
      <c r="A185" s="14">
        <v>184</v>
      </c>
      <c r="B185" s="14" t="s">
        <v>418</v>
      </c>
      <c r="C185" s="14" t="s">
        <v>419</v>
      </c>
      <c r="D185" s="15" t="s">
        <v>420</v>
      </c>
      <c r="E185" s="14"/>
      <c r="F185" s="14">
        <v>3</v>
      </c>
      <c r="G185" s="14" t="s">
        <v>426</v>
      </c>
      <c r="H185" s="14">
        <v>9</v>
      </c>
      <c r="I185" s="26" t="s">
        <v>431</v>
      </c>
      <c r="J185" s="26" t="s">
        <v>432</v>
      </c>
      <c r="K185" s="32" t="s">
        <v>364</v>
      </c>
      <c r="L185" s="14">
        <v>3</v>
      </c>
      <c r="M185" s="14" t="s">
        <v>488</v>
      </c>
      <c r="N185" s="99" t="s">
        <v>508</v>
      </c>
      <c r="O185" s="74"/>
      <c r="P185" s="74"/>
      <c r="Q185" s="74"/>
    </row>
    <row r="186" spans="1:17" ht="76.5" x14ac:dyDescent="0.2">
      <c r="A186" s="14">
        <v>185</v>
      </c>
      <c r="B186" s="14" t="s">
        <v>418</v>
      </c>
      <c r="C186" s="14" t="s">
        <v>419</v>
      </c>
      <c r="D186" s="15" t="s">
        <v>420</v>
      </c>
      <c r="E186" s="14"/>
      <c r="F186" s="14">
        <v>3</v>
      </c>
      <c r="G186" s="14" t="s">
        <v>426</v>
      </c>
      <c r="H186" s="14">
        <v>9</v>
      </c>
      <c r="I186" s="26" t="s">
        <v>433</v>
      </c>
      <c r="J186" s="26" t="s">
        <v>434</v>
      </c>
      <c r="K186" s="32" t="s">
        <v>364</v>
      </c>
      <c r="L186" s="14">
        <v>3</v>
      </c>
      <c r="M186" s="14" t="s">
        <v>488</v>
      </c>
      <c r="N186" s="99" t="s">
        <v>509</v>
      </c>
      <c r="O186" s="74"/>
      <c r="P186" s="74"/>
      <c r="Q186" s="74"/>
    </row>
    <row r="187" spans="1:17" ht="127.5" x14ac:dyDescent="0.2">
      <c r="A187" s="14">
        <v>186</v>
      </c>
      <c r="B187" s="14" t="s">
        <v>418</v>
      </c>
      <c r="C187" s="14" t="s">
        <v>419</v>
      </c>
      <c r="D187" s="15" t="s">
        <v>420</v>
      </c>
      <c r="E187" s="14"/>
      <c r="F187" s="14">
        <v>3</v>
      </c>
      <c r="G187" s="14" t="s">
        <v>435</v>
      </c>
      <c r="H187" s="14">
        <v>16</v>
      </c>
      <c r="I187" s="26" t="s">
        <v>436</v>
      </c>
      <c r="J187" s="26" t="s">
        <v>437</v>
      </c>
      <c r="K187" s="32" t="s">
        <v>423</v>
      </c>
      <c r="L187" s="14">
        <v>3</v>
      </c>
      <c r="M187" s="14" t="s">
        <v>487</v>
      </c>
      <c r="N187" s="99" t="s">
        <v>502</v>
      </c>
      <c r="O187" s="74"/>
      <c r="P187" s="74"/>
      <c r="Q187" s="74"/>
    </row>
    <row r="188" spans="1:17" x14ac:dyDescent="0.2">
      <c r="A188" s="14">
        <v>187</v>
      </c>
      <c r="B188" s="14" t="s">
        <v>418</v>
      </c>
      <c r="C188" s="14" t="s">
        <v>419</v>
      </c>
      <c r="D188" s="15" t="s">
        <v>420</v>
      </c>
      <c r="E188" s="14"/>
      <c r="F188" s="14">
        <v>3</v>
      </c>
      <c r="G188" s="14" t="s">
        <v>326</v>
      </c>
      <c r="H188" s="14">
        <v>18</v>
      </c>
      <c r="I188" s="26" t="s">
        <v>438</v>
      </c>
      <c r="J188" s="26" t="s">
        <v>439</v>
      </c>
      <c r="K188" s="32" t="s">
        <v>423</v>
      </c>
      <c r="L188" s="14">
        <v>3</v>
      </c>
      <c r="M188" s="14" t="s">
        <v>487</v>
      </c>
      <c r="N188" s="99" t="s">
        <v>544</v>
      </c>
      <c r="O188" s="74"/>
      <c r="P188" s="74"/>
      <c r="Q188" s="74"/>
    </row>
    <row r="189" spans="1:17" ht="25.5" x14ac:dyDescent="0.2">
      <c r="A189" s="14">
        <v>188</v>
      </c>
      <c r="B189" s="14" t="s">
        <v>418</v>
      </c>
      <c r="C189" s="14" t="s">
        <v>419</v>
      </c>
      <c r="D189" s="15" t="s">
        <v>420</v>
      </c>
      <c r="E189" s="14"/>
      <c r="F189" s="14">
        <v>3</v>
      </c>
      <c r="G189" s="14" t="s">
        <v>329</v>
      </c>
      <c r="H189" s="14">
        <v>32</v>
      </c>
      <c r="I189" s="26" t="s">
        <v>440</v>
      </c>
      <c r="J189" s="26" t="s">
        <v>441</v>
      </c>
      <c r="K189" s="32" t="s">
        <v>364</v>
      </c>
      <c r="L189" s="14">
        <v>2</v>
      </c>
      <c r="M189" s="14" t="s">
        <v>487</v>
      </c>
      <c r="N189" s="99" t="s">
        <v>513</v>
      </c>
      <c r="O189" s="74"/>
      <c r="P189" s="74"/>
      <c r="Q189" s="74"/>
    </row>
    <row r="190" spans="1:17" ht="51" x14ac:dyDescent="0.2">
      <c r="A190" s="14">
        <v>189</v>
      </c>
      <c r="B190" s="14" t="s">
        <v>418</v>
      </c>
      <c r="C190" s="14" t="s">
        <v>419</v>
      </c>
      <c r="D190" s="15" t="s">
        <v>420</v>
      </c>
      <c r="E190" s="14"/>
      <c r="F190" s="14">
        <v>4</v>
      </c>
      <c r="G190" s="14" t="s">
        <v>329</v>
      </c>
      <c r="H190" s="14">
        <v>1</v>
      </c>
      <c r="I190" s="26" t="s">
        <v>442</v>
      </c>
      <c r="J190" s="26" t="s">
        <v>443</v>
      </c>
      <c r="K190" s="32" t="s">
        <v>364</v>
      </c>
      <c r="L190" s="14">
        <v>3</v>
      </c>
      <c r="M190" s="14" t="s">
        <v>487</v>
      </c>
      <c r="N190" s="99" t="s">
        <v>514</v>
      </c>
      <c r="O190" s="74"/>
      <c r="P190" s="74"/>
      <c r="Q190" s="74"/>
    </row>
    <row r="191" spans="1:17" x14ac:dyDescent="0.2">
      <c r="A191" s="14">
        <v>190</v>
      </c>
      <c r="B191" s="14" t="s">
        <v>418</v>
      </c>
      <c r="C191" s="14" t="s">
        <v>419</v>
      </c>
      <c r="D191" s="15" t="s">
        <v>420</v>
      </c>
      <c r="E191" s="14"/>
      <c r="F191" s="14">
        <v>4</v>
      </c>
      <c r="G191" s="14" t="s">
        <v>444</v>
      </c>
      <c r="H191" s="14">
        <v>8</v>
      </c>
      <c r="I191" s="26" t="s">
        <v>445</v>
      </c>
      <c r="J191" s="26" t="s">
        <v>446</v>
      </c>
      <c r="K191" s="32" t="s">
        <v>364</v>
      </c>
      <c r="L191" s="14">
        <v>3</v>
      </c>
      <c r="M191" s="14" t="s">
        <v>488</v>
      </c>
      <c r="N191" s="99" t="s">
        <v>503</v>
      </c>
      <c r="O191" s="74"/>
      <c r="P191" s="74"/>
      <c r="Q191" s="74"/>
    </row>
    <row r="192" spans="1:17" ht="51" x14ac:dyDescent="0.2">
      <c r="A192" s="14">
        <v>191</v>
      </c>
      <c r="B192" s="14" t="s">
        <v>418</v>
      </c>
      <c r="C192" s="14" t="s">
        <v>419</v>
      </c>
      <c r="D192" s="15" t="s">
        <v>420</v>
      </c>
      <c r="E192" s="14"/>
      <c r="F192" s="14">
        <v>4</v>
      </c>
      <c r="G192" s="14" t="s">
        <v>335</v>
      </c>
      <c r="H192" s="14">
        <v>29</v>
      </c>
      <c r="I192" s="26" t="s">
        <v>447</v>
      </c>
      <c r="J192" s="26" t="s">
        <v>448</v>
      </c>
      <c r="K192" s="32" t="s">
        <v>364</v>
      </c>
      <c r="L192" s="14">
        <v>3</v>
      </c>
      <c r="M192" s="14" t="s">
        <v>487</v>
      </c>
      <c r="N192" s="99" t="s">
        <v>503</v>
      </c>
      <c r="O192" s="74"/>
      <c r="P192" s="74"/>
      <c r="Q192" s="74"/>
    </row>
    <row r="193" spans="1:17" ht="51" x14ac:dyDescent="0.2">
      <c r="A193" s="14">
        <v>192</v>
      </c>
      <c r="B193" s="14" t="s">
        <v>418</v>
      </c>
      <c r="C193" s="14" t="s">
        <v>419</v>
      </c>
      <c r="D193" s="15" t="s">
        <v>420</v>
      </c>
      <c r="E193" s="14"/>
      <c r="F193" s="14">
        <v>4</v>
      </c>
      <c r="G193" s="14" t="s">
        <v>335</v>
      </c>
      <c r="H193" s="14">
        <v>34</v>
      </c>
      <c r="I193" s="26" t="s">
        <v>449</v>
      </c>
      <c r="J193" s="26" t="s">
        <v>450</v>
      </c>
      <c r="K193" s="32" t="s">
        <v>364</v>
      </c>
      <c r="L193" s="14">
        <v>3</v>
      </c>
      <c r="M193" s="14" t="s">
        <v>488</v>
      </c>
      <c r="N193" s="99" t="s">
        <v>503</v>
      </c>
      <c r="O193" s="74"/>
      <c r="P193" s="74"/>
      <c r="Q193" s="74"/>
    </row>
    <row r="194" spans="1:17" ht="25.5" x14ac:dyDescent="0.2">
      <c r="A194" s="14">
        <v>193</v>
      </c>
      <c r="B194" s="14" t="s">
        <v>418</v>
      </c>
      <c r="C194" s="14" t="s">
        <v>419</v>
      </c>
      <c r="D194" s="15" t="s">
        <v>420</v>
      </c>
      <c r="E194" s="14"/>
      <c r="F194" s="14">
        <v>4</v>
      </c>
      <c r="G194" s="14" t="s">
        <v>335</v>
      </c>
      <c r="H194" s="14">
        <v>34</v>
      </c>
      <c r="I194" s="26" t="s">
        <v>451</v>
      </c>
      <c r="J194" s="26" t="s">
        <v>452</v>
      </c>
      <c r="K194" s="32" t="s">
        <v>364</v>
      </c>
      <c r="L194" s="14">
        <v>3</v>
      </c>
      <c r="M194" s="14" t="s">
        <v>488</v>
      </c>
      <c r="N194" s="99" t="s">
        <v>503</v>
      </c>
      <c r="O194" s="74"/>
      <c r="P194" s="74"/>
      <c r="Q194" s="74"/>
    </row>
    <row r="195" spans="1:17" ht="51" x14ac:dyDescent="0.2">
      <c r="A195" s="14">
        <v>194</v>
      </c>
      <c r="B195" s="14" t="s">
        <v>418</v>
      </c>
      <c r="C195" s="14" t="s">
        <v>419</v>
      </c>
      <c r="D195" s="15" t="s">
        <v>420</v>
      </c>
      <c r="E195" s="14"/>
      <c r="F195" s="14">
        <v>4</v>
      </c>
      <c r="G195" s="14" t="s">
        <v>335</v>
      </c>
      <c r="H195" s="14">
        <v>37</v>
      </c>
      <c r="I195" s="26" t="s">
        <v>453</v>
      </c>
      <c r="J195" s="26" t="s">
        <v>454</v>
      </c>
      <c r="K195" s="32" t="s">
        <v>364</v>
      </c>
      <c r="L195" s="14">
        <v>3</v>
      </c>
      <c r="M195" s="14" t="s">
        <v>488</v>
      </c>
      <c r="N195" s="99" t="s">
        <v>503</v>
      </c>
      <c r="O195" s="74"/>
      <c r="P195" s="74"/>
      <c r="Q195" s="74"/>
    </row>
    <row r="196" spans="1:17" ht="25.5" x14ac:dyDescent="0.2">
      <c r="A196" s="14">
        <v>195</v>
      </c>
      <c r="B196" s="14" t="s">
        <v>418</v>
      </c>
      <c r="C196" s="14" t="s">
        <v>419</v>
      </c>
      <c r="D196" s="15" t="s">
        <v>420</v>
      </c>
      <c r="E196" s="14"/>
      <c r="F196" s="14">
        <v>5</v>
      </c>
      <c r="G196" s="14" t="s">
        <v>335</v>
      </c>
      <c r="H196" s="14">
        <v>4</v>
      </c>
      <c r="I196" s="26" t="s">
        <v>455</v>
      </c>
      <c r="J196" s="26" t="s">
        <v>456</v>
      </c>
      <c r="K196" s="32" t="s">
        <v>364</v>
      </c>
      <c r="L196" s="14">
        <v>3</v>
      </c>
      <c r="M196" s="14" t="s">
        <v>488</v>
      </c>
      <c r="N196" s="99" t="s">
        <v>503</v>
      </c>
      <c r="O196" s="74"/>
      <c r="P196" s="74"/>
      <c r="Q196" s="74"/>
    </row>
    <row r="197" spans="1:17" ht="25.5" x14ac:dyDescent="0.2">
      <c r="A197" s="14">
        <v>196</v>
      </c>
      <c r="B197" s="14" t="s">
        <v>418</v>
      </c>
      <c r="C197" s="14" t="s">
        <v>419</v>
      </c>
      <c r="D197" s="15" t="s">
        <v>420</v>
      </c>
      <c r="E197" s="14"/>
      <c r="F197" s="14">
        <v>5</v>
      </c>
      <c r="G197" s="14" t="s">
        <v>335</v>
      </c>
      <c r="H197" s="14">
        <v>4</v>
      </c>
      <c r="I197" s="26" t="s">
        <v>457</v>
      </c>
      <c r="J197" s="26" t="s">
        <v>458</v>
      </c>
      <c r="K197" s="32" t="s">
        <v>423</v>
      </c>
      <c r="L197" s="14">
        <v>3</v>
      </c>
      <c r="M197" s="14" t="s">
        <v>488</v>
      </c>
      <c r="N197" s="99" t="s">
        <v>503</v>
      </c>
      <c r="O197" s="74"/>
      <c r="P197" s="74"/>
      <c r="Q197" s="74"/>
    </row>
    <row r="198" spans="1:17" ht="25.5" x14ac:dyDescent="0.2">
      <c r="A198" s="14">
        <v>197</v>
      </c>
      <c r="B198" s="14" t="s">
        <v>418</v>
      </c>
      <c r="C198" s="14" t="s">
        <v>419</v>
      </c>
      <c r="D198" s="15" t="s">
        <v>420</v>
      </c>
      <c r="E198" s="14"/>
      <c r="F198" s="14">
        <v>5</v>
      </c>
      <c r="G198" s="14" t="s">
        <v>335</v>
      </c>
      <c r="H198" s="14">
        <v>5</v>
      </c>
      <c r="I198" s="26" t="s">
        <v>459</v>
      </c>
      <c r="J198" s="26" t="s">
        <v>460</v>
      </c>
      <c r="K198" s="32" t="s">
        <v>364</v>
      </c>
      <c r="L198" s="14">
        <v>3</v>
      </c>
      <c r="M198" s="14" t="s">
        <v>487</v>
      </c>
      <c r="N198" s="99" t="s">
        <v>504</v>
      </c>
      <c r="O198" s="74"/>
      <c r="P198" s="74"/>
      <c r="Q198" s="74"/>
    </row>
    <row r="199" spans="1:17" ht="25.5" x14ac:dyDescent="0.2">
      <c r="A199" s="14">
        <v>198</v>
      </c>
      <c r="B199" s="14" t="s">
        <v>418</v>
      </c>
      <c r="C199" s="14" t="s">
        <v>419</v>
      </c>
      <c r="D199" s="15" t="s">
        <v>420</v>
      </c>
      <c r="E199" s="14"/>
      <c r="F199" s="14">
        <v>5</v>
      </c>
      <c r="G199" s="14" t="s">
        <v>339</v>
      </c>
      <c r="H199" s="14">
        <v>6</v>
      </c>
      <c r="I199" s="26" t="s">
        <v>461</v>
      </c>
      <c r="J199" s="26" t="s">
        <v>462</v>
      </c>
      <c r="K199" s="32" t="s">
        <v>364</v>
      </c>
      <c r="L199" s="14">
        <v>3</v>
      </c>
      <c r="M199" s="14" t="s">
        <v>487</v>
      </c>
      <c r="N199" s="99" t="s">
        <v>505</v>
      </c>
      <c r="O199" s="74"/>
      <c r="P199" s="74"/>
      <c r="Q199" s="74"/>
    </row>
    <row r="200" spans="1:17" x14ac:dyDescent="0.2">
      <c r="A200" s="14">
        <v>199</v>
      </c>
      <c r="B200" s="14" t="s">
        <v>418</v>
      </c>
      <c r="C200" s="14" t="s">
        <v>419</v>
      </c>
      <c r="D200" s="15" t="s">
        <v>420</v>
      </c>
      <c r="E200" s="14"/>
      <c r="F200" s="14">
        <v>5</v>
      </c>
      <c r="G200" s="14" t="s">
        <v>399</v>
      </c>
      <c r="H200" s="14">
        <v>19</v>
      </c>
      <c r="I200" s="26" t="s">
        <v>463</v>
      </c>
      <c r="J200" s="26" t="s">
        <v>464</v>
      </c>
      <c r="K200" s="32" t="s">
        <v>364</v>
      </c>
      <c r="L200" s="14">
        <v>3</v>
      </c>
      <c r="M200" s="14" t="s">
        <v>487</v>
      </c>
      <c r="N200" s="99" t="s">
        <v>500</v>
      </c>
      <c r="O200" s="74"/>
      <c r="P200" s="74"/>
      <c r="Q200" s="74"/>
    </row>
    <row r="201" spans="1:17" ht="25.5" x14ac:dyDescent="0.2">
      <c r="A201" s="14">
        <v>200</v>
      </c>
      <c r="B201" s="14" t="s">
        <v>418</v>
      </c>
      <c r="C201" s="14" t="s">
        <v>419</v>
      </c>
      <c r="D201" s="15" t="s">
        <v>420</v>
      </c>
      <c r="E201" s="14"/>
      <c r="F201" s="14">
        <v>6</v>
      </c>
      <c r="G201" s="14" t="s">
        <v>110</v>
      </c>
      <c r="H201" s="14">
        <v>7</v>
      </c>
      <c r="I201" s="26" t="s">
        <v>465</v>
      </c>
      <c r="J201" s="26" t="s">
        <v>466</v>
      </c>
      <c r="K201" s="32" t="s">
        <v>364</v>
      </c>
      <c r="L201" s="14">
        <v>3</v>
      </c>
      <c r="M201" s="14" t="s">
        <v>487</v>
      </c>
      <c r="N201" s="99" t="s">
        <v>506</v>
      </c>
      <c r="O201" s="74"/>
      <c r="P201" s="74"/>
      <c r="Q201" s="74"/>
    </row>
    <row r="202" spans="1:17" ht="38.25" x14ac:dyDescent="0.2">
      <c r="A202" s="14">
        <v>201</v>
      </c>
      <c r="B202" s="14" t="s">
        <v>418</v>
      </c>
      <c r="C202" s="14" t="s">
        <v>419</v>
      </c>
      <c r="D202" s="15" t="s">
        <v>420</v>
      </c>
      <c r="E202" s="14"/>
      <c r="F202" s="14">
        <v>7</v>
      </c>
      <c r="G202" s="14" t="s">
        <v>115</v>
      </c>
      <c r="H202" s="14">
        <v>7</v>
      </c>
      <c r="I202" s="26" t="s">
        <v>467</v>
      </c>
      <c r="J202" s="26" t="s">
        <v>468</v>
      </c>
      <c r="K202" s="32" t="s">
        <v>364</v>
      </c>
      <c r="L202" s="14">
        <v>3</v>
      </c>
      <c r="M202" s="14" t="s">
        <v>487</v>
      </c>
      <c r="N202" s="99" t="s">
        <v>507</v>
      </c>
      <c r="O202" s="74"/>
      <c r="P202" s="74"/>
      <c r="Q202" s="74"/>
    </row>
    <row r="203" spans="1:17" ht="38.25" x14ac:dyDescent="0.2">
      <c r="A203" s="14">
        <v>202</v>
      </c>
      <c r="B203" s="14" t="s">
        <v>418</v>
      </c>
      <c r="C203" s="14" t="s">
        <v>419</v>
      </c>
      <c r="D203" s="15" t="s">
        <v>420</v>
      </c>
      <c r="E203" s="14"/>
      <c r="F203" s="14">
        <v>8</v>
      </c>
      <c r="G203" s="14" t="s">
        <v>119</v>
      </c>
      <c r="H203" s="14">
        <v>30</v>
      </c>
      <c r="I203" s="26" t="s">
        <v>469</v>
      </c>
      <c r="J203" s="26" t="s">
        <v>470</v>
      </c>
      <c r="K203" s="32" t="s">
        <v>364</v>
      </c>
      <c r="L203" s="14">
        <v>1</v>
      </c>
      <c r="M203" s="14" t="s">
        <v>487</v>
      </c>
      <c r="N203" s="98" t="s">
        <v>511</v>
      </c>
      <c r="O203" s="74"/>
      <c r="P203" s="74"/>
      <c r="Q203" s="74"/>
    </row>
  </sheetData>
  <sheetProtection selectLockedCells="1" selectUnlockedCells="1"/>
  <autoFilter ref="A1:L203"/>
  <phoneticPr fontId="0" type="noConversion"/>
  <conditionalFormatting sqref="M2:Q203">
    <cfRule type="containsText" dxfId="6" priority="1" operator="containsText" text="resolved">
      <formula>NOT(ISERROR(SEARCH("resolved",M2)))</formula>
    </cfRule>
    <cfRule type="containsText" dxfId="5" priority="2" operator="containsText" text="handled">
      <formula>NOT(ISERROR(SEARCH("handled",M2)))</formula>
    </cfRule>
  </conditionalFormatting>
  <dataValidations count="2">
    <dataValidation type="list" allowBlank="1" showInputMessage="1" showErrorMessage="1" sqref="M178 M10 O10:Q10 M181:M203">
      <formula1>$R$1:$T$1</formula1>
    </dataValidation>
    <dataValidation type="list" allowBlank="1" showInputMessage="1" showErrorMessage="1" sqref="O11:O182 O184:O203 P11:Q203 M11:M177 M179:M180 O2:Q9 M2:M9">
      <formula1>$R$1:$R$1</formula1>
    </dataValidation>
  </dataValidations>
  <hyperlinks>
    <hyperlink ref="D2" r:id="rId1"/>
    <hyperlink ref="D3" r:id="rId2"/>
    <hyperlink ref="D5" r:id="rId3"/>
    <hyperlink ref="D6" r:id="rId4"/>
    <hyperlink ref="D7" r:id="rId5"/>
    <hyperlink ref="D8" r:id="rId6"/>
    <hyperlink ref="D9" r:id="rId7"/>
    <hyperlink ref="D10" r:id="rId8"/>
    <hyperlink ref="D4"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 ref="D37" r:id="rId36"/>
    <hyperlink ref="D38" r:id="rId37"/>
    <hyperlink ref="D39" r:id="rId38"/>
    <hyperlink ref="D40" r:id="rId39"/>
    <hyperlink ref="D41" r:id="rId40"/>
    <hyperlink ref="D42" r:id="rId41"/>
    <hyperlink ref="D43" r:id="rId42"/>
    <hyperlink ref="D44" r:id="rId43"/>
    <hyperlink ref="D45" r:id="rId44"/>
    <hyperlink ref="D46" r:id="rId45"/>
    <hyperlink ref="D47" r:id="rId46"/>
    <hyperlink ref="D51" r:id="rId47"/>
    <hyperlink ref="D48" r:id="rId48"/>
    <hyperlink ref="D49" r:id="rId49"/>
    <hyperlink ref="D50" r:id="rId50"/>
    <hyperlink ref="D52" r:id="rId51"/>
    <hyperlink ref="D54" r:id="rId52"/>
    <hyperlink ref="D55" r:id="rId53"/>
    <hyperlink ref="D56" r:id="rId54"/>
    <hyperlink ref="D57" r:id="rId55"/>
    <hyperlink ref="D58" r:id="rId56"/>
    <hyperlink ref="D59" r:id="rId57"/>
    <hyperlink ref="D60" r:id="rId58"/>
    <hyperlink ref="D61" r:id="rId59"/>
    <hyperlink ref="D53" r:id="rId60"/>
    <hyperlink ref="D62" r:id="rId61"/>
    <hyperlink ref="D63" r:id="rId62"/>
    <hyperlink ref="D64" r:id="rId63"/>
    <hyperlink ref="D65" r:id="rId64"/>
    <hyperlink ref="D66" r:id="rId65"/>
    <hyperlink ref="D67" r:id="rId66"/>
    <hyperlink ref="D68" r:id="rId67"/>
    <hyperlink ref="D69" r:id="rId68"/>
    <hyperlink ref="D70" r:id="rId69"/>
    <hyperlink ref="D71" r:id="rId70"/>
    <hyperlink ref="D72" r:id="rId71"/>
    <hyperlink ref="D73" r:id="rId72"/>
    <hyperlink ref="D74" r:id="rId73"/>
    <hyperlink ref="D75" r:id="rId74"/>
    <hyperlink ref="D76" r:id="rId75"/>
    <hyperlink ref="D77" r:id="rId76"/>
    <hyperlink ref="D78" r:id="rId77"/>
    <hyperlink ref="D79" r:id="rId78"/>
    <hyperlink ref="D80" r:id="rId79"/>
    <hyperlink ref="D81" r:id="rId80"/>
    <hyperlink ref="D82" r:id="rId81"/>
    <hyperlink ref="D83" r:id="rId82"/>
    <hyperlink ref="D84" r:id="rId83"/>
    <hyperlink ref="D85" r:id="rId84"/>
    <hyperlink ref="D86" r:id="rId85"/>
    <hyperlink ref="D87" r:id="rId86"/>
    <hyperlink ref="D88" r:id="rId87"/>
    <hyperlink ref="D89" r:id="rId88"/>
    <hyperlink ref="D90" r:id="rId89"/>
    <hyperlink ref="D91" r:id="rId90"/>
    <hyperlink ref="D92" r:id="rId91"/>
    <hyperlink ref="D93" r:id="rId92"/>
    <hyperlink ref="D94" r:id="rId93"/>
    <hyperlink ref="D95" r:id="rId94"/>
    <hyperlink ref="D96" r:id="rId95"/>
    <hyperlink ref="D97" r:id="rId96"/>
    <hyperlink ref="D98" r:id="rId97"/>
    <hyperlink ref="D99" r:id="rId98"/>
    <hyperlink ref="D100" r:id="rId99"/>
    <hyperlink ref="D101" r:id="rId100"/>
    <hyperlink ref="D102" r:id="rId101"/>
    <hyperlink ref="D103" r:id="rId102"/>
    <hyperlink ref="D104" r:id="rId103"/>
    <hyperlink ref="D105" r:id="rId104"/>
    <hyperlink ref="D106" r:id="rId105"/>
    <hyperlink ref="D107" r:id="rId106"/>
    <hyperlink ref="D108" r:id="rId107"/>
    <hyperlink ref="D109" r:id="rId108"/>
    <hyperlink ref="D110" r:id="rId109"/>
    <hyperlink ref="D111" r:id="rId110"/>
    <hyperlink ref="D112" r:id="rId111"/>
    <hyperlink ref="D113" r:id="rId112"/>
    <hyperlink ref="D114" r:id="rId113"/>
    <hyperlink ref="D115" r:id="rId114"/>
    <hyperlink ref="D116" r:id="rId115"/>
    <hyperlink ref="D117" r:id="rId116"/>
    <hyperlink ref="D118" r:id="rId117"/>
    <hyperlink ref="D119" r:id="rId118"/>
    <hyperlink ref="D120" r:id="rId119"/>
    <hyperlink ref="D121" r:id="rId120"/>
    <hyperlink ref="D122" r:id="rId121"/>
    <hyperlink ref="D123" r:id="rId122"/>
    <hyperlink ref="D124" r:id="rId123"/>
    <hyperlink ref="D125" r:id="rId124"/>
    <hyperlink ref="D126" r:id="rId125"/>
    <hyperlink ref="D127" r:id="rId126"/>
    <hyperlink ref="D128" r:id="rId127"/>
    <hyperlink ref="D129" r:id="rId128"/>
    <hyperlink ref="D130" r:id="rId129"/>
    <hyperlink ref="D131" r:id="rId130"/>
    <hyperlink ref="D151" r:id="rId131"/>
    <hyperlink ref="D152" r:id="rId132"/>
    <hyperlink ref="D157" r:id="rId133"/>
    <hyperlink ref="D156" r:id="rId134"/>
    <hyperlink ref="D153" r:id="rId135"/>
    <hyperlink ref="D158" r:id="rId136"/>
    <hyperlink ref="D154" r:id="rId137"/>
    <hyperlink ref="D155" r:id="rId138"/>
    <hyperlink ref="D159" r:id="rId139"/>
    <hyperlink ref="D160" r:id="rId140"/>
    <hyperlink ref="D161" r:id="rId141"/>
    <hyperlink ref="D162" r:id="rId142"/>
    <hyperlink ref="D163" r:id="rId143"/>
    <hyperlink ref="D164" r:id="rId144"/>
    <hyperlink ref="D165" r:id="rId145"/>
    <hyperlink ref="D166" r:id="rId146"/>
    <hyperlink ref="D167" r:id="rId147"/>
    <hyperlink ref="D168" r:id="rId148"/>
    <hyperlink ref="D169" r:id="rId149"/>
    <hyperlink ref="D170" r:id="rId150"/>
    <hyperlink ref="D171" r:id="rId151"/>
    <hyperlink ref="D172" r:id="rId152"/>
    <hyperlink ref="D173" r:id="rId153"/>
    <hyperlink ref="D174" r:id="rId154"/>
    <hyperlink ref="D175" r:id="rId155"/>
    <hyperlink ref="D176" r:id="rId156"/>
    <hyperlink ref="D177" r:id="rId157"/>
    <hyperlink ref="D178" r:id="rId158"/>
    <hyperlink ref="D179" r:id="rId159"/>
    <hyperlink ref="D180" r:id="rId160"/>
    <hyperlink ref="D181" r:id="rId161"/>
    <hyperlink ref="D182" r:id="rId162"/>
    <hyperlink ref="D183" r:id="rId163"/>
    <hyperlink ref="D184" r:id="rId164"/>
    <hyperlink ref="D185" r:id="rId165"/>
    <hyperlink ref="D186" r:id="rId166"/>
    <hyperlink ref="D187" r:id="rId167"/>
    <hyperlink ref="D188" r:id="rId168"/>
    <hyperlink ref="D189" r:id="rId169"/>
    <hyperlink ref="D190" r:id="rId170"/>
    <hyperlink ref="D191" r:id="rId171"/>
    <hyperlink ref="D192" r:id="rId172"/>
    <hyperlink ref="D193" r:id="rId173"/>
    <hyperlink ref="D194" r:id="rId174"/>
    <hyperlink ref="D195" r:id="rId175"/>
    <hyperlink ref="D199" r:id="rId176"/>
    <hyperlink ref="D200" r:id="rId177"/>
    <hyperlink ref="D196" r:id="rId178"/>
    <hyperlink ref="D197" r:id="rId179"/>
    <hyperlink ref="D198" r:id="rId180"/>
    <hyperlink ref="D201" r:id="rId181"/>
    <hyperlink ref="D202" r:id="rId182"/>
    <hyperlink ref="D20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topLeftCell="K1" zoomScale="110" zoomScaleNormal="110" zoomScaleSheetLayoutView="70" workbookViewId="0">
      <pane ySplit="1" topLeftCell="A188" activePane="bottomLeft" state="frozen"/>
      <selection pane="bottomLeft" activeCell="M204" sqref="M204"/>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1"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8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x14ac:dyDescent="0.2">
      <c r="A1" s="76" t="s">
        <v>32</v>
      </c>
      <c r="B1" s="76" t="s">
        <v>14</v>
      </c>
      <c r="C1" s="76" t="s">
        <v>15</v>
      </c>
      <c r="D1" s="76" t="s">
        <v>16</v>
      </c>
      <c r="E1" s="76" t="s">
        <v>17</v>
      </c>
      <c r="F1" s="77" t="s">
        <v>18</v>
      </c>
      <c r="G1" s="77" t="s">
        <v>19</v>
      </c>
      <c r="H1" s="76" t="s">
        <v>20</v>
      </c>
      <c r="I1" s="76" t="s">
        <v>21</v>
      </c>
      <c r="J1" s="76" t="s">
        <v>22</v>
      </c>
      <c r="K1" s="78" t="s">
        <v>23</v>
      </c>
      <c r="L1" s="76" t="s">
        <v>33</v>
      </c>
      <c r="M1" s="79" t="s">
        <v>479</v>
      </c>
      <c r="N1" s="80" t="s">
        <v>33</v>
      </c>
      <c r="O1" s="80" t="s">
        <v>489</v>
      </c>
      <c r="P1" s="80" t="s">
        <v>493</v>
      </c>
      <c r="Q1" s="80" t="s">
        <v>491</v>
      </c>
      <c r="R1" s="90" t="s">
        <v>490</v>
      </c>
      <c r="S1" s="81" t="s">
        <v>486</v>
      </c>
      <c r="T1" s="81" t="s">
        <v>487</v>
      </c>
      <c r="U1" s="81" t="s">
        <v>488</v>
      </c>
    </row>
    <row r="2" spans="1:21" x14ac:dyDescent="0.2">
      <c r="A2" s="21">
        <v>158</v>
      </c>
      <c r="B2" s="21" t="s">
        <v>375</v>
      </c>
      <c r="C2" s="21" t="s">
        <v>376</v>
      </c>
      <c r="D2" s="22" t="s">
        <v>377</v>
      </c>
      <c r="E2" s="21" t="s">
        <v>378</v>
      </c>
      <c r="F2" s="33" t="s">
        <v>379</v>
      </c>
      <c r="G2" s="33">
        <v>0</v>
      </c>
      <c r="H2" s="21">
        <v>9</v>
      </c>
      <c r="I2" s="26" t="s">
        <v>380</v>
      </c>
      <c r="J2" s="26" t="s">
        <v>381</v>
      </c>
      <c r="K2" s="33"/>
      <c r="L2" s="21"/>
      <c r="M2" s="21">
        <v>1</v>
      </c>
      <c r="N2" s="21"/>
      <c r="O2" s="21"/>
      <c r="P2" s="21" t="s">
        <v>496</v>
      </c>
      <c r="Q2" s="21"/>
      <c r="R2" s="21"/>
    </row>
    <row r="3" spans="1:21" ht="38.25" x14ac:dyDescent="0.2">
      <c r="A3" s="21">
        <v>159</v>
      </c>
      <c r="B3" s="21" t="s">
        <v>375</v>
      </c>
      <c r="C3" s="21" t="s">
        <v>376</v>
      </c>
      <c r="D3" s="22" t="s">
        <v>377</v>
      </c>
      <c r="E3" s="21" t="s">
        <v>378</v>
      </c>
      <c r="F3" s="33">
        <v>0</v>
      </c>
      <c r="G3" s="33">
        <v>0</v>
      </c>
      <c r="H3" s="21">
        <v>0</v>
      </c>
      <c r="I3" s="26" t="s">
        <v>382</v>
      </c>
      <c r="J3" s="26" t="s">
        <v>383</v>
      </c>
      <c r="K3" s="33"/>
      <c r="L3" s="21"/>
      <c r="M3" s="21">
        <v>2</v>
      </c>
      <c r="N3" s="21"/>
      <c r="O3" s="21"/>
      <c r="P3" s="21"/>
      <c r="Q3" s="21"/>
      <c r="R3" s="21"/>
    </row>
    <row r="4" spans="1:21" ht="51" x14ac:dyDescent="0.2">
      <c r="A4" s="21">
        <v>174</v>
      </c>
      <c r="B4" s="21" t="s">
        <v>375</v>
      </c>
      <c r="C4" s="21" t="s">
        <v>376</v>
      </c>
      <c r="D4" s="22" t="s">
        <v>377</v>
      </c>
      <c r="E4" s="21" t="s">
        <v>378</v>
      </c>
      <c r="F4" s="33">
        <v>0</v>
      </c>
      <c r="G4" s="33">
        <v>0</v>
      </c>
      <c r="H4" s="21">
        <v>0</v>
      </c>
      <c r="I4" s="26" t="s">
        <v>406</v>
      </c>
      <c r="J4" s="26" t="s">
        <v>407</v>
      </c>
      <c r="K4" s="33"/>
      <c r="L4" s="21"/>
      <c r="M4" s="21">
        <v>1</v>
      </c>
      <c r="N4" s="21"/>
      <c r="O4" s="21"/>
      <c r="P4" s="21" t="s">
        <v>496</v>
      </c>
      <c r="Q4" s="21"/>
      <c r="R4" s="21"/>
    </row>
    <row r="5" spans="1:21" x14ac:dyDescent="0.2">
      <c r="A5" s="21">
        <v>160</v>
      </c>
      <c r="B5" s="21" t="s">
        <v>375</v>
      </c>
      <c r="C5" s="21" t="s">
        <v>376</v>
      </c>
      <c r="D5" s="22" t="s">
        <v>377</v>
      </c>
      <c r="E5" s="21" t="s">
        <v>378</v>
      </c>
      <c r="F5" s="33">
        <v>1</v>
      </c>
      <c r="G5" s="33">
        <v>3</v>
      </c>
      <c r="H5" s="21">
        <v>5</v>
      </c>
      <c r="I5" s="26" t="s">
        <v>384</v>
      </c>
      <c r="J5" s="26" t="s">
        <v>385</v>
      </c>
      <c r="K5" s="33"/>
      <c r="L5" s="21"/>
      <c r="M5" s="21">
        <v>1</v>
      </c>
      <c r="N5" s="21"/>
      <c r="O5" s="21"/>
      <c r="P5" s="21" t="s">
        <v>496</v>
      </c>
      <c r="Q5" s="21"/>
      <c r="R5" s="21"/>
    </row>
    <row r="6" spans="1:21" ht="102" x14ac:dyDescent="0.2">
      <c r="A6" s="21">
        <v>10</v>
      </c>
      <c r="B6" s="21" t="s">
        <v>34</v>
      </c>
      <c r="C6" s="21" t="s">
        <v>35</v>
      </c>
      <c r="D6" s="22" t="s">
        <v>36</v>
      </c>
      <c r="E6" s="23" t="s">
        <v>37</v>
      </c>
      <c r="F6" s="33">
        <v>2</v>
      </c>
      <c r="G6" s="33">
        <v>3.2</v>
      </c>
      <c r="H6" s="21">
        <v>4</v>
      </c>
      <c r="I6" s="26" t="s">
        <v>57</v>
      </c>
      <c r="J6" s="26" t="s">
        <v>58</v>
      </c>
      <c r="K6" s="33" t="s">
        <v>47</v>
      </c>
      <c r="L6" s="21"/>
      <c r="M6" s="21">
        <v>1</v>
      </c>
      <c r="N6" s="21"/>
      <c r="O6" s="21"/>
      <c r="P6" s="21" t="s">
        <v>496</v>
      </c>
      <c r="Q6" s="21"/>
      <c r="R6" s="21"/>
    </row>
    <row r="7" spans="1:21" ht="25.5" x14ac:dyDescent="0.2">
      <c r="A7" s="21">
        <v>47</v>
      </c>
      <c r="B7" s="21" t="s">
        <v>137</v>
      </c>
      <c r="C7" s="21" t="s">
        <v>138</v>
      </c>
      <c r="D7" s="22" t="s">
        <v>139</v>
      </c>
      <c r="E7" s="23" t="s">
        <v>140</v>
      </c>
      <c r="F7" s="33">
        <v>2</v>
      </c>
      <c r="G7" s="33">
        <v>3.2</v>
      </c>
      <c r="H7" s="25" t="s">
        <v>141</v>
      </c>
      <c r="I7" s="21" t="s">
        <v>142</v>
      </c>
      <c r="J7" s="26" t="s">
        <v>143</v>
      </c>
      <c r="K7" s="33" t="s">
        <v>144</v>
      </c>
      <c r="L7" s="21"/>
      <c r="M7" s="21">
        <v>1</v>
      </c>
      <c r="N7" s="21"/>
      <c r="O7" s="21"/>
      <c r="P7" s="21" t="s">
        <v>496</v>
      </c>
      <c r="Q7" s="21"/>
      <c r="R7" s="21"/>
    </row>
    <row r="8" spans="1:21" ht="25.5" x14ac:dyDescent="0.2">
      <c r="A8" s="21">
        <v>48</v>
      </c>
      <c r="B8" s="21" t="s">
        <v>137</v>
      </c>
      <c r="C8" s="21" t="s">
        <v>138</v>
      </c>
      <c r="D8" s="22" t="s">
        <v>139</v>
      </c>
      <c r="E8" s="23" t="s">
        <v>140</v>
      </c>
      <c r="F8" s="33">
        <v>2</v>
      </c>
      <c r="G8" s="33">
        <v>3.2</v>
      </c>
      <c r="H8" s="25" t="s">
        <v>141</v>
      </c>
      <c r="I8" s="26" t="s">
        <v>145</v>
      </c>
      <c r="J8" s="26" t="s">
        <v>146</v>
      </c>
      <c r="K8" s="33" t="s">
        <v>144</v>
      </c>
      <c r="L8" s="21"/>
      <c r="M8" s="21">
        <v>1</v>
      </c>
      <c r="N8" s="21"/>
      <c r="O8" s="21"/>
      <c r="P8" s="21" t="s">
        <v>496</v>
      </c>
      <c r="Q8" s="21"/>
      <c r="R8" s="21"/>
    </row>
    <row r="9" spans="1:21" x14ac:dyDescent="0.2">
      <c r="A9" s="21">
        <v>151</v>
      </c>
      <c r="B9" s="21" t="s">
        <v>350</v>
      </c>
      <c r="C9" s="82" t="s">
        <v>351</v>
      </c>
      <c r="D9" s="22" t="s">
        <v>352</v>
      </c>
      <c r="E9" s="21" t="s">
        <v>353</v>
      </c>
      <c r="F9" s="33">
        <v>8</v>
      </c>
      <c r="G9" s="33">
        <v>18.2</v>
      </c>
      <c r="H9" s="21">
        <v>8</v>
      </c>
      <c r="I9" s="21" t="s">
        <v>356</v>
      </c>
      <c r="J9" s="21"/>
      <c r="K9" s="33"/>
      <c r="L9" s="21"/>
      <c r="M9" s="21">
        <v>1</v>
      </c>
      <c r="N9" s="21"/>
      <c r="O9" s="21"/>
      <c r="P9" s="21" t="s">
        <v>496</v>
      </c>
      <c r="Q9" s="21"/>
      <c r="R9" s="21"/>
    </row>
    <row r="10" spans="1:21" x14ac:dyDescent="0.2">
      <c r="A10" s="21">
        <v>150</v>
      </c>
      <c r="B10" s="21" t="s">
        <v>350</v>
      </c>
      <c r="C10" s="82" t="s">
        <v>351</v>
      </c>
      <c r="D10" s="22" t="s">
        <v>352</v>
      </c>
      <c r="E10" s="21" t="s">
        <v>353</v>
      </c>
      <c r="F10" s="33">
        <v>7</v>
      </c>
      <c r="G10" s="33" t="s">
        <v>354</v>
      </c>
      <c r="H10" s="21">
        <v>12</v>
      </c>
      <c r="I10" s="21" t="s">
        <v>355</v>
      </c>
      <c r="J10" s="21"/>
      <c r="K10" s="33"/>
      <c r="L10" s="21"/>
      <c r="M10" s="21">
        <v>2</v>
      </c>
      <c r="N10" s="21"/>
      <c r="O10" s="21"/>
      <c r="P10" s="21"/>
      <c r="Q10" s="21"/>
      <c r="R10" s="21"/>
    </row>
    <row r="11" spans="1:21" ht="63.75" x14ac:dyDescent="0.2">
      <c r="A11" s="21">
        <v>182</v>
      </c>
      <c r="B11" s="21" t="s">
        <v>418</v>
      </c>
      <c r="C11" s="21" t="s">
        <v>419</v>
      </c>
      <c r="D11" s="22" t="s">
        <v>420</v>
      </c>
      <c r="E11" s="21"/>
      <c r="F11" s="33">
        <v>3</v>
      </c>
      <c r="G11" s="33" t="s">
        <v>426</v>
      </c>
      <c r="H11" s="21">
        <v>6</v>
      </c>
      <c r="I11" s="26" t="s">
        <v>427</v>
      </c>
      <c r="J11" s="26" t="s">
        <v>428</v>
      </c>
      <c r="K11" s="33" t="s">
        <v>364</v>
      </c>
      <c r="L11" s="21"/>
      <c r="M11" s="21">
        <v>2</v>
      </c>
      <c r="N11" s="21" t="s">
        <v>487</v>
      </c>
      <c r="O11" s="21"/>
      <c r="P11" s="21" t="s">
        <v>494</v>
      </c>
      <c r="Q11" s="21"/>
      <c r="R11" s="21"/>
    </row>
    <row r="12" spans="1:21" ht="51" x14ac:dyDescent="0.2">
      <c r="A12" s="21">
        <v>183</v>
      </c>
      <c r="B12" s="21" t="s">
        <v>418</v>
      </c>
      <c r="C12" s="21" t="s">
        <v>419</v>
      </c>
      <c r="D12" s="22" t="s">
        <v>420</v>
      </c>
      <c r="E12" s="21"/>
      <c r="F12" s="33">
        <v>3</v>
      </c>
      <c r="G12" s="33" t="s">
        <v>426</v>
      </c>
      <c r="H12" s="21">
        <v>8</v>
      </c>
      <c r="I12" s="26" t="s">
        <v>429</v>
      </c>
      <c r="J12" s="26" t="s">
        <v>430</v>
      </c>
      <c r="K12" s="33" t="s">
        <v>364</v>
      </c>
      <c r="L12" s="21"/>
      <c r="M12" s="21">
        <v>3</v>
      </c>
      <c r="N12" s="21" t="s">
        <v>487</v>
      </c>
      <c r="O12" s="21"/>
      <c r="P12" s="21" t="s">
        <v>494</v>
      </c>
      <c r="Q12" s="21"/>
      <c r="R12" s="21"/>
    </row>
    <row r="13" spans="1:21" ht="38.25" x14ac:dyDescent="0.2">
      <c r="A13" s="21">
        <v>184</v>
      </c>
      <c r="B13" s="21" t="s">
        <v>418</v>
      </c>
      <c r="C13" s="21" t="s">
        <v>419</v>
      </c>
      <c r="D13" s="22" t="s">
        <v>420</v>
      </c>
      <c r="E13" s="21"/>
      <c r="F13" s="33">
        <v>3</v>
      </c>
      <c r="G13" s="33" t="s">
        <v>426</v>
      </c>
      <c r="H13" s="21">
        <v>9</v>
      </c>
      <c r="I13" s="26" t="s">
        <v>431</v>
      </c>
      <c r="J13" s="26" t="s">
        <v>432</v>
      </c>
      <c r="K13" s="33" t="s">
        <v>364</v>
      </c>
      <c r="L13" s="21"/>
      <c r="M13" s="21">
        <v>1</v>
      </c>
      <c r="N13" s="21" t="s">
        <v>487</v>
      </c>
      <c r="O13" s="21"/>
      <c r="P13" s="21" t="s">
        <v>494</v>
      </c>
      <c r="Q13" s="21"/>
      <c r="R13" s="21"/>
    </row>
    <row r="14" spans="1:21" ht="76.5" x14ac:dyDescent="0.2">
      <c r="A14" s="21">
        <v>185</v>
      </c>
      <c r="B14" s="21" t="s">
        <v>418</v>
      </c>
      <c r="C14" s="21" t="s">
        <v>419</v>
      </c>
      <c r="D14" s="22" t="s">
        <v>420</v>
      </c>
      <c r="E14" s="21"/>
      <c r="F14" s="33">
        <v>3</v>
      </c>
      <c r="G14" s="33" t="s">
        <v>426</v>
      </c>
      <c r="H14" s="21">
        <v>9</v>
      </c>
      <c r="I14" s="26" t="s">
        <v>433</v>
      </c>
      <c r="J14" s="26" t="s">
        <v>434</v>
      </c>
      <c r="K14" s="33" t="s">
        <v>364</v>
      </c>
      <c r="L14" s="21"/>
      <c r="M14" s="21">
        <v>1</v>
      </c>
      <c r="N14" s="21" t="s">
        <v>487</v>
      </c>
      <c r="O14" s="21"/>
      <c r="P14" s="21" t="s">
        <v>494</v>
      </c>
      <c r="Q14" s="21"/>
      <c r="R14" s="21"/>
    </row>
    <row r="15" spans="1:21" ht="25.5" x14ac:dyDescent="0.2">
      <c r="A15" s="21">
        <v>186</v>
      </c>
      <c r="B15" s="21" t="s">
        <v>418</v>
      </c>
      <c r="C15" s="21" t="s">
        <v>419</v>
      </c>
      <c r="D15" s="22" t="s">
        <v>420</v>
      </c>
      <c r="E15" s="21"/>
      <c r="F15" s="33">
        <v>3</v>
      </c>
      <c r="G15" s="33" t="s">
        <v>435</v>
      </c>
      <c r="H15" s="21">
        <v>16</v>
      </c>
      <c r="I15" s="26" t="s">
        <v>436</v>
      </c>
      <c r="J15" s="26" t="s">
        <v>437</v>
      </c>
      <c r="K15" s="33" t="s">
        <v>423</v>
      </c>
      <c r="L15" s="21"/>
      <c r="M15" s="21">
        <v>3</v>
      </c>
      <c r="N15" s="21"/>
      <c r="O15" s="21"/>
      <c r="P15" s="21" t="s">
        <v>494</v>
      </c>
      <c r="Q15" s="21"/>
      <c r="R15" s="21"/>
    </row>
    <row r="16" spans="1:21" x14ac:dyDescent="0.2">
      <c r="A16" s="21">
        <v>1</v>
      </c>
      <c r="B16" s="21" t="s">
        <v>34</v>
      </c>
      <c r="C16" s="21" t="s">
        <v>35</v>
      </c>
      <c r="D16" s="22" t="s">
        <v>36</v>
      </c>
      <c r="E16" s="23" t="s">
        <v>37</v>
      </c>
      <c r="F16" s="33">
        <v>2</v>
      </c>
      <c r="G16" s="33" t="s">
        <v>38</v>
      </c>
      <c r="H16" s="21">
        <v>18</v>
      </c>
      <c r="I16" s="26" t="s">
        <v>39</v>
      </c>
      <c r="J16" s="26" t="s">
        <v>40</v>
      </c>
      <c r="K16" s="33" t="s">
        <v>41</v>
      </c>
      <c r="L16" s="21"/>
      <c r="M16" s="21">
        <v>1</v>
      </c>
      <c r="N16" s="21"/>
      <c r="O16" s="21"/>
      <c r="P16" s="21" t="s">
        <v>496</v>
      </c>
      <c r="Q16" s="21"/>
      <c r="R16" s="21"/>
    </row>
    <row r="17" spans="1:18" ht="76.5" x14ac:dyDescent="0.2">
      <c r="A17" s="21">
        <v>2</v>
      </c>
      <c r="B17" s="21" t="s">
        <v>34</v>
      </c>
      <c r="C17" s="21" t="s">
        <v>35</v>
      </c>
      <c r="D17" s="22" t="s">
        <v>36</v>
      </c>
      <c r="E17" s="23" t="s">
        <v>37</v>
      </c>
      <c r="F17" s="33">
        <v>2</v>
      </c>
      <c r="G17" s="33" t="s">
        <v>38</v>
      </c>
      <c r="H17" s="21">
        <v>22</v>
      </c>
      <c r="I17" s="26" t="s">
        <v>42</v>
      </c>
      <c r="J17" s="26" t="s">
        <v>43</v>
      </c>
      <c r="K17" s="33" t="s">
        <v>41</v>
      </c>
      <c r="L17" s="21"/>
      <c r="M17" s="21">
        <v>3</v>
      </c>
      <c r="N17" s="21"/>
      <c r="O17" s="21"/>
      <c r="P17" s="21"/>
      <c r="Q17" s="21"/>
      <c r="R17" s="21"/>
    </row>
    <row r="18" spans="1:18" ht="25.5" x14ac:dyDescent="0.2">
      <c r="A18" s="21">
        <v>63</v>
      </c>
      <c r="B18" s="21" t="s">
        <v>189</v>
      </c>
      <c r="C18" s="21" t="s">
        <v>190</v>
      </c>
      <c r="D18" s="83" t="s">
        <v>191</v>
      </c>
      <c r="E18" s="21"/>
      <c r="F18" s="33">
        <v>2</v>
      </c>
      <c r="G18" s="33" t="s">
        <v>38</v>
      </c>
      <c r="H18" s="21">
        <v>13</v>
      </c>
      <c r="I18" s="26" t="s">
        <v>194</v>
      </c>
      <c r="J18" s="26" t="s">
        <v>195</v>
      </c>
      <c r="K18" s="33" t="s">
        <v>41</v>
      </c>
      <c r="L18" s="21"/>
      <c r="M18" s="21">
        <v>1</v>
      </c>
      <c r="N18" s="21"/>
      <c r="O18" s="21"/>
      <c r="P18" s="21" t="s">
        <v>496</v>
      </c>
      <c r="Q18" s="21"/>
      <c r="R18" s="21"/>
    </row>
    <row r="19" spans="1:18" ht="51" x14ac:dyDescent="0.2">
      <c r="A19" s="21">
        <v>161</v>
      </c>
      <c r="B19" s="21" t="s">
        <v>375</v>
      </c>
      <c r="C19" s="21" t="s">
        <v>376</v>
      </c>
      <c r="D19" s="22" t="s">
        <v>377</v>
      </c>
      <c r="E19" s="21" t="s">
        <v>378</v>
      </c>
      <c r="F19" s="33">
        <v>2</v>
      </c>
      <c r="G19" s="33" t="s">
        <v>38</v>
      </c>
      <c r="H19" s="21">
        <v>16</v>
      </c>
      <c r="I19" s="26" t="s">
        <v>386</v>
      </c>
      <c r="J19" s="26" t="s">
        <v>387</v>
      </c>
      <c r="K19" s="33"/>
      <c r="L19" s="21"/>
      <c r="M19" s="21">
        <v>1</v>
      </c>
      <c r="N19" s="21"/>
      <c r="O19" s="21"/>
      <c r="P19" s="21" t="s">
        <v>496</v>
      </c>
      <c r="Q19" s="21"/>
      <c r="R19" s="21"/>
    </row>
    <row r="20" spans="1:18" ht="25.5" x14ac:dyDescent="0.2">
      <c r="A20" s="21">
        <v>162</v>
      </c>
      <c r="B20" s="21" t="s">
        <v>375</v>
      </c>
      <c r="C20" s="21" t="s">
        <v>376</v>
      </c>
      <c r="D20" s="22" t="s">
        <v>377</v>
      </c>
      <c r="E20" s="21" t="s">
        <v>378</v>
      </c>
      <c r="F20" s="33">
        <v>2</v>
      </c>
      <c r="G20" s="33" t="s">
        <v>38</v>
      </c>
      <c r="H20" s="21">
        <v>18</v>
      </c>
      <c r="I20" s="26" t="s">
        <v>388</v>
      </c>
      <c r="J20" s="26" t="s">
        <v>389</v>
      </c>
      <c r="K20" s="33"/>
      <c r="L20" s="21"/>
      <c r="M20" s="21">
        <v>3</v>
      </c>
      <c r="N20" s="21"/>
      <c r="O20" s="21"/>
      <c r="P20" s="21"/>
      <c r="Q20" s="21"/>
      <c r="R20" s="21"/>
    </row>
    <row r="21" spans="1:18" x14ac:dyDescent="0.2">
      <c r="A21" s="21">
        <v>163</v>
      </c>
      <c r="B21" s="21" t="s">
        <v>375</v>
      </c>
      <c r="C21" s="21" t="s">
        <v>376</v>
      </c>
      <c r="D21" s="22" t="s">
        <v>377</v>
      </c>
      <c r="E21" s="21" t="s">
        <v>378</v>
      </c>
      <c r="F21" s="33">
        <v>2</v>
      </c>
      <c r="G21" s="33" t="s">
        <v>38</v>
      </c>
      <c r="H21" s="21">
        <v>22</v>
      </c>
      <c r="I21" s="26" t="s">
        <v>390</v>
      </c>
      <c r="J21" s="26" t="s">
        <v>391</v>
      </c>
      <c r="K21" s="33"/>
      <c r="L21" s="21"/>
      <c r="M21" s="21">
        <v>1</v>
      </c>
      <c r="N21" s="21"/>
      <c r="O21" s="21"/>
      <c r="P21" s="21" t="s">
        <v>496</v>
      </c>
      <c r="Q21" s="21"/>
      <c r="R21" s="21"/>
    </row>
    <row r="22" spans="1:18" ht="25.5" x14ac:dyDescent="0.2">
      <c r="A22" s="21">
        <v>180</v>
      </c>
      <c r="B22" s="21" t="s">
        <v>418</v>
      </c>
      <c r="C22" s="21" t="s">
        <v>419</v>
      </c>
      <c r="D22" s="22" t="s">
        <v>420</v>
      </c>
      <c r="E22" s="21"/>
      <c r="F22" s="33">
        <v>2</v>
      </c>
      <c r="G22" s="33" t="s">
        <v>38</v>
      </c>
      <c r="H22" s="21">
        <v>24</v>
      </c>
      <c r="I22" s="26" t="s">
        <v>421</v>
      </c>
      <c r="J22" s="26" t="s">
        <v>422</v>
      </c>
      <c r="K22" s="33" t="s">
        <v>423</v>
      </c>
      <c r="L22" s="21"/>
      <c r="M22" s="21">
        <v>2</v>
      </c>
      <c r="N22" s="21"/>
      <c r="O22" s="21"/>
      <c r="P22" s="21"/>
      <c r="Q22" s="21"/>
      <c r="R22" s="21"/>
    </row>
    <row r="23" spans="1:18" ht="25.5" x14ac:dyDescent="0.2">
      <c r="A23" s="21">
        <v>181</v>
      </c>
      <c r="B23" s="21" t="s">
        <v>418</v>
      </c>
      <c r="C23" s="21" t="s">
        <v>419</v>
      </c>
      <c r="D23" s="22" t="s">
        <v>420</v>
      </c>
      <c r="E23" s="21"/>
      <c r="F23" s="33">
        <v>2</v>
      </c>
      <c r="G23" s="33" t="s">
        <v>38</v>
      </c>
      <c r="H23" s="21">
        <v>28</v>
      </c>
      <c r="I23" s="26" t="s">
        <v>424</v>
      </c>
      <c r="J23" s="26" t="s">
        <v>425</v>
      </c>
      <c r="K23" s="33" t="s">
        <v>423</v>
      </c>
      <c r="L23" s="21"/>
      <c r="M23" s="21">
        <v>1</v>
      </c>
      <c r="N23" s="21"/>
      <c r="O23" s="21"/>
      <c r="P23" s="21" t="s">
        <v>496</v>
      </c>
      <c r="Q23" s="21"/>
      <c r="R23" s="21"/>
    </row>
    <row r="24" spans="1:18" ht="102" x14ac:dyDescent="0.2">
      <c r="A24" s="21">
        <v>3</v>
      </c>
      <c r="B24" s="21" t="s">
        <v>34</v>
      </c>
      <c r="C24" s="21" t="s">
        <v>35</v>
      </c>
      <c r="D24" s="22" t="s">
        <v>36</v>
      </c>
      <c r="E24" s="23" t="s">
        <v>37</v>
      </c>
      <c r="F24" s="33">
        <v>2</v>
      </c>
      <c r="G24" s="33" t="s">
        <v>44</v>
      </c>
      <c r="H24" s="21">
        <v>26</v>
      </c>
      <c r="I24" s="26" t="s">
        <v>45</v>
      </c>
      <c r="J24" s="26" t="s">
        <v>46</v>
      </c>
      <c r="K24" s="33" t="s">
        <v>47</v>
      </c>
      <c r="L24" s="21"/>
      <c r="M24" s="21">
        <v>2</v>
      </c>
      <c r="N24" s="21"/>
      <c r="O24" s="21"/>
      <c r="P24" s="21"/>
      <c r="Q24" s="21"/>
      <c r="R24" s="21"/>
    </row>
    <row r="25" spans="1:18" ht="25.5" x14ac:dyDescent="0.2">
      <c r="A25" s="21">
        <v>4</v>
      </c>
      <c r="B25" s="21" t="s">
        <v>34</v>
      </c>
      <c r="C25" s="21" t="s">
        <v>35</v>
      </c>
      <c r="D25" s="22" t="s">
        <v>36</v>
      </c>
      <c r="E25" s="23" t="s">
        <v>37</v>
      </c>
      <c r="F25" s="33">
        <v>2</v>
      </c>
      <c r="G25" s="33" t="s">
        <v>44</v>
      </c>
      <c r="H25" s="21">
        <v>26</v>
      </c>
      <c r="I25" s="26" t="s">
        <v>48</v>
      </c>
      <c r="J25" s="26" t="s">
        <v>40</v>
      </c>
      <c r="K25" s="33" t="s">
        <v>41</v>
      </c>
      <c r="L25" s="21"/>
      <c r="M25" s="21">
        <v>1</v>
      </c>
      <c r="N25" s="21"/>
      <c r="O25" s="21"/>
      <c r="P25" s="21" t="s">
        <v>496</v>
      </c>
      <c r="Q25" s="21"/>
      <c r="R25" s="21"/>
    </row>
    <row r="26" spans="1:18" ht="25.5" x14ac:dyDescent="0.2">
      <c r="A26" s="21">
        <v>5</v>
      </c>
      <c r="B26" s="21" t="s">
        <v>34</v>
      </c>
      <c r="C26" s="21" t="s">
        <v>35</v>
      </c>
      <c r="D26" s="22" t="s">
        <v>36</v>
      </c>
      <c r="E26" s="23" t="s">
        <v>37</v>
      </c>
      <c r="F26" s="33">
        <v>2</v>
      </c>
      <c r="G26" s="33" t="s">
        <v>44</v>
      </c>
      <c r="H26" s="21">
        <v>27</v>
      </c>
      <c r="I26" s="26" t="s">
        <v>49</v>
      </c>
      <c r="J26" s="26" t="s">
        <v>40</v>
      </c>
      <c r="K26" s="33" t="s">
        <v>41</v>
      </c>
      <c r="L26" s="21"/>
      <c r="M26" s="21">
        <v>1</v>
      </c>
      <c r="N26" s="21"/>
      <c r="O26" s="21"/>
      <c r="P26" s="21" t="s">
        <v>496</v>
      </c>
      <c r="Q26" s="21"/>
      <c r="R26" s="21"/>
    </row>
    <row r="27" spans="1:18" ht="38.25" x14ac:dyDescent="0.2">
      <c r="A27" s="21">
        <v>6</v>
      </c>
      <c r="B27" s="21" t="s">
        <v>34</v>
      </c>
      <c r="C27" s="21" t="s">
        <v>35</v>
      </c>
      <c r="D27" s="22" t="s">
        <v>36</v>
      </c>
      <c r="E27" s="23" t="s">
        <v>37</v>
      </c>
      <c r="F27" s="33">
        <v>2</v>
      </c>
      <c r="G27" s="33" t="s">
        <v>44</v>
      </c>
      <c r="H27" s="21">
        <v>29</v>
      </c>
      <c r="I27" s="26" t="s">
        <v>50</v>
      </c>
      <c r="J27" s="26" t="s">
        <v>51</v>
      </c>
      <c r="K27" s="33" t="s">
        <v>41</v>
      </c>
      <c r="L27" s="21"/>
      <c r="M27" s="21">
        <v>1</v>
      </c>
      <c r="N27" s="21"/>
      <c r="O27" s="21"/>
      <c r="P27" s="21" t="s">
        <v>496</v>
      </c>
      <c r="Q27" s="21"/>
      <c r="R27" s="21"/>
    </row>
    <row r="28" spans="1:18" ht="38.25" x14ac:dyDescent="0.2">
      <c r="A28" s="21">
        <v>7</v>
      </c>
      <c r="B28" s="21" t="s">
        <v>34</v>
      </c>
      <c r="C28" s="21" t="s">
        <v>35</v>
      </c>
      <c r="D28" s="22" t="s">
        <v>36</v>
      </c>
      <c r="E28" s="23" t="s">
        <v>37</v>
      </c>
      <c r="F28" s="33">
        <v>2</v>
      </c>
      <c r="G28" s="33" t="s">
        <v>44</v>
      </c>
      <c r="H28" s="21">
        <v>30</v>
      </c>
      <c r="I28" s="26" t="s">
        <v>52</v>
      </c>
      <c r="J28" s="26" t="s">
        <v>40</v>
      </c>
      <c r="K28" s="33" t="s">
        <v>41</v>
      </c>
      <c r="L28" s="21"/>
      <c r="M28" s="21">
        <v>3</v>
      </c>
      <c r="N28" s="21"/>
      <c r="O28" s="21"/>
      <c r="P28" s="21"/>
      <c r="Q28" s="21"/>
      <c r="R28" s="21"/>
    </row>
    <row r="29" spans="1:18" ht="25.5" x14ac:dyDescent="0.2">
      <c r="A29" s="21">
        <v>8</v>
      </c>
      <c r="B29" s="21" t="s">
        <v>34</v>
      </c>
      <c r="C29" s="21" t="s">
        <v>35</v>
      </c>
      <c r="D29" s="22" t="s">
        <v>36</v>
      </c>
      <c r="E29" s="23" t="s">
        <v>37</v>
      </c>
      <c r="F29" s="33">
        <v>2</v>
      </c>
      <c r="G29" s="33" t="s">
        <v>44</v>
      </c>
      <c r="H29" s="21">
        <v>31</v>
      </c>
      <c r="I29" s="26" t="s">
        <v>53</v>
      </c>
      <c r="J29" s="26" t="s">
        <v>54</v>
      </c>
      <c r="K29" s="33" t="s">
        <v>41</v>
      </c>
      <c r="L29" s="21"/>
      <c r="M29" s="21">
        <v>1</v>
      </c>
      <c r="N29" s="21"/>
      <c r="O29" s="21"/>
      <c r="P29" s="21" t="s">
        <v>496</v>
      </c>
      <c r="Q29" s="21"/>
      <c r="R29" s="21"/>
    </row>
    <row r="30" spans="1:18" ht="178.5" x14ac:dyDescent="0.2">
      <c r="A30" s="21">
        <v>9</v>
      </c>
      <c r="B30" s="21" t="s">
        <v>34</v>
      </c>
      <c r="C30" s="21" t="s">
        <v>35</v>
      </c>
      <c r="D30" s="22" t="s">
        <v>36</v>
      </c>
      <c r="E30" s="23" t="s">
        <v>37</v>
      </c>
      <c r="F30" s="33">
        <v>2</v>
      </c>
      <c r="G30" s="33" t="s">
        <v>44</v>
      </c>
      <c r="H30" s="21">
        <v>30</v>
      </c>
      <c r="I30" s="26" t="s">
        <v>55</v>
      </c>
      <c r="J30" s="26" t="s">
        <v>56</v>
      </c>
      <c r="K30" s="33" t="s">
        <v>47</v>
      </c>
      <c r="L30" s="21"/>
      <c r="M30" s="21">
        <v>2</v>
      </c>
      <c r="N30" s="21"/>
      <c r="O30" s="21"/>
      <c r="P30" s="21"/>
      <c r="Q30" s="21"/>
      <c r="R30" s="21"/>
    </row>
    <row r="31" spans="1:18" ht="102" x14ac:dyDescent="0.2">
      <c r="A31" s="21">
        <v>26</v>
      </c>
      <c r="B31" s="21" t="s">
        <v>34</v>
      </c>
      <c r="C31" s="21" t="s">
        <v>35</v>
      </c>
      <c r="D31" s="22" t="s">
        <v>36</v>
      </c>
      <c r="E31" s="23" t="s">
        <v>37</v>
      </c>
      <c r="F31" s="33">
        <v>5</v>
      </c>
      <c r="G31" s="33" t="s">
        <v>89</v>
      </c>
      <c r="H31" s="21">
        <v>17</v>
      </c>
      <c r="I31" s="26" t="s">
        <v>90</v>
      </c>
      <c r="J31" s="26" t="s">
        <v>40</v>
      </c>
      <c r="K31" s="33" t="s">
        <v>41</v>
      </c>
      <c r="L31" s="21"/>
      <c r="M31" s="21">
        <v>2</v>
      </c>
      <c r="N31" s="21"/>
      <c r="O31" s="21"/>
      <c r="P31" s="21"/>
      <c r="Q31" s="21"/>
      <c r="R31" s="21"/>
    </row>
    <row r="32" spans="1:18" ht="51" x14ac:dyDescent="0.2">
      <c r="A32" s="21">
        <v>27</v>
      </c>
      <c r="B32" s="21" t="s">
        <v>34</v>
      </c>
      <c r="C32" s="21" t="s">
        <v>35</v>
      </c>
      <c r="D32" s="22" t="s">
        <v>36</v>
      </c>
      <c r="E32" s="23" t="s">
        <v>37</v>
      </c>
      <c r="F32" s="33">
        <v>5</v>
      </c>
      <c r="G32" s="33" t="s">
        <v>89</v>
      </c>
      <c r="H32" s="21">
        <v>20</v>
      </c>
      <c r="I32" s="26" t="s">
        <v>91</v>
      </c>
      <c r="J32" s="26" t="s">
        <v>75</v>
      </c>
      <c r="K32" s="33" t="s">
        <v>41</v>
      </c>
      <c r="L32" s="21"/>
      <c r="M32" s="21">
        <v>2</v>
      </c>
      <c r="N32" s="21"/>
      <c r="O32" s="21"/>
      <c r="P32" s="21"/>
      <c r="Q32" s="21"/>
      <c r="R32" s="21"/>
    </row>
    <row r="33" spans="1:18" ht="128.25" thickBot="1" x14ac:dyDescent="0.25">
      <c r="A33" s="62">
        <v>28</v>
      </c>
      <c r="B33" s="62" t="s">
        <v>34</v>
      </c>
      <c r="C33" s="62" t="s">
        <v>35</v>
      </c>
      <c r="D33" s="63" t="s">
        <v>36</v>
      </c>
      <c r="E33" s="64" t="s">
        <v>37</v>
      </c>
      <c r="F33" s="66">
        <v>6</v>
      </c>
      <c r="G33" s="66" t="s">
        <v>92</v>
      </c>
      <c r="H33" s="62">
        <v>2</v>
      </c>
      <c r="I33" s="45" t="s">
        <v>93</v>
      </c>
      <c r="J33" s="45" t="s">
        <v>40</v>
      </c>
      <c r="K33" s="66" t="s">
        <v>41</v>
      </c>
      <c r="L33" s="62"/>
      <c r="M33" s="62">
        <v>3</v>
      </c>
      <c r="N33" s="62"/>
      <c r="O33" s="62"/>
      <c r="P33" s="62"/>
      <c r="Q33" s="62"/>
      <c r="R33" s="62"/>
    </row>
    <row r="34" spans="1:18" ht="140.25" x14ac:dyDescent="0.2">
      <c r="A34" s="52">
        <v>29</v>
      </c>
      <c r="B34" s="52" t="s">
        <v>34</v>
      </c>
      <c r="C34" s="52" t="s">
        <v>35</v>
      </c>
      <c r="D34" s="53" t="s">
        <v>36</v>
      </c>
      <c r="E34" s="54" t="s">
        <v>37</v>
      </c>
      <c r="F34" s="57">
        <v>6</v>
      </c>
      <c r="G34" s="57" t="s">
        <v>92</v>
      </c>
      <c r="H34" s="52">
        <v>5</v>
      </c>
      <c r="I34" s="41" t="s">
        <v>94</v>
      </c>
      <c r="J34" s="41" t="s">
        <v>95</v>
      </c>
      <c r="K34" s="57" t="s">
        <v>41</v>
      </c>
      <c r="L34" s="52"/>
      <c r="M34" s="52">
        <v>1</v>
      </c>
      <c r="N34" s="52"/>
      <c r="O34" s="52"/>
      <c r="P34" s="52" t="s">
        <v>496</v>
      </c>
      <c r="Q34" s="52"/>
      <c r="R34" s="52"/>
    </row>
    <row r="35" spans="1:18" ht="38.25" x14ac:dyDescent="0.2">
      <c r="A35" s="21">
        <v>30</v>
      </c>
      <c r="B35" s="21" t="s">
        <v>34</v>
      </c>
      <c r="C35" s="21" t="s">
        <v>35</v>
      </c>
      <c r="D35" s="22" t="s">
        <v>36</v>
      </c>
      <c r="E35" s="23" t="s">
        <v>37</v>
      </c>
      <c r="F35" s="33">
        <v>6</v>
      </c>
      <c r="G35" s="33" t="s">
        <v>96</v>
      </c>
      <c r="H35" s="21">
        <v>9</v>
      </c>
      <c r="I35" s="26" t="s">
        <v>97</v>
      </c>
      <c r="J35" s="26" t="s">
        <v>40</v>
      </c>
      <c r="K35" s="33" t="s">
        <v>41</v>
      </c>
      <c r="L35" s="21"/>
      <c r="M35" s="21">
        <v>1</v>
      </c>
      <c r="N35" s="21"/>
      <c r="O35" s="21"/>
      <c r="P35" s="21" t="s">
        <v>496</v>
      </c>
      <c r="Q35" s="21"/>
      <c r="R35" s="21"/>
    </row>
    <row r="36" spans="1:18" ht="63.75" x14ac:dyDescent="0.2">
      <c r="A36" s="21">
        <v>31</v>
      </c>
      <c r="B36" s="21" t="s">
        <v>34</v>
      </c>
      <c r="C36" s="21" t="s">
        <v>35</v>
      </c>
      <c r="D36" s="22" t="s">
        <v>36</v>
      </c>
      <c r="E36" s="23" t="s">
        <v>37</v>
      </c>
      <c r="F36" s="33">
        <v>6</v>
      </c>
      <c r="G36" s="33" t="s">
        <v>96</v>
      </c>
      <c r="H36" s="21">
        <v>11</v>
      </c>
      <c r="I36" s="26" t="s">
        <v>98</v>
      </c>
      <c r="J36" s="26" t="s">
        <v>40</v>
      </c>
      <c r="K36" s="33" t="s">
        <v>41</v>
      </c>
      <c r="L36" s="21"/>
      <c r="M36" s="21">
        <v>1</v>
      </c>
      <c r="N36" s="21"/>
      <c r="O36" s="21"/>
      <c r="P36" s="21" t="s">
        <v>496</v>
      </c>
      <c r="Q36" s="21"/>
      <c r="R36" s="21"/>
    </row>
    <row r="37" spans="1:18" ht="38.25" x14ac:dyDescent="0.2">
      <c r="A37" s="21">
        <v>32</v>
      </c>
      <c r="B37" s="21" t="s">
        <v>34</v>
      </c>
      <c r="C37" s="21" t="s">
        <v>35</v>
      </c>
      <c r="D37" s="22" t="s">
        <v>36</v>
      </c>
      <c r="E37" s="23" t="s">
        <v>37</v>
      </c>
      <c r="F37" s="33">
        <v>6</v>
      </c>
      <c r="G37" s="33" t="s">
        <v>96</v>
      </c>
      <c r="H37" s="21">
        <v>14</v>
      </c>
      <c r="I37" s="26" t="s">
        <v>99</v>
      </c>
      <c r="J37" s="26" t="s">
        <v>75</v>
      </c>
      <c r="K37" s="33" t="s">
        <v>41</v>
      </c>
      <c r="L37" s="21"/>
      <c r="M37" s="21">
        <v>1</v>
      </c>
      <c r="N37" s="21"/>
      <c r="O37" s="21"/>
      <c r="P37" s="21" t="s">
        <v>496</v>
      </c>
      <c r="Q37" s="21"/>
      <c r="R37" s="21"/>
    </row>
    <row r="38" spans="1:18" ht="395.25" x14ac:dyDescent="0.2">
      <c r="A38" s="21">
        <v>11</v>
      </c>
      <c r="B38" s="21" t="s">
        <v>34</v>
      </c>
      <c r="C38" s="21" t="s">
        <v>35</v>
      </c>
      <c r="D38" s="22" t="s">
        <v>36</v>
      </c>
      <c r="E38" s="23" t="s">
        <v>37</v>
      </c>
      <c r="F38" s="33">
        <v>3</v>
      </c>
      <c r="G38" s="33" t="s">
        <v>59</v>
      </c>
      <c r="H38" s="21">
        <v>2</v>
      </c>
      <c r="I38" s="26" t="s">
        <v>60</v>
      </c>
      <c r="J38" s="26" t="s">
        <v>61</v>
      </c>
      <c r="K38" s="33" t="s">
        <v>47</v>
      </c>
      <c r="L38" s="21"/>
      <c r="M38" s="21">
        <v>3</v>
      </c>
      <c r="N38" s="21" t="s">
        <v>487</v>
      </c>
      <c r="O38" s="21"/>
      <c r="P38" s="21" t="s">
        <v>494</v>
      </c>
      <c r="Q38" s="21"/>
      <c r="R38" s="21"/>
    </row>
    <row r="39" spans="1:18" x14ac:dyDescent="0.2">
      <c r="A39" s="21">
        <v>12</v>
      </c>
      <c r="B39" s="21" t="s">
        <v>34</v>
      </c>
      <c r="C39" s="21" t="s">
        <v>35</v>
      </c>
      <c r="D39" s="22" t="s">
        <v>36</v>
      </c>
      <c r="E39" s="23" t="s">
        <v>37</v>
      </c>
      <c r="F39" s="33">
        <v>3</v>
      </c>
      <c r="G39" s="33" t="s">
        <v>59</v>
      </c>
      <c r="H39" s="21">
        <v>6</v>
      </c>
      <c r="I39" s="26" t="s">
        <v>62</v>
      </c>
      <c r="J39" s="26" t="s">
        <v>40</v>
      </c>
      <c r="K39" s="33" t="s">
        <v>41</v>
      </c>
      <c r="L39" s="21"/>
      <c r="M39" s="21">
        <v>1</v>
      </c>
      <c r="N39" s="21" t="s">
        <v>487</v>
      </c>
      <c r="O39" s="21"/>
      <c r="P39" s="21" t="s">
        <v>494</v>
      </c>
      <c r="Q39" s="21"/>
      <c r="R39" s="21"/>
    </row>
    <row r="40" spans="1:18" ht="38.25" x14ac:dyDescent="0.2">
      <c r="A40" s="21">
        <v>13</v>
      </c>
      <c r="B40" s="21" t="s">
        <v>34</v>
      </c>
      <c r="C40" s="21" t="s">
        <v>35</v>
      </c>
      <c r="D40" s="22" t="s">
        <v>36</v>
      </c>
      <c r="E40" s="23" t="s">
        <v>37</v>
      </c>
      <c r="F40" s="33">
        <v>3</v>
      </c>
      <c r="G40" s="33" t="s">
        <v>59</v>
      </c>
      <c r="H40" s="21">
        <v>10</v>
      </c>
      <c r="I40" s="26" t="s">
        <v>63</v>
      </c>
      <c r="J40" s="26" t="s">
        <v>40</v>
      </c>
      <c r="K40" s="33" t="s">
        <v>41</v>
      </c>
      <c r="L40" s="21"/>
      <c r="M40" s="21">
        <v>1</v>
      </c>
      <c r="N40" s="21" t="s">
        <v>487</v>
      </c>
      <c r="O40" s="21"/>
      <c r="P40" s="21" t="s">
        <v>494</v>
      </c>
      <c r="Q40" s="21"/>
      <c r="R40" s="21"/>
    </row>
    <row r="41" spans="1:18" ht="318.75" x14ac:dyDescent="0.2">
      <c r="A41" s="21">
        <v>14</v>
      </c>
      <c r="B41" s="21" t="s">
        <v>34</v>
      </c>
      <c r="C41" s="21" t="s">
        <v>35</v>
      </c>
      <c r="D41" s="22" t="s">
        <v>36</v>
      </c>
      <c r="E41" s="23" t="s">
        <v>37</v>
      </c>
      <c r="F41" s="33">
        <v>3</v>
      </c>
      <c r="G41" s="33" t="s">
        <v>64</v>
      </c>
      <c r="H41" s="21">
        <v>11</v>
      </c>
      <c r="I41" s="26" t="s">
        <v>65</v>
      </c>
      <c r="J41" s="26" t="s">
        <v>66</v>
      </c>
      <c r="K41" s="33" t="s">
        <v>47</v>
      </c>
      <c r="L41" s="21"/>
      <c r="M41" s="21">
        <v>1</v>
      </c>
      <c r="N41" s="21"/>
      <c r="O41" s="21"/>
      <c r="P41" s="21" t="s">
        <v>494</v>
      </c>
      <c r="Q41" s="21"/>
      <c r="R41" s="21"/>
    </row>
    <row r="42" spans="1:18" x14ac:dyDescent="0.2">
      <c r="A42" s="21">
        <v>15</v>
      </c>
      <c r="B42" s="21" t="s">
        <v>34</v>
      </c>
      <c r="C42" s="21" t="s">
        <v>35</v>
      </c>
      <c r="D42" s="22" t="s">
        <v>36</v>
      </c>
      <c r="E42" s="23" t="s">
        <v>37</v>
      </c>
      <c r="F42" s="33">
        <v>3</v>
      </c>
      <c r="G42" s="33" t="s">
        <v>64</v>
      </c>
      <c r="H42" s="21">
        <v>17</v>
      </c>
      <c r="I42" s="26" t="s">
        <v>62</v>
      </c>
      <c r="J42" s="26" t="s">
        <v>40</v>
      </c>
      <c r="K42" s="33" t="s">
        <v>41</v>
      </c>
      <c r="L42" s="21"/>
      <c r="M42" s="21">
        <v>1</v>
      </c>
      <c r="N42" s="21"/>
      <c r="O42" s="21"/>
      <c r="P42" s="21" t="s">
        <v>494</v>
      </c>
      <c r="Q42" s="21"/>
      <c r="R42" s="21"/>
    </row>
    <row r="43" spans="1:18" ht="38.25" x14ac:dyDescent="0.2">
      <c r="A43" s="21">
        <v>16</v>
      </c>
      <c r="B43" s="21" t="s">
        <v>34</v>
      </c>
      <c r="C43" s="21" t="s">
        <v>35</v>
      </c>
      <c r="D43" s="22" t="s">
        <v>36</v>
      </c>
      <c r="E43" s="23" t="s">
        <v>37</v>
      </c>
      <c r="F43" s="33">
        <v>3</v>
      </c>
      <c r="G43" s="33" t="s">
        <v>67</v>
      </c>
      <c r="H43" s="21">
        <v>18</v>
      </c>
      <c r="I43" s="26" t="s">
        <v>68</v>
      </c>
      <c r="J43" s="26" t="s">
        <v>69</v>
      </c>
      <c r="K43" s="33" t="s">
        <v>47</v>
      </c>
      <c r="L43" s="21"/>
      <c r="M43" s="21">
        <v>1</v>
      </c>
      <c r="N43" s="21" t="s">
        <v>487</v>
      </c>
      <c r="P43" s="21" t="s">
        <v>494</v>
      </c>
      <c r="Q43" s="21"/>
      <c r="R43" s="21"/>
    </row>
    <row r="44" spans="1:18" x14ac:dyDescent="0.2">
      <c r="A44" s="21">
        <v>17</v>
      </c>
      <c r="B44" s="21" t="s">
        <v>34</v>
      </c>
      <c r="C44" s="21" t="s">
        <v>35</v>
      </c>
      <c r="D44" s="22" t="s">
        <v>36</v>
      </c>
      <c r="E44" s="23" t="s">
        <v>37</v>
      </c>
      <c r="F44" s="33">
        <v>3</v>
      </c>
      <c r="G44" s="33" t="s">
        <v>70</v>
      </c>
      <c r="H44" s="21">
        <v>27</v>
      </c>
      <c r="I44" s="26" t="s">
        <v>71</v>
      </c>
      <c r="J44" s="26" t="s">
        <v>40</v>
      </c>
      <c r="K44" s="33" t="s">
        <v>41</v>
      </c>
      <c r="L44" s="21"/>
      <c r="M44" s="21">
        <v>1</v>
      </c>
      <c r="N44" s="21"/>
      <c r="O44" s="21"/>
      <c r="P44" s="21" t="s">
        <v>494</v>
      </c>
      <c r="Q44" s="21"/>
      <c r="R44" s="21"/>
    </row>
    <row r="45" spans="1:18" ht="204" x14ac:dyDescent="0.2">
      <c r="A45" s="21">
        <v>18</v>
      </c>
      <c r="B45" s="21" t="s">
        <v>34</v>
      </c>
      <c r="C45" s="21" t="s">
        <v>35</v>
      </c>
      <c r="D45" s="22" t="s">
        <v>36</v>
      </c>
      <c r="E45" s="23" t="s">
        <v>37</v>
      </c>
      <c r="F45" s="33">
        <v>3</v>
      </c>
      <c r="G45" s="33" t="s">
        <v>70</v>
      </c>
      <c r="H45" s="21">
        <v>27</v>
      </c>
      <c r="I45" s="26" t="s">
        <v>72</v>
      </c>
      <c r="J45" s="26" t="s">
        <v>73</v>
      </c>
      <c r="K45" s="33" t="s">
        <v>47</v>
      </c>
      <c r="L45" s="21"/>
      <c r="M45" s="21">
        <v>1</v>
      </c>
      <c r="N45" s="21"/>
      <c r="O45" s="21"/>
      <c r="P45" s="21" t="s">
        <v>494</v>
      </c>
      <c r="Q45" s="21"/>
      <c r="R45" s="21"/>
    </row>
    <row r="46" spans="1:18" ht="229.5" x14ac:dyDescent="0.2">
      <c r="A46" s="21">
        <v>19</v>
      </c>
      <c r="B46" s="21" t="s">
        <v>34</v>
      </c>
      <c r="C46" s="21" t="s">
        <v>35</v>
      </c>
      <c r="D46" s="22" t="s">
        <v>36</v>
      </c>
      <c r="E46" s="23" t="s">
        <v>37</v>
      </c>
      <c r="F46" s="33">
        <v>3</v>
      </c>
      <c r="G46" s="33" t="s">
        <v>70</v>
      </c>
      <c r="H46" s="21">
        <v>31</v>
      </c>
      <c r="I46" s="26" t="s">
        <v>74</v>
      </c>
      <c r="J46" s="26" t="s">
        <v>75</v>
      </c>
      <c r="K46" s="33" t="s">
        <v>47</v>
      </c>
      <c r="L46" s="21"/>
      <c r="M46" s="21">
        <v>1</v>
      </c>
      <c r="N46" s="21"/>
      <c r="O46" s="21"/>
      <c r="P46" s="21" t="s">
        <v>494</v>
      </c>
      <c r="Q46" s="21"/>
      <c r="R46" s="21"/>
    </row>
    <row r="47" spans="1:18" ht="26.25" thickBot="1" x14ac:dyDescent="0.25">
      <c r="A47" s="62">
        <v>20</v>
      </c>
      <c r="B47" s="62" t="s">
        <v>34</v>
      </c>
      <c r="C47" s="62" t="s">
        <v>35</v>
      </c>
      <c r="D47" s="63" t="s">
        <v>36</v>
      </c>
      <c r="E47" s="64" t="s">
        <v>37</v>
      </c>
      <c r="F47" s="66">
        <v>4</v>
      </c>
      <c r="G47" s="66" t="s">
        <v>76</v>
      </c>
      <c r="H47" s="62">
        <v>7</v>
      </c>
      <c r="I47" s="45" t="s">
        <v>77</v>
      </c>
      <c r="J47" s="45" t="s">
        <v>78</v>
      </c>
      <c r="K47" s="66" t="s">
        <v>41</v>
      </c>
      <c r="L47" s="62"/>
      <c r="M47" s="62">
        <v>1</v>
      </c>
      <c r="N47" s="21"/>
      <c r="O47" s="21"/>
      <c r="P47" s="21" t="s">
        <v>496</v>
      </c>
      <c r="Q47" s="21"/>
      <c r="R47" s="21"/>
    </row>
    <row r="48" spans="1:18" ht="344.25" x14ac:dyDescent="0.2">
      <c r="A48" s="52">
        <v>21</v>
      </c>
      <c r="B48" s="52" t="s">
        <v>34</v>
      </c>
      <c r="C48" s="52" t="s">
        <v>35</v>
      </c>
      <c r="D48" s="53" t="s">
        <v>36</v>
      </c>
      <c r="E48" s="54" t="s">
        <v>37</v>
      </c>
      <c r="F48" s="57">
        <v>4</v>
      </c>
      <c r="G48" s="57" t="s">
        <v>79</v>
      </c>
      <c r="H48" s="52">
        <v>14</v>
      </c>
      <c r="I48" s="41" t="s">
        <v>80</v>
      </c>
      <c r="J48" s="41"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21">
        <v>24</v>
      </c>
      <c r="I49" s="26" t="s">
        <v>82</v>
      </c>
      <c r="J49" s="26" t="s">
        <v>40</v>
      </c>
      <c r="K49" s="33" t="s">
        <v>47</v>
      </c>
      <c r="L49" s="21"/>
      <c r="M49" s="21">
        <v>2</v>
      </c>
      <c r="N49" s="21"/>
      <c r="O49" s="21"/>
      <c r="P49" s="21"/>
      <c r="Q49" s="21"/>
      <c r="R49" s="21"/>
    </row>
    <row r="50" spans="1:18" ht="409.5" x14ac:dyDescent="0.2">
      <c r="A50" s="21">
        <v>23</v>
      </c>
      <c r="B50" s="21" t="s">
        <v>34</v>
      </c>
      <c r="C50" s="21" t="s">
        <v>35</v>
      </c>
      <c r="D50" s="22" t="s">
        <v>36</v>
      </c>
      <c r="E50" s="23" t="s">
        <v>37</v>
      </c>
      <c r="F50" s="33">
        <v>4</v>
      </c>
      <c r="G50" s="33" t="s">
        <v>83</v>
      </c>
      <c r="H50" s="21">
        <v>29</v>
      </c>
      <c r="I50" s="26" t="s">
        <v>84</v>
      </c>
      <c r="J50" s="26" t="s">
        <v>85</v>
      </c>
      <c r="K50" s="33" t="s">
        <v>47</v>
      </c>
      <c r="L50" s="21"/>
      <c r="M50" s="21">
        <v>2</v>
      </c>
      <c r="N50" s="21"/>
      <c r="O50" s="21"/>
      <c r="P50" s="21" t="s">
        <v>494</v>
      </c>
      <c r="Q50" s="21"/>
      <c r="R50" s="21"/>
    </row>
    <row r="51" spans="1:18" x14ac:dyDescent="0.2">
      <c r="A51" s="21">
        <v>25</v>
      </c>
      <c r="B51" s="21" t="s">
        <v>34</v>
      </c>
      <c r="C51" s="21" t="s">
        <v>35</v>
      </c>
      <c r="D51" s="22" t="s">
        <v>36</v>
      </c>
      <c r="E51" s="23" t="s">
        <v>37</v>
      </c>
      <c r="F51" s="33">
        <v>5</v>
      </c>
      <c r="G51" s="33" t="s">
        <v>83</v>
      </c>
      <c r="H51" s="21">
        <v>1</v>
      </c>
      <c r="I51" s="26" t="s">
        <v>88</v>
      </c>
      <c r="J51" s="26" t="s">
        <v>40</v>
      </c>
      <c r="K51" s="33" t="s">
        <v>41</v>
      </c>
      <c r="L51" s="21"/>
      <c r="M51" s="21">
        <v>1</v>
      </c>
      <c r="N51" s="21"/>
      <c r="O51" s="21"/>
      <c r="P51" s="21" t="s">
        <v>496</v>
      </c>
      <c r="Q51" s="21"/>
      <c r="R51" s="21"/>
    </row>
    <row r="52" spans="1:18" ht="63.75" x14ac:dyDescent="0.2">
      <c r="A52" s="21">
        <v>24</v>
      </c>
      <c r="B52" s="21" t="s">
        <v>34</v>
      </c>
      <c r="C52" s="21" t="s">
        <v>35</v>
      </c>
      <c r="D52" s="22" t="s">
        <v>36</v>
      </c>
      <c r="E52" s="23" t="s">
        <v>37</v>
      </c>
      <c r="F52" s="33">
        <v>5</v>
      </c>
      <c r="G52" s="33" t="s">
        <v>86</v>
      </c>
      <c r="H52" s="21">
        <v>10</v>
      </c>
      <c r="I52" s="26" t="s">
        <v>87</v>
      </c>
      <c r="J52" s="26" t="s">
        <v>40</v>
      </c>
      <c r="K52" s="33" t="s">
        <v>41</v>
      </c>
      <c r="L52" s="21"/>
      <c r="M52" s="21">
        <v>2</v>
      </c>
      <c r="N52" s="21"/>
      <c r="O52" s="21"/>
      <c r="P52" s="21"/>
      <c r="Q52" s="21"/>
      <c r="R52" s="21"/>
    </row>
    <row r="53" spans="1:18" ht="25.5" x14ac:dyDescent="0.2">
      <c r="A53" s="21">
        <v>49</v>
      </c>
      <c r="B53" s="21" t="s">
        <v>137</v>
      </c>
      <c r="C53" s="21" t="s">
        <v>138</v>
      </c>
      <c r="D53" s="22" t="s">
        <v>139</v>
      </c>
      <c r="E53" s="23" t="s">
        <v>140</v>
      </c>
      <c r="F53" s="33">
        <v>2</v>
      </c>
      <c r="G53" s="33" t="s">
        <v>147</v>
      </c>
      <c r="H53" s="27" t="s">
        <v>148</v>
      </c>
      <c r="I53" s="26" t="s">
        <v>149</v>
      </c>
      <c r="J53" s="26" t="s">
        <v>150</v>
      </c>
      <c r="K53" s="33" t="s">
        <v>144</v>
      </c>
      <c r="L53" s="21"/>
      <c r="M53" s="21">
        <v>2</v>
      </c>
      <c r="N53" s="21"/>
      <c r="O53" s="21"/>
      <c r="P53" s="21"/>
      <c r="Q53" s="21"/>
      <c r="R53" s="21"/>
    </row>
    <row r="54" spans="1:18" ht="25.5" x14ac:dyDescent="0.2">
      <c r="A54" s="21">
        <v>64</v>
      </c>
      <c r="B54" s="21" t="s">
        <v>189</v>
      </c>
      <c r="C54" s="21" t="s">
        <v>190</v>
      </c>
      <c r="D54" s="83" t="s">
        <v>191</v>
      </c>
      <c r="E54" s="21"/>
      <c r="F54" s="33">
        <v>2</v>
      </c>
      <c r="G54" s="33" t="s">
        <v>196</v>
      </c>
      <c r="H54" s="21">
        <v>26</v>
      </c>
      <c r="I54" s="26" t="s">
        <v>197</v>
      </c>
      <c r="J54" s="26" t="s">
        <v>198</v>
      </c>
      <c r="K54" s="33" t="s">
        <v>41</v>
      </c>
      <c r="L54" s="21"/>
      <c r="M54" s="21">
        <v>2</v>
      </c>
      <c r="N54" s="21"/>
      <c r="O54" s="21"/>
      <c r="P54" s="21"/>
      <c r="Q54" s="21"/>
      <c r="R54" s="21"/>
    </row>
    <row r="55" spans="1:18" ht="25.5" x14ac:dyDescent="0.2">
      <c r="A55" s="21">
        <v>65</v>
      </c>
      <c r="B55" s="21" t="s">
        <v>189</v>
      </c>
      <c r="C55" s="21" t="s">
        <v>190</v>
      </c>
      <c r="D55" s="83" t="s">
        <v>191</v>
      </c>
      <c r="E55" s="21"/>
      <c r="F55" s="33">
        <v>2</v>
      </c>
      <c r="G55" s="33" t="s">
        <v>196</v>
      </c>
      <c r="H55" s="21">
        <v>26</v>
      </c>
      <c r="I55" s="26" t="s">
        <v>199</v>
      </c>
      <c r="J55" s="26" t="s">
        <v>200</v>
      </c>
      <c r="K55" s="33" t="s">
        <v>41</v>
      </c>
      <c r="L55" s="21"/>
      <c r="M55" s="21">
        <v>2</v>
      </c>
      <c r="N55" s="21"/>
      <c r="O55" s="21"/>
      <c r="P55" s="21"/>
      <c r="Q55" s="21"/>
      <c r="R55" s="21"/>
    </row>
    <row r="56" spans="1:18" ht="25.5" x14ac:dyDescent="0.2">
      <c r="A56" s="21">
        <v>130</v>
      </c>
      <c r="B56" s="21" t="s">
        <v>307</v>
      </c>
      <c r="C56" s="21" t="s">
        <v>308</v>
      </c>
      <c r="D56" s="22" t="s">
        <v>309</v>
      </c>
      <c r="E56" s="21"/>
      <c r="F56" s="33">
        <v>2</v>
      </c>
      <c r="G56" s="33" t="s">
        <v>196</v>
      </c>
      <c r="H56" s="21" t="s">
        <v>310</v>
      </c>
      <c r="I56" s="26" t="s">
        <v>311</v>
      </c>
      <c r="J56" s="21" t="s">
        <v>312</v>
      </c>
      <c r="K56" s="33" t="s">
        <v>41</v>
      </c>
      <c r="L56" s="21"/>
      <c r="M56" s="21">
        <v>2</v>
      </c>
      <c r="N56" s="21"/>
      <c r="O56" s="21"/>
      <c r="P56" s="21"/>
      <c r="Q56" s="21"/>
      <c r="R56" s="21"/>
    </row>
    <row r="57" spans="1:18" x14ac:dyDescent="0.2">
      <c r="A57" s="21">
        <v>131</v>
      </c>
      <c r="B57" s="21" t="s">
        <v>307</v>
      </c>
      <c r="C57" s="21" t="s">
        <v>308</v>
      </c>
      <c r="D57" s="22" t="s">
        <v>309</v>
      </c>
      <c r="E57" s="21"/>
      <c r="F57" s="33">
        <v>2</v>
      </c>
      <c r="G57" s="33" t="s">
        <v>196</v>
      </c>
      <c r="H57" s="21">
        <v>27</v>
      </c>
      <c r="I57" s="26" t="s">
        <v>313</v>
      </c>
      <c r="J57" s="21" t="s">
        <v>314</v>
      </c>
      <c r="K57" s="33" t="s">
        <v>47</v>
      </c>
      <c r="L57" s="21"/>
      <c r="M57" s="21">
        <v>2</v>
      </c>
      <c r="N57" s="21"/>
      <c r="O57" s="21"/>
      <c r="P57" s="21"/>
      <c r="Q57" s="21"/>
      <c r="R57" s="21"/>
    </row>
    <row r="58" spans="1:18" ht="25.5" x14ac:dyDescent="0.2">
      <c r="A58" s="21">
        <v>132</v>
      </c>
      <c r="B58" s="21" t="s">
        <v>307</v>
      </c>
      <c r="C58" s="21" t="s">
        <v>308</v>
      </c>
      <c r="D58" s="22" t="s">
        <v>309</v>
      </c>
      <c r="E58" s="21"/>
      <c r="F58" s="33">
        <v>2</v>
      </c>
      <c r="G58" s="33" t="s">
        <v>196</v>
      </c>
      <c r="H58" s="21">
        <v>30</v>
      </c>
      <c r="I58" s="26" t="s">
        <v>315</v>
      </c>
      <c r="J58" s="21" t="s">
        <v>316</v>
      </c>
      <c r="K58" s="33" t="s">
        <v>41</v>
      </c>
      <c r="L58" s="21"/>
      <c r="M58" s="21">
        <v>2</v>
      </c>
      <c r="N58" s="21"/>
      <c r="O58" s="21"/>
      <c r="P58" s="21"/>
      <c r="Q58" s="21"/>
      <c r="R58" s="21"/>
    </row>
    <row r="59" spans="1:18" ht="38.25" x14ac:dyDescent="0.2">
      <c r="A59" s="21">
        <v>133</v>
      </c>
      <c r="B59" s="21" t="s">
        <v>307</v>
      </c>
      <c r="C59" s="21" t="s">
        <v>308</v>
      </c>
      <c r="D59" s="22" t="s">
        <v>309</v>
      </c>
      <c r="E59" s="21"/>
      <c r="F59" s="33">
        <v>2</v>
      </c>
      <c r="G59" s="33" t="s">
        <v>196</v>
      </c>
      <c r="H59" s="21">
        <v>31</v>
      </c>
      <c r="I59" s="26" t="s">
        <v>317</v>
      </c>
      <c r="J59" s="21" t="s">
        <v>318</v>
      </c>
      <c r="K59" s="33" t="s">
        <v>47</v>
      </c>
      <c r="L59" s="21"/>
      <c r="M59" s="21">
        <v>2</v>
      </c>
      <c r="N59" s="21"/>
      <c r="O59" s="21"/>
      <c r="P59" s="21"/>
      <c r="Q59" s="21"/>
      <c r="R59" s="21"/>
    </row>
    <row r="60" spans="1:18" ht="25.5" x14ac:dyDescent="0.2">
      <c r="A60" s="21">
        <v>134</v>
      </c>
      <c r="B60" s="21" t="s">
        <v>307</v>
      </c>
      <c r="C60" s="21" t="s">
        <v>308</v>
      </c>
      <c r="D60" s="22" t="s">
        <v>309</v>
      </c>
      <c r="E60" s="21"/>
      <c r="F60" s="33">
        <v>2</v>
      </c>
      <c r="G60" s="33" t="s">
        <v>196</v>
      </c>
      <c r="H60" s="21">
        <v>31</v>
      </c>
      <c r="I60" s="26" t="s">
        <v>319</v>
      </c>
      <c r="J60" s="21" t="s">
        <v>320</v>
      </c>
      <c r="K60" s="33" t="s">
        <v>47</v>
      </c>
      <c r="L60" s="21"/>
      <c r="M60" s="21">
        <v>2</v>
      </c>
      <c r="N60" s="21"/>
      <c r="O60" s="21"/>
      <c r="P60" s="21"/>
      <c r="Q60" s="21"/>
      <c r="R60" s="21"/>
    </row>
    <row r="61" spans="1:18" ht="25.5" x14ac:dyDescent="0.2">
      <c r="A61" s="21">
        <v>155</v>
      </c>
      <c r="B61" s="21" t="s">
        <v>357</v>
      </c>
      <c r="C61" s="21" t="s">
        <v>358</v>
      </c>
      <c r="D61" s="22" t="s">
        <v>359</v>
      </c>
      <c r="E61" s="21" t="s">
        <v>360</v>
      </c>
      <c r="F61" s="33">
        <v>2</v>
      </c>
      <c r="G61" s="33" t="s">
        <v>196</v>
      </c>
      <c r="H61" s="21">
        <v>28</v>
      </c>
      <c r="I61" s="26" t="s">
        <v>369</v>
      </c>
      <c r="J61" s="26" t="s">
        <v>370</v>
      </c>
      <c r="K61" s="33" t="s">
        <v>364</v>
      </c>
      <c r="L61" s="21"/>
      <c r="M61" s="21">
        <v>2</v>
      </c>
      <c r="N61" s="21"/>
      <c r="O61" s="21"/>
      <c r="P61" s="21"/>
      <c r="Q61" s="21"/>
      <c r="R61" s="21"/>
    </row>
    <row r="62" spans="1:18" ht="51.75" thickBot="1" x14ac:dyDescent="0.25">
      <c r="A62" s="62">
        <v>164</v>
      </c>
      <c r="B62" s="62" t="s">
        <v>375</v>
      </c>
      <c r="C62" s="62" t="s">
        <v>376</v>
      </c>
      <c r="D62" s="63" t="s">
        <v>377</v>
      </c>
      <c r="E62" s="62" t="s">
        <v>378</v>
      </c>
      <c r="F62" s="66">
        <v>2</v>
      </c>
      <c r="G62" s="66" t="s">
        <v>196</v>
      </c>
      <c r="H62" s="62">
        <v>27</v>
      </c>
      <c r="I62" s="45" t="s">
        <v>392</v>
      </c>
      <c r="J62" s="45" t="s">
        <v>393</v>
      </c>
      <c r="K62" s="66"/>
      <c r="L62" s="62"/>
      <c r="M62" s="62">
        <v>2</v>
      </c>
      <c r="N62" s="62"/>
      <c r="O62" s="62"/>
      <c r="P62" s="62"/>
      <c r="Q62" s="62"/>
      <c r="R62" s="62"/>
    </row>
    <row r="63" spans="1:18" ht="25.5" x14ac:dyDescent="0.2">
      <c r="A63" s="52">
        <v>169</v>
      </c>
      <c r="B63" s="52" t="s">
        <v>375</v>
      </c>
      <c r="C63" s="52" t="s">
        <v>376</v>
      </c>
      <c r="D63" s="53" t="s">
        <v>377</v>
      </c>
      <c r="E63" s="52" t="s">
        <v>378</v>
      </c>
      <c r="F63" s="57">
        <v>5</v>
      </c>
      <c r="G63" s="57" t="s">
        <v>399</v>
      </c>
      <c r="H63" s="52">
        <v>16</v>
      </c>
      <c r="I63" s="41" t="s">
        <v>397</v>
      </c>
      <c r="J63" s="41" t="s">
        <v>398</v>
      </c>
      <c r="K63" s="57"/>
      <c r="L63" s="52"/>
      <c r="M63" s="52">
        <v>1</v>
      </c>
      <c r="N63" s="52"/>
      <c r="O63" s="52"/>
      <c r="P63" s="52" t="s">
        <v>496</v>
      </c>
      <c r="Q63" s="52"/>
      <c r="R63" s="52"/>
    </row>
    <row r="64" spans="1:18" x14ac:dyDescent="0.2">
      <c r="A64" s="21">
        <v>199</v>
      </c>
      <c r="B64" s="21" t="s">
        <v>418</v>
      </c>
      <c r="C64" s="21" t="s">
        <v>419</v>
      </c>
      <c r="D64" s="22" t="s">
        <v>420</v>
      </c>
      <c r="E64" s="21"/>
      <c r="F64" s="33">
        <v>5</v>
      </c>
      <c r="G64" s="33" t="s">
        <v>399</v>
      </c>
      <c r="H64" s="21">
        <v>19</v>
      </c>
      <c r="I64" s="26" t="s">
        <v>463</v>
      </c>
      <c r="J64" s="26" t="s">
        <v>464</v>
      </c>
      <c r="K64" s="33" t="s">
        <v>364</v>
      </c>
      <c r="L64" s="21"/>
      <c r="M64" s="21">
        <v>1</v>
      </c>
      <c r="N64" s="21"/>
      <c r="O64" s="21"/>
      <c r="P64" s="21" t="s">
        <v>496</v>
      </c>
      <c r="Q64" s="21"/>
      <c r="R64" s="21"/>
    </row>
    <row r="65" spans="1:18" ht="25.5" x14ac:dyDescent="0.2">
      <c r="A65" s="21">
        <v>36</v>
      </c>
      <c r="B65" s="21" t="s">
        <v>100</v>
      </c>
      <c r="C65" s="21" t="s">
        <v>101</v>
      </c>
      <c r="D65" s="22" t="s">
        <v>102</v>
      </c>
      <c r="E65" s="84">
        <v>441293886490</v>
      </c>
      <c r="F65" s="33">
        <v>6</v>
      </c>
      <c r="G65" s="33" t="s">
        <v>110</v>
      </c>
      <c r="H65" s="24">
        <v>3</v>
      </c>
      <c r="I65" s="26" t="s">
        <v>111</v>
      </c>
      <c r="J65" s="26" t="s">
        <v>105</v>
      </c>
      <c r="K65" s="33" t="s">
        <v>47</v>
      </c>
      <c r="L65" s="21"/>
      <c r="M65" s="21">
        <v>1</v>
      </c>
      <c r="N65" s="21"/>
      <c r="O65" s="21"/>
      <c r="P65" s="21" t="s">
        <v>496</v>
      </c>
      <c r="Q65" s="21"/>
      <c r="R65" s="21"/>
    </row>
    <row r="66" spans="1:18" ht="63.75" x14ac:dyDescent="0.2">
      <c r="A66" s="21">
        <v>69</v>
      </c>
      <c r="B66" s="21" t="s">
        <v>189</v>
      </c>
      <c r="C66" s="21" t="s">
        <v>190</v>
      </c>
      <c r="D66" s="83" t="s">
        <v>191</v>
      </c>
      <c r="E66" s="21"/>
      <c r="F66" s="33">
        <v>6</v>
      </c>
      <c r="G66" s="33" t="s">
        <v>110</v>
      </c>
      <c r="H66" s="21">
        <v>7</v>
      </c>
      <c r="I66" s="26" t="s">
        <v>207</v>
      </c>
      <c r="J66" s="26" t="s">
        <v>208</v>
      </c>
      <c r="K66" s="33" t="s">
        <v>47</v>
      </c>
      <c r="L66" s="21"/>
      <c r="M66" s="21">
        <v>1</v>
      </c>
      <c r="N66" s="21"/>
      <c r="O66" s="21"/>
      <c r="P66" s="21" t="s">
        <v>496</v>
      </c>
      <c r="Q66" s="21"/>
      <c r="R66" s="21"/>
    </row>
    <row r="67" spans="1:18" ht="25.5" x14ac:dyDescent="0.2">
      <c r="A67" s="21">
        <v>147</v>
      </c>
      <c r="B67" s="21" t="s">
        <v>307</v>
      </c>
      <c r="C67" s="21" t="s">
        <v>308</v>
      </c>
      <c r="D67" s="22" t="s">
        <v>309</v>
      </c>
      <c r="E67" s="21"/>
      <c r="F67" s="33">
        <v>6</v>
      </c>
      <c r="G67" s="33" t="s">
        <v>110</v>
      </c>
      <c r="H67" s="21">
        <v>5</v>
      </c>
      <c r="I67" s="26" t="s">
        <v>344</v>
      </c>
      <c r="J67" s="21" t="s">
        <v>345</v>
      </c>
      <c r="K67" s="33" t="s">
        <v>47</v>
      </c>
      <c r="L67" s="21"/>
      <c r="M67" s="21">
        <v>1</v>
      </c>
      <c r="N67" s="21"/>
      <c r="O67" s="21"/>
      <c r="P67" s="21" t="s">
        <v>496</v>
      </c>
      <c r="Q67" s="21"/>
      <c r="R67" s="21"/>
    </row>
    <row r="68" spans="1:18" ht="25.5" x14ac:dyDescent="0.2">
      <c r="A68" s="21">
        <v>200</v>
      </c>
      <c r="B68" s="21" t="s">
        <v>418</v>
      </c>
      <c r="C68" s="21" t="s">
        <v>419</v>
      </c>
      <c r="D68" s="22" t="s">
        <v>420</v>
      </c>
      <c r="E68" s="21"/>
      <c r="F68" s="33">
        <v>6</v>
      </c>
      <c r="G68" s="33" t="s">
        <v>110</v>
      </c>
      <c r="H68" s="21">
        <v>7</v>
      </c>
      <c r="I68" s="26" t="s">
        <v>465</v>
      </c>
      <c r="J68" s="26" t="s">
        <v>466</v>
      </c>
      <c r="K68" s="33" t="s">
        <v>364</v>
      </c>
      <c r="L68" s="21"/>
      <c r="M68" s="21">
        <v>3</v>
      </c>
      <c r="N68" s="21"/>
      <c r="O68" s="21"/>
      <c r="P68" s="21"/>
      <c r="Q68" s="21"/>
      <c r="R68" s="21"/>
    </row>
    <row r="69" spans="1:18" ht="63.75" x14ac:dyDescent="0.2">
      <c r="A69" s="21">
        <v>70</v>
      </c>
      <c r="B69" s="21" t="s">
        <v>189</v>
      </c>
      <c r="C69" s="21" t="s">
        <v>190</v>
      </c>
      <c r="D69" s="83" t="s">
        <v>191</v>
      </c>
      <c r="E69" s="21"/>
      <c r="F69" s="33">
        <v>6</v>
      </c>
      <c r="G69" s="33" t="s">
        <v>209</v>
      </c>
      <c r="H69" s="21">
        <v>15</v>
      </c>
      <c r="I69" s="26" t="s">
        <v>210</v>
      </c>
      <c r="J69" s="26" t="s">
        <v>211</v>
      </c>
      <c r="K69" s="33" t="s">
        <v>41</v>
      </c>
      <c r="L69" s="21"/>
      <c r="M69" s="21">
        <v>3</v>
      </c>
      <c r="N69" s="21"/>
      <c r="O69" s="21"/>
      <c r="P69" s="21"/>
      <c r="Q69" s="21"/>
      <c r="R69" s="21"/>
    </row>
    <row r="70" spans="1:18" ht="25.5" x14ac:dyDescent="0.2">
      <c r="A70" s="21">
        <v>170</v>
      </c>
      <c r="B70" s="21" t="s">
        <v>375</v>
      </c>
      <c r="C70" s="21" t="s">
        <v>376</v>
      </c>
      <c r="D70" s="22" t="s">
        <v>377</v>
      </c>
      <c r="E70" s="21" t="s">
        <v>378</v>
      </c>
      <c r="F70" s="33">
        <v>6</v>
      </c>
      <c r="G70" s="33" t="s">
        <v>209</v>
      </c>
      <c r="H70" s="21">
        <v>8</v>
      </c>
      <c r="I70" s="26" t="s">
        <v>397</v>
      </c>
      <c r="J70" s="26" t="s">
        <v>398</v>
      </c>
      <c r="K70" s="33"/>
      <c r="L70" s="21"/>
      <c r="M70" s="21">
        <v>3</v>
      </c>
      <c r="N70" s="21"/>
      <c r="O70" s="21"/>
      <c r="P70" s="21"/>
      <c r="Q70" s="21"/>
      <c r="R70" s="21"/>
    </row>
    <row r="71" spans="1:18" ht="25.5" x14ac:dyDescent="0.2">
      <c r="A71" s="21">
        <v>37</v>
      </c>
      <c r="B71" s="21" t="s">
        <v>100</v>
      </c>
      <c r="C71" s="21" t="s">
        <v>101</v>
      </c>
      <c r="D71" s="22" t="s">
        <v>102</v>
      </c>
      <c r="E71" s="84">
        <v>441293886490</v>
      </c>
      <c r="F71" s="33">
        <v>6</v>
      </c>
      <c r="G71" s="33" t="s">
        <v>112</v>
      </c>
      <c r="H71" s="24">
        <v>17</v>
      </c>
      <c r="I71" s="26" t="s">
        <v>113</v>
      </c>
      <c r="J71" s="26" t="s">
        <v>114</v>
      </c>
      <c r="K71" s="33" t="s">
        <v>47</v>
      </c>
      <c r="L71" s="21"/>
      <c r="M71" s="21">
        <v>1</v>
      </c>
      <c r="N71" s="21"/>
      <c r="O71" s="21"/>
      <c r="P71" s="21" t="s">
        <v>496</v>
      </c>
      <c r="Q71" s="21"/>
      <c r="R71" s="21"/>
    </row>
    <row r="72" spans="1:18" x14ac:dyDescent="0.2">
      <c r="A72" s="21">
        <v>71</v>
      </c>
      <c r="B72" s="21" t="s">
        <v>189</v>
      </c>
      <c r="C72" s="21" t="s">
        <v>190</v>
      </c>
      <c r="D72" s="83" t="s">
        <v>191</v>
      </c>
      <c r="E72" s="21"/>
      <c r="F72" s="33">
        <v>6</v>
      </c>
      <c r="G72" s="33" t="s">
        <v>112</v>
      </c>
      <c r="H72" s="21">
        <v>20</v>
      </c>
      <c r="I72" s="26" t="s">
        <v>212</v>
      </c>
      <c r="J72" s="26" t="s">
        <v>213</v>
      </c>
      <c r="K72" s="33" t="s">
        <v>41</v>
      </c>
      <c r="L72" s="21"/>
      <c r="M72" s="21">
        <v>1</v>
      </c>
      <c r="N72" s="21"/>
      <c r="O72" s="21"/>
      <c r="P72" s="21" t="s">
        <v>496</v>
      </c>
      <c r="Q72" s="21"/>
      <c r="R72" s="21"/>
    </row>
    <row r="73" spans="1:18" ht="102" x14ac:dyDescent="0.2">
      <c r="A73" s="21">
        <v>72</v>
      </c>
      <c r="B73" s="21" t="s">
        <v>189</v>
      </c>
      <c r="C73" s="21" t="s">
        <v>190</v>
      </c>
      <c r="D73" s="83" t="s">
        <v>191</v>
      </c>
      <c r="E73" s="21"/>
      <c r="F73" s="33">
        <v>6</v>
      </c>
      <c r="G73" s="33" t="s">
        <v>112</v>
      </c>
      <c r="H73" s="21">
        <v>23</v>
      </c>
      <c r="I73" s="26" t="s">
        <v>214</v>
      </c>
      <c r="J73" s="26" t="s">
        <v>215</v>
      </c>
      <c r="K73" s="33" t="s">
        <v>47</v>
      </c>
      <c r="L73" s="21"/>
      <c r="M73" s="21">
        <v>3</v>
      </c>
      <c r="N73" s="21"/>
      <c r="O73" s="21"/>
      <c r="P73" s="21"/>
      <c r="Q73" s="21"/>
      <c r="R73" s="21"/>
    </row>
    <row r="74" spans="1:18" x14ac:dyDescent="0.2">
      <c r="A74" s="21">
        <v>148</v>
      </c>
      <c r="B74" s="21" t="s">
        <v>307</v>
      </c>
      <c r="C74" s="21" t="s">
        <v>308</v>
      </c>
      <c r="D74" s="22" t="s">
        <v>309</v>
      </c>
      <c r="E74" s="21"/>
      <c r="F74" s="33">
        <v>6</v>
      </c>
      <c r="G74" s="33" t="s">
        <v>112</v>
      </c>
      <c r="H74" s="21">
        <v>20</v>
      </c>
      <c r="I74" s="26" t="s">
        <v>346</v>
      </c>
      <c r="J74" s="21" t="s">
        <v>347</v>
      </c>
      <c r="K74" s="33" t="s">
        <v>47</v>
      </c>
      <c r="L74" s="21"/>
      <c r="M74" s="21">
        <v>3</v>
      </c>
      <c r="N74" s="21"/>
      <c r="O74" s="21"/>
      <c r="P74" s="21"/>
      <c r="Q74" s="21"/>
      <c r="R74" s="21"/>
    </row>
    <row r="75" spans="1:18" ht="25.5" x14ac:dyDescent="0.2">
      <c r="A75" s="21">
        <v>149</v>
      </c>
      <c r="B75" s="21" t="s">
        <v>307</v>
      </c>
      <c r="C75" s="21" t="s">
        <v>308</v>
      </c>
      <c r="D75" s="22" t="s">
        <v>309</v>
      </c>
      <c r="E75" s="21"/>
      <c r="F75" s="33">
        <v>6</v>
      </c>
      <c r="G75" s="33" t="s">
        <v>112</v>
      </c>
      <c r="H75" s="21">
        <v>23</v>
      </c>
      <c r="I75" s="26" t="s">
        <v>348</v>
      </c>
      <c r="J75" s="21" t="s">
        <v>349</v>
      </c>
      <c r="K75" s="33" t="s">
        <v>47</v>
      </c>
      <c r="L75" s="21"/>
      <c r="M75" s="21">
        <v>3</v>
      </c>
      <c r="N75" s="21"/>
      <c r="O75" s="21"/>
      <c r="P75" s="21"/>
      <c r="Q75" s="21"/>
      <c r="R75" s="21"/>
    </row>
    <row r="76" spans="1:18" x14ac:dyDescent="0.2">
      <c r="A76" s="21">
        <v>178</v>
      </c>
      <c r="B76" s="21" t="s">
        <v>375</v>
      </c>
      <c r="C76" s="21" t="s">
        <v>376</v>
      </c>
      <c r="D76" s="22" t="s">
        <v>377</v>
      </c>
      <c r="E76" s="21" t="s">
        <v>378</v>
      </c>
      <c r="F76" s="33">
        <v>6</v>
      </c>
      <c r="G76" s="33" t="s">
        <v>112</v>
      </c>
      <c r="H76" s="21">
        <v>20</v>
      </c>
      <c r="I76" s="26" t="s">
        <v>414</v>
      </c>
      <c r="J76" s="26" t="s">
        <v>415</v>
      </c>
      <c r="K76" s="33"/>
      <c r="L76" s="21"/>
      <c r="M76" s="21">
        <v>1</v>
      </c>
      <c r="N76" s="21"/>
      <c r="O76" s="21"/>
      <c r="P76" s="21" t="s">
        <v>496</v>
      </c>
      <c r="Q76" s="21"/>
      <c r="R76" s="21"/>
    </row>
    <row r="77" spans="1:18" ht="25.5" x14ac:dyDescent="0.2">
      <c r="A77" s="21">
        <v>38</v>
      </c>
      <c r="B77" s="21" t="s">
        <v>100</v>
      </c>
      <c r="C77" s="21" t="s">
        <v>101</v>
      </c>
      <c r="D77" s="22" t="s">
        <v>102</v>
      </c>
      <c r="E77" s="84">
        <v>441293886490</v>
      </c>
      <c r="F77" s="33">
        <v>7</v>
      </c>
      <c r="G77" s="33" t="s">
        <v>115</v>
      </c>
      <c r="H77" s="24">
        <v>2</v>
      </c>
      <c r="I77" s="26" t="s">
        <v>113</v>
      </c>
      <c r="J77" s="26" t="s">
        <v>114</v>
      </c>
      <c r="K77" s="33" t="s">
        <v>47</v>
      </c>
      <c r="L77" s="21"/>
      <c r="M77" s="21">
        <v>1</v>
      </c>
      <c r="N77" s="21"/>
      <c r="O77" s="21"/>
      <c r="P77" s="21" t="s">
        <v>496</v>
      </c>
      <c r="Q77" s="21"/>
      <c r="R77" s="21"/>
    </row>
    <row r="78" spans="1:18" ht="25.5" x14ac:dyDescent="0.2">
      <c r="A78" s="21">
        <v>171</v>
      </c>
      <c r="B78" s="21" t="s">
        <v>375</v>
      </c>
      <c r="C78" s="21" t="s">
        <v>376</v>
      </c>
      <c r="D78" s="22" t="s">
        <v>377</v>
      </c>
      <c r="E78" s="21" t="s">
        <v>378</v>
      </c>
      <c r="F78" s="33">
        <v>7</v>
      </c>
      <c r="G78" s="33" t="s">
        <v>115</v>
      </c>
      <c r="H78" s="21">
        <v>2</v>
      </c>
      <c r="I78" s="26" t="s">
        <v>397</v>
      </c>
      <c r="J78" s="26" t="s">
        <v>398</v>
      </c>
      <c r="K78" s="33"/>
      <c r="L78" s="21"/>
      <c r="M78" s="21">
        <v>1</v>
      </c>
      <c r="N78" s="21"/>
      <c r="O78" s="21"/>
      <c r="P78" s="21" t="s">
        <v>496</v>
      </c>
      <c r="Q78" s="21"/>
      <c r="R78" s="21"/>
    </row>
    <row r="79" spans="1:18" ht="38.25" x14ac:dyDescent="0.2">
      <c r="A79" s="21">
        <v>201</v>
      </c>
      <c r="B79" s="21" t="s">
        <v>418</v>
      </c>
      <c r="C79" s="21" t="s">
        <v>419</v>
      </c>
      <c r="D79" s="22" t="s">
        <v>420</v>
      </c>
      <c r="E79" s="21"/>
      <c r="F79" s="33">
        <v>7</v>
      </c>
      <c r="G79" s="33" t="s">
        <v>115</v>
      </c>
      <c r="H79" s="21">
        <v>7</v>
      </c>
      <c r="I79" s="26" t="s">
        <v>467</v>
      </c>
      <c r="J79" s="26" t="s">
        <v>468</v>
      </c>
      <c r="K79" s="33" t="s">
        <v>364</v>
      </c>
      <c r="L79" s="21"/>
      <c r="M79" s="21">
        <v>1</v>
      </c>
      <c r="N79" s="21"/>
      <c r="O79" s="21"/>
      <c r="P79" s="21" t="s">
        <v>496</v>
      </c>
      <c r="Q79" s="21"/>
      <c r="R79" s="21"/>
    </row>
    <row r="80" spans="1:18" ht="25.5" x14ac:dyDescent="0.2">
      <c r="A80" s="21">
        <v>146</v>
      </c>
      <c r="B80" s="21" t="s">
        <v>307</v>
      </c>
      <c r="C80" s="21" t="s">
        <v>308</v>
      </c>
      <c r="D80" s="22" t="s">
        <v>309</v>
      </c>
      <c r="E80" s="21"/>
      <c r="F80" s="33">
        <v>5</v>
      </c>
      <c r="G80" s="33" t="s">
        <v>342</v>
      </c>
      <c r="H80" s="21">
        <v>17</v>
      </c>
      <c r="I80" s="26" t="s">
        <v>343</v>
      </c>
      <c r="J80" s="21" t="s">
        <v>312</v>
      </c>
      <c r="K80" s="33" t="s">
        <v>47</v>
      </c>
      <c r="L80" s="21"/>
      <c r="M80" s="21">
        <v>2</v>
      </c>
      <c r="N80" s="21"/>
      <c r="O80" s="21"/>
      <c r="P80" s="21"/>
      <c r="Q80" s="21"/>
      <c r="R80" s="21"/>
    </row>
    <row r="81" spans="1:18" ht="25.5" x14ac:dyDescent="0.2">
      <c r="A81" s="21">
        <v>33</v>
      </c>
      <c r="B81" s="21" t="s">
        <v>100</v>
      </c>
      <c r="C81" s="21" t="s">
        <v>101</v>
      </c>
      <c r="D81" s="22" t="s">
        <v>102</v>
      </c>
      <c r="E81" s="84">
        <v>441293886490</v>
      </c>
      <c r="F81" s="33">
        <v>3</v>
      </c>
      <c r="G81" s="33" t="s">
        <v>103</v>
      </c>
      <c r="H81" s="24">
        <v>3</v>
      </c>
      <c r="I81" s="26" t="s">
        <v>104</v>
      </c>
      <c r="J81" s="26" t="s">
        <v>105</v>
      </c>
      <c r="K81" s="33" t="s">
        <v>47</v>
      </c>
      <c r="L81" s="21"/>
      <c r="M81" s="21">
        <v>2</v>
      </c>
      <c r="N81" s="21" t="s">
        <v>487</v>
      </c>
      <c r="O81" s="21"/>
      <c r="P81" s="21" t="s">
        <v>494</v>
      </c>
      <c r="Q81" s="21"/>
      <c r="R81" s="21"/>
    </row>
    <row r="82" spans="1:18" x14ac:dyDescent="0.2">
      <c r="A82" s="21">
        <v>34</v>
      </c>
      <c r="B82" s="21" t="s">
        <v>100</v>
      </c>
      <c r="C82" s="21" t="s">
        <v>101</v>
      </c>
      <c r="D82" s="22" t="s">
        <v>102</v>
      </c>
      <c r="E82" s="84">
        <v>441293886490</v>
      </c>
      <c r="F82" s="33">
        <v>3</v>
      </c>
      <c r="G82" s="33" t="s">
        <v>103</v>
      </c>
      <c r="H82" s="24">
        <v>5</v>
      </c>
      <c r="I82" s="26" t="s">
        <v>106</v>
      </c>
      <c r="J82" s="26" t="s">
        <v>107</v>
      </c>
      <c r="K82" s="33" t="s">
        <v>47</v>
      </c>
      <c r="L82" s="21"/>
      <c r="M82" s="21">
        <v>3</v>
      </c>
      <c r="N82" s="21" t="s">
        <v>487</v>
      </c>
      <c r="O82" s="21"/>
      <c r="P82" s="21" t="s">
        <v>494</v>
      </c>
      <c r="Q82" s="21"/>
      <c r="R82" s="21"/>
    </row>
    <row r="83" spans="1:18" ht="25.5" x14ac:dyDescent="0.2">
      <c r="A83" s="21">
        <v>66</v>
      </c>
      <c r="B83" s="21" t="s">
        <v>189</v>
      </c>
      <c r="C83" s="21" t="s">
        <v>190</v>
      </c>
      <c r="D83" s="83" t="s">
        <v>191</v>
      </c>
      <c r="E83" s="21"/>
      <c r="F83" s="33">
        <v>3</v>
      </c>
      <c r="G83" s="33" t="s">
        <v>103</v>
      </c>
      <c r="H83" s="21">
        <v>5</v>
      </c>
      <c r="I83" s="26" t="s">
        <v>201</v>
      </c>
      <c r="J83" s="26" t="s">
        <v>202</v>
      </c>
      <c r="K83" s="33" t="s">
        <v>41</v>
      </c>
      <c r="L83" s="21"/>
      <c r="M83" s="21">
        <v>3</v>
      </c>
      <c r="N83" s="21" t="s">
        <v>487</v>
      </c>
      <c r="O83" s="21"/>
      <c r="P83" s="21" t="s">
        <v>494</v>
      </c>
      <c r="Q83" s="21"/>
      <c r="R83" s="21"/>
    </row>
    <row r="84" spans="1:18" ht="102" x14ac:dyDescent="0.2">
      <c r="A84" s="21">
        <v>67</v>
      </c>
      <c r="B84" s="21" t="s">
        <v>189</v>
      </c>
      <c r="C84" s="21" t="s">
        <v>190</v>
      </c>
      <c r="D84" s="83" t="s">
        <v>191</v>
      </c>
      <c r="E84" s="21"/>
      <c r="F84" s="33">
        <v>3</v>
      </c>
      <c r="G84" s="33" t="s">
        <v>103</v>
      </c>
      <c r="H84" s="21">
        <v>6</v>
      </c>
      <c r="I84" s="26" t="s">
        <v>203</v>
      </c>
      <c r="J84" s="26" t="s">
        <v>204</v>
      </c>
      <c r="K84" s="33" t="s">
        <v>47</v>
      </c>
      <c r="L84" s="21"/>
      <c r="M84" s="21">
        <v>2</v>
      </c>
      <c r="N84" s="21" t="s">
        <v>487</v>
      </c>
      <c r="O84" s="21"/>
      <c r="P84" s="21" t="s">
        <v>494</v>
      </c>
      <c r="Q84" s="21"/>
      <c r="R84" s="21"/>
    </row>
    <row r="85" spans="1:18" x14ac:dyDescent="0.2">
      <c r="A85" s="21">
        <v>135</v>
      </c>
      <c r="B85" s="21" t="s">
        <v>307</v>
      </c>
      <c r="C85" s="21" t="s">
        <v>308</v>
      </c>
      <c r="D85" s="22" t="s">
        <v>309</v>
      </c>
      <c r="E85" s="21"/>
      <c r="F85" s="33">
        <v>3</v>
      </c>
      <c r="G85" s="33" t="s">
        <v>103</v>
      </c>
      <c r="H85" s="21">
        <v>5</v>
      </c>
      <c r="I85" s="26" t="s">
        <v>321</v>
      </c>
      <c r="J85" s="21" t="s">
        <v>314</v>
      </c>
      <c r="K85" s="33" t="s">
        <v>47</v>
      </c>
      <c r="L85" s="21"/>
      <c r="M85" s="21">
        <v>2</v>
      </c>
      <c r="N85" s="21" t="s">
        <v>487</v>
      </c>
      <c r="O85" s="21"/>
      <c r="P85" s="21" t="s">
        <v>494</v>
      </c>
      <c r="Q85" s="21"/>
      <c r="R85" s="21"/>
    </row>
    <row r="86" spans="1:18" x14ac:dyDescent="0.2">
      <c r="A86" s="21">
        <v>136</v>
      </c>
      <c r="B86" s="21" t="s">
        <v>307</v>
      </c>
      <c r="C86" s="21" t="s">
        <v>308</v>
      </c>
      <c r="D86" s="22" t="s">
        <v>309</v>
      </c>
      <c r="E86" s="21"/>
      <c r="F86" s="33">
        <v>3</v>
      </c>
      <c r="G86" s="33" t="s">
        <v>103</v>
      </c>
      <c r="H86" s="21">
        <v>6</v>
      </c>
      <c r="I86" s="26" t="s">
        <v>322</v>
      </c>
      <c r="J86" s="21" t="s">
        <v>314</v>
      </c>
      <c r="K86" s="33" t="s">
        <v>47</v>
      </c>
      <c r="L86" s="21"/>
      <c r="M86" s="21">
        <v>2</v>
      </c>
      <c r="N86" s="21" t="s">
        <v>487</v>
      </c>
      <c r="O86" s="21"/>
      <c r="P86" s="21" t="s">
        <v>494</v>
      </c>
      <c r="Q86" s="21"/>
      <c r="R86" s="21"/>
    </row>
    <row r="87" spans="1:18" ht="38.25" x14ac:dyDescent="0.2">
      <c r="A87" s="21">
        <v>137</v>
      </c>
      <c r="B87" s="21" t="s">
        <v>307</v>
      </c>
      <c r="C87" s="21" t="s">
        <v>308</v>
      </c>
      <c r="D87" s="22" t="s">
        <v>309</v>
      </c>
      <c r="E87" s="21"/>
      <c r="F87" s="33">
        <v>3</v>
      </c>
      <c r="G87" s="33" t="s">
        <v>103</v>
      </c>
      <c r="H87" s="21">
        <v>8</v>
      </c>
      <c r="I87" s="26" t="s">
        <v>323</v>
      </c>
      <c r="J87" s="21" t="s">
        <v>324</v>
      </c>
      <c r="K87" s="33" t="s">
        <v>47</v>
      </c>
      <c r="L87" s="21"/>
      <c r="M87" s="21">
        <v>2</v>
      </c>
      <c r="N87" s="21" t="s">
        <v>487</v>
      </c>
      <c r="O87" s="21"/>
      <c r="P87" s="21" t="s">
        <v>494</v>
      </c>
      <c r="Q87" s="21"/>
      <c r="R87" s="21"/>
    </row>
    <row r="88" spans="1:18" ht="38.25" x14ac:dyDescent="0.2">
      <c r="A88" s="21">
        <v>156</v>
      </c>
      <c r="B88" s="21" t="s">
        <v>357</v>
      </c>
      <c r="C88" s="21" t="s">
        <v>358</v>
      </c>
      <c r="D88" s="22" t="s">
        <v>359</v>
      </c>
      <c r="E88" s="21" t="s">
        <v>360</v>
      </c>
      <c r="F88" s="33">
        <v>3</v>
      </c>
      <c r="G88" s="33" t="s">
        <v>103</v>
      </c>
      <c r="H88" s="21">
        <v>11</v>
      </c>
      <c r="I88" s="26" t="s">
        <v>371</v>
      </c>
      <c r="J88" s="26" t="s">
        <v>372</v>
      </c>
      <c r="K88" s="33" t="s">
        <v>364</v>
      </c>
      <c r="L88" s="21"/>
      <c r="M88" s="21">
        <v>3</v>
      </c>
      <c r="N88" s="21" t="s">
        <v>487</v>
      </c>
      <c r="O88" s="21"/>
      <c r="P88" s="21" t="s">
        <v>494</v>
      </c>
      <c r="Q88" s="21"/>
      <c r="R88" s="21"/>
    </row>
    <row r="89" spans="1:18" ht="25.5" x14ac:dyDescent="0.2">
      <c r="A89" s="21">
        <v>35</v>
      </c>
      <c r="B89" s="21" t="s">
        <v>100</v>
      </c>
      <c r="C89" s="21" t="s">
        <v>101</v>
      </c>
      <c r="D89" s="22" t="s">
        <v>102</v>
      </c>
      <c r="E89" s="84">
        <v>441293886490</v>
      </c>
      <c r="F89" s="33">
        <v>3</v>
      </c>
      <c r="G89" s="33" t="s">
        <v>108</v>
      </c>
      <c r="H89" s="24">
        <v>13</v>
      </c>
      <c r="I89" s="26" t="s">
        <v>109</v>
      </c>
      <c r="J89" s="26" t="s">
        <v>105</v>
      </c>
      <c r="K89" s="33" t="s">
        <v>47</v>
      </c>
      <c r="L89" s="21"/>
      <c r="M89" s="21">
        <v>1</v>
      </c>
      <c r="N89" s="21"/>
      <c r="O89" s="21"/>
      <c r="P89" s="21" t="s">
        <v>494</v>
      </c>
      <c r="Q89" s="21"/>
      <c r="R89" s="21"/>
    </row>
    <row r="90" spans="1:18" ht="38.25" x14ac:dyDescent="0.2">
      <c r="A90" s="21">
        <v>68</v>
      </c>
      <c r="B90" s="21" t="s">
        <v>189</v>
      </c>
      <c r="C90" s="21" t="s">
        <v>190</v>
      </c>
      <c r="D90" s="83" t="s">
        <v>191</v>
      </c>
      <c r="E90" s="21"/>
      <c r="F90" s="33">
        <v>3</v>
      </c>
      <c r="G90" s="33" t="s">
        <v>108</v>
      </c>
      <c r="H90" s="21">
        <v>16</v>
      </c>
      <c r="I90" s="26" t="s">
        <v>205</v>
      </c>
      <c r="J90" s="26" t="s">
        <v>206</v>
      </c>
      <c r="K90" s="33" t="s">
        <v>47</v>
      </c>
      <c r="L90" s="21"/>
      <c r="M90" s="21">
        <v>2</v>
      </c>
      <c r="N90" s="21"/>
      <c r="O90" s="21"/>
      <c r="P90" s="21" t="s">
        <v>495</v>
      </c>
      <c r="Q90" s="21"/>
      <c r="R90" s="21"/>
    </row>
    <row r="91" spans="1:18" ht="38.25" x14ac:dyDescent="0.2">
      <c r="A91" s="21">
        <v>138</v>
      </c>
      <c r="B91" s="21" t="s">
        <v>307</v>
      </c>
      <c r="C91" s="21" t="s">
        <v>308</v>
      </c>
      <c r="D91" s="22" t="s">
        <v>309</v>
      </c>
      <c r="E91" s="21"/>
      <c r="F91" s="33">
        <v>3</v>
      </c>
      <c r="G91" s="33" t="s">
        <v>108</v>
      </c>
      <c r="H91" s="21">
        <v>17</v>
      </c>
      <c r="I91" s="26" t="s">
        <v>323</v>
      </c>
      <c r="J91" s="21" t="s">
        <v>324</v>
      </c>
      <c r="K91" s="33" t="s">
        <v>47</v>
      </c>
      <c r="L91" s="21"/>
      <c r="M91" s="21">
        <v>3</v>
      </c>
      <c r="N91" s="21"/>
      <c r="O91" s="21"/>
      <c r="P91" s="21" t="s">
        <v>494</v>
      </c>
      <c r="Q91" s="21"/>
      <c r="R91" s="21"/>
    </row>
    <row r="92" spans="1:18" x14ac:dyDescent="0.2">
      <c r="A92" s="21">
        <v>139</v>
      </c>
      <c r="B92" s="21" t="s">
        <v>307</v>
      </c>
      <c r="C92" s="21" t="s">
        <v>308</v>
      </c>
      <c r="D92" s="22" t="s">
        <v>309</v>
      </c>
      <c r="E92" s="21"/>
      <c r="F92" s="33">
        <v>3</v>
      </c>
      <c r="G92" s="33" t="s">
        <v>108</v>
      </c>
      <c r="H92" s="21">
        <v>17</v>
      </c>
      <c r="I92" s="26" t="s">
        <v>325</v>
      </c>
      <c r="J92" s="21" t="s">
        <v>314</v>
      </c>
      <c r="K92" s="33" t="s">
        <v>47</v>
      </c>
      <c r="L92" s="21"/>
      <c r="M92" s="21">
        <v>1</v>
      </c>
      <c r="N92" s="21"/>
      <c r="O92" s="21"/>
      <c r="P92" s="21" t="s">
        <v>494</v>
      </c>
      <c r="Q92" s="21"/>
      <c r="R92" s="21"/>
    </row>
    <row r="93" spans="1:18" ht="89.25" x14ac:dyDescent="0.2">
      <c r="A93" s="21">
        <v>140</v>
      </c>
      <c r="B93" s="21" t="s">
        <v>307</v>
      </c>
      <c r="C93" s="21" t="s">
        <v>308</v>
      </c>
      <c r="D93" s="22" t="s">
        <v>309</v>
      </c>
      <c r="E93" s="21"/>
      <c r="F93" s="33">
        <v>3</v>
      </c>
      <c r="G93" s="33" t="s">
        <v>326</v>
      </c>
      <c r="H93" s="21">
        <v>21</v>
      </c>
      <c r="I93" s="26" t="s">
        <v>327</v>
      </c>
      <c r="J93" s="21" t="s">
        <v>328</v>
      </c>
      <c r="K93" s="33" t="s">
        <v>47</v>
      </c>
      <c r="L93" s="21"/>
      <c r="M93" s="21">
        <v>2</v>
      </c>
      <c r="N93" s="21"/>
      <c r="O93" s="21"/>
      <c r="P93" s="21" t="s">
        <v>494</v>
      </c>
      <c r="Q93" s="21"/>
      <c r="R93" s="21"/>
    </row>
    <row r="94" spans="1:18" x14ac:dyDescent="0.2">
      <c r="A94" s="21">
        <v>187</v>
      </c>
      <c r="B94" s="21" t="s">
        <v>418</v>
      </c>
      <c r="C94" s="21" t="s">
        <v>419</v>
      </c>
      <c r="D94" s="22" t="s">
        <v>420</v>
      </c>
      <c r="E94" s="21"/>
      <c r="F94" s="33">
        <v>3</v>
      </c>
      <c r="G94" s="33" t="s">
        <v>326</v>
      </c>
      <c r="H94" s="21">
        <v>18</v>
      </c>
      <c r="I94" s="26" t="s">
        <v>438</v>
      </c>
      <c r="J94" s="26" t="s">
        <v>439</v>
      </c>
      <c r="K94" s="33" t="s">
        <v>423</v>
      </c>
      <c r="L94" s="21"/>
      <c r="M94" s="21">
        <v>3</v>
      </c>
      <c r="N94" s="21"/>
      <c r="O94" s="21"/>
      <c r="P94" s="21" t="s">
        <v>494</v>
      </c>
      <c r="Q94" s="21"/>
      <c r="R94" s="21"/>
    </row>
    <row r="95" spans="1:18" x14ac:dyDescent="0.2">
      <c r="A95" s="21">
        <v>50</v>
      </c>
      <c r="B95" s="21" t="s">
        <v>137</v>
      </c>
      <c r="C95" s="21" t="s">
        <v>138</v>
      </c>
      <c r="D95" s="22" t="s">
        <v>139</v>
      </c>
      <c r="E95" s="23" t="s">
        <v>140</v>
      </c>
      <c r="F95" s="33">
        <v>3</v>
      </c>
      <c r="G95" s="33" t="s">
        <v>151</v>
      </c>
      <c r="H95" s="24" t="s">
        <v>152</v>
      </c>
      <c r="I95" s="21" t="s">
        <v>153</v>
      </c>
      <c r="J95" s="21" t="s">
        <v>154</v>
      </c>
      <c r="K95" s="33" t="s">
        <v>144</v>
      </c>
      <c r="L95" s="21"/>
      <c r="M95" s="21">
        <v>1</v>
      </c>
      <c r="N95" s="21"/>
      <c r="O95" s="21"/>
      <c r="P95" s="21" t="s">
        <v>494</v>
      </c>
      <c r="Q95" s="21"/>
      <c r="R95" s="21"/>
    </row>
    <row r="96" spans="1:18" ht="25.5" x14ac:dyDescent="0.2">
      <c r="A96" s="21">
        <v>124</v>
      </c>
      <c r="B96" s="21" t="s">
        <v>294</v>
      </c>
      <c r="C96" s="21" t="s">
        <v>295</v>
      </c>
      <c r="D96" s="22" t="s">
        <v>296</v>
      </c>
      <c r="E96" s="21"/>
      <c r="F96" s="33">
        <v>4</v>
      </c>
      <c r="G96" s="33" t="s">
        <v>297</v>
      </c>
      <c r="H96" s="21">
        <v>5</v>
      </c>
      <c r="I96" s="26" t="s">
        <v>298</v>
      </c>
      <c r="J96" s="26" t="s">
        <v>299</v>
      </c>
      <c r="K96" s="33" t="s">
        <v>300</v>
      </c>
      <c r="L96" s="21"/>
      <c r="M96" s="21">
        <v>1</v>
      </c>
      <c r="N96" s="21"/>
      <c r="O96" s="21"/>
      <c r="P96" s="21" t="s">
        <v>494</v>
      </c>
      <c r="Q96" s="21"/>
      <c r="R96" s="21"/>
    </row>
    <row r="97" spans="1:18" ht="38.25" x14ac:dyDescent="0.2">
      <c r="A97" s="21">
        <v>141</v>
      </c>
      <c r="B97" s="21" t="s">
        <v>307</v>
      </c>
      <c r="C97" s="21" t="s">
        <v>308</v>
      </c>
      <c r="D97" s="22" t="s">
        <v>309</v>
      </c>
      <c r="E97" s="21"/>
      <c r="F97" s="33">
        <v>3</v>
      </c>
      <c r="G97" s="33" t="s">
        <v>329</v>
      </c>
      <c r="H97" s="21">
        <v>32</v>
      </c>
      <c r="I97" s="26" t="s">
        <v>330</v>
      </c>
      <c r="J97" s="21" t="s">
        <v>331</v>
      </c>
      <c r="K97" s="33" t="s">
        <v>47</v>
      </c>
      <c r="L97" s="21"/>
      <c r="M97" s="21">
        <v>1</v>
      </c>
      <c r="N97" s="21"/>
      <c r="O97" s="21"/>
      <c r="P97" s="21" t="s">
        <v>494</v>
      </c>
      <c r="Q97" s="21"/>
      <c r="R97" s="21"/>
    </row>
    <row r="98" spans="1:18" ht="25.5" x14ac:dyDescent="0.2">
      <c r="A98" s="21">
        <v>188</v>
      </c>
      <c r="B98" s="21" t="s">
        <v>418</v>
      </c>
      <c r="C98" s="21" t="s">
        <v>419</v>
      </c>
      <c r="D98" s="22" t="s">
        <v>420</v>
      </c>
      <c r="E98" s="21"/>
      <c r="F98" s="33">
        <v>3</v>
      </c>
      <c r="G98" s="33" t="s">
        <v>329</v>
      </c>
      <c r="H98" s="21">
        <v>32</v>
      </c>
      <c r="I98" s="26" t="s">
        <v>440</v>
      </c>
      <c r="J98" s="26" t="s">
        <v>441</v>
      </c>
      <c r="K98" s="33" t="s">
        <v>364</v>
      </c>
      <c r="L98" s="21"/>
      <c r="M98" s="21">
        <v>3</v>
      </c>
      <c r="N98" s="21"/>
      <c r="O98" s="21"/>
      <c r="P98" s="21" t="s">
        <v>494</v>
      </c>
      <c r="Q98" s="21"/>
      <c r="R98" s="21"/>
    </row>
    <row r="99" spans="1:18" ht="51" x14ac:dyDescent="0.2">
      <c r="A99" s="21">
        <v>189</v>
      </c>
      <c r="B99" s="21" t="s">
        <v>418</v>
      </c>
      <c r="C99" s="21" t="s">
        <v>419</v>
      </c>
      <c r="D99" s="22" t="s">
        <v>420</v>
      </c>
      <c r="E99" s="21"/>
      <c r="F99" s="33">
        <v>4</v>
      </c>
      <c r="G99" s="33" t="s">
        <v>329</v>
      </c>
      <c r="H99" s="21">
        <v>1</v>
      </c>
      <c r="I99" s="26" t="s">
        <v>442</v>
      </c>
      <c r="J99" s="26" t="s">
        <v>443</v>
      </c>
      <c r="K99" s="33" t="s">
        <v>364</v>
      </c>
      <c r="L99" s="21"/>
      <c r="M99" s="21">
        <v>2</v>
      </c>
      <c r="N99" s="21"/>
      <c r="O99" s="21"/>
      <c r="P99" s="21" t="s">
        <v>494</v>
      </c>
      <c r="Q99" s="21"/>
      <c r="R99" s="21"/>
    </row>
    <row r="100" spans="1:18" x14ac:dyDescent="0.2">
      <c r="A100" s="21">
        <v>190</v>
      </c>
      <c r="B100" s="21" t="s">
        <v>418</v>
      </c>
      <c r="C100" s="21" t="s">
        <v>419</v>
      </c>
      <c r="D100" s="22" t="s">
        <v>420</v>
      </c>
      <c r="E100" s="21"/>
      <c r="F100" s="33">
        <v>4</v>
      </c>
      <c r="G100" s="33" t="s">
        <v>444</v>
      </c>
      <c r="H100" s="21">
        <v>8</v>
      </c>
      <c r="I100" s="26" t="s">
        <v>445</v>
      </c>
      <c r="J100" s="26" t="s">
        <v>446</v>
      </c>
      <c r="K100" s="33" t="s">
        <v>364</v>
      </c>
      <c r="L100" s="21"/>
      <c r="M100" s="21">
        <v>1</v>
      </c>
      <c r="N100" s="21"/>
      <c r="O100" s="21"/>
      <c r="P100" s="21" t="s">
        <v>496</v>
      </c>
      <c r="Q100" s="21"/>
      <c r="R100" s="21"/>
    </row>
    <row r="101" spans="1:18" ht="38.25" x14ac:dyDescent="0.2">
      <c r="A101" s="21">
        <v>165</v>
      </c>
      <c r="B101" s="21" t="s">
        <v>375</v>
      </c>
      <c r="C101" s="21" t="s">
        <v>376</v>
      </c>
      <c r="D101" s="22" t="s">
        <v>377</v>
      </c>
      <c r="E101" s="21" t="s">
        <v>378</v>
      </c>
      <c r="F101" s="33">
        <v>4</v>
      </c>
      <c r="G101" s="33" t="s">
        <v>394</v>
      </c>
      <c r="H101" s="21">
        <v>8</v>
      </c>
      <c r="I101" s="26" t="s">
        <v>395</v>
      </c>
      <c r="J101" s="26" t="s">
        <v>396</v>
      </c>
      <c r="K101" s="33"/>
      <c r="L101" s="21"/>
      <c r="M101" s="21">
        <v>1</v>
      </c>
      <c r="N101" s="21"/>
      <c r="O101" s="21"/>
      <c r="P101" s="21" t="s">
        <v>496</v>
      </c>
      <c r="Q101" s="21"/>
      <c r="R101" s="21"/>
    </row>
    <row r="102" spans="1:18" ht="38.25" x14ac:dyDescent="0.2">
      <c r="A102" s="21">
        <v>142</v>
      </c>
      <c r="B102" s="21" t="s">
        <v>307</v>
      </c>
      <c r="C102" s="21" t="s">
        <v>308</v>
      </c>
      <c r="D102" s="22" t="s">
        <v>309</v>
      </c>
      <c r="E102" s="21"/>
      <c r="F102" s="33">
        <v>4</v>
      </c>
      <c r="G102" s="33" t="s">
        <v>332</v>
      </c>
      <c r="H102" s="21">
        <v>17</v>
      </c>
      <c r="I102" s="26" t="s">
        <v>333</v>
      </c>
      <c r="J102" s="21" t="s">
        <v>334</v>
      </c>
      <c r="K102" s="33" t="s">
        <v>47</v>
      </c>
      <c r="L102" s="21"/>
      <c r="M102" s="21">
        <v>3</v>
      </c>
      <c r="N102" s="21"/>
      <c r="O102" s="21"/>
      <c r="P102" s="21"/>
      <c r="Q102" s="21"/>
      <c r="R102" s="21"/>
    </row>
    <row r="103" spans="1:18" ht="25.5" x14ac:dyDescent="0.2">
      <c r="A103" s="21">
        <v>166</v>
      </c>
      <c r="B103" s="21" t="s">
        <v>375</v>
      </c>
      <c r="C103" s="21" t="s">
        <v>376</v>
      </c>
      <c r="D103" s="22" t="s">
        <v>377</v>
      </c>
      <c r="E103" s="21" t="s">
        <v>378</v>
      </c>
      <c r="F103" s="33">
        <v>4</v>
      </c>
      <c r="G103" s="33" t="s">
        <v>332</v>
      </c>
      <c r="H103" s="21">
        <v>16</v>
      </c>
      <c r="I103" s="26" t="s">
        <v>397</v>
      </c>
      <c r="J103" s="26" t="s">
        <v>398</v>
      </c>
      <c r="K103" s="33"/>
      <c r="L103" s="21"/>
      <c r="M103" s="21">
        <v>3</v>
      </c>
      <c r="N103" s="21" t="s">
        <v>487</v>
      </c>
      <c r="O103" s="26" t="s">
        <v>498</v>
      </c>
      <c r="P103" s="21" t="s">
        <v>494</v>
      </c>
      <c r="Q103" s="21"/>
      <c r="R103" s="21"/>
    </row>
    <row r="104" spans="1:18" ht="25.5" x14ac:dyDescent="0.2">
      <c r="A104" s="21">
        <v>167</v>
      </c>
      <c r="B104" s="21" t="s">
        <v>375</v>
      </c>
      <c r="C104" s="21" t="s">
        <v>376</v>
      </c>
      <c r="D104" s="22" t="s">
        <v>377</v>
      </c>
      <c r="E104" s="21" t="s">
        <v>378</v>
      </c>
      <c r="F104" s="33">
        <v>4</v>
      </c>
      <c r="G104" s="33" t="s">
        <v>332</v>
      </c>
      <c r="H104" s="21">
        <v>18</v>
      </c>
      <c r="I104" s="26" t="s">
        <v>397</v>
      </c>
      <c r="J104" s="26" t="s">
        <v>398</v>
      </c>
      <c r="K104" s="33"/>
      <c r="L104" s="21"/>
      <c r="M104" s="21">
        <v>3</v>
      </c>
      <c r="N104" s="21" t="s">
        <v>487</v>
      </c>
      <c r="O104" s="26" t="s">
        <v>498</v>
      </c>
      <c r="P104" s="21" t="s">
        <v>494</v>
      </c>
      <c r="Q104" s="21"/>
      <c r="R104" s="21"/>
    </row>
    <row r="105" spans="1:18" ht="25.5" x14ac:dyDescent="0.2">
      <c r="A105" s="21">
        <v>168</v>
      </c>
      <c r="B105" s="21" t="s">
        <v>375</v>
      </c>
      <c r="C105" s="21" t="s">
        <v>376</v>
      </c>
      <c r="D105" s="22" t="s">
        <v>377</v>
      </c>
      <c r="E105" s="21" t="s">
        <v>378</v>
      </c>
      <c r="F105" s="33">
        <v>4</v>
      </c>
      <c r="G105" s="33" t="s">
        <v>332</v>
      </c>
      <c r="H105" s="21">
        <v>19</v>
      </c>
      <c r="I105" s="26" t="s">
        <v>397</v>
      </c>
      <c r="J105" s="26" t="s">
        <v>398</v>
      </c>
      <c r="K105" s="33"/>
      <c r="L105" s="21"/>
      <c r="M105" s="21">
        <v>3</v>
      </c>
      <c r="N105" s="21" t="s">
        <v>487</v>
      </c>
      <c r="O105" s="26" t="s">
        <v>498</v>
      </c>
      <c r="P105" s="21" t="s">
        <v>494</v>
      </c>
      <c r="Q105" s="21"/>
      <c r="R105" s="21"/>
    </row>
    <row r="106" spans="1:18" ht="25.5" x14ac:dyDescent="0.2">
      <c r="A106" s="21">
        <v>125</v>
      </c>
      <c r="B106" s="21" t="s">
        <v>294</v>
      </c>
      <c r="C106" s="21" t="s">
        <v>295</v>
      </c>
      <c r="D106" s="22" t="s">
        <v>296</v>
      </c>
      <c r="E106" s="21"/>
      <c r="F106" s="33">
        <v>4</v>
      </c>
      <c r="G106" s="33" t="s">
        <v>301</v>
      </c>
      <c r="H106" s="21">
        <v>26</v>
      </c>
      <c r="I106" s="26" t="s">
        <v>302</v>
      </c>
      <c r="J106" s="21" t="s">
        <v>303</v>
      </c>
      <c r="K106" s="33" t="s">
        <v>300</v>
      </c>
      <c r="L106" s="21"/>
      <c r="M106" s="21">
        <v>3</v>
      </c>
      <c r="N106" s="21"/>
      <c r="O106" s="21"/>
      <c r="P106" s="21" t="s">
        <v>494</v>
      </c>
      <c r="Q106" s="21"/>
      <c r="R106" s="21"/>
    </row>
    <row r="107" spans="1:18" ht="63.75" x14ac:dyDescent="0.2">
      <c r="A107" s="21">
        <v>143</v>
      </c>
      <c r="B107" s="21" t="s">
        <v>307</v>
      </c>
      <c r="C107" s="21" t="s">
        <v>308</v>
      </c>
      <c r="D107" s="22" t="s">
        <v>309</v>
      </c>
      <c r="E107" s="21"/>
      <c r="F107" s="33">
        <v>5</v>
      </c>
      <c r="G107" s="33" t="s">
        <v>335</v>
      </c>
      <c r="H107" s="21">
        <v>4</v>
      </c>
      <c r="I107" s="26" t="s">
        <v>336</v>
      </c>
      <c r="J107" s="21" t="s">
        <v>337</v>
      </c>
      <c r="K107" s="33" t="s">
        <v>47</v>
      </c>
      <c r="L107" s="21"/>
      <c r="M107" s="21">
        <v>3</v>
      </c>
      <c r="N107" s="21"/>
      <c r="O107" s="26" t="s">
        <v>499</v>
      </c>
      <c r="P107" s="21" t="s">
        <v>494</v>
      </c>
      <c r="Q107" s="21"/>
      <c r="R107" s="21"/>
    </row>
    <row r="108" spans="1:18" ht="25.5" x14ac:dyDescent="0.2">
      <c r="A108" s="21">
        <v>144</v>
      </c>
      <c r="B108" s="21" t="s">
        <v>307</v>
      </c>
      <c r="C108" s="21" t="s">
        <v>308</v>
      </c>
      <c r="D108" s="22" t="s">
        <v>309</v>
      </c>
      <c r="E108" s="21"/>
      <c r="F108" s="33">
        <v>5</v>
      </c>
      <c r="G108" s="33" t="s">
        <v>335</v>
      </c>
      <c r="H108" s="21">
        <v>4</v>
      </c>
      <c r="I108" s="26" t="s">
        <v>338</v>
      </c>
      <c r="J108" s="21" t="s">
        <v>337</v>
      </c>
      <c r="K108" s="33" t="s">
        <v>47</v>
      </c>
      <c r="L108" s="21"/>
      <c r="M108" s="21">
        <v>3</v>
      </c>
      <c r="N108" s="21"/>
      <c r="O108" s="21"/>
      <c r="P108" s="21" t="s">
        <v>494</v>
      </c>
      <c r="Q108" s="21"/>
      <c r="R108" s="21"/>
    </row>
    <row r="109" spans="1:18" x14ac:dyDescent="0.2">
      <c r="A109" s="21">
        <v>157</v>
      </c>
      <c r="B109" s="21" t="s">
        <v>357</v>
      </c>
      <c r="C109" s="21" t="s">
        <v>358</v>
      </c>
      <c r="D109" s="22" t="s">
        <v>359</v>
      </c>
      <c r="E109" s="21" t="s">
        <v>360</v>
      </c>
      <c r="F109" s="33">
        <v>4</v>
      </c>
      <c r="G109" s="33" t="s">
        <v>335</v>
      </c>
      <c r="H109" s="21">
        <v>32</v>
      </c>
      <c r="I109" s="26" t="s">
        <v>373</v>
      </c>
      <c r="J109" s="26" t="s">
        <v>374</v>
      </c>
      <c r="K109" s="33"/>
      <c r="L109" s="21"/>
      <c r="M109" s="21">
        <v>3</v>
      </c>
      <c r="N109" s="21"/>
      <c r="O109" s="21"/>
      <c r="P109" s="21" t="s">
        <v>494</v>
      </c>
      <c r="Q109" s="21"/>
      <c r="R109" s="21"/>
    </row>
    <row r="110" spans="1:18" ht="51" x14ac:dyDescent="0.2">
      <c r="A110" s="21">
        <v>191</v>
      </c>
      <c r="B110" s="21" t="s">
        <v>418</v>
      </c>
      <c r="C110" s="21" t="s">
        <v>419</v>
      </c>
      <c r="D110" s="22" t="s">
        <v>420</v>
      </c>
      <c r="E110" s="21"/>
      <c r="F110" s="33">
        <v>4</v>
      </c>
      <c r="G110" s="33" t="s">
        <v>335</v>
      </c>
      <c r="H110" s="21">
        <v>29</v>
      </c>
      <c r="I110" s="26" t="s">
        <v>447</v>
      </c>
      <c r="J110" s="26" t="s">
        <v>448</v>
      </c>
      <c r="K110" s="33" t="s">
        <v>364</v>
      </c>
      <c r="L110" s="21"/>
      <c r="M110" s="21">
        <v>3</v>
      </c>
      <c r="N110" s="21"/>
      <c r="O110" s="21"/>
      <c r="P110" s="21" t="s">
        <v>494</v>
      </c>
      <c r="Q110" s="21"/>
      <c r="R110" s="21"/>
    </row>
    <row r="111" spans="1:18" ht="51" x14ac:dyDescent="0.2">
      <c r="A111" s="21">
        <v>192</v>
      </c>
      <c r="B111" s="21" t="s">
        <v>418</v>
      </c>
      <c r="C111" s="21" t="s">
        <v>419</v>
      </c>
      <c r="D111" s="22" t="s">
        <v>420</v>
      </c>
      <c r="E111" s="21"/>
      <c r="F111" s="33">
        <v>4</v>
      </c>
      <c r="G111" s="33" t="s">
        <v>335</v>
      </c>
      <c r="H111" s="21">
        <v>34</v>
      </c>
      <c r="I111" s="26" t="s">
        <v>449</v>
      </c>
      <c r="J111" s="26" t="s">
        <v>450</v>
      </c>
      <c r="K111" s="33" t="s">
        <v>364</v>
      </c>
      <c r="L111" s="21"/>
      <c r="M111" s="21">
        <v>3</v>
      </c>
      <c r="N111" s="21"/>
      <c r="O111" s="21"/>
      <c r="P111" s="21" t="s">
        <v>494</v>
      </c>
      <c r="Q111" s="21"/>
      <c r="R111" s="21"/>
    </row>
    <row r="112" spans="1:18" ht="25.5" x14ac:dyDescent="0.2">
      <c r="A112" s="21">
        <v>193</v>
      </c>
      <c r="B112" s="21" t="s">
        <v>418</v>
      </c>
      <c r="C112" s="21" t="s">
        <v>419</v>
      </c>
      <c r="D112" s="22" t="s">
        <v>420</v>
      </c>
      <c r="E112" s="21"/>
      <c r="F112" s="33">
        <v>4</v>
      </c>
      <c r="G112" s="33" t="s">
        <v>335</v>
      </c>
      <c r="H112" s="21">
        <v>34</v>
      </c>
      <c r="I112" s="26" t="s">
        <v>451</v>
      </c>
      <c r="J112" s="26" t="s">
        <v>452</v>
      </c>
      <c r="K112" s="33" t="s">
        <v>364</v>
      </c>
      <c r="L112" s="21"/>
      <c r="M112" s="21">
        <v>3</v>
      </c>
      <c r="N112" s="21"/>
      <c r="O112" s="21"/>
      <c r="P112" s="21" t="s">
        <v>494</v>
      </c>
      <c r="Q112" s="21"/>
      <c r="R112" s="21"/>
    </row>
    <row r="113" spans="1:18" ht="51" x14ac:dyDescent="0.2">
      <c r="A113" s="21">
        <v>194</v>
      </c>
      <c r="B113" s="21" t="s">
        <v>418</v>
      </c>
      <c r="C113" s="21" t="s">
        <v>419</v>
      </c>
      <c r="D113" s="22" t="s">
        <v>420</v>
      </c>
      <c r="E113" s="21"/>
      <c r="F113" s="33">
        <v>4</v>
      </c>
      <c r="G113" s="33" t="s">
        <v>335</v>
      </c>
      <c r="H113" s="21">
        <v>37</v>
      </c>
      <c r="I113" s="26" t="s">
        <v>453</v>
      </c>
      <c r="J113" s="26" t="s">
        <v>454</v>
      </c>
      <c r="K113" s="33" t="s">
        <v>364</v>
      </c>
      <c r="L113" s="21"/>
      <c r="M113" s="21">
        <v>3</v>
      </c>
      <c r="N113" s="21"/>
      <c r="O113" s="21"/>
      <c r="P113" s="21" t="s">
        <v>494</v>
      </c>
      <c r="Q113" s="21"/>
      <c r="R113" s="21"/>
    </row>
    <row r="114" spans="1:18" ht="25.5" x14ac:dyDescent="0.2">
      <c r="A114" s="21">
        <v>195</v>
      </c>
      <c r="B114" s="21" t="s">
        <v>418</v>
      </c>
      <c r="C114" s="21" t="s">
        <v>419</v>
      </c>
      <c r="D114" s="22" t="s">
        <v>420</v>
      </c>
      <c r="E114" s="21"/>
      <c r="F114" s="33">
        <v>5</v>
      </c>
      <c r="G114" s="33" t="s">
        <v>335</v>
      </c>
      <c r="H114" s="21">
        <v>4</v>
      </c>
      <c r="I114" s="26" t="s">
        <v>455</v>
      </c>
      <c r="J114" s="26" t="s">
        <v>456</v>
      </c>
      <c r="K114" s="33" t="s">
        <v>364</v>
      </c>
      <c r="L114" s="21"/>
      <c r="M114" s="21">
        <v>3</v>
      </c>
      <c r="N114" s="21"/>
      <c r="O114" s="21"/>
      <c r="P114" s="21" t="s">
        <v>494</v>
      </c>
      <c r="Q114" s="21"/>
      <c r="R114" s="21"/>
    </row>
    <row r="115" spans="1:18" ht="25.5" x14ac:dyDescent="0.2">
      <c r="A115" s="21">
        <v>196</v>
      </c>
      <c r="B115" s="21" t="s">
        <v>418</v>
      </c>
      <c r="C115" s="21" t="s">
        <v>419</v>
      </c>
      <c r="D115" s="22" t="s">
        <v>420</v>
      </c>
      <c r="E115" s="21"/>
      <c r="F115" s="33">
        <v>5</v>
      </c>
      <c r="G115" s="33" t="s">
        <v>335</v>
      </c>
      <c r="H115" s="21">
        <v>4</v>
      </c>
      <c r="I115" s="26" t="s">
        <v>457</v>
      </c>
      <c r="J115" s="26" t="s">
        <v>458</v>
      </c>
      <c r="K115" s="33" t="s">
        <v>423</v>
      </c>
      <c r="L115" s="21"/>
      <c r="M115" s="21">
        <v>2</v>
      </c>
      <c r="N115" s="21"/>
      <c r="O115" s="21"/>
      <c r="P115" s="21" t="s">
        <v>494</v>
      </c>
      <c r="Q115" s="21"/>
      <c r="R115" s="21"/>
    </row>
    <row r="116" spans="1:18" ht="25.5" x14ac:dyDescent="0.2">
      <c r="A116" s="21">
        <v>197</v>
      </c>
      <c r="B116" s="21" t="s">
        <v>418</v>
      </c>
      <c r="C116" s="21" t="s">
        <v>419</v>
      </c>
      <c r="D116" s="22" t="s">
        <v>420</v>
      </c>
      <c r="E116" s="21"/>
      <c r="F116" s="33">
        <v>5</v>
      </c>
      <c r="G116" s="33" t="s">
        <v>335</v>
      </c>
      <c r="H116" s="21">
        <v>5</v>
      </c>
      <c r="I116" s="26" t="s">
        <v>459</v>
      </c>
      <c r="J116" s="26" t="s">
        <v>460</v>
      </c>
      <c r="K116" s="33" t="s">
        <v>364</v>
      </c>
      <c r="L116" s="21"/>
      <c r="M116" s="21">
        <v>2</v>
      </c>
      <c r="N116" s="21"/>
      <c r="O116" s="21"/>
      <c r="P116" s="21" t="s">
        <v>494</v>
      </c>
      <c r="Q116" s="21"/>
      <c r="R116" s="21"/>
    </row>
    <row r="117" spans="1:18" ht="25.5" x14ac:dyDescent="0.2">
      <c r="A117" s="21">
        <v>126</v>
      </c>
      <c r="B117" s="21" t="s">
        <v>294</v>
      </c>
      <c r="C117" s="21" t="s">
        <v>295</v>
      </c>
      <c r="D117" s="22" t="s">
        <v>296</v>
      </c>
      <c r="E117" s="21"/>
      <c r="F117" s="33">
        <v>5</v>
      </c>
      <c r="G117" s="33" t="s">
        <v>304</v>
      </c>
      <c r="H117" s="21">
        <v>7</v>
      </c>
      <c r="I117" s="26" t="s">
        <v>302</v>
      </c>
      <c r="J117" s="21" t="s">
        <v>303</v>
      </c>
      <c r="K117" s="33" t="s">
        <v>300</v>
      </c>
      <c r="L117" s="21"/>
      <c r="M117" s="21">
        <v>3</v>
      </c>
      <c r="N117" s="21"/>
      <c r="O117" s="21"/>
      <c r="P117" s="21"/>
      <c r="Q117" s="21"/>
      <c r="R117" s="21"/>
    </row>
    <row r="118" spans="1:18" ht="25.5" x14ac:dyDescent="0.2">
      <c r="A118" s="21">
        <v>127</v>
      </c>
      <c r="B118" s="21" t="s">
        <v>294</v>
      </c>
      <c r="C118" s="21" t="s">
        <v>295</v>
      </c>
      <c r="D118" s="22" t="s">
        <v>296</v>
      </c>
      <c r="E118" s="21"/>
      <c r="F118" s="33">
        <v>5</v>
      </c>
      <c r="G118" s="33" t="s">
        <v>304</v>
      </c>
      <c r="H118" s="21">
        <v>15</v>
      </c>
      <c r="I118" s="26" t="s">
        <v>302</v>
      </c>
      <c r="J118" s="21" t="s">
        <v>303</v>
      </c>
      <c r="K118" s="33" t="s">
        <v>300</v>
      </c>
      <c r="L118" s="21"/>
      <c r="M118" s="21">
        <v>3</v>
      </c>
      <c r="N118" s="21"/>
      <c r="O118" s="21"/>
      <c r="P118" s="21"/>
      <c r="Q118" s="21"/>
      <c r="R118" s="21"/>
    </row>
    <row r="119" spans="1:18" ht="25.5" x14ac:dyDescent="0.2">
      <c r="A119" s="21">
        <v>128</v>
      </c>
      <c r="B119" s="21" t="s">
        <v>294</v>
      </c>
      <c r="C119" s="21" t="s">
        <v>295</v>
      </c>
      <c r="D119" s="22" t="s">
        <v>296</v>
      </c>
      <c r="E119" s="21"/>
      <c r="F119" s="33">
        <v>6</v>
      </c>
      <c r="G119" s="33" t="s">
        <v>304</v>
      </c>
      <c r="H119" s="21">
        <v>2</v>
      </c>
      <c r="I119" s="26" t="s">
        <v>302</v>
      </c>
      <c r="J119" s="21" t="s">
        <v>303</v>
      </c>
      <c r="K119" s="33" t="s">
        <v>300</v>
      </c>
      <c r="L119" s="21"/>
      <c r="M119" s="21">
        <v>3</v>
      </c>
      <c r="N119" s="21"/>
      <c r="O119" s="21"/>
      <c r="P119" s="21"/>
      <c r="Q119" s="21"/>
      <c r="R119" s="21"/>
    </row>
    <row r="120" spans="1:18" x14ac:dyDescent="0.2">
      <c r="A120" s="21">
        <v>129</v>
      </c>
      <c r="B120" s="21" t="s">
        <v>294</v>
      </c>
      <c r="C120" s="21" t="s">
        <v>295</v>
      </c>
      <c r="D120" s="22" t="s">
        <v>296</v>
      </c>
      <c r="E120" s="21"/>
      <c r="F120" s="33">
        <v>6</v>
      </c>
      <c r="G120" s="33" t="s">
        <v>304</v>
      </c>
      <c r="H120" s="21">
        <v>15</v>
      </c>
      <c r="I120" s="26" t="s">
        <v>305</v>
      </c>
      <c r="J120" s="21" t="s">
        <v>306</v>
      </c>
      <c r="K120" s="33" t="s">
        <v>300</v>
      </c>
      <c r="L120" s="21"/>
      <c r="M120" s="21">
        <v>3</v>
      </c>
      <c r="N120" s="21"/>
      <c r="O120" s="21"/>
      <c r="P120" s="21"/>
      <c r="Q120" s="21"/>
      <c r="R120" s="21"/>
    </row>
    <row r="121" spans="1:18" ht="38.25" x14ac:dyDescent="0.2">
      <c r="A121" s="21">
        <v>145</v>
      </c>
      <c r="B121" s="21" t="s">
        <v>307</v>
      </c>
      <c r="C121" s="21" t="s">
        <v>308</v>
      </c>
      <c r="D121" s="22" t="s">
        <v>309</v>
      </c>
      <c r="E121" s="21"/>
      <c r="F121" s="33">
        <v>5</v>
      </c>
      <c r="G121" s="33" t="s">
        <v>339</v>
      </c>
      <c r="H121" s="21">
        <v>12</v>
      </c>
      <c r="I121" s="26" t="s">
        <v>340</v>
      </c>
      <c r="J121" s="21" t="s">
        <v>341</v>
      </c>
      <c r="K121" s="33" t="s">
        <v>47</v>
      </c>
      <c r="L121" s="21"/>
      <c r="M121" s="21">
        <v>2</v>
      </c>
      <c r="N121" s="21"/>
      <c r="O121" s="21"/>
      <c r="P121" s="21"/>
      <c r="Q121" s="21"/>
      <c r="R121" s="21"/>
    </row>
    <row r="122" spans="1:18" ht="25.5" x14ac:dyDescent="0.2">
      <c r="A122" s="21">
        <v>198</v>
      </c>
      <c r="B122" s="21" t="s">
        <v>418</v>
      </c>
      <c r="C122" s="21" t="s">
        <v>419</v>
      </c>
      <c r="D122" s="22" t="s">
        <v>420</v>
      </c>
      <c r="E122" s="21"/>
      <c r="F122" s="33">
        <v>5</v>
      </c>
      <c r="G122" s="33" t="s">
        <v>339</v>
      </c>
      <c r="H122" s="21">
        <v>6</v>
      </c>
      <c r="I122" s="26" t="s">
        <v>461</v>
      </c>
      <c r="J122" s="26" t="s">
        <v>462</v>
      </c>
      <c r="K122" s="33" t="s">
        <v>364</v>
      </c>
      <c r="L122" s="21"/>
      <c r="M122" s="21">
        <v>3</v>
      </c>
      <c r="N122" s="21"/>
      <c r="O122" s="21"/>
      <c r="P122" s="21"/>
      <c r="Q122" s="21"/>
      <c r="R122" s="21"/>
    </row>
    <row r="123" spans="1:18" ht="89.25" x14ac:dyDescent="0.2">
      <c r="A123" s="21">
        <v>172</v>
      </c>
      <c r="B123" s="21" t="s">
        <v>375</v>
      </c>
      <c r="C123" s="21" t="s">
        <v>376</v>
      </c>
      <c r="D123" s="22" t="s">
        <v>377</v>
      </c>
      <c r="E123" s="21" t="s">
        <v>378</v>
      </c>
      <c r="F123" s="33">
        <v>7</v>
      </c>
      <c r="G123" s="33" t="s">
        <v>400</v>
      </c>
      <c r="H123" s="21">
        <v>15</v>
      </c>
      <c r="I123" s="26" t="s">
        <v>401</v>
      </c>
      <c r="J123" s="26" t="s">
        <v>402</v>
      </c>
      <c r="K123" s="33"/>
      <c r="L123" s="21"/>
      <c r="M123" s="21">
        <v>3</v>
      </c>
      <c r="N123" s="21"/>
      <c r="O123" s="21"/>
      <c r="P123" s="21"/>
      <c r="Q123" s="21"/>
      <c r="R123" s="21"/>
    </row>
    <row r="124" spans="1:18" ht="102.75" thickBot="1" x14ac:dyDescent="0.25">
      <c r="A124" s="62">
        <v>73</v>
      </c>
      <c r="B124" s="62" t="s">
        <v>189</v>
      </c>
      <c r="C124" s="62" t="s">
        <v>190</v>
      </c>
      <c r="D124" s="85" t="s">
        <v>191</v>
      </c>
      <c r="E124" s="62"/>
      <c r="F124" s="66">
        <v>8</v>
      </c>
      <c r="G124" s="66" t="s">
        <v>216</v>
      </c>
      <c r="H124" s="62">
        <v>7</v>
      </c>
      <c r="I124" s="45" t="s">
        <v>217</v>
      </c>
      <c r="J124" s="45" t="s">
        <v>218</v>
      </c>
      <c r="K124" s="66" t="s">
        <v>41</v>
      </c>
      <c r="L124" s="62"/>
      <c r="M124" s="62">
        <v>3</v>
      </c>
      <c r="N124" s="62"/>
      <c r="O124" s="62"/>
      <c r="P124" s="62"/>
      <c r="Q124" s="62"/>
      <c r="R124" s="62"/>
    </row>
    <row r="125" spans="1:18" ht="25.5" x14ac:dyDescent="0.2">
      <c r="A125" s="52">
        <v>175</v>
      </c>
      <c r="B125" s="52" t="s">
        <v>375</v>
      </c>
      <c r="C125" s="52" t="s">
        <v>376</v>
      </c>
      <c r="D125" s="53" t="s">
        <v>377</v>
      </c>
      <c r="E125" s="52" t="s">
        <v>378</v>
      </c>
      <c r="F125" s="57">
        <v>8</v>
      </c>
      <c r="G125" s="57" t="s">
        <v>216</v>
      </c>
      <c r="H125" s="52">
        <v>2</v>
      </c>
      <c r="I125" s="41" t="s">
        <v>408</v>
      </c>
      <c r="J125" s="41" t="s">
        <v>409</v>
      </c>
      <c r="K125" s="57"/>
      <c r="L125" s="52"/>
      <c r="M125" s="52">
        <v>3</v>
      </c>
      <c r="N125" s="52"/>
      <c r="O125" s="52"/>
      <c r="P125" s="52"/>
      <c r="Q125" s="52"/>
      <c r="R125" s="52"/>
    </row>
    <row r="126" spans="1:18" ht="76.5" x14ac:dyDescent="0.2">
      <c r="A126" s="21">
        <v>176</v>
      </c>
      <c r="B126" s="21" t="s">
        <v>375</v>
      </c>
      <c r="C126" s="21" t="s">
        <v>376</v>
      </c>
      <c r="D126" s="22" t="s">
        <v>377</v>
      </c>
      <c r="E126" s="21" t="s">
        <v>378</v>
      </c>
      <c r="F126" s="33">
        <v>8</v>
      </c>
      <c r="G126" s="33" t="s">
        <v>216</v>
      </c>
      <c r="H126" s="21">
        <v>6</v>
      </c>
      <c r="I126" s="26" t="s">
        <v>410</v>
      </c>
      <c r="J126" s="26" t="s">
        <v>411</v>
      </c>
      <c r="K126" s="33"/>
      <c r="L126" s="21"/>
      <c r="M126" s="21">
        <v>2</v>
      </c>
      <c r="N126" s="21"/>
      <c r="O126" s="21"/>
      <c r="P126" s="21"/>
      <c r="Q126" s="21"/>
      <c r="R126" s="21"/>
    </row>
    <row r="127" spans="1:18" ht="76.5" x14ac:dyDescent="0.2">
      <c r="A127" s="21">
        <v>177</v>
      </c>
      <c r="B127" s="21" t="s">
        <v>375</v>
      </c>
      <c r="C127" s="21" t="s">
        <v>376</v>
      </c>
      <c r="D127" s="22" t="s">
        <v>377</v>
      </c>
      <c r="E127" s="21" t="s">
        <v>378</v>
      </c>
      <c r="F127" s="33">
        <v>8</v>
      </c>
      <c r="G127" s="33" t="s">
        <v>216</v>
      </c>
      <c r="H127" s="21">
        <v>9</v>
      </c>
      <c r="I127" s="26" t="s">
        <v>412</v>
      </c>
      <c r="J127" s="26" t="s">
        <v>413</v>
      </c>
      <c r="K127" s="33"/>
      <c r="L127" s="21"/>
      <c r="M127" s="21">
        <v>2</v>
      </c>
      <c r="N127" s="21"/>
      <c r="O127" s="21"/>
      <c r="P127" s="21"/>
      <c r="Q127" s="21"/>
      <c r="R127" s="21"/>
    </row>
    <row r="128" spans="1:18" ht="51" x14ac:dyDescent="0.2">
      <c r="A128" s="21">
        <v>179</v>
      </c>
      <c r="B128" s="21" t="s">
        <v>375</v>
      </c>
      <c r="C128" s="21" t="s">
        <v>376</v>
      </c>
      <c r="D128" s="22" t="s">
        <v>377</v>
      </c>
      <c r="E128" s="21" t="s">
        <v>378</v>
      </c>
      <c r="F128" s="33">
        <v>8</v>
      </c>
      <c r="G128" s="33" t="s">
        <v>216</v>
      </c>
      <c r="H128" s="21">
        <v>9</v>
      </c>
      <c r="I128" s="26" t="s">
        <v>416</v>
      </c>
      <c r="J128" s="26" t="s">
        <v>417</v>
      </c>
      <c r="K128" s="33"/>
      <c r="L128" s="21"/>
      <c r="M128" s="21">
        <v>2</v>
      </c>
      <c r="N128" s="21"/>
      <c r="O128" s="21"/>
      <c r="P128" s="21"/>
      <c r="Q128" s="21"/>
      <c r="R128" s="21"/>
    </row>
    <row r="129" spans="1:18" ht="25.5" x14ac:dyDescent="0.2">
      <c r="A129" s="21">
        <v>39</v>
      </c>
      <c r="B129" s="21" t="s">
        <v>100</v>
      </c>
      <c r="C129" s="21" t="s">
        <v>101</v>
      </c>
      <c r="D129" s="22" t="s">
        <v>102</v>
      </c>
      <c r="E129" s="84">
        <v>441293886490</v>
      </c>
      <c r="F129" s="33">
        <v>8</v>
      </c>
      <c r="G129" s="33" t="s">
        <v>116</v>
      </c>
      <c r="H129" s="24">
        <v>21</v>
      </c>
      <c r="I129" s="26" t="s">
        <v>117</v>
      </c>
      <c r="J129" s="26" t="s">
        <v>118</v>
      </c>
      <c r="K129" s="33" t="s">
        <v>47</v>
      </c>
      <c r="L129" s="21"/>
      <c r="M129" s="21">
        <v>2</v>
      </c>
      <c r="N129" s="21"/>
      <c r="O129" s="21"/>
      <c r="P129" s="21"/>
      <c r="Q129" s="21"/>
      <c r="R129" s="21"/>
    </row>
    <row r="130" spans="1:18" ht="13.5" thickBot="1" x14ac:dyDescent="0.25">
      <c r="A130" s="62">
        <v>40</v>
      </c>
      <c r="B130" s="62" t="s">
        <v>100</v>
      </c>
      <c r="C130" s="62" t="s">
        <v>101</v>
      </c>
      <c r="D130" s="63" t="s">
        <v>102</v>
      </c>
      <c r="E130" s="86">
        <v>441293886490</v>
      </c>
      <c r="F130" s="66">
        <v>8</v>
      </c>
      <c r="G130" s="66" t="s">
        <v>119</v>
      </c>
      <c r="H130" s="65">
        <v>30</v>
      </c>
      <c r="I130" s="45" t="s">
        <v>120</v>
      </c>
      <c r="J130" s="45" t="s">
        <v>121</v>
      </c>
      <c r="K130" s="66" t="s">
        <v>47</v>
      </c>
      <c r="L130" s="62"/>
      <c r="M130" s="62">
        <v>2</v>
      </c>
      <c r="N130" s="21"/>
      <c r="O130" s="21"/>
      <c r="P130" s="21"/>
      <c r="Q130" s="21"/>
      <c r="R130" s="21"/>
    </row>
    <row r="131" spans="1:18" ht="51" x14ac:dyDescent="0.2">
      <c r="A131" s="52">
        <v>51</v>
      </c>
      <c r="B131" s="52" t="s">
        <v>137</v>
      </c>
      <c r="C131" s="52" t="s">
        <v>138</v>
      </c>
      <c r="D131" s="53" t="s">
        <v>139</v>
      </c>
      <c r="E131" s="54" t="s">
        <v>140</v>
      </c>
      <c r="F131" s="57">
        <v>8</v>
      </c>
      <c r="G131" s="57" t="s">
        <v>155</v>
      </c>
      <c r="H131" s="55">
        <v>30</v>
      </c>
      <c r="I131" s="52" t="s">
        <v>156</v>
      </c>
      <c r="J131" s="41" t="s">
        <v>157</v>
      </c>
      <c r="K131" s="57" t="s">
        <v>144</v>
      </c>
      <c r="L131" s="52"/>
      <c r="M131" s="52">
        <v>2</v>
      </c>
      <c r="N131" s="52"/>
      <c r="O131" s="52"/>
      <c r="P131" s="52"/>
      <c r="Q131" s="52"/>
      <c r="R131" s="21"/>
    </row>
    <row r="132" spans="1:18" x14ac:dyDescent="0.2">
      <c r="A132" s="21">
        <v>74</v>
      </c>
      <c r="B132" s="21" t="s">
        <v>189</v>
      </c>
      <c r="C132" s="21" t="s">
        <v>190</v>
      </c>
      <c r="D132" s="83" t="s">
        <v>191</v>
      </c>
      <c r="E132" s="21"/>
      <c r="F132" s="33">
        <v>8</v>
      </c>
      <c r="G132" s="33" t="s">
        <v>119</v>
      </c>
      <c r="H132" s="21">
        <v>30</v>
      </c>
      <c r="I132" s="26" t="s">
        <v>219</v>
      </c>
      <c r="J132" s="26" t="s">
        <v>220</v>
      </c>
      <c r="K132" s="33" t="s">
        <v>47</v>
      </c>
      <c r="L132" s="21"/>
      <c r="M132" s="21">
        <v>2</v>
      </c>
      <c r="N132" s="21"/>
      <c r="O132" s="21"/>
      <c r="P132" s="21"/>
      <c r="Q132" s="21"/>
      <c r="R132" s="21"/>
    </row>
    <row r="133" spans="1:18" x14ac:dyDescent="0.2">
      <c r="A133" s="21">
        <v>202</v>
      </c>
      <c r="B133" s="21" t="s">
        <v>418</v>
      </c>
      <c r="C133" s="21" t="s">
        <v>419</v>
      </c>
      <c r="D133" s="22" t="s">
        <v>420</v>
      </c>
      <c r="E133" s="21"/>
      <c r="F133" s="33">
        <v>8</v>
      </c>
      <c r="G133" s="33" t="s">
        <v>119</v>
      </c>
      <c r="H133" s="21">
        <v>30</v>
      </c>
      <c r="I133" s="26" t="s">
        <v>469</v>
      </c>
      <c r="J133" s="26" t="s">
        <v>470</v>
      </c>
      <c r="K133" s="33" t="s">
        <v>364</v>
      </c>
      <c r="L133" s="21"/>
      <c r="M133" s="21">
        <v>2</v>
      </c>
      <c r="N133" s="21"/>
      <c r="O133" s="21"/>
      <c r="P133" s="21"/>
      <c r="Q133" s="21"/>
      <c r="R133" s="21"/>
    </row>
    <row r="134" spans="1:18" x14ac:dyDescent="0.2">
      <c r="A134" s="21">
        <v>41</v>
      </c>
      <c r="B134" s="21" t="s">
        <v>100</v>
      </c>
      <c r="C134" s="21" t="s">
        <v>101</v>
      </c>
      <c r="D134" s="22" t="s">
        <v>102</v>
      </c>
      <c r="E134" s="84">
        <v>441293886490</v>
      </c>
      <c r="F134" s="33">
        <v>8</v>
      </c>
      <c r="G134" s="33" t="s">
        <v>122</v>
      </c>
      <c r="H134" s="24">
        <v>34</v>
      </c>
      <c r="I134" s="26" t="s">
        <v>123</v>
      </c>
      <c r="J134" s="26" t="s">
        <v>124</v>
      </c>
      <c r="K134" s="33" t="s">
        <v>47</v>
      </c>
      <c r="L134" s="21"/>
      <c r="M134" s="21">
        <v>2</v>
      </c>
      <c r="N134" s="21"/>
      <c r="O134" s="21"/>
      <c r="P134" s="21"/>
      <c r="Q134" s="21"/>
      <c r="R134" s="21"/>
    </row>
    <row r="135" spans="1:18" ht="63.75" x14ac:dyDescent="0.2">
      <c r="A135" s="21">
        <v>52</v>
      </c>
      <c r="B135" s="21" t="s">
        <v>137</v>
      </c>
      <c r="C135" s="21" t="s">
        <v>138</v>
      </c>
      <c r="D135" s="22" t="s">
        <v>139</v>
      </c>
      <c r="E135" s="23" t="s">
        <v>140</v>
      </c>
      <c r="F135" s="91" t="s">
        <v>158</v>
      </c>
      <c r="G135" s="33" t="s">
        <v>159</v>
      </c>
      <c r="H135" s="21"/>
      <c r="I135" s="26" t="s">
        <v>160</v>
      </c>
      <c r="J135" s="26" t="s">
        <v>161</v>
      </c>
      <c r="K135" s="33" t="s">
        <v>162</v>
      </c>
      <c r="L135" s="21"/>
      <c r="M135" s="21">
        <v>3</v>
      </c>
      <c r="N135" s="21"/>
      <c r="O135" s="21"/>
      <c r="P135" s="21"/>
      <c r="Q135" s="21"/>
      <c r="R135" s="21"/>
    </row>
    <row r="136" spans="1:18" x14ac:dyDescent="0.2">
      <c r="A136" s="21">
        <v>75</v>
      </c>
      <c r="B136" s="21" t="s">
        <v>189</v>
      </c>
      <c r="C136" s="21" t="s">
        <v>190</v>
      </c>
      <c r="D136" s="83" t="s">
        <v>191</v>
      </c>
      <c r="E136" s="21"/>
      <c r="F136" s="33">
        <v>8</v>
      </c>
      <c r="G136" s="33" t="s">
        <v>122</v>
      </c>
      <c r="H136" s="21">
        <v>34</v>
      </c>
      <c r="I136" s="26" t="s">
        <v>221</v>
      </c>
      <c r="J136" s="26"/>
      <c r="K136" s="33" t="s">
        <v>41</v>
      </c>
      <c r="L136" s="21"/>
      <c r="M136" s="21">
        <v>2</v>
      </c>
      <c r="N136" s="21"/>
      <c r="O136" s="21"/>
      <c r="P136" s="21"/>
      <c r="Q136" s="21"/>
      <c r="R136" s="21"/>
    </row>
    <row r="137" spans="1:18" ht="25.5" x14ac:dyDescent="0.2">
      <c r="A137" s="21">
        <v>114</v>
      </c>
      <c r="B137" s="21" t="s">
        <v>189</v>
      </c>
      <c r="C137" s="21" t="s">
        <v>190</v>
      </c>
      <c r="D137" s="83" t="s">
        <v>191</v>
      </c>
      <c r="E137" s="21"/>
      <c r="F137" s="33">
        <v>10</v>
      </c>
      <c r="G137" s="33" t="s">
        <v>284</v>
      </c>
      <c r="H137" s="21">
        <v>1</v>
      </c>
      <c r="I137" s="26" t="s">
        <v>285</v>
      </c>
      <c r="J137" s="26"/>
      <c r="K137" s="33" t="s">
        <v>47</v>
      </c>
      <c r="L137" s="21"/>
      <c r="M137" s="21">
        <v>2</v>
      </c>
      <c r="N137" s="21"/>
      <c r="O137" s="21"/>
      <c r="P137" s="21"/>
      <c r="Q137" s="21"/>
      <c r="R137" s="21"/>
    </row>
    <row r="138" spans="1:18" ht="25.5" x14ac:dyDescent="0.2">
      <c r="A138" s="21">
        <v>115</v>
      </c>
      <c r="B138" s="21" t="s">
        <v>189</v>
      </c>
      <c r="C138" s="21" t="s">
        <v>190</v>
      </c>
      <c r="D138" s="83" t="s">
        <v>191</v>
      </c>
      <c r="E138" s="21"/>
      <c r="F138" s="33">
        <v>10</v>
      </c>
      <c r="G138" s="33" t="s">
        <v>286</v>
      </c>
      <c r="H138" s="21">
        <v>6</v>
      </c>
      <c r="I138" s="26" t="s">
        <v>285</v>
      </c>
      <c r="J138" s="26"/>
      <c r="K138" s="33" t="s">
        <v>47</v>
      </c>
      <c r="L138" s="21"/>
      <c r="M138" s="21">
        <v>3</v>
      </c>
      <c r="N138" s="21"/>
      <c r="O138" s="21"/>
      <c r="P138" s="21"/>
      <c r="Q138" s="21"/>
      <c r="R138" s="21"/>
    </row>
    <row r="139" spans="1:18" ht="25.5" x14ac:dyDescent="0.2">
      <c r="A139" s="21">
        <v>79</v>
      </c>
      <c r="B139" s="21" t="s">
        <v>189</v>
      </c>
      <c r="C139" s="21" t="s">
        <v>190</v>
      </c>
      <c r="D139" s="83" t="s">
        <v>191</v>
      </c>
      <c r="E139" s="21"/>
      <c r="F139" s="33">
        <v>11</v>
      </c>
      <c r="G139" s="33" t="s">
        <v>228</v>
      </c>
      <c r="H139" s="21">
        <v>1</v>
      </c>
      <c r="I139" s="26" t="s">
        <v>229</v>
      </c>
      <c r="J139" s="26"/>
      <c r="K139" s="33" t="s">
        <v>47</v>
      </c>
      <c r="L139" s="21"/>
      <c r="M139" s="21">
        <v>3</v>
      </c>
      <c r="N139" s="21"/>
      <c r="O139" s="21"/>
      <c r="P139" s="21"/>
      <c r="Q139" s="21"/>
      <c r="R139" s="21"/>
    </row>
    <row r="140" spans="1:18" ht="25.5" x14ac:dyDescent="0.2">
      <c r="A140" s="21">
        <v>54</v>
      </c>
      <c r="B140" s="21" t="s">
        <v>137</v>
      </c>
      <c r="C140" s="21" t="s">
        <v>138</v>
      </c>
      <c r="D140" s="22" t="s">
        <v>139</v>
      </c>
      <c r="E140" s="23" t="s">
        <v>140</v>
      </c>
      <c r="F140" s="33">
        <v>11</v>
      </c>
      <c r="G140" s="33" t="s">
        <v>166</v>
      </c>
      <c r="H140" s="24">
        <v>7</v>
      </c>
      <c r="I140" s="28" t="s">
        <v>167</v>
      </c>
      <c r="J140" s="26" t="s">
        <v>168</v>
      </c>
      <c r="K140" s="33" t="s">
        <v>144</v>
      </c>
      <c r="L140" s="21"/>
      <c r="M140" s="21">
        <v>2</v>
      </c>
      <c r="N140" s="21"/>
      <c r="O140" s="21"/>
      <c r="P140" s="21"/>
      <c r="Q140" s="21"/>
      <c r="R140" s="21"/>
    </row>
    <row r="141" spans="1:18" x14ac:dyDescent="0.2">
      <c r="A141" s="21">
        <v>55</v>
      </c>
      <c r="B141" s="21" t="s">
        <v>137</v>
      </c>
      <c r="C141" s="21" t="s">
        <v>138</v>
      </c>
      <c r="D141" s="22" t="s">
        <v>139</v>
      </c>
      <c r="E141" s="23" t="s">
        <v>140</v>
      </c>
      <c r="F141" s="33">
        <v>11</v>
      </c>
      <c r="G141" s="33" t="s">
        <v>166</v>
      </c>
      <c r="H141" s="27" t="s">
        <v>169</v>
      </c>
      <c r="I141" s="26" t="s">
        <v>170</v>
      </c>
      <c r="J141" s="21" t="s">
        <v>165</v>
      </c>
      <c r="K141" s="33" t="s">
        <v>144</v>
      </c>
      <c r="L141" s="21"/>
      <c r="M141" s="21">
        <v>3</v>
      </c>
      <c r="N141" s="21"/>
      <c r="O141" s="21"/>
      <c r="P141" s="21"/>
      <c r="Q141" s="21"/>
      <c r="R141" s="21"/>
    </row>
    <row r="142" spans="1:18" ht="51" x14ac:dyDescent="0.2">
      <c r="A142" s="21">
        <v>56</v>
      </c>
      <c r="B142" s="21" t="s">
        <v>137</v>
      </c>
      <c r="C142" s="21" t="s">
        <v>138</v>
      </c>
      <c r="D142" s="22" t="s">
        <v>139</v>
      </c>
      <c r="E142" s="23" t="s">
        <v>140</v>
      </c>
      <c r="F142" s="33">
        <v>12</v>
      </c>
      <c r="G142" s="33" t="s">
        <v>166</v>
      </c>
      <c r="H142" s="27" t="s">
        <v>171</v>
      </c>
      <c r="I142" s="26" t="s">
        <v>172</v>
      </c>
      <c r="J142" s="26" t="s">
        <v>173</v>
      </c>
      <c r="K142" s="33" t="s">
        <v>162</v>
      </c>
      <c r="L142" s="21"/>
      <c r="M142" s="21">
        <v>3</v>
      </c>
      <c r="N142" s="21"/>
      <c r="O142" s="21"/>
      <c r="P142" s="21"/>
      <c r="Q142" s="21"/>
      <c r="R142" s="21"/>
    </row>
    <row r="143" spans="1:18" ht="38.25" x14ac:dyDescent="0.2">
      <c r="A143" s="21">
        <v>76</v>
      </c>
      <c r="B143" s="21" t="s">
        <v>189</v>
      </c>
      <c r="C143" s="21" t="s">
        <v>190</v>
      </c>
      <c r="D143" s="83" t="s">
        <v>191</v>
      </c>
      <c r="E143" s="21"/>
      <c r="F143" s="33">
        <v>11</v>
      </c>
      <c r="G143" s="33" t="s">
        <v>222</v>
      </c>
      <c r="H143" s="21">
        <v>3</v>
      </c>
      <c r="I143" s="26" t="s">
        <v>223</v>
      </c>
      <c r="J143" s="26"/>
      <c r="K143" s="33" t="s">
        <v>41</v>
      </c>
      <c r="L143" s="21"/>
      <c r="M143" s="21">
        <v>3</v>
      </c>
      <c r="N143" s="21"/>
      <c r="O143" s="21"/>
      <c r="P143" s="21"/>
      <c r="Q143" s="21"/>
      <c r="R143" s="21"/>
    </row>
    <row r="144" spans="1:18" ht="38.25" x14ac:dyDescent="0.2">
      <c r="A144" s="21">
        <v>77</v>
      </c>
      <c r="B144" s="21" t="s">
        <v>189</v>
      </c>
      <c r="C144" s="21" t="s">
        <v>190</v>
      </c>
      <c r="D144" s="83" t="s">
        <v>191</v>
      </c>
      <c r="E144" s="21"/>
      <c r="F144" s="33">
        <v>11</v>
      </c>
      <c r="G144" s="33" t="s">
        <v>222</v>
      </c>
      <c r="H144" s="21">
        <v>4</v>
      </c>
      <c r="I144" s="26" t="s">
        <v>224</v>
      </c>
      <c r="J144" s="26" t="s">
        <v>225</v>
      </c>
      <c r="K144" s="33" t="s">
        <v>41</v>
      </c>
      <c r="L144" s="21"/>
      <c r="M144" s="21">
        <v>3</v>
      </c>
      <c r="N144" s="21"/>
      <c r="O144" s="21"/>
      <c r="P144" s="21"/>
      <c r="Q144" s="21"/>
      <c r="R144" s="21"/>
    </row>
    <row r="145" spans="1:18" ht="38.25" x14ac:dyDescent="0.2">
      <c r="A145" s="21">
        <v>78</v>
      </c>
      <c r="B145" s="21" t="s">
        <v>189</v>
      </c>
      <c r="C145" s="21" t="s">
        <v>190</v>
      </c>
      <c r="D145" s="83" t="s">
        <v>191</v>
      </c>
      <c r="E145" s="21"/>
      <c r="F145" s="33">
        <v>11</v>
      </c>
      <c r="G145" s="33" t="s">
        <v>222</v>
      </c>
      <c r="H145" s="21">
        <v>7</v>
      </c>
      <c r="I145" s="26" t="s">
        <v>226</v>
      </c>
      <c r="J145" s="26" t="s">
        <v>227</v>
      </c>
      <c r="K145" s="33" t="s">
        <v>47</v>
      </c>
      <c r="L145" s="21"/>
      <c r="M145" s="21">
        <v>3</v>
      </c>
      <c r="N145" s="21"/>
      <c r="O145" s="21"/>
      <c r="P145" s="21"/>
      <c r="Q145" s="21"/>
      <c r="R145" s="21"/>
    </row>
    <row r="146" spans="1:18" ht="25.5" x14ac:dyDescent="0.2">
      <c r="A146" s="21">
        <v>53</v>
      </c>
      <c r="B146" s="21" t="s">
        <v>137</v>
      </c>
      <c r="C146" s="21" t="s">
        <v>138</v>
      </c>
      <c r="D146" s="22" t="s">
        <v>139</v>
      </c>
      <c r="E146" s="23" t="s">
        <v>140</v>
      </c>
      <c r="F146" s="33">
        <v>13</v>
      </c>
      <c r="G146" s="33" t="s">
        <v>163</v>
      </c>
      <c r="H146" s="24">
        <v>1</v>
      </c>
      <c r="I146" s="26" t="s">
        <v>164</v>
      </c>
      <c r="J146" s="21" t="s">
        <v>165</v>
      </c>
      <c r="K146" s="33" t="s">
        <v>144</v>
      </c>
      <c r="L146" s="21"/>
      <c r="M146" s="21">
        <v>2</v>
      </c>
      <c r="N146" s="21"/>
      <c r="O146" s="21"/>
      <c r="P146" s="21"/>
      <c r="Q146" s="21"/>
      <c r="R146" s="21"/>
    </row>
    <row r="147" spans="1:18" x14ac:dyDescent="0.2">
      <c r="A147" s="21">
        <v>80</v>
      </c>
      <c r="B147" s="21" t="s">
        <v>189</v>
      </c>
      <c r="C147" s="21" t="s">
        <v>190</v>
      </c>
      <c r="D147" s="83" t="s">
        <v>191</v>
      </c>
      <c r="E147" s="21"/>
      <c r="F147" s="33">
        <v>13</v>
      </c>
      <c r="G147" s="33" t="s">
        <v>230</v>
      </c>
      <c r="H147" s="21">
        <v>3</v>
      </c>
      <c r="I147" s="26" t="s">
        <v>231</v>
      </c>
      <c r="J147" s="26"/>
      <c r="K147" s="33" t="s">
        <v>47</v>
      </c>
      <c r="L147" s="21"/>
      <c r="M147" s="21">
        <v>2</v>
      </c>
      <c r="N147" s="21"/>
      <c r="O147" s="21"/>
      <c r="P147" s="21"/>
      <c r="Q147" s="21"/>
      <c r="R147" s="21"/>
    </row>
    <row r="148" spans="1:18" x14ac:dyDescent="0.2">
      <c r="A148" s="21">
        <v>57</v>
      </c>
      <c r="B148" s="21" t="s">
        <v>137</v>
      </c>
      <c r="C148" s="21" t="s">
        <v>138</v>
      </c>
      <c r="D148" s="22" t="s">
        <v>139</v>
      </c>
      <c r="E148" s="23" t="s">
        <v>140</v>
      </c>
      <c r="F148" s="33">
        <v>13</v>
      </c>
      <c r="G148" s="33" t="s">
        <v>174</v>
      </c>
      <c r="H148" s="27" t="s">
        <v>175</v>
      </c>
      <c r="I148" s="26" t="s">
        <v>176</v>
      </c>
      <c r="J148" s="21" t="s">
        <v>165</v>
      </c>
      <c r="K148" s="33" t="s">
        <v>144</v>
      </c>
      <c r="L148" s="21"/>
      <c r="M148" s="21">
        <v>3</v>
      </c>
      <c r="N148" s="21"/>
      <c r="O148" s="21"/>
      <c r="P148" s="21"/>
      <c r="Q148" s="21"/>
      <c r="R148" s="21"/>
    </row>
    <row r="149" spans="1:18" ht="63.75" x14ac:dyDescent="0.2">
      <c r="A149" s="21">
        <v>81</v>
      </c>
      <c r="B149" s="21" t="s">
        <v>189</v>
      </c>
      <c r="C149" s="21" t="s">
        <v>190</v>
      </c>
      <c r="D149" s="83" t="s">
        <v>191</v>
      </c>
      <c r="E149" s="21"/>
      <c r="F149" s="33">
        <v>13</v>
      </c>
      <c r="G149" s="33" t="s">
        <v>232</v>
      </c>
      <c r="H149" s="21">
        <v>6</v>
      </c>
      <c r="I149" s="26" t="s">
        <v>233</v>
      </c>
      <c r="J149" s="26" t="s">
        <v>234</v>
      </c>
      <c r="K149" s="33" t="s">
        <v>47</v>
      </c>
      <c r="L149" s="21"/>
      <c r="M149" s="21">
        <v>1</v>
      </c>
      <c r="N149" s="21"/>
      <c r="O149" s="21"/>
      <c r="P149" s="21" t="s">
        <v>496</v>
      </c>
      <c r="Q149" s="21"/>
      <c r="R149" s="21"/>
    </row>
    <row r="150" spans="1:18" ht="90" thickBot="1" x14ac:dyDescent="0.25">
      <c r="A150" s="62">
        <v>82</v>
      </c>
      <c r="B150" s="62" t="s">
        <v>189</v>
      </c>
      <c r="C150" s="62" t="s">
        <v>190</v>
      </c>
      <c r="D150" s="85" t="s">
        <v>191</v>
      </c>
      <c r="E150" s="62"/>
      <c r="F150" s="66">
        <v>13</v>
      </c>
      <c r="G150" s="66" t="s">
        <v>232</v>
      </c>
      <c r="H150" s="62">
        <v>11</v>
      </c>
      <c r="I150" s="45" t="s">
        <v>235</v>
      </c>
      <c r="J150" s="45" t="s">
        <v>236</v>
      </c>
      <c r="K150" s="66" t="s">
        <v>47</v>
      </c>
      <c r="L150" s="62"/>
      <c r="M150" s="62">
        <v>1</v>
      </c>
      <c r="N150" s="21"/>
      <c r="O150" s="21"/>
      <c r="P150" s="21" t="s">
        <v>496</v>
      </c>
      <c r="Q150" s="21"/>
      <c r="R150" s="21"/>
    </row>
    <row r="151" spans="1:18" ht="63.75" x14ac:dyDescent="0.2">
      <c r="A151" s="52">
        <v>83</v>
      </c>
      <c r="B151" s="52" t="s">
        <v>189</v>
      </c>
      <c r="C151" s="52" t="s">
        <v>190</v>
      </c>
      <c r="D151" s="87" t="s">
        <v>191</v>
      </c>
      <c r="E151" s="52"/>
      <c r="F151" s="57">
        <v>13</v>
      </c>
      <c r="G151" s="57" t="s">
        <v>232</v>
      </c>
      <c r="H151" s="52">
        <v>14</v>
      </c>
      <c r="I151" s="41" t="s">
        <v>237</v>
      </c>
      <c r="J151" s="41" t="s">
        <v>238</v>
      </c>
      <c r="K151" s="57" t="s">
        <v>47</v>
      </c>
      <c r="L151" s="52"/>
      <c r="M151" s="52">
        <v>1</v>
      </c>
      <c r="N151" s="52"/>
      <c r="O151" s="52"/>
      <c r="P151" s="52" t="s">
        <v>496</v>
      </c>
      <c r="Q151" s="52"/>
      <c r="R151" s="21"/>
    </row>
    <row r="152" spans="1:18" ht="39" thickBot="1" x14ac:dyDescent="0.25">
      <c r="A152" s="62">
        <v>85</v>
      </c>
      <c r="B152" s="62" t="s">
        <v>189</v>
      </c>
      <c r="C152" s="62" t="s">
        <v>190</v>
      </c>
      <c r="D152" s="85" t="s">
        <v>191</v>
      </c>
      <c r="E152" s="62"/>
      <c r="F152" s="66">
        <v>13</v>
      </c>
      <c r="G152" s="66" t="s">
        <v>232</v>
      </c>
      <c r="H152" s="62">
        <v>7</v>
      </c>
      <c r="I152" s="45" t="s">
        <v>242</v>
      </c>
      <c r="J152" s="45" t="s">
        <v>243</v>
      </c>
      <c r="K152" s="66" t="s">
        <v>47</v>
      </c>
      <c r="L152" s="62"/>
      <c r="M152" s="62">
        <v>3</v>
      </c>
      <c r="N152" s="21"/>
      <c r="O152" s="21"/>
      <c r="P152" s="21"/>
      <c r="Q152" s="21"/>
      <c r="R152" s="21"/>
    </row>
    <row r="153" spans="1:18" x14ac:dyDescent="0.2">
      <c r="A153" s="52">
        <v>58</v>
      </c>
      <c r="B153" s="52" t="s">
        <v>137</v>
      </c>
      <c r="C153" s="52" t="s">
        <v>138</v>
      </c>
      <c r="D153" s="53" t="s">
        <v>139</v>
      </c>
      <c r="E153" s="54" t="s">
        <v>140</v>
      </c>
      <c r="F153" s="57">
        <v>14</v>
      </c>
      <c r="G153" s="57" t="s">
        <v>177</v>
      </c>
      <c r="H153" s="88" t="s">
        <v>178</v>
      </c>
      <c r="I153" s="41" t="s">
        <v>179</v>
      </c>
      <c r="J153" s="52" t="s">
        <v>165</v>
      </c>
      <c r="K153" s="57" t="s">
        <v>144</v>
      </c>
      <c r="L153" s="52"/>
      <c r="M153" s="52">
        <v>1</v>
      </c>
      <c r="N153" s="21"/>
      <c r="O153" s="21"/>
      <c r="P153" s="21" t="s">
        <v>496</v>
      </c>
      <c r="Q153" s="21"/>
      <c r="R153" s="21"/>
    </row>
    <row r="154" spans="1:18" ht="51" x14ac:dyDescent="0.2">
      <c r="A154" s="21">
        <v>84</v>
      </c>
      <c r="B154" s="21" t="s">
        <v>189</v>
      </c>
      <c r="C154" s="21" t="s">
        <v>190</v>
      </c>
      <c r="D154" s="83" t="s">
        <v>191</v>
      </c>
      <c r="E154" s="21"/>
      <c r="F154" s="33">
        <v>13</v>
      </c>
      <c r="G154" s="33" t="s">
        <v>239</v>
      </c>
      <c r="H154" s="21">
        <v>18</v>
      </c>
      <c r="I154" s="26" t="s">
        <v>240</v>
      </c>
      <c r="J154" s="26" t="s">
        <v>241</v>
      </c>
      <c r="K154" s="33" t="s">
        <v>47</v>
      </c>
      <c r="L154" s="21"/>
      <c r="M154" s="21">
        <v>1</v>
      </c>
      <c r="N154" s="21"/>
      <c r="O154" s="21"/>
      <c r="P154" s="21" t="s">
        <v>496</v>
      </c>
      <c r="Q154" s="21"/>
      <c r="R154" s="21"/>
    </row>
    <row r="155" spans="1:18" ht="38.25" x14ac:dyDescent="0.2">
      <c r="A155" s="21">
        <v>86</v>
      </c>
      <c r="B155" s="21" t="s">
        <v>189</v>
      </c>
      <c r="C155" s="21" t="s">
        <v>190</v>
      </c>
      <c r="D155" s="83" t="s">
        <v>191</v>
      </c>
      <c r="E155" s="21"/>
      <c r="F155" s="33">
        <v>13</v>
      </c>
      <c r="G155" s="33" t="s">
        <v>239</v>
      </c>
      <c r="H155" s="21">
        <v>19</v>
      </c>
      <c r="I155" s="26" t="s">
        <v>242</v>
      </c>
      <c r="J155" s="26" t="s">
        <v>243</v>
      </c>
      <c r="K155" s="33" t="s">
        <v>47</v>
      </c>
      <c r="L155" s="21"/>
      <c r="M155" s="21">
        <v>3</v>
      </c>
      <c r="N155" s="21"/>
      <c r="O155" s="21"/>
      <c r="P155" s="21"/>
      <c r="Q155" s="21"/>
      <c r="R155" s="21"/>
    </row>
    <row r="156" spans="1:18" ht="25.5" x14ac:dyDescent="0.2">
      <c r="A156" s="21">
        <v>87</v>
      </c>
      <c r="B156" s="21" t="s">
        <v>189</v>
      </c>
      <c r="C156" s="21" t="s">
        <v>190</v>
      </c>
      <c r="D156" s="83" t="s">
        <v>191</v>
      </c>
      <c r="E156" s="21"/>
      <c r="F156" s="33">
        <v>14</v>
      </c>
      <c r="G156" s="33" t="s">
        <v>239</v>
      </c>
      <c r="H156" s="21">
        <v>5</v>
      </c>
      <c r="I156" s="26" t="s">
        <v>244</v>
      </c>
      <c r="J156" s="26"/>
      <c r="K156" s="33" t="s">
        <v>47</v>
      </c>
      <c r="L156" s="21"/>
      <c r="M156" s="21">
        <v>2</v>
      </c>
      <c r="N156" s="21"/>
      <c r="O156" s="21"/>
      <c r="P156" s="21"/>
      <c r="Q156" s="21"/>
      <c r="R156" s="21"/>
    </row>
    <row r="157" spans="1:18" x14ac:dyDescent="0.2">
      <c r="A157" s="21">
        <v>88</v>
      </c>
      <c r="B157" s="21" t="s">
        <v>189</v>
      </c>
      <c r="C157" s="21" t="s">
        <v>190</v>
      </c>
      <c r="D157" s="83" t="s">
        <v>191</v>
      </c>
      <c r="E157" s="21"/>
      <c r="F157" s="33">
        <v>14</v>
      </c>
      <c r="G157" s="33" t="s">
        <v>239</v>
      </c>
      <c r="H157" s="21">
        <v>5</v>
      </c>
      <c r="I157" s="26" t="s">
        <v>245</v>
      </c>
      <c r="J157" s="26" t="s">
        <v>246</v>
      </c>
      <c r="K157" s="33" t="s">
        <v>47</v>
      </c>
      <c r="L157" s="21"/>
      <c r="M157" s="21">
        <v>2</v>
      </c>
      <c r="N157" s="21"/>
      <c r="O157" s="21"/>
      <c r="P157" s="21"/>
      <c r="Q157" s="21"/>
      <c r="R157" s="21"/>
    </row>
    <row r="158" spans="1:18" ht="102.75" thickBot="1" x14ac:dyDescent="0.25">
      <c r="A158" s="62">
        <v>89</v>
      </c>
      <c r="B158" s="62" t="s">
        <v>189</v>
      </c>
      <c r="C158" s="62" t="s">
        <v>190</v>
      </c>
      <c r="D158" s="85" t="s">
        <v>191</v>
      </c>
      <c r="E158" s="62"/>
      <c r="F158" s="66">
        <v>14</v>
      </c>
      <c r="G158" s="66" t="s">
        <v>239</v>
      </c>
      <c r="H158" s="62">
        <v>5</v>
      </c>
      <c r="I158" s="45" t="s">
        <v>247</v>
      </c>
      <c r="J158" s="45" t="s">
        <v>248</v>
      </c>
      <c r="K158" s="66" t="s">
        <v>47</v>
      </c>
      <c r="L158" s="62"/>
      <c r="M158" s="62">
        <v>2</v>
      </c>
      <c r="N158" s="62"/>
      <c r="O158" s="62"/>
      <c r="P158" s="62"/>
      <c r="Q158" s="62"/>
      <c r="R158" s="62"/>
    </row>
    <row r="159" spans="1:18" ht="38.25" x14ac:dyDescent="0.2">
      <c r="A159" s="52">
        <v>90</v>
      </c>
      <c r="B159" s="52" t="s">
        <v>189</v>
      </c>
      <c r="C159" s="52" t="s">
        <v>190</v>
      </c>
      <c r="D159" s="87" t="s">
        <v>191</v>
      </c>
      <c r="E159" s="52"/>
      <c r="F159" s="57">
        <v>14</v>
      </c>
      <c r="G159" s="57" t="s">
        <v>239</v>
      </c>
      <c r="H159" s="52">
        <v>12</v>
      </c>
      <c r="I159" s="41" t="s">
        <v>249</v>
      </c>
      <c r="J159" s="41" t="s">
        <v>250</v>
      </c>
      <c r="K159" s="57" t="s">
        <v>47</v>
      </c>
      <c r="L159" s="52"/>
      <c r="M159" s="52">
        <v>2</v>
      </c>
      <c r="N159" s="52"/>
      <c r="O159" s="52"/>
      <c r="P159" s="52"/>
      <c r="Q159" s="52"/>
      <c r="R159" s="52"/>
    </row>
    <row r="160" spans="1:18" ht="38.25" x14ac:dyDescent="0.2">
      <c r="A160" s="21">
        <v>91</v>
      </c>
      <c r="B160" s="21" t="s">
        <v>189</v>
      </c>
      <c r="C160" s="21" t="s">
        <v>190</v>
      </c>
      <c r="D160" s="83" t="s">
        <v>191</v>
      </c>
      <c r="E160" s="21"/>
      <c r="F160" s="33">
        <v>14</v>
      </c>
      <c r="G160" s="33" t="s">
        <v>239</v>
      </c>
      <c r="H160" s="21">
        <v>15</v>
      </c>
      <c r="I160" s="26" t="s">
        <v>251</v>
      </c>
      <c r="J160" s="26" t="s">
        <v>252</v>
      </c>
      <c r="K160" s="33" t="s">
        <v>47</v>
      </c>
      <c r="L160" s="21"/>
      <c r="M160" s="21">
        <v>2</v>
      </c>
      <c r="N160" s="21"/>
      <c r="O160" s="21"/>
      <c r="P160" s="21"/>
      <c r="Q160" s="21"/>
      <c r="R160" s="21"/>
    </row>
    <row r="161" spans="1:18" x14ac:dyDescent="0.2">
      <c r="A161" s="21">
        <v>42</v>
      </c>
      <c r="B161" s="21" t="s">
        <v>100</v>
      </c>
      <c r="C161" s="21" t="s">
        <v>101</v>
      </c>
      <c r="D161" s="22" t="s">
        <v>102</v>
      </c>
      <c r="E161" s="84">
        <v>441293886490</v>
      </c>
      <c r="F161" s="33">
        <v>14</v>
      </c>
      <c r="G161" s="33" t="s">
        <v>125</v>
      </c>
      <c r="H161" s="24">
        <v>19</v>
      </c>
      <c r="I161" s="26" t="s">
        <v>126</v>
      </c>
      <c r="J161" s="26" t="s">
        <v>127</v>
      </c>
      <c r="K161" s="33" t="s">
        <v>47</v>
      </c>
      <c r="L161" s="21"/>
      <c r="M161" s="21">
        <v>1</v>
      </c>
      <c r="N161" s="21"/>
      <c r="O161" s="21"/>
      <c r="P161" s="21" t="s">
        <v>496</v>
      </c>
      <c r="Q161" s="21"/>
      <c r="R161" s="21"/>
    </row>
    <row r="162" spans="1:18" x14ac:dyDescent="0.2">
      <c r="A162" s="21">
        <v>59</v>
      </c>
      <c r="B162" s="21" t="s">
        <v>137</v>
      </c>
      <c r="C162" s="21" t="s">
        <v>138</v>
      </c>
      <c r="D162" s="22" t="s">
        <v>139</v>
      </c>
      <c r="E162" s="23" t="s">
        <v>140</v>
      </c>
      <c r="F162" s="33">
        <v>15</v>
      </c>
      <c r="G162" s="33" t="s">
        <v>180</v>
      </c>
      <c r="H162" s="27" t="s">
        <v>181</v>
      </c>
      <c r="I162" s="26" t="s">
        <v>182</v>
      </c>
      <c r="J162" s="21" t="s">
        <v>165</v>
      </c>
      <c r="K162" s="33" t="s">
        <v>144</v>
      </c>
      <c r="L162" s="21"/>
      <c r="M162" s="21">
        <v>2</v>
      </c>
      <c r="N162" s="21"/>
      <c r="O162" s="21"/>
      <c r="P162" s="21"/>
      <c r="Q162" s="21"/>
      <c r="R162" s="21"/>
    </row>
    <row r="163" spans="1:18" ht="25.5" x14ac:dyDescent="0.2">
      <c r="A163" s="21">
        <v>92</v>
      </c>
      <c r="B163" s="21" t="s">
        <v>189</v>
      </c>
      <c r="C163" s="21" t="s">
        <v>190</v>
      </c>
      <c r="D163" s="83" t="s">
        <v>191</v>
      </c>
      <c r="E163" s="21"/>
      <c r="F163" s="33">
        <v>14</v>
      </c>
      <c r="G163" s="33" t="s">
        <v>125</v>
      </c>
      <c r="H163" s="21">
        <v>17</v>
      </c>
      <c r="I163" s="26" t="s">
        <v>253</v>
      </c>
      <c r="J163" s="26" t="s">
        <v>254</v>
      </c>
      <c r="K163" s="33" t="s">
        <v>47</v>
      </c>
      <c r="L163" s="21"/>
      <c r="M163" s="21">
        <v>2</v>
      </c>
      <c r="N163" s="21"/>
      <c r="O163" s="21"/>
      <c r="P163" s="21"/>
      <c r="Q163" s="21"/>
      <c r="R163" s="21"/>
    </row>
    <row r="164" spans="1:18" x14ac:dyDescent="0.2">
      <c r="A164" s="21">
        <v>93</v>
      </c>
      <c r="B164" s="21" t="s">
        <v>189</v>
      </c>
      <c r="C164" s="21" t="s">
        <v>190</v>
      </c>
      <c r="D164" s="83" t="s">
        <v>191</v>
      </c>
      <c r="E164" s="21"/>
      <c r="F164" s="33">
        <v>15</v>
      </c>
      <c r="G164" s="33" t="s">
        <v>125</v>
      </c>
      <c r="H164" s="21">
        <v>1</v>
      </c>
      <c r="I164" s="26" t="s">
        <v>255</v>
      </c>
      <c r="J164" s="26"/>
      <c r="K164" s="33" t="s">
        <v>47</v>
      </c>
      <c r="L164" s="21"/>
      <c r="M164" s="21">
        <v>2</v>
      </c>
      <c r="N164" s="21"/>
      <c r="O164" s="21"/>
      <c r="P164" s="21"/>
      <c r="Q164" s="21"/>
      <c r="R164" s="21"/>
    </row>
    <row r="165" spans="1:18" x14ac:dyDescent="0.2">
      <c r="A165" s="21">
        <v>94</v>
      </c>
      <c r="B165" s="21" t="s">
        <v>189</v>
      </c>
      <c r="C165" s="21" t="s">
        <v>190</v>
      </c>
      <c r="D165" s="83" t="s">
        <v>191</v>
      </c>
      <c r="E165" s="21"/>
      <c r="F165" s="33">
        <v>15</v>
      </c>
      <c r="G165" s="33" t="s">
        <v>125</v>
      </c>
      <c r="H165" s="21">
        <v>2</v>
      </c>
      <c r="I165" s="26" t="s">
        <v>256</v>
      </c>
      <c r="J165" s="26" t="s">
        <v>257</v>
      </c>
      <c r="K165" s="33" t="s">
        <v>47</v>
      </c>
      <c r="L165" s="21"/>
      <c r="M165" s="21">
        <v>2</v>
      </c>
      <c r="N165" s="21"/>
      <c r="O165" s="21"/>
      <c r="P165" s="21"/>
      <c r="Q165" s="21"/>
      <c r="R165" s="21"/>
    </row>
    <row r="166" spans="1:18" x14ac:dyDescent="0.2">
      <c r="A166" s="21">
        <v>95</v>
      </c>
      <c r="B166" s="21" t="s">
        <v>189</v>
      </c>
      <c r="C166" s="21" t="s">
        <v>190</v>
      </c>
      <c r="D166" s="83" t="s">
        <v>191</v>
      </c>
      <c r="E166" s="21"/>
      <c r="F166" s="33">
        <v>15</v>
      </c>
      <c r="G166" s="33" t="s">
        <v>125</v>
      </c>
      <c r="H166" s="21">
        <v>5</v>
      </c>
      <c r="I166" s="26" t="s">
        <v>256</v>
      </c>
      <c r="J166" s="26" t="s">
        <v>257</v>
      </c>
      <c r="K166" s="33" t="s">
        <v>47</v>
      </c>
      <c r="L166" s="21"/>
      <c r="M166" s="21">
        <v>1</v>
      </c>
      <c r="N166" s="21"/>
      <c r="O166" s="21"/>
      <c r="P166" s="21" t="s">
        <v>496</v>
      </c>
      <c r="Q166" s="21"/>
      <c r="R166" s="21"/>
    </row>
    <row r="167" spans="1:18" x14ac:dyDescent="0.2">
      <c r="A167" s="21">
        <v>43</v>
      </c>
      <c r="B167" s="21" t="s">
        <v>100</v>
      </c>
      <c r="C167" s="21" t="s">
        <v>101</v>
      </c>
      <c r="D167" s="22" t="s">
        <v>102</v>
      </c>
      <c r="E167" s="84">
        <v>441293886490</v>
      </c>
      <c r="F167" s="33">
        <v>15</v>
      </c>
      <c r="G167" s="33" t="s">
        <v>128</v>
      </c>
      <c r="H167" s="24">
        <v>10</v>
      </c>
      <c r="I167" s="26" t="s">
        <v>126</v>
      </c>
      <c r="J167" s="26" t="s">
        <v>127</v>
      </c>
      <c r="K167" s="33" t="s">
        <v>47</v>
      </c>
      <c r="L167" s="21"/>
      <c r="M167" s="21">
        <v>1</v>
      </c>
      <c r="N167" s="21"/>
      <c r="O167" s="21"/>
      <c r="P167" s="21" t="s">
        <v>496</v>
      </c>
      <c r="Q167" s="21"/>
      <c r="R167" s="21"/>
    </row>
    <row r="168" spans="1:18" x14ac:dyDescent="0.2">
      <c r="A168" s="21">
        <v>60</v>
      </c>
      <c r="B168" s="21" t="s">
        <v>137</v>
      </c>
      <c r="C168" s="21" t="s">
        <v>138</v>
      </c>
      <c r="D168" s="22" t="s">
        <v>139</v>
      </c>
      <c r="E168" s="23" t="s">
        <v>140</v>
      </c>
      <c r="F168" s="33">
        <v>15</v>
      </c>
      <c r="G168" s="33" t="s">
        <v>183</v>
      </c>
      <c r="H168" s="27" t="s">
        <v>184</v>
      </c>
      <c r="I168" s="26" t="s">
        <v>185</v>
      </c>
      <c r="J168" s="21" t="s">
        <v>165</v>
      </c>
      <c r="K168" s="33" t="s">
        <v>144</v>
      </c>
      <c r="L168" s="21"/>
      <c r="M168" s="21">
        <v>1</v>
      </c>
      <c r="N168" s="21"/>
      <c r="O168" s="21"/>
      <c r="P168" s="21" t="s">
        <v>496</v>
      </c>
      <c r="Q168" s="21"/>
      <c r="R168" s="21"/>
    </row>
    <row r="169" spans="1:18" ht="25.5" x14ac:dyDescent="0.2">
      <c r="A169" s="21">
        <v>96</v>
      </c>
      <c r="B169" s="21" t="s">
        <v>189</v>
      </c>
      <c r="C169" s="21" t="s">
        <v>190</v>
      </c>
      <c r="D169" s="83" t="s">
        <v>191</v>
      </c>
      <c r="E169" s="21"/>
      <c r="F169" s="33">
        <v>15</v>
      </c>
      <c r="G169" s="33" t="s">
        <v>128</v>
      </c>
      <c r="H169" s="21">
        <v>8</v>
      </c>
      <c r="I169" s="26" t="s">
        <v>253</v>
      </c>
      <c r="J169" s="26" t="s">
        <v>254</v>
      </c>
      <c r="K169" s="33" t="s">
        <v>47</v>
      </c>
      <c r="L169" s="21"/>
      <c r="M169" s="21">
        <v>1</v>
      </c>
      <c r="N169" s="21"/>
      <c r="O169" s="21"/>
      <c r="P169" s="21" t="s">
        <v>496</v>
      </c>
      <c r="Q169" s="21"/>
      <c r="R169" s="21"/>
    </row>
    <row r="170" spans="1:18" x14ac:dyDescent="0.2">
      <c r="A170" s="21">
        <v>97</v>
      </c>
      <c r="B170" s="21" t="s">
        <v>189</v>
      </c>
      <c r="C170" s="21" t="s">
        <v>190</v>
      </c>
      <c r="D170" s="83" t="s">
        <v>191</v>
      </c>
      <c r="E170" s="21"/>
      <c r="F170" s="33">
        <v>15</v>
      </c>
      <c r="G170" s="33" t="s">
        <v>128</v>
      </c>
      <c r="H170" s="21">
        <v>13</v>
      </c>
      <c r="I170" s="26" t="s">
        <v>255</v>
      </c>
      <c r="J170" s="26"/>
      <c r="K170" s="33" t="s">
        <v>47</v>
      </c>
      <c r="L170" s="21"/>
      <c r="M170" s="21">
        <v>1</v>
      </c>
      <c r="N170" s="21"/>
      <c r="O170" s="21"/>
      <c r="P170" s="21" t="s">
        <v>496</v>
      </c>
      <c r="Q170" s="21"/>
      <c r="R170" s="21"/>
    </row>
    <row r="171" spans="1:18" x14ac:dyDescent="0.2">
      <c r="A171" s="21">
        <v>98</v>
      </c>
      <c r="B171" s="21" t="s">
        <v>189</v>
      </c>
      <c r="C171" s="21" t="s">
        <v>190</v>
      </c>
      <c r="D171" s="83" t="s">
        <v>191</v>
      </c>
      <c r="E171" s="21"/>
      <c r="F171" s="33">
        <v>15</v>
      </c>
      <c r="G171" s="33" t="s">
        <v>128</v>
      </c>
      <c r="H171" s="21">
        <v>14</v>
      </c>
      <c r="I171" s="26" t="s">
        <v>256</v>
      </c>
      <c r="J171" s="26" t="s">
        <v>257</v>
      </c>
      <c r="K171" s="33" t="s">
        <v>47</v>
      </c>
      <c r="L171" s="21"/>
      <c r="M171" s="21">
        <v>1</v>
      </c>
      <c r="N171" s="21"/>
      <c r="O171" s="21"/>
      <c r="P171" s="21" t="s">
        <v>496</v>
      </c>
      <c r="Q171" s="21"/>
      <c r="R171" s="21"/>
    </row>
    <row r="172" spans="1:18" x14ac:dyDescent="0.2">
      <c r="A172" s="21">
        <v>99</v>
      </c>
      <c r="B172" s="21" t="s">
        <v>189</v>
      </c>
      <c r="C172" s="21" t="s">
        <v>190</v>
      </c>
      <c r="D172" s="83" t="s">
        <v>191</v>
      </c>
      <c r="E172" s="21"/>
      <c r="F172" s="33">
        <v>15</v>
      </c>
      <c r="G172" s="33" t="s">
        <v>128</v>
      </c>
      <c r="H172" s="21">
        <v>17</v>
      </c>
      <c r="I172" s="26" t="s">
        <v>256</v>
      </c>
      <c r="J172" s="26" t="s">
        <v>257</v>
      </c>
      <c r="K172" s="33" t="s">
        <v>47</v>
      </c>
      <c r="L172" s="21"/>
      <c r="M172" s="21">
        <v>1</v>
      </c>
      <c r="N172" s="21"/>
      <c r="O172" s="21"/>
      <c r="P172" s="21" t="s">
        <v>496</v>
      </c>
      <c r="Q172" s="21"/>
      <c r="R172" s="21"/>
    </row>
    <row r="173" spans="1:18" ht="51" x14ac:dyDescent="0.2">
      <c r="A173" s="21">
        <v>100</v>
      </c>
      <c r="B173" s="21" t="s">
        <v>189</v>
      </c>
      <c r="C173" s="21" t="s">
        <v>190</v>
      </c>
      <c r="D173" s="83" t="s">
        <v>191</v>
      </c>
      <c r="E173" s="21"/>
      <c r="F173" s="33">
        <v>16</v>
      </c>
      <c r="G173" s="33" t="s">
        <v>258</v>
      </c>
      <c r="H173" s="21">
        <v>11</v>
      </c>
      <c r="I173" s="26" t="s">
        <v>259</v>
      </c>
      <c r="J173" s="26" t="s">
        <v>260</v>
      </c>
      <c r="K173" s="33" t="s">
        <v>47</v>
      </c>
      <c r="L173" s="21"/>
      <c r="M173" s="21">
        <v>2</v>
      </c>
      <c r="N173" s="21"/>
      <c r="O173" s="21"/>
      <c r="P173" s="21"/>
      <c r="Q173" s="21"/>
      <c r="R173" s="21"/>
    </row>
    <row r="174" spans="1:18" ht="38.25" x14ac:dyDescent="0.2">
      <c r="A174" s="21">
        <v>101</v>
      </c>
      <c r="B174" s="21" t="s">
        <v>189</v>
      </c>
      <c r="C174" s="21" t="s">
        <v>190</v>
      </c>
      <c r="D174" s="83" t="s">
        <v>191</v>
      </c>
      <c r="E174" s="21"/>
      <c r="F174" s="33">
        <v>17</v>
      </c>
      <c r="G174" s="33" t="s">
        <v>258</v>
      </c>
      <c r="H174" s="21">
        <v>1</v>
      </c>
      <c r="I174" s="26" t="s">
        <v>261</v>
      </c>
      <c r="J174" s="26" t="s">
        <v>262</v>
      </c>
      <c r="K174" s="33" t="s">
        <v>47</v>
      </c>
      <c r="L174" s="21"/>
      <c r="M174" s="21">
        <v>2</v>
      </c>
      <c r="N174" s="21"/>
      <c r="O174" s="21"/>
      <c r="P174" s="21"/>
      <c r="Q174" s="21"/>
      <c r="R174" s="21"/>
    </row>
    <row r="175" spans="1:18" x14ac:dyDescent="0.2">
      <c r="A175" s="21">
        <v>102</v>
      </c>
      <c r="B175" s="21" t="s">
        <v>189</v>
      </c>
      <c r="C175" s="21" t="s">
        <v>190</v>
      </c>
      <c r="D175" s="83" t="s">
        <v>191</v>
      </c>
      <c r="E175" s="21"/>
      <c r="F175" s="33">
        <v>17</v>
      </c>
      <c r="G175" s="33" t="s">
        <v>258</v>
      </c>
      <c r="H175" s="21">
        <v>1</v>
      </c>
      <c r="I175" s="26" t="s">
        <v>263</v>
      </c>
      <c r="J175" s="26" t="s">
        <v>262</v>
      </c>
      <c r="K175" s="33" t="s">
        <v>47</v>
      </c>
      <c r="L175" s="21"/>
      <c r="M175" s="21">
        <v>1</v>
      </c>
      <c r="N175" s="21"/>
      <c r="O175" s="21"/>
      <c r="P175" s="21" t="s">
        <v>496</v>
      </c>
      <c r="Q175" s="21"/>
      <c r="R175" s="21"/>
    </row>
    <row r="176" spans="1:18" x14ac:dyDescent="0.2">
      <c r="A176" s="21">
        <v>44</v>
      </c>
      <c r="B176" s="21" t="s">
        <v>100</v>
      </c>
      <c r="C176" s="21" t="s">
        <v>101</v>
      </c>
      <c r="D176" s="22" t="s">
        <v>102</v>
      </c>
      <c r="E176" s="84">
        <v>441293886490</v>
      </c>
      <c r="F176" s="33">
        <v>17</v>
      </c>
      <c r="G176" s="33" t="s">
        <v>129</v>
      </c>
      <c r="H176" s="24">
        <v>3</v>
      </c>
      <c r="I176" s="26" t="s">
        <v>130</v>
      </c>
      <c r="J176" s="26" t="s">
        <v>131</v>
      </c>
      <c r="K176" s="33" t="s">
        <v>47</v>
      </c>
      <c r="L176" s="21"/>
      <c r="M176" s="21">
        <v>2</v>
      </c>
      <c r="N176" s="21"/>
      <c r="O176" s="21"/>
      <c r="P176" s="21"/>
      <c r="Q176" s="21"/>
      <c r="R176" s="21"/>
    </row>
    <row r="177" spans="1:18" ht="51" x14ac:dyDescent="0.2">
      <c r="A177" s="21">
        <v>103</v>
      </c>
      <c r="B177" s="21" t="s">
        <v>189</v>
      </c>
      <c r="C177" s="21" t="s">
        <v>190</v>
      </c>
      <c r="D177" s="83" t="s">
        <v>191</v>
      </c>
      <c r="E177" s="21"/>
      <c r="F177" s="33">
        <v>17</v>
      </c>
      <c r="G177" s="33" t="s">
        <v>129</v>
      </c>
      <c r="H177" s="21">
        <v>3</v>
      </c>
      <c r="I177" s="26" t="s">
        <v>264</v>
      </c>
      <c r="J177" s="26" t="s">
        <v>265</v>
      </c>
      <c r="K177" s="33" t="s">
        <v>47</v>
      </c>
      <c r="L177" s="21"/>
      <c r="M177" s="21">
        <v>2</v>
      </c>
      <c r="N177" s="21"/>
      <c r="O177" s="21"/>
      <c r="P177" s="21"/>
      <c r="Q177" s="21"/>
      <c r="R177" s="21"/>
    </row>
    <row r="178" spans="1:18" x14ac:dyDescent="0.2">
      <c r="A178" s="21">
        <v>45</v>
      </c>
      <c r="B178" s="21" t="s">
        <v>100</v>
      </c>
      <c r="C178" s="21" t="s">
        <v>101</v>
      </c>
      <c r="D178" s="22" t="s">
        <v>102</v>
      </c>
      <c r="E178" s="84">
        <v>441293886490</v>
      </c>
      <c r="F178" s="33">
        <v>19</v>
      </c>
      <c r="G178" s="33" t="s">
        <v>132</v>
      </c>
      <c r="H178" s="24">
        <v>19</v>
      </c>
      <c r="I178" s="26" t="s">
        <v>133</v>
      </c>
      <c r="J178" s="26" t="s">
        <v>121</v>
      </c>
      <c r="K178" s="33" t="s">
        <v>47</v>
      </c>
      <c r="L178" s="21"/>
      <c r="M178" s="21">
        <v>3</v>
      </c>
      <c r="N178" s="21"/>
      <c r="O178" s="21"/>
      <c r="P178" s="21"/>
      <c r="Q178" s="21"/>
      <c r="R178" s="21"/>
    </row>
    <row r="179" spans="1:18" ht="63.75" x14ac:dyDescent="0.2">
      <c r="A179" s="21">
        <v>104</v>
      </c>
      <c r="B179" s="21" t="s">
        <v>189</v>
      </c>
      <c r="C179" s="21" t="s">
        <v>190</v>
      </c>
      <c r="D179" s="83" t="s">
        <v>191</v>
      </c>
      <c r="E179" s="21"/>
      <c r="F179" s="33">
        <v>19</v>
      </c>
      <c r="G179" s="33" t="s">
        <v>132</v>
      </c>
      <c r="H179" s="21">
        <v>3</v>
      </c>
      <c r="I179" s="26" t="s">
        <v>266</v>
      </c>
      <c r="J179" s="26" t="s">
        <v>267</v>
      </c>
      <c r="K179" s="33" t="s">
        <v>47</v>
      </c>
      <c r="L179" s="21"/>
      <c r="M179" s="21">
        <v>1</v>
      </c>
      <c r="N179" s="21"/>
      <c r="O179" s="21"/>
      <c r="P179" s="21" t="s">
        <v>496</v>
      </c>
      <c r="Q179" s="21"/>
      <c r="R179" s="21"/>
    </row>
    <row r="180" spans="1:18" ht="39" thickBot="1" x14ac:dyDescent="0.25">
      <c r="A180" s="62">
        <v>105</v>
      </c>
      <c r="B180" s="62" t="s">
        <v>189</v>
      </c>
      <c r="C180" s="62" t="s">
        <v>190</v>
      </c>
      <c r="D180" s="85" t="s">
        <v>191</v>
      </c>
      <c r="E180" s="62"/>
      <c r="F180" s="66">
        <v>19</v>
      </c>
      <c r="G180" s="66" t="s">
        <v>132</v>
      </c>
      <c r="H180" s="62">
        <v>19</v>
      </c>
      <c r="I180" s="45" t="s">
        <v>268</v>
      </c>
      <c r="J180" s="45" t="s">
        <v>269</v>
      </c>
      <c r="K180" s="66" t="s">
        <v>47</v>
      </c>
      <c r="L180" s="62"/>
      <c r="M180" s="62">
        <v>1</v>
      </c>
      <c r="N180" s="62"/>
      <c r="O180" s="62"/>
      <c r="P180" s="62" t="s">
        <v>496</v>
      </c>
      <c r="Q180" s="62"/>
      <c r="R180" s="62"/>
    </row>
    <row r="181" spans="1:18" ht="25.5" x14ac:dyDescent="0.2">
      <c r="A181" s="52">
        <v>106</v>
      </c>
      <c r="B181" s="52" t="s">
        <v>189</v>
      </c>
      <c r="C181" s="52" t="s">
        <v>190</v>
      </c>
      <c r="D181" s="87" t="s">
        <v>191</v>
      </c>
      <c r="E181" s="52"/>
      <c r="F181" s="57">
        <v>19</v>
      </c>
      <c r="G181" s="57" t="s">
        <v>132</v>
      </c>
      <c r="H181" s="52">
        <v>19</v>
      </c>
      <c r="I181" s="41" t="s">
        <v>270</v>
      </c>
      <c r="J181" s="41" t="s">
        <v>271</v>
      </c>
      <c r="K181" s="57" t="s">
        <v>47</v>
      </c>
      <c r="L181" s="52"/>
      <c r="M181" s="52">
        <v>2</v>
      </c>
      <c r="N181" s="52"/>
      <c r="O181" s="52"/>
      <c r="P181" s="52"/>
      <c r="Q181" s="52"/>
      <c r="R181" s="52"/>
    </row>
    <row r="182" spans="1:18" ht="25.5" x14ac:dyDescent="0.2">
      <c r="A182" s="21">
        <v>107</v>
      </c>
      <c r="B182" s="21" t="s">
        <v>189</v>
      </c>
      <c r="C182" s="21" t="s">
        <v>190</v>
      </c>
      <c r="D182" s="83" t="s">
        <v>191</v>
      </c>
      <c r="E182" s="21"/>
      <c r="F182" s="33">
        <v>20</v>
      </c>
      <c r="G182" s="33" t="s">
        <v>272</v>
      </c>
      <c r="H182" s="21">
        <v>3</v>
      </c>
      <c r="I182" s="26" t="s">
        <v>266</v>
      </c>
      <c r="J182" s="26" t="s">
        <v>273</v>
      </c>
      <c r="K182" s="33" t="s">
        <v>47</v>
      </c>
      <c r="L182" s="21"/>
      <c r="M182" s="21">
        <v>2</v>
      </c>
      <c r="N182" s="21"/>
      <c r="O182" s="21"/>
      <c r="P182" s="21"/>
      <c r="Q182" s="21"/>
      <c r="R182" s="21"/>
    </row>
    <row r="183" spans="1:18" ht="38.25" x14ac:dyDescent="0.2">
      <c r="A183" s="21">
        <v>108</v>
      </c>
      <c r="B183" s="21" t="s">
        <v>189</v>
      </c>
      <c r="C183" s="21" t="s">
        <v>190</v>
      </c>
      <c r="D183" s="83" t="s">
        <v>191</v>
      </c>
      <c r="E183" s="21"/>
      <c r="F183" s="33">
        <v>20</v>
      </c>
      <c r="G183" s="33" t="s">
        <v>272</v>
      </c>
      <c r="H183" s="21">
        <v>13</v>
      </c>
      <c r="I183" s="26" t="s">
        <v>274</v>
      </c>
      <c r="J183" s="26" t="s">
        <v>269</v>
      </c>
      <c r="K183" s="33" t="s">
        <v>47</v>
      </c>
      <c r="L183" s="21"/>
      <c r="M183" s="21">
        <v>2</v>
      </c>
      <c r="N183" s="21"/>
      <c r="O183" s="21"/>
      <c r="P183" s="21"/>
      <c r="Q183" s="21"/>
      <c r="R183" s="21"/>
    </row>
    <row r="184" spans="1:18" ht="25.5" x14ac:dyDescent="0.2">
      <c r="A184" s="21">
        <v>109</v>
      </c>
      <c r="B184" s="21" t="s">
        <v>189</v>
      </c>
      <c r="C184" s="21" t="s">
        <v>190</v>
      </c>
      <c r="D184" s="83" t="s">
        <v>191</v>
      </c>
      <c r="E184" s="21"/>
      <c r="F184" s="33">
        <v>20</v>
      </c>
      <c r="G184" s="33" t="s">
        <v>272</v>
      </c>
      <c r="H184" s="21">
        <v>10</v>
      </c>
      <c r="I184" s="26" t="s">
        <v>275</v>
      </c>
      <c r="J184" s="26" t="s">
        <v>276</v>
      </c>
      <c r="K184" s="33" t="s">
        <v>47</v>
      </c>
      <c r="L184" s="21"/>
      <c r="M184" s="21">
        <v>3</v>
      </c>
      <c r="N184" s="21"/>
      <c r="O184" s="21"/>
      <c r="P184" s="21"/>
      <c r="Q184" s="21"/>
      <c r="R184" s="21"/>
    </row>
    <row r="185" spans="1:18" ht="25.5" x14ac:dyDescent="0.2">
      <c r="A185" s="21">
        <v>110</v>
      </c>
      <c r="B185" s="21" t="s">
        <v>189</v>
      </c>
      <c r="C185" s="21" t="s">
        <v>190</v>
      </c>
      <c r="D185" s="83" t="s">
        <v>191</v>
      </c>
      <c r="E185" s="21"/>
      <c r="F185" s="33">
        <v>20</v>
      </c>
      <c r="G185" s="33" t="s">
        <v>277</v>
      </c>
      <c r="H185" s="21">
        <v>17</v>
      </c>
      <c r="I185" s="26" t="s">
        <v>278</v>
      </c>
      <c r="J185" s="26" t="s">
        <v>279</v>
      </c>
      <c r="K185" s="33" t="s">
        <v>47</v>
      </c>
      <c r="L185" s="21"/>
      <c r="M185" s="21">
        <v>3</v>
      </c>
      <c r="N185" s="21"/>
      <c r="O185" s="21"/>
      <c r="P185" s="21"/>
      <c r="Q185" s="21"/>
      <c r="R185" s="21"/>
    </row>
    <row r="186" spans="1:18" ht="38.25" x14ac:dyDescent="0.2">
      <c r="A186" s="21">
        <v>111</v>
      </c>
      <c r="B186" s="21" t="s">
        <v>189</v>
      </c>
      <c r="C186" s="21" t="s">
        <v>190</v>
      </c>
      <c r="D186" s="83" t="s">
        <v>191</v>
      </c>
      <c r="E186" s="21"/>
      <c r="F186" s="33">
        <v>21</v>
      </c>
      <c r="G186" s="33" t="s">
        <v>277</v>
      </c>
      <c r="H186" s="21">
        <v>12</v>
      </c>
      <c r="I186" s="26" t="s">
        <v>268</v>
      </c>
      <c r="J186" s="26" t="s">
        <v>269</v>
      </c>
      <c r="K186" s="33" t="s">
        <v>47</v>
      </c>
      <c r="L186" s="21"/>
      <c r="M186" s="21">
        <v>3</v>
      </c>
      <c r="N186" s="21"/>
      <c r="O186" s="21"/>
      <c r="P186" s="21"/>
      <c r="Q186" s="21"/>
      <c r="R186" s="21"/>
    </row>
    <row r="187" spans="1:18" ht="25.5" x14ac:dyDescent="0.2">
      <c r="A187" s="21">
        <v>112</v>
      </c>
      <c r="B187" s="21" t="s">
        <v>189</v>
      </c>
      <c r="C187" s="21" t="s">
        <v>190</v>
      </c>
      <c r="D187" s="83" t="s">
        <v>191</v>
      </c>
      <c r="E187" s="21"/>
      <c r="F187" s="33">
        <v>21</v>
      </c>
      <c r="G187" s="33" t="s">
        <v>277</v>
      </c>
      <c r="H187" s="21">
        <v>2</v>
      </c>
      <c r="I187" s="26" t="s">
        <v>280</v>
      </c>
      <c r="J187" s="26" t="s">
        <v>281</v>
      </c>
      <c r="K187" s="33" t="s">
        <v>47</v>
      </c>
      <c r="L187" s="21"/>
      <c r="M187" s="21">
        <v>3</v>
      </c>
      <c r="N187" s="21"/>
      <c r="O187" s="21"/>
      <c r="P187" s="21"/>
      <c r="Q187" s="21"/>
      <c r="R187" s="21"/>
    </row>
    <row r="188" spans="1:18" ht="51" x14ac:dyDescent="0.2">
      <c r="A188" s="21">
        <v>113</v>
      </c>
      <c r="B188" s="21" t="s">
        <v>189</v>
      </c>
      <c r="C188" s="21" t="s">
        <v>190</v>
      </c>
      <c r="D188" s="83" t="s">
        <v>191</v>
      </c>
      <c r="E188" s="21"/>
      <c r="F188" s="33">
        <v>21</v>
      </c>
      <c r="G188" s="33" t="s">
        <v>277</v>
      </c>
      <c r="H188" s="21">
        <v>5</v>
      </c>
      <c r="I188" s="26" t="s">
        <v>282</v>
      </c>
      <c r="J188" s="26" t="s">
        <v>283</v>
      </c>
      <c r="K188" s="33" t="s">
        <v>47</v>
      </c>
      <c r="L188" s="21"/>
      <c r="M188" s="21">
        <v>3</v>
      </c>
      <c r="N188" s="21"/>
      <c r="O188" s="21"/>
      <c r="P188" s="21"/>
      <c r="Q188" s="21"/>
      <c r="R188" s="21"/>
    </row>
    <row r="189" spans="1:18" ht="38.25" x14ac:dyDescent="0.2">
      <c r="A189" s="21">
        <v>116</v>
      </c>
      <c r="B189" s="21" t="s">
        <v>189</v>
      </c>
      <c r="C189" s="21" t="s">
        <v>190</v>
      </c>
      <c r="D189" s="83" t="s">
        <v>191</v>
      </c>
      <c r="E189" s="21"/>
      <c r="F189" s="33">
        <v>21</v>
      </c>
      <c r="G189" s="33" t="s">
        <v>277</v>
      </c>
      <c r="H189" s="21">
        <v>6</v>
      </c>
      <c r="I189" s="26" t="s">
        <v>287</v>
      </c>
      <c r="J189" s="26" t="s">
        <v>288</v>
      </c>
      <c r="K189" s="33" t="s">
        <v>47</v>
      </c>
      <c r="L189" s="21"/>
      <c r="M189" s="21">
        <v>2</v>
      </c>
      <c r="N189" s="21"/>
      <c r="O189" s="21"/>
      <c r="P189" s="21"/>
      <c r="Q189" s="21"/>
      <c r="R189" s="21"/>
    </row>
    <row r="190" spans="1:18" x14ac:dyDescent="0.2">
      <c r="A190" s="21">
        <v>46</v>
      </c>
      <c r="B190" s="21" t="s">
        <v>100</v>
      </c>
      <c r="C190" s="21" t="s">
        <v>101</v>
      </c>
      <c r="D190" s="22" t="s">
        <v>102</v>
      </c>
      <c r="E190" s="84">
        <v>441293886490</v>
      </c>
      <c r="F190" s="33">
        <v>21</v>
      </c>
      <c r="G190" s="33" t="s">
        <v>134</v>
      </c>
      <c r="H190" s="24" t="s">
        <v>135</v>
      </c>
      <c r="I190" s="26" t="s">
        <v>136</v>
      </c>
      <c r="J190" s="26" t="s">
        <v>121</v>
      </c>
      <c r="K190" s="33" t="s">
        <v>47</v>
      </c>
      <c r="L190" s="21"/>
      <c r="M190" s="21">
        <v>3</v>
      </c>
      <c r="N190" s="21"/>
      <c r="O190" s="21"/>
      <c r="P190" s="21"/>
      <c r="Q190" s="21"/>
      <c r="R190" s="21"/>
    </row>
    <row r="191" spans="1:18" ht="25.5" x14ac:dyDescent="0.2">
      <c r="A191" s="21">
        <v>117</v>
      </c>
      <c r="B191" s="21" t="s">
        <v>189</v>
      </c>
      <c r="C191" s="21" t="s">
        <v>190</v>
      </c>
      <c r="D191" s="83" t="s">
        <v>191</v>
      </c>
      <c r="E191" s="21"/>
      <c r="F191" s="33">
        <v>21</v>
      </c>
      <c r="G191" s="33" t="s">
        <v>134</v>
      </c>
      <c r="H191" s="21">
        <v>15</v>
      </c>
      <c r="I191" s="26" t="s">
        <v>278</v>
      </c>
      <c r="J191" s="26" t="s">
        <v>279</v>
      </c>
      <c r="K191" s="33" t="s">
        <v>47</v>
      </c>
      <c r="L191" s="21"/>
      <c r="M191" s="21">
        <v>3</v>
      </c>
      <c r="N191" s="21"/>
      <c r="O191" s="21"/>
      <c r="P191" s="21"/>
      <c r="Q191" s="21"/>
      <c r="R191" s="21"/>
    </row>
    <row r="192" spans="1:18" ht="38.25" x14ac:dyDescent="0.2">
      <c r="A192" s="21">
        <v>118</v>
      </c>
      <c r="B192" s="21" t="s">
        <v>189</v>
      </c>
      <c r="C192" s="21" t="s">
        <v>190</v>
      </c>
      <c r="D192" s="83" t="s">
        <v>191</v>
      </c>
      <c r="E192" s="21"/>
      <c r="F192" s="33">
        <v>22</v>
      </c>
      <c r="G192" s="33" t="s">
        <v>134</v>
      </c>
      <c r="H192" s="21">
        <v>14</v>
      </c>
      <c r="I192" s="26" t="s">
        <v>268</v>
      </c>
      <c r="J192" s="26" t="s">
        <v>269</v>
      </c>
      <c r="K192" s="33" t="s">
        <v>47</v>
      </c>
      <c r="L192" s="21"/>
      <c r="M192" s="21">
        <v>3</v>
      </c>
      <c r="N192" s="21"/>
      <c r="O192" s="21"/>
      <c r="P192" s="21"/>
      <c r="Q192" s="21"/>
      <c r="R192" s="21"/>
    </row>
    <row r="193" spans="1:18" ht="25.5" x14ac:dyDescent="0.2">
      <c r="A193" s="21">
        <v>119</v>
      </c>
      <c r="B193" s="21" t="s">
        <v>189</v>
      </c>
      <c r="C193" s="21" t="s">
        <v>190</v>
      </c>
      <c r="D193" s="83" t="s">
        <v>191</v>
      </c>
      <c r="E193" s="21"/>
      <c r="F193" s="33">
        <v>22</v>
      </c>
      <c r="G193" s="33" t="s">
        <v>134</v>
      </c>
      <c r="H193" s="21">
        <v>14</v>
      </c>
      <c r="I193" s="26" t="s">
        <v>280</v>
      </c>
      <c r="J193" s="26" t="s">
        <v>281</v>
      </c>
      <c r="K193" s="33" t="s">
        <v>47</v>
      </c>
      <c r="L193" s="21"/>
      <c r="M193" s="21">
        <v>3</v>
      </c>
      <c r="N193" s="21"/>
      <c r="O193" s="21"/>
      <c r="P193" s="21"/>
      <c r="Q193" s="21"/>
      <c r="R193" s="21"/>
    </row>
    <row r="194" spans="1:18" ht="51" x14ac:dyDescent="0.2">
      <c r="A194" s="21">
        <v>120</v>
      </c>
      <c r="B194" s="21" t="s">
        <v>189</v>
      </c>
      <c r="C194" s="21" t="s">
        <v>190</v>
      </c>
      <c r="D194" s="83" t="s">
        <v>191</v>
      </c>
      <c r="E194" s="21"/>
      <c r="F194" s="33">
        <v>21</v>
      </c>
      <c r="G194" s="33" t="s">
        <v>134</v>
      </c>
      <c r="H194" s="21">
        <v>15</v>
      </c>
      <c r="I194" s="26" t="s">
        <v>289</v>
      </c>
      <c r="J194" s="26" t="s">
        <v>290</v>
      </c>
      <c r="K194" s="33" t="s">
        <v>47</v>
      </c>
      <c r="L194" s="21"/>
      <c r="M194" s="21">
        <v>3</v>
      </c>
      <c r="N194" s="21"/>
      <c r="O194" s="21"/>
      <c r="P194" s="21"/>
      <c r="Q194" s="21"/>
      <c r="R194" s="21"/>
    </row>
    <row r="195" spans="1:18" ht="38.25" x14ac:dyDescent="0.2">
      <c r="A195" s="21">
        <v>121</v>
      </c>
      <c r="B195" s="21" t="s">
        <v>189</v>
      </c>
      <c r="C195" s="21" t="s">
        <v>190</v>
      </c>
      <c r="D195" s="83" t="s">
        <v>191</v>
      </c>
      <c r="E195" s="21"/>
      <c r="F195" s="33">
        <v>22</v>
      </c>
      <c r="G195" s="33" t="s">
        <v>134</v>
      </c>
      <c r="H195" s="21">
        <v>1</v>
      </c>
      <c r="I195" s="26" t="s">
        <v>287</v>
      </c>
      <c r="J195" s="26" t="s">
        <v>288</v>
      </c>
      <c r="K195" s="33" t="s">
        <v>47</v>
      </c>
      <c r="L195" s="21"/>
      <c r="M195" s="21">
        <v>3</v>
      </c>
      <c r="N195" s="21"/>
      <c r="O195" s="21"/>
      <c r="P195" s="21"/>
      <c r="Q195" s="21"/>
      <c r="R195" s="21"/>
    </row>
    <row r="196" spans="1:18" ht="114.75" x14ac:dyDescent="0.2">
      <c r="A196" s="21">
        <v>122</v>
      </c>
      <c r="B196" s="21" t="s">
        <v>189</v>
      </c>
      <c r="C196" s="21" t="s">
        <v>190</v>
      </c>
      <c r="D196" s="83" t="s">
        <v>191</v>
      </c>
      <c r="E196" s="21"/>
      <c r="F196" s="33">
        <v>23</v>
      </c>
      <c r="G196" s="33" t="s">
        <v>291</v>
      </c>
      <c r="H196" s="21">
        <v>3</v>
      </c>
      <c r="I196" s="26" t="s">
        <v>292</v>
      </c>
      <c r="J196" s="26" t="s">
        <v>262</v>
      </c>
      <c r="K196" s="33" t="s">
        <v>47</v>
      </c>
      <c r="L196" s="21"/>
      <c r="M196" s="21">
        <v>3</v>
      </c>
      <c r="N196" s="21"/>
      <c r="O196" s="21"/>
      <c r="P196" s="21"/>
      <c r="Q196" s="21"/>
      <c r="R196" s="21"/>
    </row>
    <row r="197" spans="1:18" ht="76.5" x14ac:dyDescent="0.2">
      <c r="A197" s="21">
        <v>123</v>
      </c>
      <c r="B197" s="21" t="s">
        <v>189</v>
      </c>
      <c r="C197" s="21" t="s">
        <v>190</v>
      </c>
      <c r="D197" s="83" t="s">
        <v>191</v>
      </c>
      <c r="E197" s="21"/>
      <c r="F197" s="33">
        <v>23</v>
      </c>
      <c r="G197" s="33" t="s">
        <v>291</v>
      </c>
      <c r="H197" s="21">
        <v>10</v>
      </c>
      <c r="I197" s="26" t="s">
        <v>293</v>
      </c>
      <c r="J197" s="26"/>
      <c r="K197" s="33" t="s">
        <v>47</v>
      </c>
      <c r="L197" s="21"/>
      <c r="M197" s="21">
        <v>3</v>
      </c>
      <c r="N197" s="21"/>
      <c r="O197" s="21"/>
      <c r="P197" s="21"/>
      <c r="Q197" s="21"/>
      <c r="R197" s="21"/>
    </row>
    <row r="198" spans="1:18" ht="102" x14ac:dyDescent="0.2">
      <c r="A198" s="21">
        <v>61</v>
      </c>
      <c r="B198" s="21" t="s">
        <v>137</v>
      </c>
      <c r="C198" s="21" t="s">
        <v>138</v>
      </c>
      <c r="D198" s="22" t="s">
        <v>139</v>
      </c>
      <c r="E198" s="23" t="s">
        <v>140</v>
      </c>
      <c r="F198" s="33">
        <v>25</v>
      </c>
      <c r="G198" s="33" t="s">
        <v>186</v>
      </c>
      <c r="H198" s="24">
        <v>15</v>
      </c>
      <c r="I198" s="26" t="s">
        <v>187</v>
      </c>
      <c r="J198" s="26" t="s">
        <v>188</v>
      </c>
      <c r="K198" s="33" t="s">
        <v>162</v>
      </c>
      <c r="L198" s="21"/>
      <c r="M198" s="21">
        <v>3</v>
      </c>
      <c r="N198" s="21"/>
      <c r="O198" s="21"/>
      <c r="P198" s="21"/>
      <c r="Q198" s="21"/>
      <c r="R198" s="21"/>
    </row>
    <row r="199" spans="1:18" x14ac:dyDescent="0.2">
      <c r="A199" s="21">
        <v>152</v>
      </c>
      <c r="B199" s="21" t="s">
        <v>357</v>
      </c>
      <c r="C199" s="21" t="s">
        <v>358</v>
      </c>
      <c r="D199" s="22" t="s">
        <v>359</v>
      </c>
      <c r="E199" s="21" t="s">
        <v>360</v>
      </c>
      <c r="F199" s="33"/>
      <c r="G199" s="33" t="s">
        <v>361</v>
      </c>
      <c r="H199" s="21"/>
      <c r="I199" s="26" t="s">
        <v>362</v>
      </c>
      <c r="J199" s="26" t="s">
        <v>363</v>
      </c>
      <c r="K199" s="33" t="s">
        <v>364</v>
      </c>
      <c r="L199" s="21"/>
      <c r="M199" s="21">
        <v>3</v>
      </c>
      <c r="N199" s="21"/>
      <c r="O199" s="21"/>
      <c r="P199" s="21"/>
      <c r="Q199" s="21"/>
      <c r="R199" s="21"/>
    </row>
    <row r="200" spans="1:18" ht="38.25" x14ac:dyDescent="0.2">
      <c r="A200" s="21">
        <v>153</v>
      </c>
      <c r="B200" s="21" t="s">
        <v>357</v>
      </c>
      <c r="C200" s="21" t="s">
        <v>358</v>
      </c>
      <c r="D200" s="22" t="s">
        <v>359</v>
      </c>
      <c r="E200" s="21" t="s">
        <v>360</v>
      </c>
      <c r="F200" s="33"/>
      <c r="G200" s="33" t="s">
        <v>361</v>
      </c>
      <c r="H200" s="21"/>
      <c r="I200" s="26" t="s">
        <v>365</v>
      </c>
      <c r="J200" s="26" t="s">
        <v>366</v>
      </c>
      <c r="K200" s="33" t="s">
        <v>364</v>
      </c>
      <c r="L200" s="21"/>
      <c r="M200" s="21">
        <v>3</v>
      </c>
      <c r="N200" s="21"/>
      <c r="O200" s="21"/>
      <c r="P200" s="21"/>
      <c r="Q200" s="21"/>
      <c r="R200" s="21"/>
    </row>
    <row r="201" spans="1:18" ht="25.5" x14ac:dyDescent="0.2">
      <c r="A201" s="21">
        <v>154</v>
      </c>
      <c r="B201" s="21" t="s">
        <v>357</v>
      </c>
      <c r="C201" s="21" t="s">
        <v>358</v>
      </c>
      <c r="D201" s="22" t="s">
        <v>359</v>
      </c>
      <c r="E201" s="21" t="s">
        <v>360</v>
      </c>
      <c r="F201" s="33"/>
      <c r="G201" s="33" t="s">
        <v>361</v>
      </c>
      <c r="H201" s="21"/>
      <c r="I201" s="26" t="s">
        <v>367</v>
      </c>
      <c r="J201" s="26" t="s">
        <v>368</v>
      </c>
      <c r="K201" s="33" t="s">
        <v>364</v>
      </c>
      <c r="L201" s="21"/>
      <c r="M201" s="21">
        <v>3</v>
      </c>
      <c r="N201" s="21"/>
      <c r="O201" s="21"/>
      <c r="P201" s="21"/>
      <c r="Q201" s="21"/>
      <c r="R201" s="21"/>
    </row>
    <row r="202" spans="1:18" ht="102" x14ac:dyDescent="0.2">
      <c r="A202" s="21">
        <v>173</v>
      </c>
      <c r="B202" s="21" t="s">
        <v>375</v>
      </c>
      <c r="C202" s="21" t="s">
        <v>376</v>
      </c>
      <c r="D202" s="22" t="s">
        <v>377</v>
      </c>
      <c r="E202" s="21" t="s">
        <v>378</v>
      </c>
      <c r="F202" s="33">
        <v>0</v>
      </c>
      <c r="G202" s="33" t="s">
        <v>403</v>
      </c>
      <c r="H202" s="21">
        <v>0</v>
      </c>
      <c r="I202" s="26" t="s">
        <v>404</v>
      </c>
      <c r="J202" s="26" t="s">
        <v>405</v>
      </c>
      <c r="K202" s="33"/>
      <c r="L202" s="21"/>
      <c r="M202" s="21">
        <v>3</v>
      </c>
      <c r="N202" s="21"/>
      <c r="O202" s="21"/>
      <c r="P202" s="21"/>
      <c r="Q202" s="21"/>
      <c r="R202" s="21"/>
    </row>
    <row r="203" spans="1:18" x14ac:dyDescent="0.2">
      <c r="A203" s="21">
        <v>62</v>
      </c>
      <c r="B203" s="21" t="s">
        <v>189</v>
      </c>
      <c r="C203" s="21" t="s">
        <v>190</v>
      </c>
      <c r="D203" s="83" t="s">
        <v>191</v>
      </c>
      <c r="E203" s="21"/>
      <c r="F203" s="33"/>
      <c r="G203" s="33"/>
      <c r="H203" s="21"/>
      <c r="I203" s="26" t="s">
        <v>192</v>
      </c>
      <c r="J203" s="26" t="s">
        <v>193</v>
      </c>
      <c r="K203" s="33" t="s">
        <v>41</v>
      </c>
      <c r="L203" s="21"/>
      <c r="M203" s="21">
        <v>1</v>
      </c>
      <c r="N203" s="21"/>
      <c r="O203" s="21"/>
      <c r="P203" s="21" t="s">
        <v>496</v>
      </c>
      <c r="Q203" s="21"/>
      <c r="R203" s="21"/>
    </row>
  </sheetData>
  <sheetProtection selectLockedCells="1" selectUnlockedCells="1"/>
  <autoFilter ref="A1:U203"/>
  <conditionalFormatting sqref="R2:R203">
    <cfRule type="containsText" dxfId="4" priority="1" operator="containsText" text="resolved">
      <formula>NOT(ISERROR(SEARCH("resolved",R2)))</formula>
    </cfRule>
    <cfRule type="containsText" dxfId="3" priority="2" operator="containsText" text="handled">
      <formula>NOT(ISERROR(SEARCH("handled",R2)))</formula>
    </cfRule>
  </conditionalFormatting>
  <dataValidations count="2">
    <dataValidation type="list" allowBlank="1" showInputMessage="1" showErrorMessage="1" sqref="R2:R10 R15:R37 R41:R80 R89:R203">
      <formula1>$S$1:$T$1</formula1>
    </dataValidation>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U203"/>
  <sheetViews>
    <sheetView tabSelected="1" topLeftCell="A111" zoomScale="80" zoomScaleNormal="80" zoomScaleSheetLayoutView="70" workbookViewId="0">
      <pane xSplit="1" topLeftCell="H1" activePane="topRight" state="frozen"/>
      <selection pane="topRight" activeCell="Q117" sqref="Q117"/>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10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x14ac:dyDescent="0.2">
      <c r="A1" s="76" t="s">
        <v>32</v>
      </c>
      <c r="B1" s="76" t="s">
        <v>14</v>
      </c>
      <c r="C1" s="76" t="s">
        <v>15</v>
      </c>
      <c r="D1" s="76" t="s">
        <v>16</v>
      </c>
      <c r="E1" s="76" t="s">
        <v>17</v>
      </c>
      <c r="F1" s="77" t="s">
        <v>18</v>
      </c>
      <c r="G1" s="77" t="s">
        <v>19</v>
      </c>
      <c r="H1" s="77" t="s">
        <v>20</v>
      </c>
      <c r="I1" s="76" t="s">
        <v>21</v>
      </c>
      <c r="J1" s="76" t="s">
        <v>22</v>
      </c>
      <c r="K1" s="78" t="s">
        <v>23</v>
      </c>
      <c r="L1" s="76" t="s">
        <v>33</v>
      </c>
      <c r="M1" s="94" t="s">
        <v>479</v>
      </c>
      <c r="N1" s="95" t="s">
        <v>33</v>
      </c>
      <c r="O1" s="100" t="s">
        <v>489</v>
      </c>
      <c r="P1" s="95" t="s">
        <v>493</v>
      </c>
      <c r="Q1" s="95" t="s">
        <v>491</v>
      </c>
      <c r="R1" s="96" t="s">
        <v>490</v>
      </c>
      <c r="S1" s="97" t="s">
        <v>486</v>
      </c>
      <c r="T1" s="97" t="s">
        <v>487</v>
      </c>
      <c r="U1" s="97" t="s">
        <v>488</v>
      </c>
    </row>
    <row r="2" spans="1:21" hidden="1" x14ac:dyDescent="0.2">
      <c r="A2" s="21">
        <v>158</v>
      </c>
      <c r="B2" s="21" t="s">
        <v>375</v>
      </c>
      <c r="C2" s="21" t="s">
        <v>376</v>
      </c>
      <c r="D2" s="22" t="s">
        <v>377</v>
      </c>
      <c r="E2" s="21" t="s">
        <v>378</v>
      </c>
      <c r="F2" s="33" t="s">
        <v>379</v>
      </c>
      <c r="G2" s="33">
        <v>0</v>
      </c>
      <c r="H2" s="33">
        <v>9</v>
      </c>
      <c r="I2" s="26" t="s">
        <v>380</v>
      </c>
      <c r="J2" s="26" t="s">
        <v>381</v>
      </c>
      <c r="K2" s="33"/>
      <c r="L2" s="21"/>
      <c r="M2" s="21">
        <v>1</v>
      </c>
      <c r="N2" s="21"/>
      <c r="O2" s="26"/>
      <c r="P2" s="21" t="s">
        <v>496</v>
      </c>
      <c r="Q2" s="21"/>
      <c r="R2" s="21"/>
      <c r="S2" s="109"/>
    </row>
    <row r="3" spans="1:21" ht="38.25" x14ac:dyDescent="0.2">
      <c r="A3" s="21">
        <v>159</v>
      </c>
      <c r="B3" s="21" t="s">
        <v>375</v>
      </c>
      <c r="C3" s="21" t="s">
        <v>376</v>
      </c>
      <c r="D3" s="22" t="s">
        <v>377</v>
      </c>
      <c r="E3" s="21" t="s">
        <v>378</v>
      </c>
      <c r="F3" s="33">
        <v>0</v>
      </c>
      <c r="G3" s="33">
        <v>0</v>
      </c>
      <c r="H3" s="33">
        <v>0</v>
      </c>
      <c r="I3" s="26" t="s">
        <v>382</v>
      </c>
      <c r="J3" s="26" t="s">
        <v>383</v>
      </c>
      <c r="K3" s="33"/>
      <c r="L3" s="21"/>
      <c r="M3" s="21">
        <v>2</v>
      </c>
      <c r="N3" s="21"/>
      <c r="O3" s="26"/>
      <c r="P3" s="21" t="s">
        <v>494</v>
      </c>
      <c r="Q3" s="21"/>
      <c r="R3" s="21"/>
      <c r="S3" s="109"/>
    </row>
    <row r="4" spans="1:21" ht="51" hidden="1" x14ac:dyDescent="0.2">
      <c r="A4" s="21">
        <v>174</v>
      </c>
      <c r="B4" s="21" t="s">
        <v>375</v>
      </c>
      <c r="C4" s="21" t="s">
        <v>376</v>
      </c>
      <c r="D4" s="22" t="s">
        <v>377</v>
      </c>
      <c r="E4" s="21" t="s">
        <v>378</v>
      </c>
      <c r="F4" s="33">
        <v>0</v>
      </c>
      <c r="G4" s="33">
        <v>0</v>
      </c>
      <c r="H4" s="33">
        <v>0</v>
      </c>
      <c r="I4" s="26" t="s">
        <v>406</v>
      </c>
      <c r="J4" s="26" t="s">
        <v>407</v>
      </c>
      <c r="K4" s="33"/>
      <c r="L4" s="21"/>
      <c r="M4" s="21">
        <v>1</v>
      </c>
      <c r="N4" s="21"/>
      <c r="O4" s="26"/>
      <c r="P4" s="21" t="s">
        <v>496</v>
      </c>
      <c r="Q4" s="21"/>
      <c r="R4" s="21"/>
      <c r="S4" s="109"/>
    </row>
    <row r="5" spans="1:21" hidden="1" x14ac:dyDescent="0.2">
      <c r="A5" s="21">
        <v>160</v>
      </c>
      <c r="B5" s="21" t="s">
        <v>375</v>
      </c>
      <c r="C5" s="21" t="s">
        <v>376</v>
      </c>
      <c r="D5" s="22" t="s">
        <v>377</v>
      </c>
      <c r="E5" s="21" t="s">
        <v>378</v>
      </c>
      <c r="F5" s="33">
        <v>1</v>
      </c>
      <c r="G5" s="33">
        <v>3</v>
      </c>
      <c r="H5" s="33">
        <v>5</v>
      </c>
      <c r="I5" s="26" t="s">
        <v>384</v>
      </c>
      <c r="J5" s="26" t="s">
        <v>385</v>
      </c>
      <c r="K5" s="33"/>
      <c r="L5" s="21"/>
      <c r="M5" s="21">
        <v>1</v>
      </c>
      <c r="N5" s="21"/>
      <c r="O5" s="26"/>
      <c r="P5" s="21" t="s">
        <v>496</v>
      </c>
      <c r="Q5" s="21"/>
      <c r="R5" s="21"/>
      <c r="S5" s="109"/>
    </row>
    <row r="6" spans="1:21" ht="102" hidden="1" x14ac:dyDescent="0.2">
      <c r="A6" s="21">
        <v>10</v>
      </c>
      <c r="B6" s="21" t="s">
        <v>34</v>
      </c>
      <c r="C6" s="21" t="s">
        <v>35</v>
      </c>
      <c r="D6" s="22" t="s">
        <v>36</v>
      </c>
      <c r="E6" s="23" t="s">
        <v>37</v>
      </c>
      <c r="F6" s="33">
        <v>2</v>
      </c>
      <c r="G6" s="33">
        <v>3.2</v>
      </c>
      <c r="H6" s="33">
        <v>4</v>
      </c>
      <c r="I6" s="26" t="s">
        <v>57</v>
      </c>
      <c r="J6" s="26" t="s">
        <v>58</v>
      </c>
      <c r="K6" s="33" t="s">
        <v>47</v>
      </c>
      <c r="L6" s="21"/>
      <c r="M6" s="21">
        <v>1</v>
      </c>
      <c r="N6" s="21"/>
      <c r="O6" s="26"/>
      <c r="P6" s="21" t="s">
        <v>496</v>
      </c>
      <c r="Q6" s="21"/>
      <c r="R6" s="21"/>
      <c r="S6" s="109"/>
    </row>
    <row r="7" spans="1:21" ht="25.5" hidden="1" x14ac:dyDescent="0.2">
      <c r="A7" s="21">
        <v>47</v>
      </c>
      <c r="B7" s="21" t="s">
        <v>137</v>
      </c>
      <c r="C7" s="21" t="s">
        <v>138</v>
      </c>
      <c r="D7" s="22" t="s">
        <v>139</v>
      </c>
      <c r="E7" s="23" t="s">
        <v>140</v>
      </c>
      <c r="F7" s="33">
        <v>2</v>
      </c>
      <c r="G7" s="33">
        <v>3.2</v>
      </c>
      <c r="H7" s="92" t="s">
        <v>141</v>
      </c>
      <c r="I7" s="21" t="s">
        <v>142</v>
      </c>
      <c r="J7" s="26" t="s">
        <v>143</v>
      </c>
      <c r="K7" s="33" t="s">
        <v>144</v>
      </c>
      <c r="L7" s="21"/>
      <c r="M7" s="21">
        <v>1</v>
      </c>
      <c r="N7" s="21"/>
      <c r="O7" s="26"/>
      <c r="P7" s="21" t="s">
        <v>496</v>
      </c>
      <c r="Q7" s="21"/>
      <c r="R7" s="21"/>
      <c r="S7" s="109"/>
    </row>
    <row r="8" spans="1:21" ht="25.5" hidden="1" x14ac:dyDescent="0.2">
      <c r="A8" s="21">
        <v>48</v>
      </c>
      <c r="B8" s="21" t="s">
        <v>137</v>
      </c>
      <c r="C8" s="21" t="s">
        <v>138</v>
      </c>
      <c r="D8" s="22" t="s">
        <v>139</v>
      </c>
      <c r="E8" s="23" t="s">
        <v>140</v>
      </c>
      <c r="F8" s="33">
        <v>2</v>
      </c>
      <c r="G8" s="33">
        <v>3.2</v>
      </c>
      <c r="H8" s="92" t="s">
        <v>141</v>
      </c>
      <c r="I8" s="26" t="s">
        <v>145</v>
      </c>
      <c r="J8" s="26" t="s">
        <v>146</v>
      </c>
      <c r="K8" s="33" t="s">
        <v>144</v>
      </c>
      <c r="L8" s="21"/>
      <c r="M8" s="21">
        <v>1</v>
      </c>
      <c r="N8" s="21"/>
      <c r="O8" s="26"/>
      <c r="P8" s="21" t="s">
        <v>496</v>
      </c>
      <c r="Q8" s="21"/>
      <c r="R8" s="21"/>
      <c r="S8" s="109"/>
    </row>
    <row r="9" spans="1:21" hidden="1" x14ac:dyDescent="0.2">
      <c r="A9" s="21">
        <v>151</v>
      </c>
      <c r="B9" s="21" t="s">
        <v>350</v>
      </c>
      <c r="C9" s="82" t="s">
        <v>351</v>
      </c>
      <c r="D9" s="22" t="s">
        <v>352</v>
      </c>
      <c r="E9" s="21" t="s">
        <v>353</v>
      </c>
      <c r="F9" s="33">
        <v>8</v>
      </c>
      <c r="G9" s="33">
        <v>18.2</v>
      </c>
      <c r="H9" s="33">
        <v>8</v>
      </c>
      <c r="I9" s="21" t="s">
        <v>356</v>
      </c>
      <c r="J9" s="21"/>
      <c r="K9" s="33"/>
      <c r="L9" s="21"/>
      <c r="M9" s="21">
        <v>1</v>
      </c>
      <c r="N9" s="21"/>
      <c r="O9" s="26"/>
      <c r="P9" s="21" t="s">
        <v>496</v>
      </c>
      <c r="Q9" s="21"/>
      <c r="R9" s="21"/>
      <c r="S9" s="109"/>
    </row>
    <row r="10" spans="1:21" ht="15" x14ac:dyDescent="0.2">
      <c r="A10" s="21">
        <v>150</v>
      </c>
      <c r="B10" s="21" t="s">
        <v>350</v>
      </c>
      <c r="C10" s="82" t="s">
        <v>351</v>
      </c>
      <c r="D10" s="22" t="s">
        <v>352</v>
      </c>
      <c r="E10" s="21" t="s">
        <v>353</v>
      </c>
      <c r="F10" s="33">
        <v>7</v>
      </c>
      <c r="G10" s="33" t="s">
        <v>354</v>
      </c>
      <c r="H10" s="33">
        <v>12</v>
      </c>
      <c r="I10" s="21" t="s">
        <v>355</v>
      </c>
      <c r="J10" s="21"/>
      <c r="K10" s="33"/>
      <c r="L10" s="21"/>
      <c r="M10" s="21">
        <v>2</v>
      </c>
      <c r="N10" s="21" t="s">
        <v>488</v>
      </c>
      <c r="O10" s="26" t="s">
        <v>541</v>
      </c>
      <c r="P10" s="21" t="s">
        <v>494</v>
      </c>
      <c r="Q10" s="21"/>
      <c r="R10" s="111">
        <v>42671</v>
      </c>
      <c r="S10" s="106"/>
    </row>
    <row r="11" spans="1:21" ht="63.75" x14ac:dyDescent="0.2">
      <c r="A11" s="21">
        <v>182</v>
      </c>
      <c r="B11" s="21" t="s">
        <v>418</v>
      </c>
      <c r="C11" s="21" t="s">
        <v>419</v>
      </c>
      <c r="D11" s="22" t="s">
        <v>420</v>
      </c>
      <c r="E11" s="21"/>
      <c r="F11" s="33">
        <v>3</v>
      </c>
      <c r="G11" s="33" t="s">
        <v>426</v>
      </c>
      <c r="H11" s="33">
        <v>6</v>
      </c>
      <c r="I11" s="26" t="s">
        <v>427</v>
      </c>
      <c r="J11" s="26" t="s">
        <v>428</v>
      </c>
      <c r="K11" s="33" t="s">
        <v>364</v>
      </c>
      <c r="L11" s="21"/>
      <c r="M11" s="21">
        <v>2</v>
      </c>
      <c r="N11" s="21" t="s">
        <v>487</v>
      </c>
      <c r="O11" s="26" t="s">
        <v>510</v>
      </c>
      <c r="P11" s="21" t="s">
        <v>494</v>
      </c>
      <c r="Q11" s="21" t="s">
        <v>512</v>
      </c>
      <c r="R11" s="102">
        <v>42641</v>
      </c>
      <c r="S11" s="109"/>
    </row>
    <row r="12" spans="1:21" ht="51" x14ac:dyDescent="0.2">
      <c r="A12" s="21">
        <v>183</v>
      </c>
      <c r="B12" s="21" t="s">
        <v>418</v>
      </c>
      <c r="C12" s="21" t="s">
        <v>419</v>
      </c>
      <c r="D12" s="22" t="s">
        <v>420</v>
      </c>
      <c r="E12" s="21"/>
      <c r="F12" s="33">
        <v>3</v>
      </c>
      <c r="G12" s="33" t="s">
        <v>426</v>
      </c>
      <c r="H12" s="33">
        <v>8</v>
      </c>
      <c r="I12" s="26" t="s">
        <v>429</v>
      </c>
      <c r="J12" s="26" t="s">
        <v>430</v>
      </c>
      <c r="K12" s="33" t="s">
        <v>364</v>
      </c>
      <c r="L12" s="21"/>
      <c r="M12" s="21">
        <v>3</v>
      </c>
      <c r="N12" s="21" t="s">
        <v>487</v>
      </c>
      <c r="O12" s="26" t="s">
        <v>510</v>
      </c>
      <c r="P12" s="21" t="s">
        <v>494</v>
      </c>
      <c r="Q12" s="21" t="s">
        <v>512</v>
      </c>
      <c r="R12" s="102">
        <v>42641</v>
      </c>
      <c r="S12" s="109"/>
    </row>
    <row r="13" spans="1:21" ht="38.25" x14ac:dyDescent="0.2">
      <c r="A13" s="21">
        <v>184</v>
      </c>
      <c r="B13" s="21" t="s">
        <v>418</v>
      </c>
      <c r="C13" s="21" t="s">
        <v>419</v>
      </c>
      <c r="D13" s="22" t="s">
        <v>420</v>
      </c>
      <c r="E13" s="21"/>
      <c r="F13" s="33">
        <v>3</v>
      </c>
      <c r="G13" s="33" t="s">
        <v>426</v>
      </c>
      <c r="H13" s="33">
        <v>9</v>
      </c>
      <c r="I13" s="26" t="s">
        <v>431</v>
      </c>
      <c r="J13" s="26" t="s">
        <v>432</v>
      </c>
      <c r="K13" s="33" t="s">
        <v>364</v>
      </c>
      <c r="L13" s="21"/>
      <c r="M13" s="21">
        <v>1</v>
      </c>
      <c r="N13" s="21" t="s">
        <v>487</v>
      </c>
      <c r="O13" s="26" t="s">
        <v>510</v>
      </c>
      <c r="P13" s="21" t="s">
        <v>494</v>
      </c>
      <c r="Q13" s="21" t="s">
        <v>512</v>
      </c>
      <c r="R13" s="102">
        <v>42641</v>
      </c>
      <c r="S13" s="109"/>
    </row>
    <row r="14" spans="1:21" ht="76.5" x14ac:dyDescent="0.2">
      <c r="A14" s="21">
        <v>185</v>
      </c>
      <c r="B14" s="21" t="s">
        <v>418</v>
      </c>
      <c r="C14" s="21" t="s">
        <v>419</v>
      </c>
      <c r="D14" s="22" t="s">
        <v>420</v>
      </c>
      <c r="E14" s="21"/>
      <c r="F14" s="33">
        <v>3</v>
      </c>
      <c r="G14" s="33" t="s">
        <v>426</v>
      </c>
      <c r="H14" s="33">
        <v>9</v>
      </c>
      <c r="I14" s="26" t="s">
        <v>433</v>
      </c>
      <c r="J14" s="26" t="s">
        <v>434</v>
      </c>
      <c r="K14" s="33" t="s">
        <v>364</v>
      </c>
      <c r="L14" s="21"/>
      <c r="M14" s="21">
        <v>1</v>
      </c>
      <c r="N14" s="21" t="s">
        <v>487</v>
      </c>
      <c r="O14" s="26" t="s">
        <v>510</v>
      </c>
      <c r="P14" s="21" t="s">
        <v>494</v>
      </c>
      <c r="Q14" s="21" t="s">
        <v>512</v>
      </c>
      <c r="R14" s="102">
        <v>42641</v>
      </c>
      <c r="S14" s="109"/>
    </row>
    <row r="15" spans="1:21" ht="25.5" x14ac:dyDescent="0.2">
      <c r="A15" s="21">
        <v>186</v>
      </c>
      <c r="B15" s="21" t="s">
        <v>418</v>
      </c>
      <c r="C15" s="21" t="s">
        <v>419</v>
      </c>
      <c r="D15" s="22" t="s">
        <v>420</v>
      </c>
      <c r="E15" s="21"/>
      <c r="F15" s="33">
        <v>3</v>
      </c>
      <c r="G15" s="33" t="s">
        <v>435</v>
      </c>
      <c r="H15" s="33">
        <v>16</v>
      </c>
      <c r="I15" s="26" t="s">
        <v>436</v>
      </c>
      <c r="J15" s="26" t="s">
        <v>437</v>
      </c>
      <c r="K15" s="33" t="s">
        <v>423</v>
      </c>
      <c r="L15" s="21"/>
      <c r="M15" s="21">
        <v>3</v>
      </c>
      <c r="N15" s="21" t="s">
        <v>487</v>
      </c>
      <c r="O15" s="26" t="s">
        <v>510</v>
      </c>
      <c r="P15" s="21" t="s">
        <v>494</v>
      </c>
      <c r="Q15" s="21" t="s">
        <v>512</v>
      </c>
      <c r="R15" s="102">
        <v>42641</v>
      </c>
      <c r="S15" s="109"/>
    </row>
    <row r="16" spans="1:21" ht="25.5" hidden="1" x14ac:dyDescent="0.2">
      <c r="A16" s="21">
        <v>1</v>
      </c>
      <c r="B16" s="21" t="s">
        <v>34</v>
      </c>
      <c r="C16" s="21" t="s">
        <v>35</v>
      </c>
      <c r="D16" s="22" t="s">
        <v>36</v>
      </c>
      <c r="E16" s="23" t="s">
        <v>37</v>
      </c>
      <c r="F16" s="33">
        <v>2</v>
      </c>
      <c r="G16" s="33" t="s">
        <v>38</v>
      </c>
      <c r="H16" s="33">
        <v>18</v>
      </c>
      <c r="I16" s="26" t="s">
        <v>39</v>
      </c>
      <c r="J16" s="26" t="s">
        <v>40</v>
      </c>
      <c r="K16" s="33" t="s">
        <v>41</v>
      </c>
      <c r="L16" s="21"/>
      <c r="M16" s="21">
        <v>1</v>
      </c>
      <c r="N16" s="21" t="s">
        <v>487</v>
      </c>
      <c r="O16" s="26" t="s">
        <v>510</v>
      </c>
      <c r="P16" s="21" t="s">
        <v>496</v>
      </c>
      <c r="Q16" s="21" t="s">
        <v>512</v>
      </c>
      <c r="R16" s="102">
        <v>42655</v>
      </c>
      <c r="S16" s="109"/>
    </row>
    <row r="17" spans="1:19" ht="76.5" x14ac:dyDescent="0.2">
      <c r="A17" s="21">
        <v>2</v>
      </c>
      <c r="B17" s="21" t="s">
        <v>34</v>
      </c>
      <c r="C17" s="21" t="s">
        <v>35</v>
      </c>
      <c r="D17" s="22" t="s">
        <v>36</v>
      </c>
      <c r="E17" s="23" t="s">
        <v>37</v>
      </c>
      <c r="F17" s="33">
        <v>2</v>
      </c>
      <c r="G17" s="33" t="s">
        <v>38</v>
      </c>
      <c r="H17" s="33">
        <v>22</v>
      </c>
      <c r="I17" s="26" t="s">
        <v>42</v>
      </c>
      <c r="J17" s="26" t="s">
        <v>43</v>
      </c>
      <c r="K17" s="33" t="s">
        <v>41</v>
      </c>
      <c r="L17" s="21"/>
      <c r="M17" s="21">
        <v>3</v>
      </c>
      <c r="N17" s="21" t="s">
        <v>487</v>
      </c>
      <c r="O17" s="26" t="s">
        <v>510</v>
      </c>
      <c r="P17" s="21" t="s">
        <v>494</v>
      </c>
      <c r="Q17" s="21" t="s">
        <v>512</v>
      </c>
      <c r="R17" s="102">
        <v>42655</v>
      </c>
      <c r="S17" s="109"/>
    </row>
    <row r="18" spans="1:19" ht="25.5" hidden="1" x14ac:dyDescent="0.2">
      <c r="A18" s="21">
        <v>63</v>
      </c>
      <c r="B18" s="21" t="s">
        <v>189</v>
      </c>
      <c r="C18" s="21" t="s">
        <v>190</v>
      </c>
      <c r="D18" s="83" t="s">
        <v>191</v>
      </c>
      <c r="E18" s="21"/>
      <c r="F18" s="33">
        <v>2</v>
      </c>
      <c r="G18" s="33" t="s">
        <v>38</v>
      </c>
      <c r="H18" s="33">
        <v>13</v>
      </c>
      <c r="I18" s="26" t="s">
        <v>194</v>
      </c>
      <c r="J18" s="26" t="s">
        <v>195</v>
      </c>
      <c r="K18" s="33" t="s">
        <v>41</v>
      </c>
      <c r="L18" s="21"/>
      <c r="M18" s="21">
        <v>1</v>
      </c>
      <c r="N18" s="21"/>
      <c r="O18" s="26"/>
      <c r="P18" s="21" t="s">
        <v>496</v>
      </c>
      <c r="Q18" s="21"/>
      <c r="R18" s="21"/>
      <c r="S18" s="109"/>
    </row>
    <row r="19" spans="1:19" ht="51" hidden="1" x14ac:dyDescent="0.2">
      <c r="A19" s="21">
        <v>161</v>
      </c>
      <c r="B19" s="21" t="s">
        <v>375</v>
      </c>
      <c r="C19" s="21" t="s">
        <v>376</v>
      </c>
      <c r="D19" s="22" t="s">
        <v>377</v>
      </c>
      <c r="E19" s="21" t="s">
        <v>378</v>
      </c>
      <c r="F19" s="33">
        <v>2</v>
      </c>
      <c r="G19" s="33" t="s">
        <v>38</v>
      </c>
      <c r="H19" s="33">
        <v>16</v>
      </c>
      <c r="I19" s="26" t="s">
        <v>386</v>
      </c>
      <c r="J19" s="26" t="s">
        <v>387</v>
      </c>
      <c r="K19" s="33"/>
      <c r="L19" s="21"/>
      <c r="M19" s="21">
        <v>1</v>
      </c>
      <c r="N19" s="21"/>
      <c r="O19" s="26"/>
      <c r="P19" s="21" t="s">
        <v>496</v>
      </c>
      <c r="Q19" s="21"/>
      <c r="R19" s="21"/>
      <c r="S19" s="109"/>
    </row>
    <row r="20" spans="1:19" ht="25.5" x14ac:dyDescent="0.2">
      <c r="A20" s="21">
        <v>162</v>
      </c>
      <c r="B20" s="21" t="s">
        <v>375</v>
      </c>
      <c r="C20" s="21" t="s">
        <v>376</v>
      </c>
      <c r="D20" s="22" t="s">
        <v>377</v>
      </c>
      <c r="E20" s="21" t="s">
        <v>378</v>
      </c>
      <c r="F20" s="33">
        <v>2</v>
      </c>
      <c r="G20" s="33" t="s">
        <v>38</v>
      </c>
      <c r="H20" s="33">
        <v>18</v>
      </c>
      <c r="I20" s="26" t="s">
        <v>388</v>
      </c>
      <c r="J20" s="26" t="s">
        <v>389</v>
      </c>
      <c r="K20" s="33"/>
      <c r="L20" s="21"/>
      <c r="M20" s="21">
        <v>1</v>
      </c>
      <c r="N20" s="21" t="s">
        <v>487</v>
      </c>
      <c r="O20" s="26"/>
      <c r="P20" s="21" t="s">
        <v>494</v>
      </c>
      <c r="Q20" s="21" t="s">
        <v>512</v>
      </c>
      <c r="R20" s="102">
        <v>42655</v>
      </c>
      <c r="S20" s="109"/>
    </row>
    <row r="21" spans="1:19" hidden="1" x14ac:dyDescent="0.2">
      <c r="A21" s="21">
        <v>163</v>
      </c>
      <c r="B21" s="21" t="s">
        <v>375</v>
      </c>
      <c r="C21" s="21" t="s">
        <v>376</v>
      </c>
      <c r="D21" s="22" t="s">
        <v>377</v>
      </c>
      <c r="E21" s="21" t="s">
        <v>378</v>
      </c>
      <c r="F21" s="33">
        <v>2</v>
      </c>
      <c r="G21" s="33" t="s">
        <v>38</v>
      </c>
      <c r="H21" s="33">
        <v>22</v>
      </c>
      <c r="I21" s="26" t="s">
        <v>390</v>
      </c>
      <c r="J21" s="26" t="s">
        <v>391</v>
      </c>
      <c r="K21" s="33"/>
      <c r="L21" s="21"/>
      <c r="M21" s="21">
        <v>1</v>
      </c>
      <c r="N21" s="21"/>
      <c r="O21" s="26"/>
      <c r="P21" s="21" t="s">
        <v>496</v>
      </c>
      <c r="Q21" s="21"/>
      <c r="R21" s="21"/>
      <c r="S21" s="109"/>
    </row>
    <row r="22" spans="1:19" ht="25.5" x14ac:dyDescent="0.2">
      <c r="A22" s="21">
        <v>180</v>
      </c>
      <c r="B22" s="21" t="s">
        <v>418</v>
      </c>
      <c r="C22" s="21" t="s">
        <v>419</v>
      </c>
      <c r="D22" s="22" t="s">
        <v>420</v>
      </c>
      <c r="E22" s="21"/>
      <c r="F22" s="33">
        <v>2</v>
      </c>
      <c r="G22" s="33" t="s">
        <v>38</v>
      </c>
      <c r="H22" s="33">
        <v>24</v>
      </c>
      <c r="I22" s="26" t="s">
        <v>421</v>
      </c>
      <c r="J22" s="26" t="s">
        <v>422</v>
      </c>
      <c r="K22" s="33" t="s">
        <v>423</v>
      </c>
      <c r="L22" s="21"/>
      <c r="M22" s="21">
        <v>2</v>
      </c>
      <c r="N22" s="21" t="s">
        <v>487</v>
      </c>
      <c r="O22" s="26" t="s">
        <v>510</v>
      </c>
      <c r="P22" s="21" t="s">
        <v>494</v>
      </c>
      <c r="Q22" s="102" t="s">
        <v>512</v>
      </c>
      <c r="R22" s="102">
        <v>42648</v>
      </c>
      <c r="S22" s="109"/>
    </row>
    <row r="23" spans="1:19" ht="25.5" hidden="1" x14ac:dyDescent="0.2">
      <c r="A23" s="21">
        <v>181</v>
      </c>
      <c r="B23" s="21" t="s">
        <v>418</v>
      </c>
      <c r="C23" s="21" t="s">
        <v>419</v>
      </c>
      <c r="D23" s="22" t="s">
        <v>420</v>
      </c>
      <c r="E23" s="21"/>
      <c r="F23" s="33">
        <v>2</v>
      </c>
      <c r="G23" s="33" t="s">
        <v>38</v>
      </c>
      <c r="H23" s="33">
        <v>28</v>
      </c>
      <c r="I23" s="26" t="s">
        <v>424</v>
      </c>
      <c r="J23" s="26" t="s">
        <v>425</v>
      </c>
      <c r="K23" s="33" t="s">
        <v>423</v>
      </c>
      <c r="L23" s="21"/>
      <c r="M23" s="21">
        <v>1</v>
      </c>
      <c r="N23" s="21" t="str">
        <f>VLOOKUP(A23,'LB126 (by author)'!$1:$1048576,13)</f>
        <v>revised</v>
      </c>
      <c r="O23" s="26" t="str">
        <f>VLOOKUP(A23,'LB126 (by author)'!$1:$1048576,14)</f>
        <v>Revised as proposed</v>
      </c>
      <c r="P23" s="21" t="s">
        <v>496</v>
      </c>
      <c r="Q23" s="21" t="s">
        <v>512</v>
      </c>
      <c r="R23" s="102">
        <v>42648</v>
      </c>
      <c r="S23" s="109"/>
    </row>
    <row r="24" spans="1:19" ht="102" x14ac:dyDescent="0.2">
      <c r="A24" s="21">
        <v>3</v>
      </c>
      <c r="B24" s="21" t="s">
        <v>34</v>
      </c>
      <c r="C24" s="21" t="s">
        <v>35</v>
      </c>
      <c r="D24" s="22" t="s">
        <v>36</v>
      </c>
      <c r="E24" s="23" t="s">
        <v>37</v>
      </c>
      <c r="F24" s="33">
        <v>2</v>
      </c>
      <c r="G24" s="33" t="s">
        <v>44</v>
      </c>
      <c r="H24" s="33">
        <v>26</v>
      </c>
      <c r="I24" s="26" t="s">
        <v>45</v>
      </c>
      <c r="J24" s="26" t="s">
        <v>46</v>
      </c>
      <c r="K24" s="33" t="s">
        <v>47</v>
      </c>
      <c r="L24" s="21"/>
      <c r="M24" s="21">
        <v>3</v>
      </c>
      <c r="N24" s="21"/>
      <c r="O24" s="26"/>
      <c r="P24" s="21" t="s">
        <v>494</v>
      </c>
      <c r="Q24" s="26" t="s">
        <v>537</v>
      </c>
      <c r="R24" s="111">
        <v>42671</v>
      </c>
      <c r="S24" s="106"/>
    </row>
    <row r="25" spans="1:19" ht="25.5" hidden="1" x14ac:dyDescent="0.2">
      <c r="A25" s="21">
        <v>4</v>
      </c>
      <c r="B25" s="21" t="s">
        <v>34</v>
      </c>
      <c r="C25" s="21" t="s">
        <v>35</v>
      </c>
      <c r="D25" s="22" t="s">
        <v>36</v>
      </c>
      <c r="E25" s="23" t="s">
        <v>37</v>
      </c>
      <c r="F25" s="33">
        <v>2</v>
      </c>
      <c r="G25" s="33" t="s">
        <v>44</v>
      </c>
      <c r="H25" s="33">
        <v>26</v>
      </c>
      <c r="I25" s="26" t="s">
        <v>48</v>
      </c>
      <c r="J25" s="26" t="s">
        <v>40</v>
      </c>
      <c r="K25" s="33" t="s">
        <v>41</v>
      </c>
      <c r="L25" s="21"/>
      <c r="M25" s="21">
        <v>1</v>
      </c>
      <c r="N25" s="21"/>
      <c r="O25" s="26"/>
      <c r="P25" s="21" t="s">
        <v>496</v>
      </c>
      <c r="Q25" s="21"/>
      <c r="R25" s="21"/>
      <c r="S25" s="109"/>
    </row>
    <row r="26" spans="1:19" ht="25.5" hidden="1" x14ac:dyDescent="0.2">
      <c r="A26" s="21">
        <v>5</v>
      </c>
      <c r="B26" s="21" t="s">
        <v>34</v>
      </c>
      <c r="C26" s="21" t="s">
        <v>35</v>
      </c>
      <c r="D26" s="22" t="s">
        <v>36</v>
      </c>
      <c r="E26" s="23" t="s">
        <v>37</v>
      </c>
      <c r="F26" s="33">
        <v>2</v>
      </c>
      <c r="G26" s="33" t="s">
        <v>44</v>
      </c>
      <c r="H26" s="33">
        <v>27</v>
      </c>
      <c r="I26" s="26" t="s">
        <v>49</v>
      </c>
      <c r="J26" s="26" t="s">
        <v>40</v>
      </c>
      <c r="K26" s="33" t="s">
        <v>41</v>
      </c>
      <c r="L26" s="21"/>
      <c r="M26" s="21">
        <v>1</v>
      </c>
      <c r="N26" s="21"/>
      <c r="O26" s="26"/>
      <c r="P26" s="21" t="s">
        <v>496</v>
      </c>
      <c r="Q26" s="21"/>
      <c r="R26" s="21"/>
      <c r="S26" s="109"/>
    </row>
    <row r="27" spans="1:19" ht="38.25" hidden="1" x14ac:dyDescent="0.2">
      <c r="A27" s="21">
        <v>6</v>
      </c>
      <c r="B27" s="21" t="s">
        <v>34</v>
      </c>
      <c r="C27" s="21" t="s">
        <v>35</v>
      </c>
      <c r="D27" s="22" t="s">
        <v>36</v>
      </c>
      <c r="E27" s="23" t="s">
        <v>37</v>
      </c>
      <c r="F27" s="33">
        <v>2</v>
      </c>
      <c r="G27" s="33" t="s">
        <v>44</v>
      </c>
      <c r="H27" s="33">
        <v>29</v>
      </c>
      <c r="I27" s="26" t="s">
        <v>50</v>
      </c>
      <c r="J27" s="26" t="s">
        <v>51</v>
      </c>
      <c r="K27" s="33" t="s">
        <v>41</v>
      </c>
      <c r="L27" s="21"/>
      <c r="M27" s="21">
        <v>1</v>
      </c>
      <c r="N27" s="21"/>
      <c r="O27" s="26"/>
      <c r="P27" s="21" t="s">
        <v>496</v>
      </c>
      <c r="Q27" s="21"/>
      <c r="R27" s="21"/>
      <c r="S27" s="109"/>
    </row>
    <row r="28" spans="1:19" ht="38.25" x14ac:dyDescent="0.2">
      <c r="A28" s="21">
        <v>7</v>
      </c>
      <c r="B28" s="21" t="s">
        <v>34</v>
      </c>
      <c r="C28" s="21" t="s">
        <v>35</v>
      </c>
      <c r="D28" s="22" t="s">
        <v>36</v>
      </c>
      <c r="E28" s="23" t="s">
        <v>37</v>
      </c>
      <c r="F28" s="33">
        <v>2</v>
      </c>
      <c r="G28" s="33" t="s">
        <v>44</v>
      </c>
      <c r="H28" s="33">
        <v>30</v>
      </c>
      <c r="I28" s="26" t="s">
        <v>52</v>
      </c>
      <c r="J28" s="26" t="s">
        <v>40</v>
      </c>
      <c r="K28" s="33" t="s">
        <v>41</v>
      </c>
      <c r="L28" s="21"/>
      <c r="M28" s="21">
        <v>1</v>
      </c>
      <c r="N28" s="21" t="s">
        <v>487</v>
      </c>
      <c r="O28" s="26" t="s">
        <v>510</v>
      </c>
      <c r="P28" s="21" t="s">
        <v>494</v>
      </c>
      <c r="Q28" s="21" t="s">
        <v>512</v>
      </c>
      <c r="R28" s="102">
        <v>42655</v>
      </c>
      <c r="S28" s="109"/>
    </row>
    <row r="29" spans="1:19" ht="25.5" hidden="1" x14ac:dyDescent="0.2">
      <c r="A29" s="21">
        <v>8</v>
      </c>
      <c r="B29" s="21" t="s">
        <v>34</v>
      </c>
      <c r="C29" s="21" t="s">
        <v>35</v>
      </c>
      <c r="D29" s="22" t="s">
        <v>36</v>
      </c>
      <c r="E29" s="23" t="s">
        <v>37</v>
      </c>
      <c r="F29" s="33">
        <v>2</v>
      </c>
      <c r="G29" s="33" t="s">
        <v>44</v>
      </c>
      <c r="H29" s="33">
        <v>31</v>
      </c>
      <c r="I29" s="26" t="s">
        <v>53</v>
      </c>
      <c r="J29" s="26" t="s">
        <v>54</v>
      </c>
      <c r="K29" s="33" t="s">
        <v>41</v>
      </c>
      <c r="L29" s="21"/>
      <c r="M29" s="21">
        <v>1</v>
      </c>
      <c r="N29" s="21"/>
      <c r="O29" s="26"/>
      <c r="P29" s="21" t="s">
        <v>496</v>
      </c>
      <c r="Q29" s="21"/>
      <c r="R29" s="21"/>
      <c r="S29" s="109"/>
    </row>
    <row r="30" spans="1:19" ht="178.5" x14ac:dyDescent="0.2">
      <c r="A30" s="21">
        <v>9</v>
      </c>
      <c r="B30" s="21" t="s">
        <v>34</v>
      </c>
      <c r="C30" s="21" t="s">
        <v>35</v>
      </c>
      <c r="D30" s="22" t="s">
        <v>36</v>
      </c>
      <c r="E30" s="23" t="s">
        <v>37</v>
      </c>
      <c r="F30" s="33">
        <v>2</v>
      </c>
      <c r="G30" s="33" t="s">
        <v>44</v>
      </c>
      <c r="H30" s="33">
        <v>30</v>
      </c>
      <c r="I30" s="26" t="s">
        <v>55</v>
      </c>
      <c r="J30" s="26" t="s">
        <v>56</v>
      </c>
      <c r="K30" s="33" t="s">
        <v>47</v>
      </c>
      <c r="L30" s="21"/>
      <c r="M30" s="21">
        <v>2</v>
      </c>
      <c r="N30" s="21"/>
      <c r="O30" s="26"/>
      <c r="P30" s="21" t="s">
        <v>494</v>
      </c>
      <c r="Q30" s="21"/>
      <c r="R30" s="21"/>
      <c r="S30" s="109"/>
    </row>
    <row r="31" spans="1:19" ht="102" x14ac:dyDescent="0.2">
      <c r="A31" s="21">
        <v>26</v>
      </c>
      <c r="B31" s="21" t="s">
        <v>34</v>
      </c>
      <c r="C31" s="21" t="s">
        <v>35</v>
      </c>
      <c r="D31" s="22" t="s">
        <v>36</v>
      </c>
      <c r="E31" s="23" t="s">
        <v>37</v>
      </c>
      <c r="F31" s="33">
        <v>5</v>
      </c>
      <c r="G31" s="33" t="s">
        <v>89</v>
      </c>
      <c r="H31" s="33">
        <v>17</v>
      </c>
      <c r="I31" s="26" t="s">
        <v>90</v>
      </c>
      <c r="J31" s="26" t="s">
        <v>40</v>
      </c>
      <c r="K31" s="33" t="s">
        <v>41</v>
      </c>
      <c r="L31" s="21"/>
      <c r="M31" s="21">
        <v>2</v>
      </c>
      <c r="N31" s="21" t="s">
        <v>487</v>
      </c>
      <c r="O31" s="26" t="s">
        <v>546</v>
      </c>
      <c r="P31" s="21" t="s">
        <v>494</v>
      </c>
      <c r="Q31" s="26" t="s">
        <v>547</v>
      </c>
      <c r="R31" s="111">
        <v>42676</v>
      </c>
      <c r="S31" s="106"/>
    </row>
    <row r="32" spans="1:19" ht="51" x14ac:dyDescent="0.2">
      <c r="A32" s="21">
        <v>27</v>
      </c>
      <c r="B32" s="21" t="s">
        <v>34</v>
      </c>
      <c r="C32" s="21" t="s">
        <v>35</v>
      </c>
      <c r="D32" s="22" t="s">
        <v>36</v>
      </c>
      <c r="E32" s="23" t="s">
        <v>37</v>
      </c>
      <c r="F32" s="33">
        <v>5</v>
      </c>
      <c r="G32" s="33" t="s">
        <v>89</v>
      </c>
      <c r="H32" s="33">
        <v>20</v>
      </c>
      <c r="I32" s="26" t="s">
        <v>91</v>
      </c>
      <c r="J32" s="26" t="s">
        <v>75</v>
      </c>
      <c r="K32" s="33" t="s">
        <v>41</v>
      </c>
      <c r="L32" s="21"/>
      <c r="M32" s="21">
        <v>2</v>
      </c>
      <c r="N32" s="21" t="s">
        <v>487</v>
      </c>
      <c r="O32" s="26" t="s">
        <v>542</v>
      </c>
      <c r="P32" s="21" t="s">
        <v>494</v>
      </c>
      <c r="Q32" s="21" t="s">
        <v>512</v>
      </c>
      <c r="R32" s="110">
        <v>42676</v>
      </c>
      <c r="S32" s="109"/>
    </row>
    <row r="33" spans="1:19" ht="128.25" thickBot="1" x14ac:dyDescent="0.25">
      <c r="A33" s="62">
        <v>28</v>
      </c>
      <c r="B33" s="62" t="s">
        <v>34</v>
      </c>
      <c r="C33" s="62" t="s">
        <v>35</v>
      </c>
      <c r="D33" s="63" t="s">
        <v>36</v>
      </c>
      <c r="E33" s="64" t="s">
        <v>37</v>
      </c>
      <c r="F33" s="66">
        <v>6</v>
      </c>
      <c r="G33" s="66" t="s">
        <v>92</v>
      </c>
      <c r="H33" s="66">
        <v>2</v>
      </c>
      <c r="I33" s="45" t="s">
        <v>93</v>
      </c>
      <c r="J33" s="45" t="s">
        <v>40</v>
      </c>
      <c r="K33" s="66" t="s">
        <v>41</v>
      </c>
      <c r="L33" s="62"/>
      <c r="M33" s="62">
        <v>3</v>
      </c>
      <c r="N33" s="62" t="s">
        <v>487</v>
      </c>
      <c r="O33" s="45" t="s">
        <v>510</v>
      </c>
      <c r="P33" s="62" t="s">
        <v>494</v>
      </c>
      <c r="Q33" s="45" t="s">
        <v>512</v>
      </c>
      <c r="R33" s="121">
        <v>42676</v>
      </c>
      <c r="S33" s="106"/>
    </row>
    <row r="34" spans="1:19" ht="140.25" hidden="1" x14ac:dyDescent="0.2">
      <c r="A34" s="52">
        <v>29</v>
      </c>
      <c r="B34" s="52" t="s">
        <v>34</v>
      </c>
      <c r="C34" s="52" t="s">
        <v>35</v>
      </c>
      <c r="D34" s="53" t="s">
        <v>36</v>
      </c>
      <c r="E34" s="54" t="s">
        <v>37</v>
      </c>
      <c r="F34" s="57">
        <v>6</v>
      </c>
      <c r="G34" s="57" t="s">
        <v>92</v>
      </c>
      <c r="H34" s="57">
        <v>5</v>
      </c>
      <c r="I34" s="41" t="s">
        <v>94</v>
      </c>
      <c r="J34" s="41" t="s">
        <v>95</v>
      </c>
      <c r="K34" s="57" t="s">
        <v>41</v>
      </c>
      <c r="L34" s="52"/>
      <c r="M34" s="52">
        <v>1</v>
      </c>
      <c r="N34" s="52"/>
      <c r="O34" s="41"/>
      <c r="P34" s="52" t="s">
        <v>496</v>
      </c>
      <c r="Q34" s="52"/>
      <c r="R34" s="52"/>
      <c r="S34" s="109"/>
    </row>
    <row r="35" spans="1:19" ht="38.25" hidden="1" x14ac:dyDescent="0.2">
      <c r="A35" s="21">
        <v>30</v>
      </c>
      <c r="B35" s="21" t="s">
        <v>34</v>
      </c>
      <c r="C35" s="21" t="s">
        <v>35</v>
      </c>
      <c r="D35" s="22" t="s">
        <v>36</v>
      </c>
      <c r="E35" s="23" t="s">
        <v>37</v>
      </c>
      <c r="F35" s="33">
        <v>6</v>
      </c>
      <c r="G35" s="33" t="s">
        <v>96</v>
      </c>
      <c r="H35" s="33">
        <v>9</v>
      </c>
      <c r="I35" s="26" t="s">
        <v>97</v>
      </c>
      <c r="J35" s="26" t="s">
        <v>40</v>
      </c>
      <c r="K35" s="33" t="s">
        <v>41</v>
      </c>
      <c r="L35" s="21"/>
      <c r="M35" s="21">
        <v>1</v>
      </c>
      <c r="N35" s="21"/>
      <c r="O35" s="26"/>
      <c r="P35" s="21" t="s">
        <v>496</v>
      </c>
      <c r="Q35" s="21"/>
      <c r="R35" s="21"/>
      <c r="S35" s="109"/>
    </row>
    <row r="36" spans="1:19" ht="63.75" hidden="1" x14ac:dyDescent="0.2">
      <c r="A36" s="21">
        <v>31</v>
      </c>
      <c r="B36" s="21" t="s">
        <v>34</v>
      </c>
      <c r="C36" s="21" t="s">
        <v>35</v>
      </c>
      <c r="D36" s="22" t="s">
        <v>36</v>
      </c>
      <c r="E36" s="23" t="s">
        <v>37</v>
      </c>
      <c r="F36" s="33">
        <v>6</v>
      </c>
      <c r="G36" s="33" t="s">
        <v>96</v>
      </c>
      <c r="H36" s="33">
        <v>11</v>
      </c>
      <c r="I36" s="26" t="s">
        <v>98</v>
      </c>
      <c r="J36" s="26" t="s">
        <v>40</v>
      </c>
      <c r="K36" s="33" t="s">
        <v>41</v>
      </c>
      <c r="L36" s="21"/>
      <c r="M36" s="21">
        <v>1</v>
      </c>
      <c r="N36" s="21"/>
      <c r="O36" s="26"/>
      <c r="P36" s="21" t="s">
        <v>496</v>
      </c>
      <c r="Q36" s="21"/>
      <c r="R36" s="21"/>
      <c r="S36" s="109"/>
    </row>
    <row r="37" spans="1:19" ht="38.25" hidden="1" x14ac:dyDescent="0.2">
      <c r="A37" s="21">
        <v>32</v>
      </c>
      <c r="B37" s="21" t="s">
        <v>34</v>
      </c>
      <c r="C37" s="21" t="s">
        <v>35</v>
      </c>
      <c r="D37" s="22" t="s">
        <v>36</v>
      </c>
      <c r="E37" s="23" t="s">
        <v>37</v>
      </c>
      <c r="F37" s="33">
        <v>6</v>
      </c>
      <c r="G37" s="33" t="s">
        <v>96</v>
      </c>
      <c r="H37" s="33">
        <v>14</v>
      </c>
      <c r="I37" s="26" t="s">
        <v>99</v>
      </c>
      <c r="J37" s="26" t="s">
        <v>75</v>
      </c>
      <c r="K37" s="33" t="s">
        <v>41</v>
      </c>
      <c r="L37" s="21"/>
      <c r="M37" s="21">
        <v>1</v>
      </c>
      <c r="N37" s="21"/>
      <c r="O37" s="26"/>
      <c r="P37" s="21" t="s">
        <v>496</v>
      </c>
      <c r="Q37" s="21"/>
      <c r="R37" s="21"/>
      <c r="S37" s="109"/>
    </row>
    <row r="38" spans="1:19" ht="395.25" x14ac:dyDescent="0.2">
      <c r="A38" s="21">
        <v>11</v>
      </c>
      <c r="B38" s="21" t="s">
        <v>34</v>
      </c>
      <c r="C38" s="21" t="s">
        <v>35</v>
      </c>
      <c r="D38" s="22" t="s">
        <v>36</v>
      </c>
      <c r="E38" s="23" t="s">
        <v>37</v>
      </c>
      <c r="F38" s="33">
        <v>3</v>
      </c>
      <c r="G38" s="33" t="s">
        <v>59</v>
      </c>
      <c r="H38" s="33">
        <v>2</v>
      </c>
      <c r="I38" s="26" t="s">
        <v>60</v>
      </c>
      <c r="J38" s="26" t="s">
        <v>61</v>
      </c>
      <c r="K38" s="33" t="s">
        <v>47</v>
      </c>
      <c r="L38" s="21"/>
      <c r="M38" s="21">
        <v>3</v>
      </c>
      <c r="N38" s="21" t="s">
        <v>487</v>
      </c>
      <c r="O38" s="26"/>
      <c r="P38" s="21" t="s">
        <v>494</v>
      </c>
      <c r="Q38" s="21"/>
      <c r="R38" s="21"/>
      <c r="S38" s="109"/>
    </row>
    <row r="39" spans="1:19" ht="25.5" x14ac:dyDescent="0.2">
      <c r="A39" s="21">
        <v>12</v>
      </c>
      <c r="B39" s="21" t="s">
        <v>34</v>
      </c>
      <c r="C39" s="21" t="s">
        <v>35</v>
      </c>
      <c r="D39" s="22" t="s">
        <v>36</v>
      </c>
      <c r="E39" s="23" t="s">
        <v>37</v>
      </c>
      <c r="F39" s="33">
        <v>3</v>
      </c>
      <c r="G39" s="33" t="s">
        <v>59</v>
      </c>
      <c r="H39" s="33">
        <v>6</v>
      </c>
      <c r="I39" s="26" t="s">
        <v>62</v>
      </c>
      <c r="J39" s="26" t="s">
        <v>40</v>
      </c>
      <c r="K39" s="33" t="s">
        <v>41</v>
      </c>
      <c r="L39" s="21"/>
      <c r="M39" s="21">
        <v>1</v>
      </c>
      <c r="N39" s="21" t="s">
        <v>487</v>
      </c>
      <c r="O39" s="26" t="s">
        <v>510</v>
      </c>
      <c r="P39" s="21" t="s">
        <v>494</v>
      </c>
      <c r="Q39" s="21" t="s">
        <v>512</v>
      </c>
      <c r="R39" s="110">
        <v>42671</v>
      </c>
    </row>
    <row r="40" spans="1:19" ht="38.25" x14ac:dyDescent="0.2">
      <c r="A40" s="21">
        <v>13</v>
      </c>
      <c r="B40" s="21" t="s">
        <v>34</v>
      </c>
      <c r="C40" s="21" t="s">
        <v>35</v>
      </c>
      <c r="D40" s="22" t="s">
        <v>36</v>
      </c>
      <c r="E40" s="23" t="s">
        <v>37</v>
      </c>
      <c r="F40" s="33">
        <v>3</v>
      </c>
      <c r="G40" s="33" t="s">
        <v>59</v>
      </c>
      <c r="H40" s="33">
        <v>10</v>
      </c>
      <c r="I40" s="26" t="s">
        <v>63</v>
      </c>
      <c r="J40" s="26" t="s">
        <v>40</v>
      </c>
      <c r="K40" s="33" t="s">
        <v>41</v>
      </c>
      <c r="L40" s="21"/>
      <c r="M40" s="21">
        <v>1</v>
      </c>
      <c r="N40" s="21" t="s">
        <v>487</v>
      </c>
      <c r="O40" s="26" t="s">
        <v>510</v>
      </c>
      <c r="P40" s="21" t="s">
        <v>494</v>
      </c>
      <c r="Q40" s="26" t="s">
        <v>512</v>
      </c>
      <c r="R40" s="110">
        <v>42676</v>
      </c>
      <c r="S40" s="109"/>
    </row>
    <row r="41" spans="1:19" ht="318.75" x14ac:dyDescent="0.2">
      <c r="A41" s="21">
        <v>14</v>
      </c>
      <c r="B41" s="21" t="s">
        <v>34</v>
      </c>
      <c r="C41" s="21" t="s">
        <v>35</v>
      </c>
      <c r="D41" s="22" t="s">
        <v>36</v>
      </c>
      <c r="E41" s="23" t="s">
        <v>37</v>
      </c>
      <c r="F41" s="33">
        <v>3</v>
      </c>
      <c r="G41" s="33" t="s">
        <v>64</v>
      </c>
      <c r="H41" s="33">
        <v>11</v>
      </c>
      <c r="I41" s="26" t="s">
        <v>65</v>
      </c>
      <c r="J41" s="26" t="s">
        <v>66</v>
      </c>
      <c r="K41" s="33" t="s">
        <v>47</v>
      </c>
      <c r="L41" s="21"/>
      <c r="M41" s="21">
        <v>1</v>
      </c>
      <c r="N41" s="21"/>
      <c r="O41" s="26"/>
      <c r="P41" s="21" t="s">
        <v>494</v>
      </c>
      <c r="Q41" s="21"/>
      <c r="R41" s="21"/>
    </row>
    <row r="42" spans="1:19" ht="38.25" x14ac:dyDescent="0.2">
      <c r="A42" s="21">
        <v>15</v>
      </c>
      <c r="B42" s="21" t="s">
        <v>34</v>
      </c>
      <c r="C42" s="21" t="s">
        <v>35</v>
      </c>
      <c r="D42" s="22" t="s">
        <v>36</v>
      </c>
      <c r="E42" s="23" t="s">
        <v>37</v>
      </c>
      <c r="F42" s="33">
        <v>3</v>
      </c>
      <c r="G42" s="33" t="s">
        <v>64</v>
      </c>
      <c r="H42" s="33">
        <v>17</v>
      </c>
      <c r="I42" s="26" t="s">
        <v>62</v>
      </c>
      <c r="J42" s="26" t="s">
        <v>40</v>
      </c>
      <c r="K42" s="33" t="s">
        <v>41</v>
      </c>
      <c r="L42" s="21"/>
      <c r="M42" s="21">
        <v>1</v>
      </c>
      <c r="N42" s="21" t="s">
        <v>487</v>
      </c>
      <c r="O42" s="26" t="s">
        <v>540</v>
      </c>
      <c r="P42" s="21" t="s">
        <v>494</v>
      </c>
      <c r="Q42" s="21" t="s">
        <v>512</v>
      </c>
      <c r="R42" s="110">
        <v>42671</v>
      </c>
    </row>
    <row r="43" spans="1:19" ht="38.25" x14ac:dyDescent="0.2">
      <c r="A43" s="21">
        <v>16</v>
      </c>
      <c r="B43" s="21" t="s">
        <v>34</v>
      </c>
      <c r="C43" s="21" t="s">
        <v>35</v>
      </c>
      <c r="D43" s="22" t="s">
        <v>36</v>
      </c>
      <c r="E43" s="23" t="s">
        <v>37</v>
      </c>
      <c r="F43" s="33">
        <v>3</v>
      </c>
      <c r="G43" s="33" t="s">
        <v>67</v>
      </c>
      <c r="H43" s="33">
        <v>18</v>
      </c>
      <c r="I43" s="26" t="s">
        <v>68</v>
      </c>
      <c r="J43" s="26" t="s">
        <v>69</v>
      </c>
      <c r="K43" s="33" t="s">
        <v>47</v>
      </c>
      <c r="L43" s="21"/>
      <c r="M43" s="21">
        <v>1</v>
      </c>
      <c r="N43" s="21" t="s">
        <v>487</v>
      </c>
      <c r="O43" s="101" t="s">
        <v>544</v>
      </c>
      <c r="P43" s="21" t="s">
        <v>494</v>
      </c>
      <c r="Q43" s="21" t="s">
        <v>512</v>
      </c>
      <c r="R43" s="110">
        <v>42671</v>
      </c>
    </row>
    <row r="44" spans="1:19" ht="63.75" x14ac:dyDescent="0.2">
      <c r="A44" s="21">
        <v>17</v>
      </c>
      <c r="B44" s="21" t="s">
        <v>34</v>
      </c>
      <c r="C44" s="21" t="s">
        <v>35</v>
      </c>
      <c r="D44" s="22" t="s">
        <v>36</v>
      </c>
      <c r="E44" s="23" t="s">
        <v>37</v>
      </c>
      <c r="F44" s="33">
        <v>3</v>
      </c>
      <c r="G44" s="33" t="s">
        <v>70</v>
      </c>
      <c r="H44" s="33">
        <v>27</v>
      </c>
      <c r="I44" s="26" t="s">
        <v>71</v>
      </c>
      <c r="J44" s="26" t="s">
        <v>40</v>
      </c>
      <c r="K44" s="33" t="s">
        <v>41</v>
      </c>
      <c r="L44" s="21"/>
      <c r="M44" s="21">
        <v>2</v>
      </c>
      <c r="N44" s="21" t="s">
        <v>487</v>
      </c>
      <c r="O44" s="26" t="s">
        <v>539</v>
      </c>
      <c r="P44" s="21" t="s">
        <v>494</v>
      </c>
      <c r="Q44" s="21" t="s">
        <v>512</v>
      </c>
      <c r="R44" s="110">
        <v>42671</v>
      </c>
    </row>
    <row r="45" spans="1:19" ht="204" x14ac:dyDescent="0.2">
      <c r="A45" s="21">
        <v>18</v>
      </c>
      <c r="B45" s="21" t="s">
        <v>34</v>
      </c>
      <c r="C45" s="21" t="s">
        <v>35</v>
      </c>
      <c r="D45" s="22" t="s">
        <v>36</v>
      </c>
      <c r="E45" s="23" t="s">
        <v>37</v>
      </c>
      <c r="F45" s="33">
        <v>3</v>
      </c>
      <c r="G45" s="33" t="s">
        <v>70</v>
      </c>
      <c r="H45" s="33">
        <v>27</v>
      </c>
      <c r="I45" s="26" t="s">
        <v>72</v>
      </c>
      <c r="J45" s="26" t="s">
        <v>73</v>
      </c>
      <c r="K45" s="33" t="s">
        <v>47</v>
      </c>
      <c r="L45" s="21"/>
      <c r="M45" s="21">
        <v>2</v>
      </c>
      <c r="N45" s="21"/>
      <c r="O45" s="26"/>
      <c r="P45" s="21" t="s">
        <v>494</v>
      </c>
      <c r="Q45" s="21"/>
      <c r="R45" s="21"/>
    </row>
    <row r="46" spans="1:19" ht="229.5" x14ac:dyDescent="0.2">
      <c r="A46" s="21">
        <v>19</v>
      </c>
      <c r="B46" s="21" t="s">
        <v>34</v>
      </c>
      <c r="C46" s="21" t="s">
        <v>35</v>
      </c>
      <c r="D46" s="22" t="s">
        <v>36</v>
      </c>
      <c r="E46" s="23" t="s">
        <v>37</v>
      </c>
      <c r="F46" s="33">
        <v>3</v>
      </c>
      <c r="G46" s="33" t="s">
        <v>70</v>
      </c>
      <c r="H46" s="33">
        <v>31</v>
      </c>
      <c r="I46" s="26" t="s">
        <v>74</v>
      </c>
      <c r="J46" s="26" t="s">
        <v>75</v>
      </c>
      <c r="K46" s="33" t="s">
        <v>47</v>
      </c>
      <c r="L46" s="21"/>
      <c r="M46" s="21">
        <v>2</v>
      </c>
      <c r="N46" s="21"/>
      <c r="O46" s="26"/>
      <c r="P46" s="21" t="s">
        <v>494</v>
      </c>
      <c r="Q46" s="21"/>
      <c r="R46" s="21"/>
    </row>
    <row r="47" spans="1:19" ht="26.25" hidden="1" thickBot="1" x14ac:dyDescent="0.25">
      <c r="A47" s="62">
        <v>20</v>
      </c>
      <c r="B47" s="62" t="s">
        <v>34</v>
      </c>
      <c r="C47" s="62" t="s">
        <v>35</v>
      </c>
      <c r="D47" s="63" t="s">
        <v>36</v>
      </c>
      <c r="E47" s="64" t="s">
        <v>37</v>
      </c>
      <c r="F47" s="66">
        <v>4</v>
      </c>
      <c r="G47" s="66" t="s">
        <v>76</v>
      </c>
      <c r="H47" s="66">
        <v>7</v>
      </c>
      <c r="I47" s="45" t="s">
        <v>77</v>
      </c>
      <c r="J47" s="45" t="s">
        <v>78</v>
      </c>
      <c r="K47" s="66" t="s">
        <v>41</v>
      </c>
      <c r="L47" s="62"/>
      <c r="M47" s="62">
        <v>1</v>
      </c>
      <c r="N47" s="21"/>
      <c r="O47" s="26"/>
      <c r="P47" s="21" t="s">
        <v>496</v>
      </c>
      <c r="Q47" s="21"/>
      <c r="R47" s="21"/>
    </row>
    <row r="48" spans="1:19" ht="344.25" x14ac:dyDescent="0.2">
      <c r="A48" s="52">
        <v>21</v>
      </c>
      <c r="B48" s="52" t="s">
        <v>34</v>
      </c>
      <c r="C48" s="52" t="s">
        <v>35</v>
      </c>
      <c r="D48" s="53" t="s">
        <v>36</v>
      </c>
      <c r="E48" s="54" t="s">
        <v>37</v>
      </c>
      <c r="F48" s="57">
        <v>4</v>
      </c>
      <c r="G48" s="57" t="s">
        <v>79</v>
      </c>
      <c r="H48" s="57">
        <v>14</v>
      </c>
      <c r="I48" s="41" t="s">
        <v>80</v>
      </c>
      <c r="J48" s="41" t="s">
        <v>81</v>
      </c>
      <c r="K48" s="57" t="s">
        <v>47</v>
      </c>
      <c r="L48" s="52"/>
      <c r="M48" s="52">
        <v>2</v>
      </c>
      <c r="N48" s="52"/>
      <c r="O48" s="41" t="s">
        <v>497</v>
      </c>
      <c r="P48" s="52" t="s">
        <v>494</v>
      </c>
      <c r="Q48" s="52"/>
      <c r="R48" s="21"/>
    </row>
    <row r="49" spans="1:19" ht="153" x14ac:dyDescent="0.2">
      <c r="A49" s="21">
        <v>22</v>
      </c>
      <c r="B49" s="21" t="s">
        <v>34</v>
      </c>
      <c r="C49" s="21" t="s">
        <v>35</v>
      </c>
      <c r="D49" s="22" t="s">
        <v>36</v>
      </c>
      <c r="E49" s="23" t="s">
        <v>37</v>
      </c>
      <c r="F49" s="33">
        <v>4</v>
      </c>
      <c r="G49" s="33" t="s">
        <v>79</v>
      </c>
      <c r="H49" s="33">
        <v>24</v>
      </c>
      <c r="I49" s="26" t="s">
        <v>82</v>
      </c>
      <c r="J49" s="26" t="s">
        <v>40</v>
      </c>
      <c r="K49" s="33" t="s">
        <v>47</v>
      </c>
      <c r="L49" s="21"/>
      <c r="M49" s="21">
        <v>2</v>
      </c>
      <c r="N49" s="21"/>
      <c r="O49" s="26"/>
      <c r="P49" s="21" t="s">
        <v>494</v>
      </c>
      <c r="Q49" s="21"/>
      <c r="R49" s="21"/>
      <c r="S49" s="109"/>
    </row>
    <row r="50" spans="1:19" ht="409.5" x14ac:dyDescent="0.2">
      <c r="A50" s="21">
        <v>23</v>
      </c>
      <c r="B50" s="21" t="s">
        <v>34</v>
      </c>
      <c r="C50" s="21" t="s">
        <v>35</v>
      </c>
      <c r="D50" s="22" t="s">
        <v>36</v>
      </c>
      <c r="E50" s="23" t="s">
        <v>37</v>
      </c>
      <c r="F50" s="33">
        <v>4</v>
      </c>
      <c r="G50" s="33" t="s">
        <v>83</v>
      </c>
      <c r="H50" s="33">
        <v>29</v>
      </c>
      <c r="I50" s="26" t="s">
        <v>84</v>
      </c>
      <c r="J50" s="26" t="s">
        <v>85</v>
      </c>
      <c r="K50" s="33" t="s">
        <v>47</v>
      </c>
      <c r="L50" s="21"/>
      <c r="M50" s="21">
        <v>2</v>
      </c>
      <c r="N50" s="21"/>
      <c r="O50" s="26"/>
      <c r="P50" s="21" t="s">
        <v>494</v>
      </c>
      <c r="Q50" s="21"/>
      <c r="R50" s="21"/>
      <c r="S50" s="109"/>
    </row>
    <row r="51" spans="1:19" hidden="1" x14ac:dyDescent="0.2">
      <c r="A51" s="21">
        <v>25</v>
      </c>
      <c r="B51" s="21" t="s">
        <v>34</v>
      </c>
      <c r="C51" s="21" t="s">
        <v>35</v>
      </c>
      <c r="D51" s="22" t="s">
        <v>36</v>
      </c>
      <c r="E51" s="23" t="s">
        <v>37</v>
      </c>
      <c r="F51" s="33">
        <v>5</v>
      </c>
      <c r="G51" s="33" t="s">
        <v>83</v>
      </c>
      <c r="H51" s="33">
        <v>1</v>
      </c>
      <c r="I51" s="26" t="s">
        <v>88</v>
      </c>
      <c r="J51" s="26" t="s">
        <v>40</v>
      </c>
      <c r="K51" s="33" t="s">
        <v>41</v>
      </c>
      <c r="L51" s="21"/>
      <c r="M51" s="21">
        <v>1</v>
      </c>
      <c r="N51" s="21"/>
      <c r="O51" s="26"/>
      <c r="P51" s="21" t="s">
        <v>496</v>
      </c>
      <c r="Q51" s="21"/>
      <c r="R51" s="21"/>
      <c r="S51" s="109"/>
    </row>
    <row r="52" spans="1:19" ht="63.75" x14ac:dyDescent="0.2">
      <c r="A52" s="21">
        <v>24</v>
      </c>
      <c r="B52" s="21" t="s">
        <v>34</v>
      </c>
      <c r="C52" s="21" t="s">
        <v>35</v>
      </c>
      <c r="D52" s="22" t="s">
        <v>36</v>
      </c>
      <c r="E52" s="23" t="s">
        <v>37</v>
      </c>
      <c r="F52" s="33">
        <v>5</v>
      </c>
      <c r="G52" s="33" t="s">
        <v>86</v>
      </c>
      <c r="H52" s="33">
        <v>10</v>
      </c>
      <c r="I52" s="26" t="s">
        <v>87</v>
      </c>
      <c r="J52" s="26" t="s">
        <v>40</v>
      </c>
      <c r="K52" s="33" t="s">
        <v>41</v>
      </c>
      <c r="L52" s="21"/>
      <c r="M52" s="21">
        <v>2</v>
      </c>
      <c r="N52" s="21"/>
      <c r="O52" s="26"/>
      <c r="P52" s="21" t="s">
        <v>494</v>
      </c>
      <c r="Q52" s="21"/>
      <c r="R52" s="21"/>
      <c r="S52" s="109"/>
    </row>
    <row r="53" spans="1:19" ht="25.5" x14ac:dyDescent="0.2">
      <c r="A53" s="21">
        <v>49</v>
      </c>
      <c r="B53" s="21" t="s">
        <v>137</v>
      </c>
      <c r="C53" s="21" t="s">
        <v>138</v>
      </c>
      <c r="D53" s="22" t="s">
        <v>139</v>
      </c>
      <c r="E53" s="23" t="s">
        <v>140</v>
      </c>
      <c r="F53" s="33">
        <v>2</v>
      </c>
      <c r="G53" s="33" t="s">
        <v>147</v>
      </c>
      <c r="H53" s="91" t="s">
        <v>148</v>
      </c>
      <c r="I53" s="26" t="s">
        <v>149</v>
      </c>
      <c r="J53" s="26" t="s">
        <v>150</v>
      </c>
      <c r="K53" s="33" t="s">
        <v>144</v>
      </c>
      <c r="L53" s="21"/>
      <c r="M53" s="21">
        <v>1</v>
      </c>
      <c r="N53" s="21" t="s">
        <v>487</v>
      </c>
      <c r="O53" s="26" t="s">
        <v>510</v>
      </c>
      <c r="P53" s="21" t="s">
        <v>494</v>
      </c>
      <c r="Q53" s="21" t="s">
        <v>512</v>
      </c>
      <c r="R53" s="102">
        <v>42655</v>
      </c>
      <c r="S53" s="109"/>
    </row>
    <row r="54" spans="1:19" ht="25.5" x14ac:dyDescent="0.2">
      <c r="A54" s="21">
        <v>64</v>
      </c>
      <c r="B54" s="21" t="s">
        <v>189</v>
      </c>
      <c r="C54" s="21" t="s">
        <v>190</v>
      </c>
      <c r="D54" s="83" t="s">
        <v>191</v>
      </c>
      <c r="E54" s="21"/>
      <c r="F54" s="33">
        <v>2</v>
      </c>
      <c r="G54" s="33" t="s">
        <v>196</v>
      </c>
      <c r="H54" s="33">
        <v>26</v>
      </c>
      <c r="I54" s="26" t="s">
        <v>197</v>
      </c>
      <c r="J54" s="26" t="s">
        <v>198</v>
      </c>
      <c r="K54" s="33" t="s">
        <v>41</v>
      </c>
      <c r="L54" s="21"/>
      <c r="M54" s="21">
        <v>1</v>
      </c>
      <c r="N54" s="21" t="s">
        <v>488</v>
      </c>
      <c r="O54" s="26" t="s">
        <v>531</v>
      </c>
      <c r="P54" s="21" t="s">
        <v>494</v>
      </c>
      <c r="Q54" s="21" t="s">
        <v>512</v>
      </c>
      <c r="R54" s="102">
        <v>42655</v>
      </c>
      <c r="S54" s="109"/>
    </row>
    <row r="55" spans="1:19" ht="25.5" x14ac:dyDescent="0.2">
      <c r="A55" s="21">
        <v>65</v>
      </c>
      <c r="B55" s="21" t="s">
        <v>189</v>
      </c>
      <c r="C55" s="21" t="s">
        <v>190</v>
      </c>
      <c r="D55" s="83" t="s">
        <v>191</v>
      </c>
      <c r="E55" s="21"/>
      <c r="F55" s="33">
        <v>2</v>
      </c>
      <c r="G55" s="33" t="s">
        <v>196</v>
      </c>
      <c r="H55" s="33">
        <v>26</v>
      </c>
      <c r="I55" s="26" t="s">
        <v>199</v>
      </c>
      <c r="J55" s="26" t="s">
        <v>200</v>
      </c>
      <c r="K55" s="33" t="s">
        <v>41</v>
      </c>
      <c r="L55" s="21"/>
      <c r="M55" s="21">
        <v>1</v>
      </c>
      <c r="N55" s="21" t="s">
        <v>487</v>
      </c>
      <c r="O55" s="26" t="s">
        <v>510</v>
      </c>
      <c r="P55" s="21" t="s">
        <v>494</v>
      </c>
      <c r="Q55" s="21" t="s">
        <v>512</v>
      </c>
      <c r="R55" s="102">
        <v>42655</v>
      </c>
      <c r="S55" s="109"/>
    </row>
    <row r="56" spans="1:19" ht="25.5" x14ac:dyDescent="0.2">
      <c r="A56" s="21">
        <v>130</v>
      </c>
      <c r="B56" s="21" t="s">
        <v>307</v>
      </c>
      <c r="C56" s="21" t="s">
        <v>308</v>
      </c>
      <c r="D56" s="22" t="s">
        <v>309</v>
      </c>
      <c r="E56" s="21"/>
      <c r="F56" s="33">
        <v>2</v>
      </c>
      <c r="G56" s="33" t="s">
        <v>196</v>
      </c>
      <c r="H56" s="33" t="s">
        <v>310</v>
      </c>
      <c r="I56" s="26" t="s">
        <v>311</v>
      </c>
      <c r="J56" s="21" t="s">
        <v>312</v>
      </c>
      <c r="K56" s="33" t="s">
        <v>41</v>
      </c>
      <c r="L56" s="21"/>
      <c r="M56" s="21">
        <v>2</v>
      </c>
      <c r="N56" s="21"/>
      <c r="O56" s="26"/>
      <c r="P56" s="21" t="s">
        <v>494</v>
      </c>
      <c r="Q56" s="21" t="s">
        <v>541</v>
      </c>
      <c r="R56" s="102">
        <v>42676</v>
      </c>
      <c r="S56" s="106"/>
    </row>
    <row r="57" spans="1:19" ht="51" x14ac:dyDescent="0.2">
      <c r="A57" s="21">
        <v>131</v>
      </c>
      <c r="B57" s="21" t="s">
        <v>307</v>
      </c>
      <c r="C57" s="21" t="s">
        <v>308</v>
      </c>
      <c r="D57" s="22" t="s">
        <v>309</v>
      </c>
      <c r="E57" s="21"/>
      <c r="F57" s="33">
        <v>2</v>
      </c>
      <c r="G57" s="33" t="s">
        <v>196</v>
      </c>
      <c r="H57" s="33">
        <v>27</v>
      </c>
      <c r="I57" s="26" t="s">
        <v>313</v>
      </c>
      <c r="J57" s="21" t="s">
        <v>314</v>
      </c>
      <c r="K57" s="33" t="s">
        <v>47</v>
      </c>
      <c r="L57" s="21"/>
      <c r="M57" s="21">
        <v>2</v>
      </c>
      <c r="N57" s="21" t="s">
        <v>488</v>
      </c>
      <c r="O57" s="26" t="s">
        <v>533</v>
      </c>
      <c r="P57" s="21" t="s">
        <v>494</v>
      </c>
      <c r="Q57" s="21"/>
      <c r="R57" s="102">
        <v>42662</v>
      </c>
      <c r="S57" s="109"/>
    </row>
    <row r="58" spans="1:19" ht="25.5" x14ac:dyDescent="0.2">
      <c r="A58" s="21">
        <v>132</v>
      </c>
      <c r="B58" s="21" t="s">
        <v>307</v>
      </c>
      <c r="C58" s="21" t="s">
        <v>308</v>
      </c>
      <c r="D58" s="22" t="s">
        <v>309</v>
      </c>
      <c r="E58" s="21"/>
      <c r="F58" s="33">
        <v>2</v>
      </c>
      <c r="G58" s="33" t="s">
        <v>196</v>
      </c>
      <c r="H58" s="33">
        <v>30</v>
      </c>
      <c r="I58" s="26" t="s">
        <v>315</v>
      </c>
      <c r="J58" s="21" t="s">
        <v>316</v>
      </c>
      <c r="K58" s="33" t="s">
        <v>41</v>
      </c>
      <c r="L58" s="21"/>
      <c r="M58" s="21">
        <v>2</v>
      </c>
      <c r="N58" s="21" t="s">
        <v>487</v>
      </c>
      <c r="O58" s="26"/>
      <c r="P58" s="21" t="s">
        <v>494</v>
      </c>
      <c r="Q58" s="21" t="s">
        <v>512</v>
      </c>
      <c r="R58" s="102">
        <v>42655</v>
      </c>
    </row>
    <row r="59" spans="1:19" ht="38.25" x14ac:dyDescent="0.2">
      <c r="A59" s="21">
        <v>133</v>
      </c>
      <c r="B59" s="21" t="s">
        <v>307</v>
      </c>
      <c r="C59" s="21" t="s">
        <v>308</v>
      </c>
      <c r="D59" s="22" t="s">
        <v>309</v>
      </c>
      <c r="E59" s="21"/>
      <c r="F59" s="33">
        <v>2</v>
      </c>
      <c r="G59" s="33" t="s">
        <v>196</v>
      </c>
      <c r="H59" s="33">
        <v>31</v>
      </c>
      <c r="I59" s="26" t="s">
        <v>317</v>
      </c>
      <c r="J59" s="21" t="s">
        <v>318</v>
      </c>
      <c r="K59" s="33" t="s">
        <v>47</v>
      </c>
      <c r="L59" s="21"/>
      <c r="M59" s="21">
        <v>2</v>
      </c>
      <c r="N59" s="21" t="s">
        <v>487</v>
      </c>
      <c r="O59" s="26" t="s">
        <v>510</v>
      </c>
      <c r="P59" s="21" t="s">
        <v>494</v>
      </c>
      <c r="Q59" s="21" t="s">
        <v>512</v>
      </c>
      <c r="R59" s="110">
        <v>42671</v>
      </c>
    </row>
    <row r="60" spans="1:19" ht="25.5" x14ac:dyDescent="0.2">
      <c r="A60" s="21">
        <v>134</v>
      </c>
      <c r="B60" s="21" t="s">
        <v>307</v>
      </c>
      <c r="C60" s="21" t="s">
        <v>308</v>
      </c>
      <c r="D60" s="22" t="s">
        <v>309</v>
      </c>
      <c r="E60" s="21"/>
      <c r="F60" s="33">
        <v>2</v>
      </c>
      <c r="G60" s="33" t="s">
        <v>196</v>
      </c>
      <c r="H60" s="33">
        <v>31</v>
      </c>
      <c r="I60" s="26" t="s">
        <v>319</v>
      </c>
      <c r="J60" s="21" t="s">
        <v>320</v>
      </c>
      <c r="K60" s="33" t="s">
        <v>47</v>
      </c>
      <c r="L60" s="21"/>
      <c r="M60" s="21">
        <v>2</v>
      </c>
      <c r="N60" s="21"/>
      <c r="O60" s="26"/>
      <c r="P60" s="21" t="s">
        <v>494</v>
      </c>
      <c r="Q60" s="21"/>
      <c r="R60" s="21"/>
    </row>
    <row r="61" spans="1:19" ht="38.25" x14ac:dyDescent="0.2">
      <c r="A61" s="21">
        <v>155</v>
      </c>
      <c r="B61" s="21" t="s">
        <v>357</v>
      </c>
      <c r="C61" s="21" t="s">
        <v>358</v>
      </c>
      <c r="D61" s="22" t="s">
        <v>359</v>
      </c>
      <c r="E61" s="21" t="s">
        <v>360</v>
      </c>
      <c r="F61" s="33">
        <v>2</v>
      </c>
      <c r="G61" s="33" t="s">
        <v>196</v>
      </c>
      <c r="H61" s="33">
        <v>28</v>
      </c>
      <c r="I61" s="26" t="s">
        <v>369</v>
      </c>
      <c r="J61" s="26" t="s">
        <v>370</v>
      </c>
      <c r="K61" s="33" t="s">
        <v>364</v>
      </c>
      <c r="L61" s="21"/>
      <c r="M61" s="21">
        <v>1</v>
      </c>
      <c r="N61" s="21" t="s">
        <v>487</v>
      </c>
      <c r="O61" s="26" t="s">
        <v>519</v>
      </c>
      <c r="P61" s="21" t="s">
        <v>494</v>
      </c>
      <c r="Q61" s="26" t="s">
        <v>512</v>
      </c>
      <c r="R61" s="102">
        <v>42655</v>
      </c>
      <c r="S61" s="109"/>
    </row>
    <row r="62" spans="1:19" ht="166.5" thickBot="1" x14ac:dyDescent="0.25">
      <c r="A62" s="62">
        <v>164</v>
      </c>
      <c r="B62" s="62" t="s">
        <v>375</v>
      </c>
      <c r="C62" s="62" t="s">
        <v>376</v>
      </c>
      <c r="D62" s="63" t="s">
        <v>377</v>
      </c>
      <c r="E62" s="62" t="s">
        <v>378</v>
      </c>
      <c r="F62" s="66">
        <v>2</v>
      </c>
      <c r="G62" s="66" t="s">
        <v>196</v>
      </c>
      <c r="H62" s="66">
        <v>27</v>
      </c>
      <c r="I62" s="45" t="s">
        <v>392</v>
      </c>
      <c r="J62" s="45" t="s">
        <v>393</v>
      </c>
      <c r="K62" s="66"/>
      <c r="L62" s="62"/>
      <c r="M62" s="62">
        <v>3</v>
      </c>
      <c r="N62" s="62"/>
      <c r="O62" s="45" t="s">
        <v>524</v>
      </c>
      <c r="P62" s="62" t="s">
        <v>494</v>
      </c>
      <c r="Q62" s="45" t="s">
        <v>535</v>
      </c>
      <c r="R62" s="105">
        <v>42655</v>
      </c>
      <c r="S62" s="106"/>
    </row>
    <row r="63" spans="1:19" ht="25.5" hidden="1" x14ac:dyDescent="0.2">
      <c r="A63" s="52">
        <v>169</v>
      </c>
      <c r="B63" s="52" t="s">
        <v>375</v>
      </c>
      <c r="C63" s="52" t="s">
        <v>376</v>
      </c>
      <c r="D63" s="53" t="s">
        <v>377</v>
      </c>
      <c r="E63" s="52" t="s">
        <v>378</v>
      </c>
      <c r="F63" s="57">
        <v>5</v>
      </c>
      <c r="G63" s="57" t="s">
        <v>399</v>
      </c>
      <c r="H63" s="57">
        <v>16</v>
      </c>
      <c r="I63" s="41" t="s">
        <v>397</v>
      </c>
      <c r="J63" s="41" t="s">
        <v>398</v>
      </c>
      <c r="K63" s="57"/>
      <c r="L63" s="52"/>
      <c r="M63" s="52">
        <v>1</v>
      </c>
      <c r="N63" s="52"/>
      <c r="O63" s="41"/>
      <c r="P63" s="52" t="s">
        <v>496</v>
      </c>
      <c r="Q63" s="52"/>
      <c r="R63" s="52"/>
    </row>
    <row r="64" spans="1:19" ht="25.5" hidden="1" x14ac:dyDescent="0.2">
      <c r="A64" s="21">
        <v>199</v>
      </c>
      <c r="B64" s="21" t="s">
        <v>418</v>
      </c>
      <c r="C64" s="21" t="s">
        <v>419</v>
      </c>
      <c r="D64" s="22" t="s">
        <v>420</v>
      </c>
      <c r="E64" s="21"/>
      <c r="F64" s="33">
        <v>5</v>
      </c>
      <c r="G64" s="33" t="s">
        <v>399</v>
      </c>
      <c r="H64" s="33">
        <v>19</v>
      </c>
      <c r="I64" s="26" t="s">
        <v>463</v>
      </c>
      <c r="J64" s="26" t="s">
        <v>464</v>
      </c>
      <c r="K64" s="33" t="s">
        <v>364</v>
      </c>
      <c r="L64" s="21"/>
      <c r="M64" s="21">
        <v>1</v>
      </c>
      <c r="N64" s="21" t="str">
        <f>VLOOKUP(A64,'LB126 (by author)'!$1:$1048576,13)</f>
        <v>revised</v>
      </c>
      <c r="O64" s="26" t="str">
        <f>VLOOKUP(A64,'LB126 (by author)'!$1:$1048576,14)</f>
        <v>Revised as proposed</v>
      </c>
      <c r="P64" s="21" t="s">
        <v>496</v>
      </c>
      <c r="Q64" s="21" t="s">
        <v>512</v>
      </c>
      <c r="R64" s="102">
        <v>42648</v>
      </c>
    </row>
    <row r="65" spans="1:20" ht="25.5" hidden="1" x14ac:dyDescent="0.2">
      <c r="A65" s="21">
        <v>36</v>
      </c>
      <c r="B65" s="21" t="s">
        <v>100</v>
      </c>
      <c r="C65" s="21" t="s">
        <v>101</v>
      </c>
      <c r="D65" s="22" t="s">
        <v>102</v>
      </c>
      <c r="E65" s="84">
        <v>441293886490</v>
      </c>
      <c r="F65" s="33">
        <v>6</v>
      </c>
      <c r="G65" s="33" t="s">
        <v>110</v>
      </c>
      <c r="H65" s="33">
        <v>3</v>
      </c>
      <c r="I65" s="26" t="s">
        <v>111</v>
      </c>
      <c r="J65" s="26" t="s">
        <v>105</v>
      </c>
      <c r="K65" s="33" t="s">
        <v>47</v>
      </c>
      <c r="L65" s="21"/>
      <c r="M65" s="21">
        <v>1</v>
      </c>
      <c r="N65" s="21"/>
      <c r="O65" s="26"/>
      <c r="P65" s="21" t="s">
        <v>496</v>
      </c>
      <c r="Q65" s="21"/>
      <c r="R65" s="21"/>
    </row>
    <row r="66" spans="1:20" ht="63.75" hidden="1" x14ac:dyDescent="0.2">
      <c r="A66" s="21">
        <v>69</v>
      </c>
      <c r="B66" s="21" t="s">
        <v>189</v>
      </c>
      <c r="C66" s="21" t="s">
        <v>190</v>
      </c>
      <c r="D66" s="83" t="s">
        <v>191</v>
      </c>
      <c r="E66" s="21"/>
      <c r="F66" s="33">
        <v>6</v>
      </c>
      <c r="G66" s="33" t="s">
        <v>110</v>
      </c>
      <c r="H66" s="33">
        <v>7</v>
      </c>
      <c r="I66" s="26" t="s">
        <v>207</v>
      </c>
      <c r="J66" s="26" t="s">
        <v>208</v>
      </c>
      <c r="K66" s="33" t="s">
        <v>47</v>
      </c>
      <c r="L66" s="21"/>
      <c r="M66" s="21">
        <v>1</v>
      </c>
      <c r="N66" s="21"/>
      <c r="O66" s="26"/>
      <c r="P66" s="21" t="s">
        <v>496</v>
      </c>
      <c r="Q66" s="21"/>
      <c r="R66" s="21"/>
    </row>
    <row r="67" spans="1:20" ht="25.5" hidden="1" x14ac:dyDescent="0.2">
      <c r="A67" s="21">
        <v>147</v>
      </c>
      <c r="B67" s="21" t="s">
        <v>307</v>
      </c>
      <c r="C67" s="21" t="s">
        <v>308</v>
      </c>
      <c r="D67" s="22" t="s">
        <v>309</v>
      </c>
      <c r="E67" s="21"/>
      <c r="F67" s="33">
        <v>6</v>
      </c>
      <c r="G67" s="33" t="s">
        <v>110</v>
      </c>
      <c r="H67" s="33">
        <v>5</v>
      </c>
      <c r="I67" s="26" t="s">
        <v>344</v>
      </c>
      <c r="J67" s="21" t="s">
        <v>345</v>
      </c>
      <c r="K67" s="33" t="s">
        <v>47</v>
      </c>
      <c r="L67" s="21"/>
      <c r="M67" s="21">
        <v>1</v>
      </c>
      <c r="N67" s="21"/>
      <c r="O67" s="26"/>
      <c r="P67" s="21" t="s">
        <v>496</v>
      </c>
      <c r="Q67" s="21"/>
      <c r="R67" s="21"/>
    </row>
    <row r="68" spans="1:20" ht="51" x14ac:dyDescent="0.2">
      <c r="A68" s="21">
        <v>200</v>
      </c>
      <c r="B68" s="21" t="s">
        <v>418</v>
      </c>
      <c r="C68" s="21" t="s">
        <v>419</v>
      </c>
      <c r="D68" s="22" t="s">
        <v>420</v>
      </c>
      <c r="E68" s="21"/>
      <c r="F68" s="33">
        <v>6</v>
      </c>
      <c r="G68" s="33" t="s">
        <v>110</v>
      </c>
      <c r="H68" s="33">
        <v>7</v>
      </c>
      <c r="I68" s="26" t="s">
        <v>465</v>
      </c>
      <c r="J68" s="26"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t="s">
        <v>512</v>
      </c>
      <c r="R68" s="102">
        <v>42648</v>
      </c>
    </row>
    <row r="69" spans="1:20" ht="63.75" x14ac:dyDescent="0.2">
      <c r="A69" s="21">
        <v>70</v>
      </c>
      <c r="B69" s="21" t="s">
        <v>189</v>
      </c>
      <c r="C69" s="21" t="s">
        <v>190</v>
      </c>
      <c r="D69" s="83" t="s">
        <v>191</v>
      </c>
      <c r="E69" s="21"/>
      <c r="F69" s="33">
        <v>6</v>
      </c>
      <c r="G69" s="33" t="s">
        <v>209</v>
      </c>
      <c r="H69" s="33">
        <v>15</v>
      </c>
      <c r="I69" s="26" t="s">
        <v>210</v>
      </c>
      <c r="J69" s="26" t="s">
        <v>211</v>
      </c>
      <c r="K69" s="33" t="s">
        <v>41</v>
      </c>
      <c r="L69" s="21"/>
      <c r="M69" s="21">
        <v>3</v>
      </c>
      <c r="N69" s="21"/>
      <c r="O69" s="26"/>
      <c r="P69" s="21" t="s">
        <v>494</v>
      </c>
      <c r="Q69" s="21"/>
      <c r="R69" s="21"/>
    </row>
    <row r="70" spans="1:20" ht="38.25" x14ac:dyDescent="0.2">
      <c r="A70" s="21">
        <v>170</v>
      </c>
      <c r="B70" s="21" t="s">
        <v>375</v>
      </c>
      <c r="C70" s="21" t="s">
        <v>376</v>
      </c>
      <c r="D70" s="22" t="s">
        <v>377</v>
      </c>
      <c r="E70" s="21" t="s">
        <v>378</v>
      </c>
      <c r="F70" s="33">
        <v>6</v>
      </c>
      <c r="G70" s="33" t="s">
        <v>209</v>
      </c>
      <c r="H70" s="33">
        <v>8</v>
      </c>
      <c r="I70" s="26" t="s">
        <v>397</v>
      </c>
      <c r="J70" s="26" t="s">
        <v>398</v>
      </c>
      <c r="K70" s="33"/>
      <c r="L70" s="21"/>
      <c r="M70" s="21">
        <v>3</v>
      </c>
      <c r="N70" s="21" t="s">
        <v>487</v>
      </c>
      <c r="O70" s="26" t="s">
        <v>525</v>
      </c>
      <c r="P70" s="21" t="s">
        <v>494</v>
      </c>
      <c r="Q70" s="26" t="s">
        <v>512</v>
      </c>
      <c r="R70" s="102">
        <v>42655</v>
      </c>
      <c r="S70" s="109"/>
    </row>
    <row r="71" spans="1:20" ht="25.5" hidden="1" x14ac:dyDescent="0.2">
      <c r="A71" s="21">
        <v>37</v>
      </c>
      <c r="B71" s="21" t="s">
        <v>100</v>
      </c>
      <c r="C71" s="21" t="s">
        <v>101</v>
      </c>
      <c r="D71" s="22" t="s">
        <v>102</v>
      </c>
      <c r="E71" s="84">
        <v>441293886490</v>
      </c>
      <c r="F71" s="33">
        <v>6</v>
      </c>
      <c r="G71" s="33" t="s">
        <v>112</v>
      </c>
      <c r="H71" s="33">
        <v>17</v>
      </c>
      <c r="I71" s="26" t="s">
        <v>113</v>
      </c>
      <c r="J71" s="26" t="s">
        <v>114</v>
      </c>
      <c r="K71" s="33" t="s">
        <v>47</v>
      </c>
      <c r="L71" s="21"/>
      <c r="M71" s="21">
        <v>1</v>
      </c>
      <c r="N71" s="21" t="s">
        <v>487</v>
      </c>
      <c r="O71" s="26" t="s">
        <v>510</v>
      </c>
      <c r="P71" s="21" t="s">
        <v>496</v>
      </c>
      <c r="Q71" s="21" t="s">
        <v>512</v>
      </c>
      <c r="R71" s="102">
        <v>42655</v>
      </c>
    </row>
    <row r="72" spans="1:20" hidden="1" x14ac:dyDescent="0.2">
      <c r="A72" s="21">
        <v>71</v>
      </c>
      <c r="B72" s="21" t="s">
        <v>189</v>
      </c>
      <c r="C72" s="21" t="s">
        <v>190</v>
      </c>
      <c r="D72" s="83" t="s">
        <v>191</v>
      </c>
      <c r="E72" s="21"/>
      <c r="F72" s="33">
        <v>6</v>
      </c>
      <c r="G72" s="33" t="s">
        <v>112</v>
      </c>
      <c r="H72" s="33">
        <v>20</v>
      </c>
      <c r="I72" s="26" t="s">
        <v>212</v>
      </c>
      <c r="J72" s="26" t="s">
        <v>213</v>
      </c>
      <c r="K72" s="33" t="s">
        <v>41</v>
      </c>
      <c r="L72" s="21"/>
      <c r="M72" s="21">
        <v>1</v>
      </c>
      <c r="N72" s="21"/>
      <c r="O72" s="26"/>
      <c r="P72" s="21" t="s">
        <v>496</v>
      </c>
      <c r="Q72" s="21"/>
      <c r="R72" s="21"/>
    </row>
    <row r="73" spans="1:20" ht="102" x14ac:dyDescent="0.2">
      <c r="A73" s="21">
        <v>72</v>
      </c>
      <c r="B73" s="21" t="s">
        <v>189</v>
      </c>
      <c r="C73" s="21" t="s">
        <v>190</v>
      </c>
      <c r="D73" s="83" t="s">
        <v>191</v>
      </c>
      <c r="E73" s="21"/>
      <c r="F73" s="33">
        <v>6</v>
      </c>
      <c r="G73" s="33" t="s">
        <v>112</v>
      </c>
      <c r="H73" s="33">
        <v>23</v>
      </c>
      <c r="I73" s="26" t="s">
        <v>214</v>
      </c>
      <c r="J73" s="26" t="s">
        <v>215</v>
      </c>
      <c r="K73" s="33" t="s">
        <v>47</v>
      </c>
      <c r="L73" s="21"/>
      <c r="M73" s="21">
        <v>3</v>
      </c>
      <c r="N73" s="21"/>
      <c r="O73" s="26"/>
      <c r="P73" s="21" t="s">
        <v>494</v>
      </c>
      <c r="Q73" s="21"/>
      <c r="R73" s="21"/>
    </row>
    <row r="74" spans="1:20" ht="25.5" x14ac:dyDescent="0.2">
      <c r="A74" s="21">
        <v>148</v>
      </c>
      <c r="B74" s="21" t="s">
        <v>307</v>
      </c>
      <c r="C74" s="21" t="s">
        <v>308</v>
      </c>
      <c r="D74" s="22" t="s">
        <v>309</v>
      </c>
      <c r="E74" s="21"/>
      <c r="F74" s="33">
        <v>6</v>
      </c>
      <c r="G74" s="33" t="s">
        <v>112</v>
      </c>
      <c r="H74" s="33">
        <v>20</v>
      </c>
      <c r="I74" s="26" t="s">
        <v>346</v>
      </c>
      <c r="J74" s="21" t="s">
        <v>347</v>
      </c>
      <c r="K74" s="33" t="s">
        <v>47</v>
      </c>
      <c r="L74" s="21"/>
      <c r="M74" s="21">
        <v>1</v>
      </c>
      <c r="N74" s="21" t="s">
        <v>487</v>
      </c>
      <c r="O74" s="26" t="s">
        <v>510</v>
      </c>
      <c r="P74" s="21" t="s">
        <v>494</v>
      </c>
      <c r="Q74" s="21" t="s">
        <v>545</v>
      </c>
      <c r="R74" s="110">
        <v>42671</v>
      </c>
    </row>
    <row r="75" spans="1:20" ht="25.5" x14ac:dyDescent="0.2">
      <c r="A75" s="21">
        <v>149</v>
      </c>
      <c r="B75" s="21" t="s">
        <v>307</v>
      </c>
      <c r="C75" s="21" t="s">
        <v>308</v>
      </c>
      <c r="D75" s="22" t="s">
        <v>309</v>
      </c>
      <c r="E75" s="21"/>
      <c r="F75" s="33">
        <v>6</v>
      </c>
      <c r="G75" s="33" t="s">
        <v>112</v>
      </c>
      <c r="H75" s="33">
        <v>23</v>
      </c>
      <c r="I75" s="26" t="s">
        <v>348</v>
      </c>
      <c r="J75" s="21" t="s">
        <v>349</v>
      </c>
      <c r="K75" s="33" t="s">
        <v>47</v>
      </c>
      <c r="L75" s="21"/>
      <c r="M75" s="21">
        <v>3</v>
      </c>
      <c r="N75" s="21"/>
      <c r="O75" s="26"/>
      <c r="P75" s="21" t="s">
        <v>494</v>
      </c>
      <c r="Q75" s="21"/>
      <c r="R75" s="21"/>
      <c r="S75" s="109"/>
      <c r="T75" s="109"/>
    </row>
    <row r="76" spans="1:20" hidden="1" x14ac:dyDescent="0.2">
      <c r="A76" s="21">
        <v>178</v>
      </c>
      <c r="B76" s="21" t="s">
        <v>375</v>
      </c>
      <c r="C76" s="21" t="s">
        <v>376</v>
      </c>
      <c r="D76" s="22" t="s">
        <v>377</v>
      </c>
      <c r="E76" s="21" t="s">
        <v>378</v>
      </c>
      <c r="F76" s="33">
        <v>6</v>
      </c>
      <c r="G76" s="33" t="s">
        <v>112</v>
      </c>
      <c r="H76" s="33">
        <v>20</v>
      </c>
      <c r="I76" s="26" t="s">
        <v>414</v>
      </c>
      <c r="J76" s="26" t="s">
        <v>415</v>
      </c>
      <c r="K76" s="33"/>
      <c r="L76" s="21"/>
      <c r="M76" s="21">
        <v>1</v>
      </c>
      <c r="N76" s="21"/>
      <c r="O76" s="26"/>
      <c r="P76" s="21" t="s">
        <v>496</v>
      </c>
      <c r="Q76" s="21"/>
      <c r="R76" s="21"/>
      <c r="S76" s="109"/>
      <c r="T76" s="109"/>
    </row>
    <row r="77" spans="1:20" ht="25.5" hidden="1" x14ac:dyDescent="0.2">
      <c r="A77" s="21">
        <v>38</v>
      </c>
      <c r="B77" s="21" t="s">
        <v>100</v>
      </c>
      <c r="C77" s="21" t="s">
        <v>101</v>
      </c>
      <c r="D77" s="22" t="s">
        <v>102</v>
      </c>
      <c r="E77" s="84">
        <v>441293886490</v>
      </c>
      <c r="F77" s="33">
        <v>7</v>
      </c>
      <c r="G77" s="33" t="s">
        <v>115</v>
      </c>
      <c r="H77" s="33">
        <v>2</v>
      </c>
      <c r="I77" s="26" t="s">
        <v>113</v>
      </c>
      <c r="J77" s="26" t="s">
        <v>114</v>
      </c>
      <c r="K77" s="33" t="s">
        <v>47</v>
      </c>
      <c r="L77" s="21"/>
      <c r="M77" s="21">
        <v>1</v>
      </c>
      <c r="N77" s="21"/>
      <c r="O77" s="26"/>
      <c r="P77" s="21" t="s">
        <v>496</v>
      </c>
      <c r="Q77" s="21"/>
      <c r="R77" s="21"/>
      <c r="S77" s="109"/>
      <c r="T77" s="109"/>
    </row>
    <row r="78" spans="1:20" ht="25.5" hidden="1" x14ac:dyDescent="0.2">
      <c r="A78" s="21">
        <v>171</v>
      </c>
      <c r="B78" s="21" t="s">
        <v>375</v>
      </c>
      <c r="C78" s="21" t="s">
        <v>376</v>
      </c>
      <c r="D78" s="22" t="s">
        <v>377</v>
      </c>
      <c r="E78" s="21" t="s">
        <v>378</v>
      </c>
      <c r="F78" s="33">
        <v>7</v>
      </c>
      <c r="G78" s="33" t="s">
        <v>115</v>
      </c>
      <c r="H78" s="33">
        <v>2</v>
      </c>
      <c r="I78" s="26" t="s">
        <v>397</v>
      </c>
      <c r="J78" s="26" t="s">
        <v>398</v>
      </c>
      <c r="K78" s="33"/>
      <c r="L78" s="21"/>
      <c r="M78" s="21">
        <v>1</v>
      </c>
      <c r="N78" s="21"/>
      <c r="O78" s="26"/>
      <c r="P78" s="21" t="s">
        <v>496</v>
      </c>
      <c r="Q78" s="21"/>
      <c r="R78" s="21"/>
      <c r="S78" s="109"/>
      <c r="T78" s="109"/>
    </row>
    <row r="79" spans="1:20" ht="76.5" hidden="1" x14ac:dyDescent="0.2">
      <c r="A79" s="21">
        <v>201</v>
      </c>
      <c r="B79" s="21" t="s">
        <v>418</v>
      </c>
      <c r="C79" s="21" t="s">
        <v>419</v>
      </c>
      <c r="D79" s="22" t="s">
        <v>420</v>
      </c>
      <c r="E79" s="21"/>
      <c r="F79" s="33">
        <v>7</v>
      </c>
      <c r="G79" s="33" t="s">
        <v>115</v>
      </c>
      <c r="H79" s="33">
        <v>7</v>
      </c>
      <c r="I79" s="26" t="s">
        <v>467</v>
      </c>
      <c r="J79" s="26"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c r="R79" s="102">
        <v>42648</v>
      </c>
      <c r="S79" s="109"/>
      <c r="T79" s="109"/>
    </row>
    <row r="80" spans="1:20" ht="25.5" x14ac:dyDescent="0.2">
      <c r="A80" s="21">
        <v>146</v>
      </c>
      <c r="B80" s="21" t="s">
        <v>307</v>
      </c>
      <c r="C80" s="21" t="s">
        <v>308</v>
      </c>
      <c r="D80" s="22" t="s">
        <v>309</v>
      </c>
      <c r="E80" s="21"/>
      <c r="F80" s="33">
        <v>5</v>
      </c>
      <c r="G80" s="33" t="s">
        <v>342</v>
      </c>
      <c r="H80" s="33">
        <v>17</v>
      </c>
      <c r="I80" s="26" t="s">
        <v>343</v>
      </c>
      <c r="J80" s="21" t="s">
        <v>312</v>
      </c>
      <c r="K80" s="33" t="s">
        <v>47</v>
      </c>
      <c r="L80" s="21"/>
      <c r="M80" s="21">
        <v>2</v>
      </c>
      <c r="N80" s="21"/>
      <c r="O80" s="26"/>
      <c r="P80" s="21" t="s">
        <v>494</v>
      </c>
      <c r="Q80" s="21" t="s">
        <v>521</v>
      </c>
      <c r="R80" s="21"/>
      <c r="S80" s="109"/>
      <c r="T80" s="109"/>
    </row>
    <row r="81" spans="1:20" ht="25.5" x14ac:dyDescent="0.2">
      <c r="A81" s="21">
        <v>33</v>
      </c>
      <c r="B81" s="21" t="s">
        <v>100</v>
      </c>
      <c r="C81" s="21" t="s">
        <v>101</v>
      </c>
      <c r="D81" s="22" t="s">
        <v>102</v>
      </c>
      <c r="E81" s="84">
        <v>441293886490</v>
      </c>
      <c r="F81" s="33">
        <v>3</v>
      </c>
      <c r="G81" s="33" t="s">
        <v>103</v>
      </c>
      <c r="H81" s="33">
        <v>3</v>
      </c>
      <c r="I81" s="26" t="s">
        <v>104</v>
      </c>
      <c r="J81" s="26" t="s">
        <v>105</v>
      </c>
      <c r="K81" s="33" t="s">
        <v>47</v>
      </c>
      <c r="L81" s="21"/>
      <c r="M81" s="21">
        <v>1</v>
      </c>
      <c r="N81" s="21" t="s">
        <v>487</v>
      </c>
      <c r="O81" s="26" t="s">
        <v>510</v>
      </c>
      <c r="P81" s="21" t="s">
        <v>494</v>
      </c>
      <c r="Q81" s="21" t="s">
        <v>512</v>
      </c>
      <c r="R81" s="102">
        <v>42655</v>
      </c>
      <c r="S81" s="109"/>
      <c r="T81" s="109"/>
    </row>
    <row r="82" spans="1:20" ht="25.5" x14ac:dyDescent="0.2">
      <c r="A82" s="21">
        <v>34</v>
      </c>
      <c r="B82" s="21" t="s">
        <v>100</v>
      </c>
      <c r="C82" s="21" t="s">
        <v>101</v>
      </c>
      <c r="D82" s="22" t="s">
        <v>102</v>
      </c>
      <c r="E82" s="84">
        <v>441293886490</v>
      </c>
      <c r="F82" s="33">
        <v>3</v>
      </c>
      <c r="G82" s="33" t="s">
        <v>103</v>
      </c>
      <c r="H82" s="33">
        <v>5</v>
      </c>
      <c r="I82" s="26" t="s">
        <v>106</v>
      </c>
      <c r="J82" s="26" t="s">
        <v>107</v>
      </c>
      <c r="K82" s="33" t="s">
        <v>47</v>
      </c>
      <c r="L82" s="21"/>
      <c r="M82" s="21">
        <v>1</v>
      </c>
      <c r="N82" s="21" t="s">
        <v>487</v>
      </c>
      <c r="O82" s="26" t="s">
        <v>510</v>
      </c>
      <c r="P82" s="21" t="s">
        <v>494</v>
      </c>
      <c r="Q82" s="21" t="s">
        <v>512</v>
      </c>
      <c r="R82" s="102">
        <v>42655</v>
      </c>
      <c r="S82" s="109"/>
      <c r="T82" s="109"/>
    </row>
    <row r="83" spans="1:20" ht="25.5" x14ac:dyDescent="0.2">
      <c r="A83" s="21">
        <v>66</v>
      </c>
      <c r="B83" s="21" t="s">
        <v>189</v>
      </c>
      <c r="C83" s="21" t="s">
        <v>190</v>
      </c>
      <c r="D83" s="83" t="s">
        <v>191</v>
      </c>
      <c r="E83" s="21"/>
      <c r="F83" s="33">
        <v>3</v>
      </c>
      <c r="G83" s="33" t="s">
        <v>103</v>
      </c>
      <c r="H83" s="33">
        <v>5</v>
      </c>
      <c r="I83" s="26" t="s">
        <v>201</v>
      </c>
      <c r="J83" s="26" t="s">
        <v>202</v>
      </c>
      <c r="K83" s="33" t="s">
        <v>41</v>
      </c>
      <c r="L83" s="21"/>
      <c r="M83" s="21">
        <v>1</v>
      </c>
      <c r="N83" s="21" t="s">
        <v>487</v>
      </c>
      <c r="O83" s="26" t="s">
        <v>520</v>
      </c>
      <c r="P83" s="21" t="s">
        <v>494</v>
      </c>
      <c r="Q83" s="21" t="s">
        <v>512</v>
      </c>
      <c r="R83" s="102">
        <v>42655</v>
      </c>
      <c r="S83" s="109"/>
      <c r="T83" s="109"/>
    </row>
    <row r="84" spans="1:20" ht="102" x14ac:dyDescent="0.2">
      <c r="A84" s="21">
        <v>67</v>
      </c>
      <c r="B84" s="21" t="s">
        <v>189</v>
      </c>
      <c r="C84" s="21" t="s">
        <v>190</v>
      </c>
      <c r="D84" s="83" t="s">
        <v>191</v>
      </c>
      <c r="E84" s="21"/>
      <c r="F84" s="33">
        <v>3</v>
      </c>
      <c r="G84" s="33" t="s">
        <v>103</v>
      </c>
      <c r="H84" s="33">
        <v>6</v>
      </c>
      <c r="I84" s="26" t="s">
        <v>203</v>
      </c>
      <c r="J84" s="26" t="s">
        <v>204</v>
      </c>
      <c r="K84" s="33" t="s">
        <v>47</v>
      </c>
      <c r="L84" s="21"/>
      <c r="M84" s="21">
        <v>2</v>
      </c>
      <c r="N84" s="21" t="s">
        <v>487</v>
      </c>
      <c r="O84" s="26"/>
      <c r="P84" s="21" t="s">
        <v>494</v>
      </c>
      <c r="Q84" s="21"/>
      <c r="R84" s="21"/>
      <c r="S84" s="109"/>
      <c r="T84" s="109"/>
    </row>
    <row r="85" spans="1:20" ht="25.5" x14ac:dyDescent="0.2">
      <c r="A85" s="21">
        <v>135</v>
      </c>
      <c r="B85" s="21" t="s">
        <v>307</v>
      </c>
      <c r="C85" s="21" t="s">
        <v>308</v>
      </c>
      <c r="D85" s="22" t="s">
        <v>309</v>
      </c>
      <c r="E85" s="21"/>
      <c r="F85" s="33">
        <v>3</v>
      </c>
      <c r="G85" s="33" t="s">
        <v>103</v>
      </c>
      <c r="H85" s="33">
        <v>5</v>
      </c>
      <c r="I85" s="26" t="s">
        <v>321</v>
      </c>
      <c r="J85" s="21" t="s">
        <v>314</v>
      </c>
      <c r="K85" s="33" t="s">
        <v>47</v>
      </c>
      <c r="L85" s="21"/>
      <c r="M85" s="21">
        <v>1</v>
      </c>
      <c r="N85" s="21" t="s">
        <v>487</v>
      </c>
      <c r="O85" s="26" t="s">
        <v>510</v>
      </c>
      <c r="P85" s="21" t="s">
        <v>494</v>
      </c>
      <c r="Q85" s="21" t="s">
        <v>512</v>
      </c>
      <c r="R85" s="102">
        <v>42655</v>
      </c>
      <c r="S85" s="109"/>
    </row>
    <row r="86" spans="1:20" ht="25.5" x14ac:dyDescent="0.2">
      <c r="A86" s="21">
        <v>136</v>
      </c>
      <c r="B86" s="21" t="s">
        <v>307</v>
      </c>
      <c r="C86" s="21" t="s">
        <v>308</v>
      </c>
      <c r="D86" s="22" t="s">
        <v>309</v>
      </c>
      <c r="E86" s="21"/>
      <c r="F86" s="33">
        <v>3</v>
      </c>
      <c r="G86" s="33" t="s">
        <v>103</v>
      </c>
      <c r="H86" s="33">
        <v>6</v>
      </c>
      <c r="I86" s="26" t="s">
        <v>322</v>
      </c>
      <c r="J86" s="21" t="s">
        <v>314</v>
      </c>
      <c r="K86" s="33" t="s">
        <v>47</v>
      </c>
      <c r="L86" s="21"/>
      <c r="M86" s="21">
        <v>1</v>
      </c>
      <c r="N86" s="21" t="s">
        <v>487</v>
      </c>
      <c r="O86" s="26" t="s">
        <v>510</v>
      </c>
      <c r="P86" s="21" t="s">
        <v>494</v>
      </c>
      <c r="Q86" s="21" t="s">
        <v>512</v>
      </c>
      <c r="R86" s="102">
        <v>42655</v>
      </c>
      <c r="S86" s="109"/>
    </row>
    <row r="87" spans="1:20" ht="89.25" hidden="1" x14ac:dyDescent="0.2">
      <c r="A87" s="21">
        <v>137</v>
      </c>
      <c r="B87" s="21" t="s">
        <v>307</v>
      </c>
      <c r="C87" s="21" t="s">
        <v>308</v>
      </c>
      <c r="D87" s="22" t="s">
        <v>309</v>
      </c>
      <c r="E87" s="21"/>
      <c r="F87" s="33">
        <v>3</v>
      </c>
      <c r="G87" s="33" t="s">
        <v>103</v>
      </c>
      <c r="H87" s="33">
        <v>8</v>
      </c>
      <c r="I87" s="26" t="s">
        <v>323</v>
      </c>
      <c r="J87" s="21" t="s">
        <v>324</v>
      </c>
      <c r="K87" s="33" t="s">
        <v>47</v>
      </c>
      <c r="L87" s="21"/>
      <c r="M87" s="21">
        <v>3</v>
      </c>
      <c r="N87" s="21" t="s">
        <v>487</v>
      </c>
      <c r="O87" s="26"/>
      <c r="P87" s="21" t="s">
        <v>495</v>
      </c>
      <c r="Q87" s="26" t="s">
        <v>526</v>
      </c>
      <c r="R87" s="102">
        <v>42655</v>
      </c>
      <c r="S87" s="106"/>
    </row>
    <row r="88" spans="1:20" ht="38.25" x14ac:dyDescent="0.2">
      <c r="A88" s="21">
        <v>156</v>
      </c>
      <c r="B88" s="21" t="s">
        <v>357</v>
      </c>
      <c r="C88" s="21" t="s">
        <v>358</v>
      </c>
      <c r="D88" s="22" t="s">
        <v>359</v>
      </c>
      <c r="E88" s="21" t="s">
        <v>360</v>
      </c>
      <c r="F88" s="33">
        <v>3</v>
      </c>
      <c r="G88" s="33" t="s">
        <v>103</v>
      </c>
      <c r="H88" s="33">
        <v>11</v>
      </c>
      <c r="I88" s="26" t="s">
        <v>371</v>
      </c>
      <c r="J88" s="26" t="s">
        <v>372</v>
      </c>
      <c r="K88" s="33" t="s">
        <v>364</v>
      </c>
      <c r="L88" s="21"/>
      <c r="M88" s="21">
        <v>1</v>
      </c>
      <c r="N88" s="21" t="s">
        <v>487</v>
      </c>
      <c r="O88" s="26" t="s">
        <v>510</v>
      </c>
      <c r="P88" s="21" t="s">
        <v>494</v>
      </c>
      <c r="Q88" s="21" t="s">
        <v>512</v>
      </c>
      <c r="R88" s="102">
        <v>42655</v>
      </c>
      <c r="S88" s="109"/>
    </row>
    <row r="89" spans="1:20" ht="25.5" x14ac:dyDescent="0.2">
      <c r="A89" s="21">
        <v>35</v>
      </c>
      <c r="B89" s="21" t="s">
        <v>100</v>
      </c>
      <c r="C89" s="21" t="s">
        <v>101</v>
      </c>
      <c r="D89" s="22" t="s">
        <v>102</v>
      </c>
      <c r="E89" s="84">
        <v>441293886490</v>
      </c>
      <c r="F89" s="33">
        <v>3</v>
      </c>
      <c r="G89" s="33" t="s">
        <v>108</v>
      </c>
      <c r="H89" s="33">
        <v>13</v>
      </c>
      <c r="I89" s="26" t="s">
        <v>109</v>
      </c>
      <c r="J89" s="26" t="s">
        <v>105</v>
      </c>
      <c r="K89" s="33" t="s">
        <v>47</v>
      </c>
      <c r="L89" s="21"/>
      <c r="M89" s="21">
        <v>1</v>
      </c>
      <c r="N89" s="21" t="s">
        <v>487</v>
      </c>
      <c r="O89" s="26" t="s">
        <v>510</v>
      </c>
      <c r="P89" s="21" t="s">
        <v>494</v>
      </c>
      <c r="Q89" s="21" t="s">
        <v>512</v>
      </c>
      <c r="R89" s="102">
        <v>42655</v>
      </c>
      <c r="S89" s="109"/>
    </row>
    <row r="90" spans="1:20" ht="38.25" hidden="1" x14ac:dyDescent="0.2">
      <c r="A90" s="21">
        <v>68</v>
      </c>
      <c r="B90" s="21" t="s">
        <v>189</v>
      </c>
      <c r="C90" s="21" t="s">
        <v>190</v>
      </c>
      <c r="D90" s="83" t="s">
        <v>191</v>
      </c>
      <c r="E90" s="21"/>
      <c r="F90" s="33">
        <v>3</v>
      </c>
      <c r="G90" s="33" t="s">
        <v>108</v>
      </c>
      <c r="H90" s="33">
        <v>16</v>
      </c>
      <c r="I90" s="26" t="s">
        <v>205</v>
      </c>
      <c r="J90" s="26" t="s">
        <v>206</v>
      </c>
      <c r="K90" s="33" t="s">
        <v>47</v>
      </c>
      <c r="L90" s="21"/>
      <c r="M90" s="21">
        <v>2</v>
      </c>
      <c r="N90" s="21"/>
      <c r="O90" s="26"/>
      <c r="P90" s="21" t="s">
        <v>495</v>
      </c>
      <c r="Q90" s="21"/>
      <c r="R90" s="21"/>
      <c r="S90" s="109"/>
    </row>
    <row r="91" spans="1:20" ht="38.25" x14ac:dyDescent="0.2">
      <c r="A91" s="21">
        <v>138</v>
      </c>
      <c r="B91" s="21" t="s">
        <v>307</v>
      </c>
      <c r="C91" s="21" t="s">
        <v>308</v>
      </c>
      <c r="D91" s="22" t="s">
        <v>309</v>
      </c>
      <c r="E91" s="21"/>
      <c r="F91" s="33">
        <v>3</v>
      </c>
      <c r="G91" s="33" t="s">
        <v>108</v>
      </c>
      <c r="H91" s="33">
        <v>17</v>
      </c>
      <c r="I91" s="26" t="s">
        <v>323</v>
      </c>
      <c r="J91" s="21" t="s">
        <v>324</v>
      </c>
      <c r="K91" s="33" t="s">
        <v>47</v>
      </c>
      <c r="L91" s="21"/>
      <c r="M91" s="21">
        <v>3</v>
      </c>
      <c r="N91" s="21"/>
      <c r="O91" s="26"/>
      <c r="P91" s="21" t="s">
        <v>494</v>
      </c>
      <c r="Q91" s="21"/>
      <c r="R91" s="21"/>
    </row>
    <row r="92" spans="1:20" ht="25.5" x14ac:dyDescent="0.2">
      <c r="A92" s="21">
        <v>139</v>
      </c>
      <c r="B92" s="21" t="s">
        <v>307</v>
      </c>
      <c r="C92" s="21" t="s">
        <v>308</v>
      </c>
      <c r="D92" s="22" t="s">
        <v>309</v>
      </c>
      <c r="E92" s="21"/>
      <c r="F92" s="33">
        <v>3</v>
      </c>
      <c r="G92" s="33" t="s">
        <v>108</v>
      </c>
      <c r="H92" s="33">
        <v>17</v>
      </c>
      <c r="I92" s="26" t="s">
        <v>325</v>
      </c>
      <c r="J92" s="21" t="s">
        <v>314</v>
      </c>
      <c r="K92" s="33" t="s">
        <v>47</v>
      </c>
      <c r="L92" s="21"/>
      <c r="M92" s="21">
        <v>1</v>
      </c>
      <c r="N92" s="21" t="s">
        <v>487</v>
      </c>
      <c r="O92" s="26" t="s">
        <v>510</v>
      </c>
      <c r="P92" s="21" t="s">
        <v>494</v>
      </c>
      <c r="Q92" s="21"/>
      <c r="R92" s="110">
        <v>42671</v>
      </c>
    </row>
    <row r="93" spans="1:20" ht="89.25" x14ac:dyDescent="0.2">
      <c r="A93" s="21">
        <v>140</v>
      </c>
      <c r="B93" s="21" t="s">
        <v>307</v>
      </c>
      <c r="C93" s="21" t="s">
        <v>308</v>
      </c>
      <c r="D93" s="22" t="s">
        <v>309</v>
      </c>
      <c r="E93" s="21"/>
      <c r="F93" s="33">
        <v>3</v>
      </c>
      <c r="G93" s="33" t="s">
        <v>326</v>
      </c>
      <c r="H93" s="33">
        <v>21</v>
      </c>
      <c r="I93" s="26" t="s">
        <v>327</v>
      </c>
      <c r="J93" s="21" t="s">
        <v>328</v>
      </c>
      <c r="K93" s="33" t="s">
        <v>47</v>
      </c>
      <c r="L93" s="21"/>
      <c r="M93" s="21">
        <v>2</v>
      </c>
      <c r="N93" s="21"/>
      <c r="O93" s="26"/>
      <c r="P93" s="21" t="s">
        <v>494</v>
      </c>
      <c r="Q93" s="21"/>
      <c r="R93" s="21"/>
    </row>
    <row r="94" spans="1:20" ht="25.5" x14ac:dyDescent="0.2">
      <c r="A94" s="21">
        <v>187</v>
      </c>
      <c r="B94" s="21" t="s">
        <v>418</v>
      </c>
      <c r="C94" s="21" t="s">
        <v>419</v>
      </c>
      <c r="D94" s="22" t="s">
        <v>420</v>
      </c>
      <c r="E94" s="21"/>
      <c r="F94" s="33">
        <v>3</v>
      </c>
      <c r="G94" s="33" t="s">
        <v>326</v>
      </c>
      <c r="H94" s="33">
        <v>18</v>
      </c>
      <c r="I94" s="26" t="s">
        <v>438</v>
      </c>
      <c r="J94" s="26" t="s">
        <v>439</v>
      </c>
      <c r="K94" s="33" t="s">
        <v>423</v>
      </c>
      <c r="L94" s="21"/>
      <c r="M94" s="21">
        <v>3</v>
      </c>
      <c r="N94" s="21" t="str">
        <f>VLOOKUP(A94,'LB126 (by author)'!$1:$1048576,13)</f>
        <v>revised</v>
      </c>
      <c r="O94" s="26" t="str">
        <f>VLOOKUP(A94,'LB126 (by author)'!$1:$1048576,14)</f>
        <v>Figure 5-9c is added</v>
      </c>
      <c r="P94" s="21" t="s">
        <v>494</v>
      </c>
      <c r="Q94" s="21" t="s">
        <v>512</v>
      </c>
      <c r="R94" s="102">
        <v>42641</v>
      </c>
    </row>
    <row r="95" spans="1:20" ht="25.5" x14ac:dyDescent="0.2">
      <c r="A95" s="21">
        <v>50</v>
      </c>
      <c r="B95" s="21" t="s">
        <v>137</v>
      </c>
      <c r="C95" s="21" t="s">
        <v>138</v>
      </c>
      <c r="D95" s="22" t="s">
        <v>139</v>
      </c>
      <c r="E95" s="23" t="s">
        <v>140</v>
      </c>
      <c r="F95" s="33">
        <v>3</v>
      </c>
      <c r="G95" s="33" t="s">
        <v>151</v>
      </c>
      <c r="H95" s="33" t="s">
        <v>152</v>
      </c>
      <c r="I95" s="21" t="s">
        <v>153</v>
      </c>
      <c r="J95" s="21" t="s">
        <v>154</v>
      </c>
      <c r="K95" s="33" t="s">
        <v>144</v>
      </c>
      <c r="L95" s="21"/>
      <c r="M95" s="21">
        <v>1</v>
      </c>
      <c r="N95" s="21" t="s">
        <v>487</v>
      </c>
      <c r="O95" s="26" t="s">
        <v>510</v>
      </c>
      <c r="P95" s="21" t="s">
        <v>494</v>
      </c>
      <c r="Q95" s="21" t="s">
        <v>512</v>
      </c>
      <c r="R95" s="110">
        <v>42671</v>
      </c>
    </row>
    <row r="96" spans="1:20" ht="25.5" x14ac:dyDescent="0.2">
      <c r="A96" s="21">
        <v>124</v>
      </c>
      <c r="B96" s="21" t="s">
        <v>294</v>
      </c>
      <c r="C96" s="21" t="s">
        <v>295</v>
      </c>
      <c r="D96" s="22" t="s">
        <v>296</v>
      </c>
      <c r="E96" s="21"/>
      <c r="F96" s="33">
        <v>4</v>
      </c>
      <c r="G96" s="33" t="s">
        <v>297</v>
      </c>
      <c r="H96" s="33">
        <v>5</v>
      </c>
      <c r="I96" s="26" t="s">
        <v>298</v>
      </c>
      <c r="J96" s="26" t="s">
        <v>299</v>
      </c>
      <c r="K96" s="33" t="s">
        <v>300</v>
      </c>
      <c r="L96" s="21"/>
      <c r="M96" s="21">
        <v>1</v>
      </c>
      <c r="N96" s="21" t="s">
        <v>487</v>
      </c>
      <c r="O96" s="26" t="s">
        <v>543</v>
      </c>
      <c r="P96" s="21" t="s">
        <v>494</v>
      </c>
      <c r="Q96" s="21" t="s">
        <v>512</v>
      </c>
      <c r="R96" s="110">
        <v>42676</v>
      </c>
    </row>
    <row r="97" spans="1:19" ht="38.25" x14ac:dyDescent="0.2">
      <c r="A97" s="21">
        <v>141</v>
      </c>
      <c r="B97" s="21" t="s">
        <v>307</v>
      </c>
      <c r="C97" s="21" t="s">
        <v>308</v>
      </c>
      <c r="D97" s="22" t="s">
        <v>309</v>
      </c>
      <c r="E97" s="21"/>
      <c r="F97" s="33">
        <v>3</v>
      </c>
      <c r="G97" s="33" t="s">
        <v>329</v>
      </c>
      <c r="H97" s="33">
        <v>32</v>
      </c>
      <c r="I97" s="26" t="s">
        <v>330</v>
      </c>
      <c r="J97" s="21" t="s">
        <v>331</v>
      </c>
      <c r="K97" s="33" t="s">
        <v>47</v>
      </c>
      <c r="L97" s="21"/>
      <c r="M97" s="21">
        <v>1</v>
      </c>
      <c r="N97" s="21"/>
      <c r="O97" s="26"/>
      <c r="P97" s="21" t="s">
        <v>494</v>
      </c>
      <c r="Q97" s="21"/>
      <c r="R97" s="21"/>
    </row>
    <row r="98" spans="1:19" ht="25.5" x14ac:dyDescent="0.2">
      <c r="A98" s="21">
        <v>188</v>
      </c>
      <c r="B98" s="21" t="s">
        <v>418</v>
      </c>
      <c r="C98" s="21" t="s">
        <v>419</v>
      </c>
      <c r="D98" s="22" t="s">
        <v>420</v>
      </c>
      <c r="E98" s="21"/>
      <c r="F98" s="33">
        <v>3</v>
      </c>
      <c r="G98" s="33" t="s">
        <v>329</v>
      </c>
      <c r="H98" s="33">
        <v>32</v>
      </c>
      <c r="I98" s="26" t="s">
        <v>440</v>
      </c>
      <c r="J98" s="26" t="s">
        <v>441</v>
      </c>
      <c r="K98" s="33" t="s">
        <v>364</v>
      </c>
      <c r="L98" s="21"/>
      <c r="M98" s="21">
        <v>3</v>
      </c>
      <c r="N98" s="21" t="str">
        <f>VLOOKUP(A98,'LB126 (by author)'!$1:$1048576,13)</f>
        <v>revised</v>
      </c>
      <c r="O98" s="26" t="str">
        <f>VLOOKUP(A98,'LB126 (by author)'!$1:$1048576,14)</f>
        <v>Revised as proposed.</v>
      </c>
      <c r="P98" s="21" t="s">
        <v>494</v>
      </c>
      <c r="Q98" s="21" t="s">
        <v>512</v>
      </c>
      <c r="R98" s="102">
        <v>42641</v>
      </c>
    </row>
    <row r="99" spans="1:19" ht="89.25" x14ac:dyDescent="0.2">
      <c r="A99" s="21">
        <v>189</v>
      </c>
      <c r="B99" s="21" t="s">
        <v>418</v>
      </c>
      <c r="C99" s="21" t="s">
        <v>419</v>
      </c>
      <c r="D99" s="22" t="s">
        <v>420</v>
      </c>
      <c r="E99" s="21"/>
      <c r="F99" s="33">
        <v>4</v>
      </c>
      <c r="G99" s="33" t="s">
        <v>329</v>
      </c>
      <c r="H99" s="33">
        <v>1</v>
      </c>
      <c r="I99" s="26" t="s">
        <v>442</v>
      </c>
      <c r="J99" s="26"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t="s">
        <v>512</v>
      </c>
      <c r="R99" s="102">
        <v>42648</v>
      </c>
    </row>
    <row r="100" spans="1:19" ht="25.5" hidden="1" x14ac:dyDescent="0.2">
      <c r="A100" s="21">
        <v>190</v>
      </c>
      <c r="B100" s="21" t="s">
        <v>418</v>
      </c>
      <c r="C100" s="21" t="s">
        <v>419</v>
      </c>
      <c r="D100" s="22" t="s">
        <v>420</v>
      </c>
      <c r="E100" s="21"/>
      <c r="F100" s="33">
        <v>4</v>
      </c>
      <c r="G100" s="33" t="s">
        <v>444</v>
      </c>
      <c r="H100" s="33">
        <v>8</v>
      </c>
      <c r="I100" s="26" t="s">
        <v>445</v>
      </c>
      <c r="J100" s="26" t="s">
        <v>446</v>
      </c>
      <c r="K100" s="33" t="s">
        <v>364</v>
      </c>
      <c r="L100" s="21"/>
      <c r="M100" s="21">
        <v>1</v>
      </c>
      <c r="N100" s="21" t="s">
        <v>487</v>
      </c>
      <c r="O100" s="26" t="str">
        <f>VLOOKUP(A100,'LB126 (by author)'!$1:$1048576,14)</f>
        <v>Specified in IEEE802.11-2012.</v>
      </c>
      <c r="P100" s="21" t="s">
        <v>496</v>
      </c>
      <c r="Q100" s="21" t="s">
        <v>512</v>
      </c>
      <c r="R100" s="102">
        <v>42648</v>
      </c>
    </row>
    <row r="101" spans="1:19" ht="38.25" hidden="1" x14ac:dyDescent="0.2">
      <c r="A101" s="21">
        <v>165</v>
      </c>
      <c r="B101" s="21" t="s">
        <v>375</v>
      </c>
      <c r="C101" s="21" t="s">
        <v>376</v>
      </c>
      <c r="D101" s="22" t="s">
        <v>377</v>
      </c>
      <c r="E101" s="21" t="s">
        <v>378</v>
      </c>
      <c r="F101" s="33">
        <v>4</v>
      </c>
      <c r="G101" s="33" t="s">
        <v>394</v>
      </c>
      <c r="H101" s="33">
        <v>8</v>
      </c>
      <c r="I101" s="26" t="s">
        <v>395</v>
      </c>
      <c r="J101" s="26" t="s">
        <v>396</v>
      </c>
      <c r="K101" s="33"/>
      <c r="L101" s="21"/>
      <c r="M101" s="21">
        <v>1</v>
      </c>
      <c r="N101" s="21"/>
      <c r="O101" s="26"/>
      <c r="P101" s="21" t="s">
        <v>496</v>
      </c>
      <c r="Q101" s="21"/>
      <c r="R101" s="21"/>
    </row>
    <row r="102" spans="1:19" ht="38.25" x14ac:dyDescent="0.2">
      <c r="A102" s="21">
        <v>142</v>
      </c>
      <c r="B102" s="21" t="s">
        <v>307</v>
      </c>
      <c r="C102" s="21" t="s">
        <v>308</v>
      </c>
      <c r="D102" s="22" t="s">
        <v>309</v>
      </c>
      <c r="E102" s="21"/>
      <c r="F102" s="33">
        <v>4</v>
      </c>
      <c r="G102" s="33" t="s">
        <v>332</v>
      </c>
      <c r="H102" s="33">
        <v>17</v>
      </c>
      <c r="I102" s="26" t="s">
        <v>333</v>
      </c>
      <c r="J102" s="21" t="s">
        <v>334</v>
      </c>
      <c r="K102" s="33" t="s">
        <v>47</v>
      </c>
      <c r="L102" s="21"/>
      <c r="M102" s="21">
        <v>3</v>
      </c>
      <c r="N102" s="21"/>
      <c r="O102" s="26"/>
      <c r="P102" s="21" t="s">
        <v>494</v>
      </c>
      <c r="Q102" s="21"/>
      <c r="R102" s="21"/>
    </row>
    <row r="103" spans="1:19" ht="25.5" x14ac:dyDescent="0.2">
      <c r="A103" s="21">
        <v>166</v>
      </c>
      <c r="B103" s="21" t="s">
        <v>375</v>
      </c>
      <c r="C103" s="21" t="s">
        <v>376</v>
      </c>
      <c r="D103" s="22" t="s">
        <v>377</v>
      </c>
      <c r="E103" s="21" t="s">
        <v>378</v>
      </c>
      <c r="F103" s="33">
        <v>4</v>
      </c>
      <c r="G103" s="33" t="s">
        <v>332</v>
      </c>
      <c r="H103" s="33">
        <v>16</v>
      </c>
      <c r="I103" s="26" t="s">
        <v>397</v>
      </c>
      <c r="J103" s="26" t="s">
        <v>398</v>
      </c>
      <c r="K103" s="33"/>
      <c r="L103" s="21"/>
      <c r="M103" s="21">
        <v>3</v>
      </c>
      <c r="N103" s="21" t="s">
        <v>487</v>
      </c>
      <c r="O103" s="26" t="s">
        <v>498</v>
      </c>
      <c r="P103" s="21" t="s">
        <v>494</v>
      </c>
      <c r="Q103" s="21"/>
      <c r="R103" s="21"/>
    </row>
    <row r="104" spans="1:19" ht="25.5" x14ac:dyDescent="0.2">
      <c r="A104" s="21">
        <v>167</v>
      </c>
      <c r="B104" s="21" t="s">
        <v>375</v>
      </c>
      <c r="C104" s="21" t="s">
        <v>376</v>
      </c>
      <c r="D104" s="22" t="s">
        <v>377</v>
      </c>
      <c r="E104" s="21" t="s">
        <v>378</v>
      </c>
      <c r="F104" s="33">
        <v>4</v>
      </c>
      <c r="G104" s="33" t="s">
        <v>332</v>
      </c>
      <c r="H104" s="33">
        <v>18</v>
      </c>
      <c r="I104" s="26" t="s">
        <v>397</v>
      </c>
      <c r="J104" s="26" t="s">
        <v>398</v>
      </c>
      <c r="K104" s="33"/>
      <c r="L104" s="21"/>
      <c r="M104" s="21">
        <v>3</v>
      </c>
      <c r="N104" s="21" t="s">
        <v>487</v>
      </c>
      <c r="O104" s="26" t="s">
        <v>498</v>
      </c>
      <c r="P104" s="21" t="s">
        <v>494</v>
      </c>
      <c r="Q104" s="21"/>
      <c r="R104" s="21"/>
      <c r="S104" s="109"/>
    </row>
    <row r="105" spans="1:19" ht="25.5" x14ac:dyDescent="0.2">
      <c r="A105" s="21">
        <v>168</v>
      </c>
      <c r="B105" s="21" t="s">
        <v>375</v>
      </c>
      <c r="C105" s="21" t="s">
        <v>376</v>
      </c>
      <c r="D105" s="22" t="s">
        <v>377</v>
      </c>
      <c r="E105" s="21" t="s">
        <v>378</v>
      </c>
      <c r="F105" s="33">
        <v>4</v>
      </c>
      <c r="G105" s="33" t="s">
        <v>332</v>
      </c>
      <c r="H105" s="33">
        <v>19</v>
      </c>
      <c r="I105" s="26" t="s">
        <v>397</v>
      </c>
      <c r="J105" s="26" t="s">
        <v>398</v>
      </c>
      <c r="K105" s="33"/>
      <c r="L105" s="21"/>
      <c r="M105" s="21">
        <v>3</v>
      </c>
      <c r="N105" s="21" t="s">
        <v>487</v>
      </c>
      <c r="O105" s="26" t="s">
        <v>498</v>
      </c>
      <c r="P105" s="21" t="s">
        <v>494</v>
      </c>
      <c r="Q105" s="21"/>
      <c r="R105" s="21"/>
      <c r="S105" s="109"/>
    </row>
    <row r="106" spans="1:19" ht="25.5" x14ac:dyDescent="0.2">
      <c r="A106" s="21">
        <v>125</v>
      </c>
      <c r="B106" s="21" t="s">
        <v>294</v>
      </c>
      <c r="C106" s="21" t="s">
        <v>295</v>
      </c>
      <c r="D106" s="22" t="s">
        <v>296</v>
      </c>
      <c r="E106" s="21"/>
      <c r="F106" s="33">
        <v>4</v>
      </c>
      <c r="G106" s="33" t="s">
        <v>301</v>
      </c>
      <c r="H106" s="33">
        <v>26</v>
      </c>
      <c r="I106" s="26" t="s">
        <v>302</v>
      </c>
      <c r="J106" s="21" t="s">
        <v>303</v>
      </c>
      <c r="K106" s="33" t="s">
        <v>300</v>
      </c>
      <c r="L106" s="21"/>
      <c r="M106" s="21">
        <v>1</v>
      </c>
      <c r="N106" s="21" t="s">
        <v>487</v>
      </c>
      <c r="O106" s="26" t="s">
        <v>510</v>
      </c>
      <c r="P106" s="21" t="s">
        <v>494</v>
      </c>
      <c r="Q106" s="21" t="s">
        <v>512</v>
      </c>
      <c r="R106" s="102">
        <v>42655</v>
      </c>
      <c r="S106" s="109"/>
    </row>
    <row r="107" spans="1:19" ht="63.75" x14ac:dyDescent="0.2">
      <c r="A107" s="21">
        <v>143</v>
      </c>
      <c r="B107" s="21" t="s">
        <v>307</v>
      </c>
      <c r="C107" s="21" t="s">
        <v>308</v>
      </c>
      <c r="D107" s="22" t="s">
        <v>309</v>
      </c>
      <c r="E107" s="21"/>
      <c r="F107" s="33">
        <v>5</v>
      </c>
      <c r="G107" s="33" t="s">
        <v>335</v>
      </c>
      <c r="H107" s="33">
        <v>4</v>
      </c>
      <c r="I107" s="26" t="s">
        <v>336</v>
      </c>
      <c r="J107" s="21" t="s">
        <v>337</v>
      </c>
      <c r="K107" s="33" t="s">
        <v>47</v>
      </c>
      <c r="L107" s="21"/>
      <c r="M107" s="21">
        <v>3</v>
      </c>
      <c r="N107" s="21"/>
      <c r="O107" s="26" t="s">
        <v>499</v>
      </c>
      <c r="P107" s="21" t="s">
        <v>494</v>
      </c>
      <c r="Q107" s="21"/>
      <c r="R107" s="21"/>
      <c r="S107" s="109"/>
    </row>
    <row r="108" spans="1:19" ht="25.5" x14ac:dyDescent="0.2">
      <c r="A108" s="21">
        <v>144</v>
      </c>
      <c r="B108" s="21" t="s">
        <v>307</v>
      </c>
      <c r="C108" s="21" t="s">
        <v>308</v>
      </c>
      <c r="D108" s="22" t="s">
        <v>309</v>
      </c>
      <c r="E108" s="21"/>
      <c r="F108" s="33">
        <v>5</v>
      </c>
      <c r="G108" s="33" t="s">
        <v>335</v>
      </c>
      <c r="H108" s="33">
        <v>4</v>
      </c>
      <c r="I108" s="26" t="s">
        <v>338</v>
      </c>
      <c r="J108" s="21" t="s">
        <v>337</v>
      </c>
      <c r="K108" s="33" t="s">
        <v>47</v>
      </c>
      <c r="L108" s="21"/>
      <c r="M108" s="21">
        <v>3</v>
      </c>
      <c r="N108" s="21"/>
      <c r="O108" s="26"/>
      <c r="P108" s="21" t="s">
        <v>494</v>
      </c>
      <c r="Q108" s="21"/>
      <c r="R108" s="21"/>
      <c r="S108" s="109"/>
    </row>
    <row r="109" spans="1:19" x14ac:dyDescent="0.2">
      <c r="A109" s="21">
        <v>157</v>
      </c>
      <c r="B109" s="21" t="s">
        <v>357</v>
      </c>
      <c r="C109" s="21" t="s">
        <v>358</v>
      </c>
      <c r="D109" s="22" t="s">
        <v>359</v>
      </c>
      <c r="E109" s="21" t="s">
        <v>360</v>
      </c>
      <c r="F109" s="33">
        <v>4</v>
      </c>
      <c r="G109" s="33" t="s">
        <v>335</v>
      </c>
      <c r="H109" s="33">
        <v>32</v>
      </c>
      <c r="I109" s="26" t="s">
        <v>373</v>
      </c>
      <c r="J109" s="26" t="s">
        <v>374</v>
      </c>
      <c r="K109" s="33"/>
      <c r="L109" s="21"/>
      <c r="M109" s="21">
        <v>3</v>
      </c>
      <c r="N109" s="21"/>
      <c r="O109" s="26"/>
      <c r="P109" s="21" t="s">
        <v>494</v>
      </c>
      <c r="Q109" s="21"/>
      <c r="R109" s="21"/>
      <c r="S109" s="109"/>
    </row>
    <row r="110" spans="1:19" ht="51" x14ac:dyDescent="0.2">
      <c r="A110" s="21">
        <v>191</v>
      </c>
      <c r="B110" s="21" t="s">
        <v>418</v>
      </c>
      <c r="C110" s="21" t="s">
        <v>419</v>
      </c>
      <c r="D110" s="22" t="s">
        <v>420</v>
      </c>
      <c r="E110" s="21"/>
      <c r="F110" s="33">
        <v>4</v>
      </c>
      <c r="G110" s="33" t="s">
        <v>335</v>
      </c>
      <c r="H110" s="33">
        <v>29</v>
      </c>
      <c r="I110" s="26" t="s">
        <v>447</v>
      </c>
      <c r="J110" s="26" t="s">
        <v>448</v>
      </c>
      <c r="K110" s="33" t="s">
        <v>364</v>
      </c>
      <c r="L110" s="21"/>
      <c r="M110" s="21">
        <v>3</v>
      </c>
      <c r="N110" s="21" t="str">
        <f>VLOOKUP(A110,'LB126 (by author)'!$1:$1048576,13)</f>
        <v>revised</v>
      </c>
      <c r="O110" s="26" t="str">
        <f>VLOOKUP(A110,'LB126 (by author)'!$1:$1048576,14)</f>
        <v>Specified in IEEE802.11-2012.</v>
      </c>
      <c r="P110" s="21" t="s">
        <v>494</v>
      </c>
      <c r="Q110" s="21" t="s">
        <v>512</v>
      </c>
      <c r="R110" s="102">
        <v>42648</v>
      </c>
      <c r="S110" s="109"/>
    </row>
    <row r="111" spans="1:19" ht="51" x14ac:dyDescent="0.2">
      <c r="A111" s="21">
        <v>192</v>
      </c>
      <c r="B111" s="21" t="s">
        <v>418</v>
      </c>
      <c r="C111" s="21" t="s">
        <v>419</v>
      </c>
      <c r="D111" s="22" t="s">
        <v>420</v>
      </c>
      <c r="E111" s="21"/>
      <c r="F111" s="33">
        <v>4</v>
      </c>
      <c r="G111" s="33" t="s">
        <v>335</v>
      </c>
      <c r="H111" s="33">
        <v>34</v>
      </c>
      <c r="I111" s="26" t="s">
        <v>449</v>
      </c>
      <c r="J111" s="26" t="s">
        <v>450</v>
      </c>
      <c r="K111" s="33" t="s">
        <v>364</v>
      </c>
      <c r="L111" s="21"/>
      <c r="M111" s="21">
        <v>3</v>
      </c>
      <c r="N111" s="21" t="str">
        <f>VLOOKUP(A111,'LB126 (by author)'!$1:$1048576,13)</f>
        <v>rejected</v>
      </c>
      <c r="O111" s="26" t="str">
        <f>VLOOKUP(A111,'LB126 (by author)'!$1:$1048576,14)</f>
        <v>Specified in IEEE802.11-2012.</v>
      </c>
      <c r="P111" s="21" t="s">
        <v>494</v>
      </c>
      <c r="Q111" s="21" t="s">
        <v>512</v>
      </c>
      <c r="R111" s="102">
        <v>42648</v>
      </c>
      <c r="S111" s="109"/>
    </row>
    <row r="112" spans="1:19" ht="25.5" x14ac:dyDescent="0.2">
      <c r="A112" s="21">
        <v>193</v>
      </c>
      <c r="B112" s="21" t="s">
        <v>418</v>
      </c>
      <c r="C112" s="21" t="s">
        <v>419</v>
      </c>
      <c r="D112" s="22" t="s">
        <v>420</v>
      </c>
      <c r="E112" s="21"/>
      <c r="F112" s="33">
        <v>4</v>
      </c>
      <c r="G112" s="33" t="s">
        <v>335</v>
      </c>
      <c r="H112" s="33">
        <v>34</v>
      </c>
      <c r="I112" s="26" t="s">
        <v>451</v>
      </c>
      <c r="J112" s="26" t="s">
        <v>452</v>
      </c>
      <c r="K112" s="33" t="s">
        <v>364</v>
      </c>
      <c r="L112" s="21"/>
      <c r="M112" s="21">
        <v>3</v>
      </c>
      <c r="N112" s="21" t="str">
        <f>VLOOKUP(A112,'LB126 (by author)'!$1:$1048576,13)</f>
        <v>rejected</v>
      </c>
      <c r="O112" s="26" t="str">
        <f>VLOOKUP(A112,'LB126 (by author)'!$1:$1048576,14)</f>
        <v>Specified in IEEE802.11-2012.</v>
      </c>
      <c r="P112" s="21" t="s">
        <v>494</v>
      </c>
      <c r="Q112" s="21" t="s">
        <v>512</v>
      </c>
      <c r="R112" s="102">
        <v>42648</v>
      </c>
      <c r="S112" s="109"/>
    </row>
    <row r="113" spans="1:19" ht="51" x14ac:dyDescent="0.2">
      <c r="A113" s="21">
        <v>194</v>
      </c>
      <c r="B113" s="21" t="s">
        <v>418</v>
      </c>
      <c r="C113" s="21" t="s">
        <v>419</v>
      </c>
      <c r="D113" s="22" t="s">
        <v>420</v>
      </c>
      <c r="E113" s="21"/>
      <c r="F113" s="33">
        <v>4</v>
      </c>
      <c r="G113" s="33" t="s">
        <v>335</v>
      </c>
      <c r="H113" s="33">
        <v>37</v>
      </c>
      <c r="I113" s="26" t="s">
        <v>453</v>
      </c>
      <c r="J113" s="26" t="s">
        <v>454</v>
      </c>
      <c r="K113" s="33" t="s">
        <v>364</v>
      </c>
      <c r="L113" s="21"/>
      <c r="M113" s="21">
        <v>3</v>
      </c>
      <c r="N113" s="21" t="str">
        <f>VLOOKUP(A113,'LB126 (by author)'!$1:$1048576,13)</f>
        <v>rejected</v>
      </c>
      <c r="O113" s="26" t="str">
        <f>VLOOKUP(A113,'LB126 (by author)'!$1:$1048576,14)</f>
        <v>Specified in IEEE802.11-2012.</v>
      </c>
      <c r="P113" s="21" t="s">
        <v>494</v>
      </c>
      <c r="Q113" s="21" t="s">
        <v>512</v>
      </c>
      <c r="R113" s="102">
        <v>42648</v>
      </c>
      <c r="S113" s="109"/>
    </row>
    <row r="114" spans="1:19" ht="25.5" x14ac:dyDescent="0.2">
      <c r="A114" s="21">
        <v>195</v>
      </c>
      <c r="B114" s="21" t="s">
        <v>418</v>
      </c>
      <c r="C114" s="21" t="s">
        <v>419</v>
      </c>
      <c r="D114" s="22" t="s">
        <v>420</v>
      </c>
      <c r="E114" s="21"/>
      <c r="F114" s="33">
        <v>5</v>
      </c>
      <c r="G114" s="33" t="s">
        <v>335</v>
      </c>
      <c r="H114" s="33">
        <v>4</v>
      </c>
      <c r="I114" s="26" t="s">
        <v>455</v>
      </c>
      <c r="J114" s="26" t="s">
        <v>456</v>
      </c>
      <c r="K114" s="33" t="s">
        <v>364</v>
      </c>
      <c r="L114" s="21"/>
      <c r="M114" s="21">
        <v>3</v>
      </c>
      <c r="N114" s="21" t="str">
        <f>VLOOKUP(A114,'LB126 (by author)'!$1:$1048576,13)</f>
        <v>rejected</v>
      </c>
      <c r="O114" s="26" t="str">
        <f>VLOOKUP(A114,'LB126 (by author)'!$1:$1048576,14)</f>
        <v>Specified in IEEE802.11-2012.</v>
      </c>
      <c r="P114" s="21" t="s">
        <v>494</v>
      </c>
      <c r="Q114" s="21" t="s">
        <v>512</v>
      </c>
      <c r="R114" s="102">
        <v>42648</v>
      </c>
      <c r="S114" s="109"/>
    </row>
    <row r="115" spans="1:19" ht="25.5" x14ac:dyDescent="0.2">
      <c r="A115" s="21">
        <v>196</v>
      </c>
      <c r="B115" s="21" t="s">
        <v>418</v>
      </c>
      <c r="C115" s="21" t="s">
        <v>419</v>
      </c>
      <c r="D115" s="22" t="s">
        <v>420</v>
      </c>
      <c r="E115" s="21"/>
      <c r="F115" s="33">
        <v>5</v>
      </c>
      <c r="G115" s="33" t="s">
        <v>335</v>
      </c>
      <c r="H115" s="33">
        <v>4</v>
      </c>
      <c r="I115" s="26" t="s">
        <v>457</v>
      </c>
      <c r="J115" s="26" t="s">
        <v>458</v>
      </c>
      <c r="K115" s="33" t="s">
        <v>423</v>
      </c>
      <c r="L115" s="21"/>
      <c r="M115" s="21">
        <v>2</v>
      </c>
      <c r="N115" s="21" t="str">
        <f>VLOOKUP(A115,'LB126 (by author)'!$1:$1048576,13)</f>
        <v>rejected</v>
      </c>
      <c r="O115" s="26" t="str">
        <f>VLOOKUP(A115,'LB126 (by author)'!$1:$1048576,14)</f>
        <v>Specified in IEEE802.11-2012.</v>
      </c>
      <c r="P115" s="21" t="s">
        <v>494</v>
      </c>
      <c r="Q115" s="21" t="s">
        <v>512</v>
      </c>
      <c r="R115" s="102">
        <v>42648</v>
      </c>
      <c r="S115" s="109"/>
    </row>
    <row r="116" spans="1:19" ht="51" x14ac:dyDescent="0.2">
      <c r="A116" s="21">
        <v>197</v>
      </c>
      <c r="B116" s="21" t="s">
        <v>418</v>
      </c>
      <c r="C116" s="21" t="s">
        <v>419</v>
      </c>
      <c r="D116" s="22" t="s">
        <v>420</v>
      </c>
      <c r="E116" s="21"/>
      <c r="F116" s="33">
        <v>5</v>
      </c>
      <c r="G116" s="33" t="s">
        <v>335</v>
      </c>
      <c r="H116" s="33">
        <v>5</v>
      </c>
      <c r="I116" s="26" t="s">
        <v>459</v>
      </c>
      <c r="J116" s="26"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t="s">
        <v>512</v>
      </c>
      <c r="R116" s="102">
        <v>42648</v>
      </c>
      <c r="S116" s="109"/>
    </row>
    <row r="117" spans="1:19" ht="25.5" x14ac:dyDescent="0.2">
      <c r="A117" s="21">
        <v>126</v>
      </c>
      <c r="B117" s="21" t="s">
        <v>294</v>
      </c>
      <c r="C117" s="21" t="s">
        <v>295</v>
      </c>
      <c r="D117" s="22" t="s">
        <v>296</v>
      </c>
      <c r="E117" s="21"/>
      <c r="F117" s="33">
        <v>5</v>
      </c>
      <c r="G117" s="33" t="s">
        <v>304</v>
      </c>
      <c r="H117" s="33">
        <v>7</v>
      </c>
      <c r="I117" s="26" t="s">
        <v>302</v>
      </c>
      <c r="J117" s="21" t="s">
        <v>303</v>
      </c>
      <c r="K117" s="33" t="s">
        <v>300</v>
      </c>
      <c r="L117" s="21"/>
      <c r="M117" s="21">
        <v>1</v>
      </c>
      <c r="N117" s="21" t="s">
        <v>487</v>
      </c>
      <c r="O117" s="26" t="s">
        <v>522</v>
      </c>
      <c r="P117" s="21" t="s">
        <v>494</v>
      </c>
      <c r="Q117" s="21" t="s">
        <v>512</v>
      </c>
      <c r="R117" s="102">
        <v>42655</v>
      </c>
      <c r="S117" s="109"/>
    </row>
    <row r="118" spans="1:19" ht="25.5" x14ac:dyDescent="0.2">
      <c r="A118" s="21">
        <v>127</v>
      </c>
      <c r="B118" s="21" t="s">
        <v>294</v>
      </c>
      <c r="C118" s="21" t="s">
        <v>295</v>
      </c>
      <c r="D118" s="22" t="s">
        <v>296</v>
      </c>
      <c r="E118" s="21"/>
      <c r="F118" s="33">
        <v>5</v>
      </c>
      <c r="G118" s="33" t="s">
        <v>304</v>
      </c>
      <c r="H118" s="33">
        <v>15</v>
      </c>
      <c r="I118" s="26" t="s">
        <v>302</v>
      </c>
      <c r="J118" s="21" t="s">
        <v>303</v>
      </c>
      <c r="K118" s="33" t="s">
        <v>300</v>
      </c>
      <c r="L118" s="21"/>
      <c r="M118" s="21">
        <v>1</v>
      </c>
      <c r="N118" s="21" t="s">
        <v>487</v>
      </c>
      <c r="O118" s="26" t="s">
        <v>522</v>
      </c>
      <c r="P118" s="21" t="s">
        <v>494</v>
      </c>
      <c r="Q118" s="21" t="s">
        <v>512</v>
      </c>
      <c r="R118" s="102">
        <v>42655</v>
      </c>
      <c r="S118" s="109"/>
    </row>
    <row r="119" spans="1:19" ht="25.5" x14ac:dyDescent="0.2">
      <c r="A119" s="21">
        <v>128</v>
      </c>
      <c r="B119" s="21" t="s">
        <v>294</v>
      </c>
      <c r="C119" s="21" t="s">
        <v>295</v>
      </c>
      <c r="D119" s="22" t="s">
        <v>296</v>
      </c>
      <c r="E119" s="21"/>
      <c r="F119" s="33">
        <v>6</v>
      </c>
      <c r="G119" s="33" t="s">
        <v>304</v>
      </c>
      <c r="H119" s="33">
        <v>2</v>
      </c>
      <c r="I119" s="26" t="s">
        <v>302</v>
      </c>
      <c r="J119" s="21" t="s">
        <v>303</v>
      </c>
      <c r="K119" s="33" t="s">
        <v>300</v>
      </c>
      <c r="L119" s="21"/>
      <c r="M119" s="21">
        <v>1</v>
      </c>
      <c r="N119" s="21" t="s">
        <v>487</v>
      </c>
      <c r="O119" s="26" t="s">
        <v>522</v>
      </c>
      <c r="P119" s="21" t="s">
        <v>494</v>
      </c>
      <c r="Q119" s="21" t="s">
        <v>512</v>
      </c>
      <c r="R119" s="102">
        <v>42655</v>
      </c>
      <c r="S119" s="109"/>
    </row>
    <row r="120" spans="1:19" x14ac:dyDescent="0.2">
      <c r="A120" s="21">
        <v>129</v>
      </c>
      <c r="B120" s="21" t="s">
        <v>294</v>
      </c>
      <c r="C120" s="21" t="s">
        <v>295</v>
      </c>
      <c r="D120" s="22" t="s">
        <v>296</v>
      </c>
      <c r="E120" s="21"/>
      <c r="F120" s="33">
        <v>6</v>
      </c>
      <c r="G120" s="33" t="s">
        <v>304</v>
      </c>
      <c r="H120" s="33">
        <v>15</v>
      </c>
      <c r="I120" s="26" t="s">
        <v>523</v>
      </c>
      <c r="J120" s="21" t="s">
        <v>306</v>
      </c>
      <c r="K120" s="33" t="s">
        <v>300</v>
      </c>
      <c r="L120" s="21"/>
      <c r="M120" s="21">
        <v>3</v>
      </c>
      <c r="N120" s="21"/>
      <c r="O120" s="26"/>
      <c r="P120" s="21" t="s">
        <v>494</v>
      </c>
      <c r="Q120" s="21"/>
      <c r="R120" s="21"/>
      <c r="S120" s="109"/>
    </row>
    <row r="121" spans="1:19" ht="38.25" x14ac:dyDescent="0.2">
      <c r="A121" s="21">
        <v>145</v>
      </c>
      <c r="B121" s="21" t="s">
        <v>307</v>
      </c>
      <c r="C121" s="21" t="s">
        <v>308</v>
      </c>
      <c r="D121" s="22" t="s">
        <v>309</v>
      </c>
      <c r="E121" s="21"/>
      <c r="F121" s="33">
        <v>5</v>
      </c>
      <c r="G121" s="33" t="s">
        <v>339</v>
      </c>
      <c r="H121" s="33">
        <v>12</v>
      </c>
      <c r="I121" s="26" t="s">
        <v>340</v>
      </c>
      <c r="J121" s="21" t="s">
        <v>341</v>
      </c>
      <c r="K121" s="33" t="s">
        <v>47</v>
      </c>
      <c r="L121" s="21"/>
      <c r="M121" s="21">
        <v>2</v>
      </c>
      <c r="N121" s="21"/>
      <c r="O121" s="26"/>
      <c r="P121" s="21" t="s">
        <v>494</v>
      </c>
      <c r="Q121" s="21"/>
      <c r="R121" s="21"/>
      <c r="S121" s="109"/>
    </row>
    <row r="122" spans="1:19" ht="25.5" x14ac:dyDescent="0.2">
      <c r="A122" s="21">
        <v>198</v>
      </c>
      <c r="B122" s="21" t="s">
        <v>418</v>
      </c>
      <c r="C122" s="21" t="s">
        <v>419</v>
      </c>
      <c r="D122" s="22" t="s">
        <v>420</v>
      </c>
      <c r="E122" s="21"/>
      <c r="F122" s="33">
        <v>5</v>
      </c>
      <c r="G122" s="33" t="s">
        <v>339</v>
      </c>
      <c r="H122" s="33">
        <v>6</v>
      </c>
      <c r="I122" s="26" t="s">
        <v>461</v>
      </c>
      <c r="J122" s="26" t="s">
        <v>462</v>
      </c>
      <c r="K122" s="33" t="s">
        <v>364</v>
      </c>
      <c r="L122" s="21"/>
      <c r="M122" s="21">
        <v>3</v>
      </c>
      <c r="N122" s="21" t="str">
        <f>VLOOKUP(A122,'LB126 (by author)'!$1:$1048576,13)</f>
        <v>revised</v>
      </c>
      <c r="O122" s="26" t="str">
        <f>VLOOKUP(A122,'LB126 (by author)'!$1:$1048576,14)</f>
        <v>Figure 5-9a-6 was revisde.</v>
      </c>
      <c r="P122" s="21" t="s">
        <v>494</v>
      </c>
      <c r="Q122" s="21" t="s">
        <v>512</v>
      </c>
      <c r="R122" s="102">
        <v>42648</v>
      </c>
      <c r="S122" s="109"/>
    </row>
    <row r="123" spans="1:19" ht="89.25" x14ac:dyDescent="0.2">
      <c r="A123" s="21">
        <v>172</v>
      </c>
      <c r="B123" s="21" t="s">
        <v>375</v>
      </c>
      <c r="C123" s="21" t="s">
        <v>376</v>
      </c>
      <c r="D123" s="22" t="s">
        <v>377</v>
      </c>
      <c r="E123" s="21" t="s">
        <v>378</v>
      </c>
      <c r="F123" s="33">
        <v>7</v>
      </c>
      <c r="G123" s="33" t="s">
        <v>400</v>
      </c>
      <c r="H123" s="33">
        <v>15</v>
      </c>
      <c r="I123" s="26" t="s">
        <v>401</v>
      </c>
      <c r="J123" s="26" t="s">
        <v>402</v>
      </c>
      <c r="K123" s="33"/>
      <c r="L123" s="21"/>
      <c r="M123" s="21">
        <v>3</v>
      </c>
      <c r="N123" s="21"/>
      <c r="O123" s="26"/>
      <c r="P123" s="21" t="s">
        <v>494</v>
      </c>
      <c r="Q123" s="26" t="s">
        <v>527</v>
      </c>
      <c r="R123" s="102">
        <v>42655</v>
      </c>
      <c r="S123" s="106"/>
    </row>
    <row r="124" spans="1:19" ht="102.75" thickBot="1" x14ac:dyDescent="0.25">
      <c r="A124" s="62">
        <v>73</v>
      </c>
      <c r="B124" s="62" t="s">
        <v>189</v>
      </c>
      <c r="C124" s="62" t="s">
        <v>190</v>
      </c>
      <c r="D124" s="85" t="s">
        <v>191</v>
      </c>
      <c r="E124" s="62"/>
      <c r="F124" s="66">
        <v>8</v>
      </c>
      <c r="G124" s="66" t="s">
        <v>216</v>
      </c>
      <c r="H124" s="66">
        <v>7</v>
      </c>
      <c r="I124" s="45" t="s">
        <v>217</v>
      </c>
      <c r="J124" s="45" t="s">
        <v>218</v>
      </c>
      <c r="K124" s="66" t="s">
        <v>41</v>
      </c>
      <c r="L124" s="62"/>
      <c r="M124" s="62">
        <v>3</v>
      </c>
      <c r="N124" s="62"/>
      <c r="O124" s="45"/>
      <c r="P124" s="62" t="s">
        <v>494</v>
      </c>
      <c r="Q124" s="62"/>
      <c r="R124" s="62"/>
      <c r="S124" s="109"/>
    </row>
    <row r="125" spans="1:19" ht="25.5" x14ac:dyDescent="0.2">
      <c r="A125" s="52">
        <v>175</v>
      </c>
      <c r="B125" s="52" t="s">
        <v>375</v>
      </c>
      <c r="C125" s="52" t="s">
        <v>376</v>
      </c>
      <c r="D125" s="53" t="s">
        <v>377</v>
      </c>
      <c r="E125" s="52" t="s">
        <v>378</v>
      </c>
      <c r="F125" s="57">
        <v>8</v>
      </c>
      <c r="G125" s="57" t="s">
        <v>216</v>
      </c>
      <c r="H125" s="57">
        <v>2</v>
      </c>
      <c r="I125" s="41" t="s">
        <v>408</v>
      </c>
      <c r="J125" s="41" t="s">
        <v>409</v>
      </c>
      <c r="K125" s="57"/>
      <c r="L125" s="52"/>
      <c r="M125" s="52">
        <v>1</v>
      </c>
      <c r="N125" s="52" t="s">
        <v>487</v>
      </c>
      <c r="O125" s="41" t="s">
        <v>510</v>
      </c>
      <c r="P125" s="52" t="s">
        <v>494</v>
      </c>
      <c r="Q125" s="52" t="s">
        <v>512</v>
      </c>
      <c r="R125" s="108">
        <v>42662</v>
      </c>
      <c r="S125" s="109"/>
    </row>
    <row r="126" spans="1:19" ht="76.5" x14ac:dyDescent="0.2">
      <c r="A126" s="21">
        <v>176</v>
      </c>
      <c r="B126" s="21" t="s">
        <v>375</v>
      </c>
      <c r="C126" s="21" t="s">
        <v>376</v>
      </c>
      <c r="D126" s="22" t="s">
        <v>377</v>
      </c>
      <c r="E126" s="21" t="s">
        <v>378</v>
      </c>
      <c r="F126" s="33">
        <v>8</v>
      </c>
      <c r="G126" s="33" t="s">
        <v>216</v>
      </c>
      <c r="H126" s="33">
        <v>6</v>
      </c>
      <c r="I126" s="26" t="s">
        <v>410</v>
      </c>
      <c r="J126" s="26" t="s">
        <v>411</v>
      </c>
      <c r="K126" s="33"/>
      <c r="L126" s="21"/>
      <c r="M126" s="21">
        <v>2</v>
      </c>
      <c r="N126" s="21"/>
      <c r="O126" s="26"/>
      <c r="P126" s="21" t="s">
        <v>494</v>
      </c>
      <c r="Q126" s="21"/>
      <c r="R126" s="21"/>
      <c r="S126" s="109"/>
    </row>
    <row r="127" spans="1:19" ht="76.5" x14ac:dyDescent="0.2">
      <c r="A127" s="21">
        <v>177</v>
      </c>
      <c r="B127" s="21" t="s">
        <v>375</v>
      </c>
      <c r="C127" s="21" t="s">
        <v>376</v>
      </c>
      <c r="D127" s="22" t="s">
        <v>377</v>
      </c>
      <c r="E127" s="21" t="s">
        <v>378</v>
      </c>
      <c r="F127" s="33">
        <v>8</v>
      </c>
      <c r="G127" s="33" t="s">
        <v>216</v>
      </c>
      <c r="H127" s="33">
        <v>9</v>
      </c>
      <c r="I127" s="26" t="s">
        <v>412</v>
      </c>
      <c r="J127" s="26" t="s">
        <v>413</v>
      </c>
      <c r="K127" s="33"/>
      <c r="L127" s="21"/>
      <c r="M127" s="21">
        <v>2</v>
      </c>
      <c r="N127" s="21"/>
      <c r="O127" s="26"/>
      <c r="P127" s="21" t="s">
        <v>494</v>
      </c>
      <c r="Q127" s="21"/>
      <c r="R127" s="21"/>
    </row>
    <row r="128" spans="1:19" ht="51" x14ac:dyDescent="0.2">
      <c r="A128" s="21">
        <v>179</v>
      </c>
      <c r="B128" s="21" t="s">
        <v>375</v>
      </c>
      <c r="C128" s="21" t="s">
        <v>376</v>
      </c>
      <c r="D128" s="22" t="s">
        <v>377</v>
      </c>
      <c r="E128" s="21" t="s">
        <v>378</v>
      </c>
      <c r="F128" s="33">
        <v>8</v>
      </c>
      <c r="G128" s="33" t="s">
        <v>216</v>
      </c>
      <c r="H128" s="33">
        <v>9</v>
      </c>
      <c r="I128" s="26" t="s">
        <v>416</v>
      </c>
      <c r="J128" s="26" t="s">
        <v>417</v>
      </c>
      <c r="K128" s="33"/>
      <c r="L128" s="21"/>
      <c r="M128" s="21">
        <v>2</v>
      </c>
      <c r="N128" s="21"/>
      <c r="O128" s="26"/>
      <c r="P128" s="21" t="s">
        <v>494</v>
      </c>
      <c r="Q128" s="21"/>
      <c r="R128" s="21"/>
      <c r="S128" s="109"/>
    </row>
    <row r="129" spans="1:19" ht="25.5" x14ac:dyDescent="0.2">
      <c r="A129" s="21">
        <v>39</v>
      </c>
      <c r="B129" s="21" t="s">
        <v>100</v>
      </c>
      <c r="C129" s="21" t="s">
        <v>101</v>
      </c>
      <c r="D129" s="22" t="s">
        <v>102</v>
      </c>
      <c r="E129" s="84">
        <v>441293886490</v>
      </c>
      <c r="F129" s="33">
        <v>8</v>
      </c>
      <c r="G129" s="33" t="s">
        <v>116</v>
      </c>
      <c r="H129" s="33">
        <v>21</v>
      </c>
      <c r="I129" s="26" t="s">
        <v>117</v>
      </c>
      <c r="J129" s="26" t="s">
        <v>118</v>
      </c>
      <c r="K129" s="33" t="s">
        <v>47</v>
      </c>
      <c r="L129" s="21"/>
      <c r="M129" s="21">
        <v>1</v>
      </c>
      <c r="N129" s="21" t="s">
        <v>487</v>
      </c>
      <c r="O129" s="26" t="s">
        <v>510</v>
      </c>
      <c r="P129" s="21" t="s">
        <v>494</v>
      </c>
      <c r="Q129" s="52" t="s">
        <v>512</v>
      </c>
      <c r="R129" s="108">
        <v>42662</v>
      </c>
      <c r="S129" s="109"/>
    </row>
    <row r="130" spans="1:19" ht="13.5" thickBot="1" x14ac:dyDescent="0.25">
      <c r="A130" s="62">
        <v>40</v>
      </c>
      <c r="B130" s="62" t="s">
        <v>100</v>
      </c>
      <c r="C130" s="62" t="s">
        <v>101</v>
      </c>
      <c r="D130" s="63" t="s">
        <v>102</v>
      </c>
      <c r="E130" s="86">
        <v>441293886490</v>
      </c>
      <c r="F130" s="66">
        <v>8</v>
      </c>
      <c r="G130" s="66" t="s">
        <v>119</v>
      </c>
      <c r="H130" s="66">
        <v>30</v>
      </c>
      <c r="I130" s="45" t="s">
        <v>120</v>
      </c>
      <c r="J130" s="45" t="s">
        <v>121</v>
      </c>
      <c r="K130" s="66" t="s">
        <v>47</v>
      </c>
      <c r="L130" s="62"/>
      <c r="M130" s="62">
        <v>2</v>
      </c>
      <c r="N130" s="21" t="s">
        <v>487</v>
      </c>
      <c r="O130" s="26" t="s">
        <v>529</v>
      </c>
      <c r="P130" s="21" t="s">
        <v>494</v>
      </c>
      <c r="Q130" s="52" t="s">
        <v>512</v>
      </c>
      <c r="R130" s="108">
        <v>42662</v>
      </c>
      <c r="S130" s="109"/>
    </row>
    <row r="131" spans="1:19" ht="51" x14ac:dyDescent="0.2">
      <c r="A131" s="52">
        <v>51</v>
      </c>
      <c r="B131" s="52" t="s">
        <v>137</v>
      </c>
      <c r="C131" s="52" t="s">
        <v>138</v>
      </c>
      <c r="D131" s="53" t="s">
        <v>139</v>
      </c>
      <c r="E131" s="54" t="s">
        <v>140</v>
      </c>
      <c r="F131" s="57">
        <v>8</v>
      </c>
      <c r="G131" s="57" t="s">
        <v>155</v>
      </c>
      <c r="H131" s="57">
        <v>30</v>
      </c>
      <c r="I131" s="52" t="s">
        <v>156</v>
      </c>
      <c r="J131" s="41" t="s">
        <v>534</v>
      </c>
      <c r="K131" s="57" t="s">
        <v>144</v>
      </c>
      <c r="L131" s="52"/>
      <c r="M131" s="52">
        <v>2</v>
      </c>
      <c r="N131" s="52" t="s">
        <v>487</v>
      </c>
      <c r="O131" s="41" t="s">
        <v>529</v>
      </c>
      <c r="P131" s="21" t="s">
        <v>494</v>
      </c>
      <c r="Q131" s="52" t="s">
        <v>512</v>
      </c>
      <c r="R131" s="108">
        <v>42662</v>
      </c>
      <c r="S131" s="109"/>
    </row>
    <row r="132" spans="1:19" x14ac:dyDescent="0.2">
      <c r="A132" s="21">
        <v>74</v>
      </c>
      <c r="B132" s="21" t="s">
        <v>189</v>
      </c>
      <c r="C132" s="21" t="s">
        <v>190</v>
      </c>
      <c r="D132" s="83" t="s">
        <v>191</v>
      </c>
      <c r="E132" s="21"/>
      <c r="F132" s="33">
        <v>8</v>
      </c>
      <c r="G132" s="33" t="s">
        <v>119</v>
      </c>
      <c r="H132" s="33">
        <v>30</v>
      </c>
      <c r="I132" s="26" t="s">
        <v>219</v>
      </c>
      <c r="J132" s="26" t="s">
        <v>220</v>
      </c>
      <c r="K132" s="33" t="s">
        <v>47</v>
      </c>
      <c r="L132" s="21"/>
      <c r="M132" s="21">
        <v>2</v>
      </c>
      <c r="N132" s="21" t="s">
        <v>487</v>
      </c>
      <c r="O132" s="26" t="s">
        <v>529</v>
      </c>
      <c r="P132" s="21" t="s">
        <v>494</v>
      </c>
      <c r="Q132" s="52" t="s">
        <v>512</v>
      </c>
      <c r="R132" s="108">
        <v>42662</v>
      </c>
      <c r="S132" s="109"/>
    </row>
    <row r="133" spans="1:19" ht="89.25" x14ac:dyDescent="0.2">
      <c r="A133" s="21">
        <v>202</v>
      </c>
      <c r="B133" s="21" t="s">
        <v>418</v>
      </c>
      <c r="C133" s="21" t="s">
        <v>419</v>
      </c>
      <c r="D133" s="22" t="s">
        <v>420</v>
      </c>
      <c r="E133" s="21"/>
      <c r="F133" s="33">
        <v>8</v>
      </c>
      <c r="G133" s="33" t="s">
        <v>119</v>
      </c>
      <c r="H133" s="33">
        <v>30</v>
      </c>
      <c r="I133" s="26" t="s">
        <v>469</v>
      </c>
      <c r="J133" s="26"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52" t="s">
        <v>512</v>
      </c>
      <c r="R133" s="102">
        <v>42648</v>
      </c>
      <c r="S133" s="109"/>
    </row>
    <row r="134" spans="1:19" ht="25.5" x14ac:dyDescent="0.2">
      <c r="A134" s="21">
        <v>41</v>
      </c>
      <c r="B134" s="21" t="s">
        <v>100</v>
      </c>
      <c r="C134" s="21" t="s">
        <v>101</v>
      </c>
      <c r="D134" s="22" t="s">
        <v>102</v>
      </c>
      <c r="E134" s="84">
        <v>441293886490</v>
      </c>
      <c r="F134" s="33">
        <v>8</v>
      </c>
      <c r="G134" s="33" t="s">
        <v>122</v>
      </c>
      <c r="H134" s="33">
        <v>34</v>
      </c>
      <c r="I134" s="26" t="s">
        <v>123</v>
      </c>
      <c r="J134" s="26" t="s">
        <v>124</v>
      </c>
      <c r="K134" s="33" t="s">
        <v>47</v>
      </c>
      <c r="L134" s="21"/>
      <c r="M134" s="21">
        <v>1</v>
      </c>
      <c r="N134" s="21" t="s">
        <v>487</v>
      </c>
      <c r="O134" s="26" t="s">
        <v>510</v>
      </c>
      <c r="P134" s="21" t="s">
        <v>494</v>
      </c>
      <c r="Q134" s="52" t="s">
        <v>512</v>
      </c>
      <c r="R134" s="108">
        <v>42662</v>
      </c>
      <c r="S134" s="109"/>
    </row>
    <row r="135" spans="1:19" ht="63.75" x14ac:dyDescent="0.2">
      <c r="A135" s="21">
        <v>52</v>
      </c>
      <c r="B135" s="21" t="s">
        <v>137</v>
      </c>
      <c r="C135" s="21" t="s">
        <v>138</v>
      </c>
      <c r="D135" s="22" t="s">
        <v>139</v>
      </c>
      <c r="E135" s="23" t="s">
        <v>140</v>
      </c>
      <c r="F135" s="91" t="s">
        <v>158</v>
      </c>
      <c r="G135" s="33" t="s">
        <v>159</v>
      </c>
      <c r="H135" s="33"/>
      <c r="I135" s="26" t="s">
        <v>160</v>
      </c>
      <c r="J135" s="26" t="s">
        <v>161</v>
      </c>
      <c r="K135" s="33" t="s">
        <v>162</v>
      </c>
      <c r="L135" s="21"/>
      <c r="M135" s="21">
        <v>3</v>
      </c>
      <c r="N135" s="21"/>
      <c r="O135" s="26"/>
      <c r="P135" s="21" t="s">
        <v>494</v>
      </c>
      <c r="Q135" s="21"/>
      <c r="R135" s="21"/>
      <c r="S135" s="109"/>
    </row>
    <row r="136" spans="1:19" x14ac:dyDescent="0.2">
      <c r="A136" s="21">
        <v>75</v>
      </c>
      <c r="B136" s="21" t="s">
        <v>189</v>
      </c>
      <c r="C136" s="21" t="s">
        <v>190</v>
      </c>
      <c r="D136" s="83" t="s">
        <v>191</v>
      </c>
      <c r="E136" s="21"/>
      <c r="F136" s="33">
        <v>8</v>
      </c>
      <c r="G136" s="33" t="s">
        <v>122</v>
      </c>
      <c r="H136" s="33">
        <v>34</v>
      </c>
      <c r="I136" s="26" t="s">
        <v>221</v>
      </c>
      <c r="J136" s="26"/>
      <c r="K136" s="33" t="s">
        <v>41</v>
      </c>
      <c r="L136" s="21"/>
      <c r="M136" s="21">
        <v>1</v>
      </c>
      <c r="N136" s="21" t="s">
        <v>487</v>
      </c>
      <c r="O136" s="26" t="s">
        <v>530</v>
      </c>
      <c r="P136" s="21" t="s">
        <v>494</v>
      </c>
      <c r="Q136" s="52" t="s">
        <v>512</v>
      </c>
      <c r="R136" s="108">
        <v>42662</v>
      </c>
      <c r="S136" s="109"/>
    </row>
    <row r="137" spans="1:19" ht="25.5" x14ac:dyDescent="0.2">
      <c r="A137" s="21">
        <v>114</v>
      </c>
      <c r="B137" s="21" t="s">
        <v>189</v>
      </c>
      <c r="C137" s="21" t="s">
        <v>190</v>
      </c>
      <c r="D137" s="83" t="s">
        <v>191</v>
      </c>
      <c r="E137" s="21"/>
      <c r="F137" s="33">
        <v>10</v>
      </c>
      <c r="G137" s="33" t="s">
        <v>284</v>
      </c>
      <c r="H137" s="33">
        <v>1</v>
      </c>
      <c r="I137" s="26" t="s">
        <v>285</v>
      </c>
      <c r="J137" s="26"/>
      <c r="K137" s="33" t="s">
        <v>47</v>
      </c>
      <c r="L137" s="21"/>
      <c r="M137" s="21">
        <v>2</v>
      </c>
      <c r="N137" s="21"/>
      <c r="O137" s="26"/>
      <c r="P137" s="21" t="s">
        <v>494</v>
      </c>
      <c r="Q137" s="21"/>
      <c r="R137" s="21"/>
      <c r="S137" s="109"/>
    </row>
    <row r="138" spans="1:19" ht="25.5" x14ac:dyDescent="0.2">
      <c r="A138" s="21">
        <v>115</v>
      </c>
      <c r="B138" s="21" t="s">
        <v>189</v>
      </c>
      <c r="C138" s="21" t="s">
        <v>190</v>
      </c>
      <c r="D138" s="83" t="s">
        <v>191</v>
      </c>
      <c r="E138" s="21"/>
      <c r="F138" s="33">
        <v>10</v>
      </c>
      <c r="G138" s="33" t="s">
        <v>286</v>
      </c>
      <c r="H138" s="33">
        <v>6</v>
      </c>
      <c r="I138" s="26" t="s">
        <v>285</v>
      </c>
      <c r="J138" s="26"/>
      <c r="K138" s="33" t="s">
        <v>47</v>
      </c>
      <c r="L138" s="21"/>
      <c r="M138" s="21">
        <v>3</v>
      </c>
      <c r="N138" s="21"/>
      <c r="O138" s="26"/>
      <c r="P138" s="21" t="s">
        <v>494</v>
      </c>
      <c r="Q138" s="21"/>
      <c r="R138" s="21"/>
      <c r="S138" s="109"/>
    </row>
    <row r="139" spans="1:19" ht="25.5" x14ac:dyDescent="0.2">
      <c r="A139" s="21">
        <v>79</v>
      </c>
      <c r="B139" s="21" t="s">
        <v>189</v>
      </c>
      <c r="C139" s="21" t="s">
        <v>190</v>
      </c>
      <c r="D139" s="83" t="s">
        <v>191</v>
      </c>
      <c r="E139" s="21"/>
      <c r="F139" s="33">
        <v>11</v>
      </c>
      <c r="G139" s="33" t="s">
        <v>228</v>
      </c>
      <c r="H139" s="33">
        <v>1</v>
      </c>
      <c r="I139" s="26" t="s">
        <v>229</v>
      </c>
      <c r="J139" s="26"/>
      <c r="K139" s="33" t="s">
        <v>47</v>
      </c>
      <c r="L139" s="21"/>
      <c r="M139" s="21">
        <v>1</v>
      </c>
      <c r="N139" s="21" t="s">
        <v>487</v>
      </c>
      <c r="O139" s="26" t="s">
        <v>510</v>
      </c>
      <c r="P139" s="21" t="s">
        <v>494</v>
      </c>
      <c r="Q139" s="52" t="s">
        <v>512</v>
      </c>
      <c r="R139" s="102">
        <v>42662</v>
      </c>
      <c r="S139" s="109"/>
    </row>
    <row r="140" spans="1:19" ht="25.5" x14ac:dyDescent="0.2">
      <c r="A140" s="21">
        <v>54</v>
      </c>
      <c r="B140" s="21" t="s">
        <v>137</v>
      </c>
      <c r="C140" s="21" t="s">
        <v>138</v>
      </c>
      <c r="D140" s="22" t="s">
        <v>139</v>
      </c>
      <c r="E140" s="23" t="s">
        <v>140</v>
      </c>
      <c r="F140" s="33">
        <v>11</v>
      </c>
      <c r="G140" s="33" t="s">
        <v>166</v>
      </c>
      <c r="H140" s="33">
        <v>7</v>
      </c>
      <c r="I140" s="28" t="s">
        <v>167</v>
      </c>
      <c r="J140" s="26" t="s">
        <v>168</v>
      </c>
      <c r="K140" s="33" t="s">
        <v>144</v>
      </c>
      <c r="L140" s="21"/>
      <c r="M140" s="21">
        <v>1</v>
      </c>
      <c r="N140" s="21" t="s">
        <v>487</v>
      </c>
      <c r="O140" s="26" t="s">
        <v>510</v>
      </c>
      <c r="P140" s="21" t="s">
        <v>494</v>
      </c>
      <c r="Q140" s="52" t="s">
        <v>512</v>
      </c>
      <c r="R140" s="108">
        <v>42662</v>
      </c>
      <c r="S140" s="112"/>
    </row>
    <row r="141" spans="1:19" ht="25.5" x14ac:dyDescent="0.2">
      <c r="A141" s="21">
        <v>55</v>
      </c>
      <c r="B141" s="21" t="s">
        <v>137</v>
      </c>
      <c r="C141" s="21" t="s">
        <v>138</v>
      </c>
      <c r="D141" s="22" t="s">
        <v>139</v>
      </c>
      <c r="E141" s="23" t="s">
        <v>140</v>
      </c>
      <c r="F141" s="33">
        <v>11</v>
      </c>
      <c r="G141" s="33" t="s">
        <v>166</v>
      </c>
      <c r="H141" s="91" t="s">
        <v>169</v>
      </c>
      <c r="I141" s="26" t="s">
        <v>170</v>
      </c>
      <c r="J141" s="21" t="s">
        <v>165</v>
      </c>
      <c r="K141" s="33" t="s">
        <v>144</v>
      </c>
      <c r="L141" s="21"/>
      <c r="M141" s="21">
        <v>1</v>
      </c>
      <c r="N141" s="21" t="s">
        <v>487</v>
      </c>
      <c r="O141" s="26" t="s">
        <v>510</v>
      </c>
      <c r="P141" s="21" t="s">
        <v>494</v>
      </c>
      <c r="Q141" s="52" t="s">
        <v>512</v>
      </c>
      <c r="R141" s="102">
        <v>42662</v>
      </c>
      <c r="S141" s="109"/>
    </row>
    <row r="142" spans="1:19" ht="51" x14ac:dyDescent="0.2">
      <c r="A142" s="21">
        <v>56</v>
      </c>
      <c r="B142" s="21" t="s">
        <v>137</v>
      </c>
      <c r="C142" s="21" t="s">
        <v>138</v>
      </c>
      <c r="D142" s="22" t="s">
        <v>139</v>
      </c>
      <c r="E142" s="23" t="s">
        <v>140</v>
      </c>
      <c r="F142" s="33">
        <v>12</v>
      </c>
      <c r="G142" s="33" t="s">
        <v>166</v>
      </c>
      <c r="H142" s="91" t="s">
        <v>171</v>
      </c>
      <c r="I142" s="26" t="s">
        <v>172</v>
      </c>
      <c r="J142" s="26" t="s">
        <v>532</v>
      </c>
      <c r="K142" s="33" t="s">
        <v>162</v>
      </c>
      <c r="L142" s="21"/>
      <c r="M142" s="21">
        <v>2</v>
      </c>
      <c r="N142" s="21" t="s">
        <v>487</v>
      </c>
      <c r="O142" s="26" t="s">
        <v>510</v>
      </c>
      <c r="P142" s="21" t="s">
        <v>494</v>
      </c>
      <c r="Q142" s="52" t="s">
        <v>512</v>
      </c>
      <c r="R142" s="102">
        <v>42662</v>
      </c>
      <c r="S142" s="109"/>
    </row>
    <row r="143" spans="1:19" ht="38.25" x14ac:dyDescent="0.2">
      <c r="A143" s="21">
        <v>76</v>
      </c>
      <c r="B143" s="21" t="s">
        <v>189</v>
      </c>
      <c r="C143" s="21" t="s">
        <v>190</v>
      </c>
      <c r="D143" s="83" t="s">
        <v>191</v>
      </c>
      <c r="E143" s="21"/>
      <c r="F143" s="33">
        <v>11</v>
      </c>
      <c r="G143" s="33" t="s">
        <v>222</v>
      </c>
      <c r="H143" s="33">
        <v>3</v>
      </c>
      <c r="I143" s="26" t="s">
        <v>223</v>
      </c>
      <c r="J143" s="26"/>
      <c r="K143" s="33" t="s">
        <v>41</v>
      </c>
      <c r="L143" s="21"/>
      <c r="M143" s="21">
        <v>3</v>
      </c>
      <c r="N143" s="21"/>
      <c r="O143" s="26"/>
      <c r="P143" s="21" t="s">
        <v>494</v>
      </c>
      <c r="Q143" s="21"/>
      <c r="R143" s="21"/>
      <c r="S143" s="109"/>
    </row>
    <row r="144" spans="1:19" ht="38.25" x14ac:dyDescent="0.2">
      <c r="A144" s="21">
        <v>77</v>
      </c>
      <c r="B144" s="21" t="s">
        <v>189</v>
      </c>
      <c r="C144" s="21" t="s">
        <v>190</v>
      </c>
      <c r="D144" s="83" t="s">
        <v>191</v>
      </c>
      <c r="E144" s="21"/>
      <c r="F144" s="33">
        <v>11</v>
      </c>
      <c r="G144" s="33" t="s">
        <v>222</v>
      </c>
      <c r="H144" s="33">
        <v>4</v>
      </c>
      <c r="I144" s="26" t="s">
        <v>224</v>
      </c>
      <c r="J144" s="26" t="s">
        <v>225</v>
      </c>
      <c r="K144" s="33" t="s">
        <v>41</v>
      </c>
      <c r="L144" s="21"/>
      <c r="M144" s="21">
        <v>3</v>
      </c>
      <c r="N144" s="21"/>
      <c r="O144" s="26"/>
      <c r="P144" s="21" t="s">
        <v>494</v>
      </c>
      <c r="Q144" s="21"/>
      <c r="R144" s="21"/>
      <c r="S144" s="109"/>
    </row>
    <row r="145" spans="1:19" ht="38.25" x14ac:dyDescent="0.2">
      <c r="A145" s="21">
        <v>78</v>
      </c>
      <c r="B145" s="21" t="s">
        <v>189</v>
      </c>
      <c r="C145" s="21" t="s">
        <v>190</v>
      </c>
      <c r="D145" s="83" t="s">
        <v>191</v>
      </c>
      <c r="E145" s="21"/>
      <c r="F145" s="33">
        <v>11</v>
      </c>
      <c r="G145" s="33" t="s">
        <v>222</v>
      </c>
      <c r="H145" s="33">
        <v>7</v>
      </c>
      <c r="I145" s="26" t="s">
        <v>226</v>
      </c>
      <c r="J145" s="26" t="s">
        <v>227</v>
      </c>
      <c r="K145" s="33" t="s">
        <v>47</v>
      </c>
      <c r="L145" s="21"/>
      <c r="M145" s="21">
        <v>3</v>
      </c>
      <c r="N145" s="21"/>
      <c r="O145" s="26"/>
      <c r="P145" s="21" t="s">
        <v>494</v>
      </c>
      <c r="Q145" s="21"/>
      <c r="R145" s="21"/>
      <c r="S145" s="109"/>
    </row>
    <row r="146" spans="1:19" ht="25.5" x14ac:dyDescent="0.2">
      <c r="A146" s="21">
        <v>53</v>
      </c>
      <c r="B146" s="21" t="s">
        <v>137</v>
      </c>
      <c r="C146" s="21" t="s">
        <v>138</v>
      </c>
      <c r="D146" s="22" t="s">
        <v>139</v>
      </c>
      <c r="E146" s="23" t="s">
        <v>140</v>
      </c>
      <c r="F146" s="33">
        <v>13</v>
      </c>
      <c r="G146" s="33" t="s">
        <v>163</v>
      </c>
      <c r="H146" s="33">
        <v>1</v>
      </c>
      <c r="I146" s="26" t="s">
        <v>164</v>
      </c>
      <c r="J146" s="21" t="s">
        <v>165</v>
      </c>
      <c r="K146" s="33" t="s">
        <v>144</v>
      </c>
      <c r="L146" s="21"/>
      <c r="M146" s="21">
        <v>1</v>
      </c>
      <c r="N146" s="21" t="s">
        <v>487</v>
      </c>
      <c r="O146" s="26" t="s">
        <v>510</v>
      </c>
      <c r="P146" s="21" t="s">
        <v>494</v>
      </c>
      <c r="Q146" s="52" t="s">
        <v>512</v>
      </c>
      <c r="R146" s="102">
        <v>42662</v>
      </c>
      <c r="S146" s="109"/>
    </row>
    <row r="147" spans="1:19" ht="25.5" x14ac:dyDescent="0.2">
      <c r="A147" s="21">
        <v>80</v>
      </c>
      <c r="B147" s="21" t="s">
        <v>189</v>
      </c>
      <c r="C147" s="21" t="s">
        <v>190</v>
      </c>
      <c r="D147" s="83" t="s">
        <v>191</v>
      </c>
      <c r="E147" s="21"/>
      <c r="F147" s="33">
        <v>13</v>
      </c>
      <c r="G147" s="33" t="s">
        <v>230</v>
      </c>
      <c r="H147" s="33">
        <v>3</v>
      </c>
      <c r="I147" s="26" t="s">
        <v>231</v>
      </c>
      <c r="J147" s="26"/>
      <c r="K147" s="33" t="s">
        <v>47</v>
      </c>
      <c r="L147" s="21"/>
      <c r="M147" s="21">
        <v>1</v>
      </c>
      <c r="N147" s="21" t="s">
        <v>487</v>
      </c>
      <c r="O147" s="26" t="s">
        <v>510</v>
      </c>
      <c r="P147" s="21" t="s">
        <v>494</v>
      </c>
      <c r="Q147" s="52" t="s">
        <v>512</v>
      </c>
      <c r="R147" s="102">
        <v>42662</v>
      </c>
      <c r="S147" s="109"/>
    </row>
    <row r="148" spans="1:19" ht="25.5" x14ac:dyDescent="0.2">
      <c r="A148" s="21">
        <v>57</v>
      </c>
      <c r="B148" s="21" t="s">
        <v>137</v>
      </c>
      <c r="C148" s="21" t="s">
        <v>138</v>
      </c>
      <c r="D148" s="22" t="s">
        <v>139</v>
      </c>
      <c r="E148" s="23" t="s">
        <v>140</v>
      </c>
      <c r="F148" s="33">
        <v>13</v>
      </c>
      <c r="G148" s="33" t="s">
        <v>174</v>
      </c>
      <c r="H148" s="91" t="s">
        <v>175</v>
      </c>
      <c r="I148" s="26" t="s">
        <v>176</v>
      </c>
      <c r="J148" s="21" t="s">
        <v>165</v>
      </c>
      <c r="K148" s="33" t="s">
        <v>144</v>
      </c>
      <c r="L148" s="21"/>
      <c r="M148" s="21">
        <v>1</v>
      </c>
      <c r="N148" s="21" t="s">
        <v>487</v>
      </c>
      <c r="O148" s="26" t="s">
        <v>510</v>
      </c>
      <c r="P148" s="21" t="s">
        <v>494</v>
      </c>
      <c r="Q148" s="52" t="s">
        <v>512</v>
      </c>
      <c r="R148" s="102">
        <v>42662</v>
      </c>
      <c r="S148" s="109"/>
    </row>
    <row r="149" spans="1:19" ht="63.75" hidden="1" x14ac:dyDescent="0.2">
      <c r="A149" s="21">
        <v>81</v>
      </c>
      <c r="B149" s="21" t="s">
        <v>189</v>
      </c>
      <c r="C149" s="21" t="s">
        <v>190</v>
      </c>
      <c r="D149" s="83" t="s">
        <v>191</v>
      </c>
      <c r="E149" s="21"/>
      <c r="F149" s="33">
        <v>13</v>
      </c>
      <c r="G149" s="33" t="s">
        <v>232</v>
      </c>
      <c r="H149" s="33">
        <v>6</v>
      </c>
      <c r="I149" s="26" t="s">
        <v>233</v>
      </c>
      <c r="J149" s="26" t="s">
        <v>234</v>
      </c>
      <c r="K149" s="33" t="s">
        <v>47</v>
      </c>
      <c r="L149" s="21"/>
      <c r="M149" s="21">
        <v>1</v>
      </c>
      <c r="N149" s="21"/>
      <c r="O149" s="26"/>
      <c r="P149" s="21" t="s">
        <v>496</v>
      </c>
      <c r="Q149" s="21"/>
      <c r="R149" s="21"/>
    </row>
    <row r="150" spans="1:19" ht="90" hidden="1" thickBot="1" x14ac:dyDescent="0.25">
      <c r="A150" s="62">
        <v>82</v>
      </c>
      <c r="B150" s="62" t="s">
        <v>189</v>
      </c>
      <c r="C150" s="62" t="s">
        <v>190</v>
      </c>
      <c r="D150" s="85" t="s">
        <v>191</v>
      </c>
      <c r="E150" s="62"/>
      <c r="F150" s="66">
        <v>13</v>
      </c>
      <c r="G150" s="66" t="s">
        <v>232</v>
      </c>
      <c r="H150" s="66">
        <v>11</v>
      </c>
      <c r="I150" s="45" t="s">
        <v>235</v>
      </c>
      <c r="J150" s="45" t="s">
        <v>236</v>
      </c>
      <c r="K150" s="66" t="s">
        <v>47</v>
      </c>
      <c r="L150" s="62"/>
      <c r="M150" s="62">
        <v>1</v>
      </c>
      <c r="N150" s="21"/>
      <c r="O150" s="26"/>
      <c r="P150" s="21" t="s">
        <v>496</v>
      </c>
      <c r="Q150" s="21"/>
      <c r="R150" s="21"/>
    </row>
    <row r="151" spans="1:19" ht="63.75" hidden="1" x14ac:dyDescent="0.2">
      <c r="A151" s="52">
        <v>83</v>
      </c>
      <c r="B151" s="52" t="s">
        <v>189</v>
      </c>
      <c r="C151" s="52" t="s">
        <v>190</v>
      </c>
      <c r="D151" s="87" t="s">
        <v>191</v>
      </c>
      <c r="E151" s="52"/>
      <c r="F151" s="57">
        <v>13</v>
      </c>
      <c r="G151" s="57" t="s">
        <v>232</v>
      </c>
      <c r="H151" s="57">
        <v>14</v>
      </c>
      <c r="I151" s="41" t="s">
        <v>237</v>
      </c>
      <c r="J151" s="41" t="s">
        <v>238</v>
      </c>
      <c r="K151" s="57" t="s">
        <v>47</v>
      </c>
      <c r="L151" s="52"/>
      <c r="M151" s="52">
        <v>1</v>
      </c>
      <c r="N151" s="52"/>
      <c r="O151" s="41"/>
      <c r="P151" s="52" t="s">
        <v>496</v>
      </c>
      <c r="Q151" s="52"/>
      <c r="R151" s="21"/>
    </row>
    <row r="152" spans="1:19" ht="39" thickBot="1" x14ac:dyDescent="0.25">
      <c r="A152" s="62">
        <v>85</v>
      </c>
      <c r="B152" s="62" t="s">
        <v>189</v>
      </c>
      <c r="C152" s="62" t="s">
        <v>190</v>
      </c>
      <c r="D152" s="85" t="s">
        <v>191</v>
      </c>
      <c r="E152" s="62"/>
      <c r="F152" s="66">
        <v>13</v>
      </c>
      <c r="G152" s="66" t="s">
        <v>232</v>
      </c>
      <c r="H152" s="66">
        <v>7</v>
      </c>
      <c r="I152" s="45" t="s">
        <v>242</v>
      </c>
      <c r="J152" s="45" t="s">
        <v>243</v>
      </c>
      <c r="K152" s="66" t="s">
        <v>47</v>
      </c>
      <c r="L152" s="62"/>
      <c r="M152" s="62">
        <v>3</v>
      </c>
      <c r="N152" s="21"/>
      <c r="O152" s="26"/>
      <c r="P152" s="21" t="s">
        <v>494</v>
      </c>
      <c r="Q152" s="21"/>
      <c r="R152" s="21"/>
      <c r="S152" s="109"/>
    </row>
    <row r="153" spans="1:19" ht="25.5" hidden="1" x14ac:dyDescent="0.2">
      <c r="A153" s="52">
        <v>58</v>
      </c>
      <c r="B153" s="52" t="s">
        <v>137</v>
      </c>
      <c r="C153" s="52" t="s">
        <v>138</v>
      </c>
      <c r="D153" s="53" t="s">
        <v>139</v>
      </c>
      <c r="E153" s="54" t="s">
        <v>140</v>
      </c>
      <c r="F153" s="57">
        <v>14</v>
      </c>
      <c r="G153" s="57" t="s">
        <v>177</v>
      </c>
      <c r="H153" s="93" t="s">
        <v>178</v>
      </c>
      <c r="I153" s="41" t="s">
        <v>179</v>
      </c>
      <c r="J153" s="52" t="s">
        <v>165</v>
      </c>
      <c r="K153" s="57" t="s">
        <v>144</v>
      </c>
      <c r="L153" s="52"/>
      <c r="M153" s="52">
        <v>1</v>
      </c>
      <c r="N153" s="21" t="s">
        <v>487</v>
      </c>
      <c r="O153" s="26" t="s">
        <v>510</v>
      </c>
      <c r="P153" s="21" t="s">
        <v>496</v>
      </c>
      <c r="Q153" s="52" t="s">
        <v>512</v>
      </c>
      <c r="R153" s="102">
        <v>42662</v>
      </c>
      <c r="S153" s="107"/>
    </row>
    <row r="154" spans="1:19" ht="51" hidden="1" x14ac:dyDescent="0.2">
      <c r="A154" s="21">
        <v>84</v>
      </c>
      <c r="B154" s="21" t="s">
        <v>189</v>
      </c>
      <c r="C154" s="21" t="s">
        <v>190</v>
      </c>
      <c r="D154" s="83" t="s">
        <v>191</v>
      </c>
      <c r="E154" s="21"/>
      <c r="F154" s="33">
        <v>13</v>
      </c>
      <c r="G154" s="33" t="s">
        <v>239</v>
      </c>
      <c r="H154" s="33">
        <v>18</v>
      </c>
      <c r="I154" s="26" t="s">
        <v>240</v>
      </c>
      <c r="J154" s="26" t="s">
        <v>241</v>
      </c>
      <c r="K154" s="33" t="s">
        <v>47</v>
      </c>
      <c r="L154" s="21"/>
      <c r="M154" s="21">
        <v>1</v>
      </c>
      <c r="N154" s="21"/>
      <c r="O154" s="26"/>
      <c r="P154" s="21" t="s">
        <v>496</v>
      </c>
      <c r="Q154" s="21"/>
      <c r="R154" s="21"/>
    </row>
    <row r="155" spans="1:19" ht="38.25" x14ac:dyDescent="0.2">
      <c r="A155" s="21">
        <v>86</v>
      </c>
      <c r="B155" s="21" t="s">
        <v>189</v>
      </c>
      <c r="C155" s="21" t="s">
        <v>190</v>
      </c>
      <c r="D155" s="83" t="s">
        <v>191</v>
      </c>
      <c r="E155" s="21"/>
      <c r="F155" s="33">
        <v>13</v>
      </c>
      <c r="G155" s="33" t="s">
        <v>239</v>
      </c>
      <c r="H155" s="33">
        <v>19</v>
      </c>
      <c r="I155" s="26" t="s">
        <v>242</v>
      </c>
      <c r="J155" s="26" t="s">
        <v>243</v>
      </c>
      <c r="K155" s="33" t="s">
        <v>47</v>
      </c>
      <c r="L155" s="21"/>
      <c r="M155" s="21">
        <v>3</v>
      </c>
      <c r="N155" s="21"/>
      <c r="O155" s="26"/>
      <c r="P155" s="21" t="s">
        <v>494</v>
      </c>
      <c r="Q155" s="21"/>
      <c r="R155" s="21"/>
      <c r="S155" s="109"/>
    </row>
    <row r="156" spans="1:19" ht="25.5" x14ac:dyDescent="0.2">
      <c r="A156" s="21">
        <v>87</v>
      </c>
      <c r="B156" s="21" t="s">
        <v>189</v>
      </c>
      <c r="C156" s="21" t="s">
        <v>190</v>
      </c>
      <c r="D156" s="83" t="s">
        <v>191</v>
      </c>
      <c r="E156" s="21"/>
      <c r="F156" s="33">
        <v>14</v>
      </c>
      <c r="G156" s="33" t="s">
        <v>239</v>
      </c>
      <c r="H156" s="33">
        <v>5</v>
      </c>
      <c r="I156" s="26" t="s">
        <v>244</v>
      </c>
      <c r="J156" s="26"/>
      <c r="K156" s="33" t="s">
        <v>47</v>
      </c>
      <c r="L156" s="21"/>
      <c r="M156" s="21">
        <v>2</v>
      </c>
      <c r="N156" s="21"/>
      <c r="O156" s="26"/>
      <c r="P156" s="21" t="s">
        <v>494</v>
      </c>
      <c r="Q156" s="21"/>
      <c r="R156" s="21"/>
      <c r="S156" s="109"/>
    </row>
    <row r="157" spans="1:19" x14ac:dyDescent="0.2">
      <c r="A157" s="21">
        <v>88</v>
      </c>
      <c r="B157" s="21" t="s">
        <v>189</v>
      </c>
      <c r="C157" s="21" t="s">
        <v>190</v>
      </c>
      <c r="D157" s="83" t="s">
        <v>191</v>
      </c>
      <c r="E157" s="21"/>
      <c r="F157" s="33">
        <v>14</v>
      </c>
      <c r="G157" s="33" t="s">
        <v>239</v>
      </c>
      <c r="H157" s="33">
        <v>5</v>
      </c>
      <c r="I157" s="26" t="s">
        <v>245</v>
      </c>
      <c r="J157" s="26" t="s">
        <v>246</v>
      </c>
      <c r="K157" s="33" t="s">
        <v>47</v>
      </c>
      <c r="L157" s="21"/>
      <c r="M157" s="21">
        <v>2</v>
      </c>
      <c r="N157" s="21"/>
      <c r="O157" s="26"/>
      <c r="P157" s="21" t="s">
        <v>494</v>
      </c>
      <c r="Q157" s="21"/>
      <c r="R157" s="21"/>
      <c r="S157" s="109"/>
    </row>
    <row r="158" spans="1:19" ht="102.75" thickBot="1" x14ac:dyDescent="0.25">
      <c r="A158" s="62">
        <v>89</v>
      </c>
      <c r="B158" s="62" t="s">
        <v>189</v>
      </c>
      <c r="C158" s="62" t="s">
        <v>190</v>
      </c>
      <c r="D158" s="85" t="s">
        <v>191</v>
      </c>
      <c r="E158" s="62"/>
      <c r="F158" s="66">
        <v>14</v>
      </c>
      <c r="G158" s="66" t="s">
        <v>239</v>
      </c>
      <c r="H158" s="66">
        <v>5</v>
      </c>
      <c r="I158" s="45" t="s">
        <v>247</v>
      </c>
      <c r="J158" s="45" t="s">
        <v>248</v>
      </c>
      <c r="K158" s="66" t="s">
        <v>47</v>
      </c>
      <c r="L158" s="62"/>
      <c r="M158" s="62">
        <v>2</v>
      </c>
      <c r="N158" s="62"/>
      <c r="O158" s="45"/>
      <c r="P158" s="62" t="s">
        <v>494</v>
      </c>
      <c r="Q158" s="62"/>
      <c r="R158" s="62"/>
      <c r="S158" s="109"/>
    </row>
    <row r="159" spans="1:19" ht="38.25" x14ac:dyDescent="0.2">
      <c r="A159" s="52">
        <v>90</v>
      </c>
      <c r="B159" s="52" t="s">
        <v>189</v>
      </c>
      <c r="C159" s="52" t="s">
        <v>190</v>
      </c>
      <c r="D159" s="87" t="s">
        <v>191</v>
      </c>
      <c r="E159" s="52"/>
      <c r="F159" s="57">
        <v>14</v>
      </c>
      <c r="G159" s="57" t="s">
        <v>239</v>
      </c>
      <c r="H159" s="57">
        <v>12</v>
      </c>
      <c r="I159" s="41" t="s">
        <v>249</v>
      </c>
      <c r="J159" s="41" t="s">
        <v>250</v>
      </c>
      <c r="K159" s="57" t="s">
        <v>47</v>
      </c>
      <c r="L159" s="52"/>
      <c r="M159" s="52">
        <v>2</v>
      </c>
      <c r="N159" s="52"/>
      <c r="O159" s="41"/>
      <c r="P159" s="52" t="s">
        <v>494</v>
      </c>
      <c r="Q159" s="52"/>
      <c r="R159" s="52"/>
      <c r="S159" s="109"/>
    </row>
    <row r="160" spans="1:19" ht="38.25" x14ac:dyDescent="0.2">
      <c r="A160" s="21">
        <v>91</v>
      </c>
      <c r="B160" s="21" t="s">
        <v>189</v>
      </c>
      <c r="C160" s="21" t="s">
        <v>190</v>
      </c>
      <c r="D160" s="83" t="s">
        <v>191</v>
      </c>
      <c r="E160" s="21"/>
      <c r="F160" s="33">
        <v>14</v>
      </c>
      <c r="G160" s="33" t="s">
        <v>239</v>
      </c>
      <c r="H160" s="33">
        <v>15</v>
      </c>
      <c r="I160" s="26" t="s">
        <v>251</v>
      </c>
      <c r="J160" s="26" t="s">
        <v>252</v>
      </c>
      <c r="K160" s="33" t="s">
        <v>47</v>
      </c>
      <c r="L160" s="21"/>
      <c r="M160" s="21">
        <v>2</v>
      </c>
      <c r="N160" s="21"/>
      <c r="O160" s="26"/>
      <c r="P160" s="21" t="s">
        <v>494</v>
      </c>
      <c r="Q160" s="21"/>
      <c r="R160" s="21"/>
      <c r="S160" s="109"/>
    </row>
    <row r="161" spans="1:19" hidden="1" x14ac:dyDescent="0.2">
      <c r="A161" s="21">
        <v>42</v>
      </c>
      <c r="B161" s="21" t="s">
        <v>100</v>
      </c>
      <c r="C161" s="21" t="s">
        <v>101</v>
      </c>
      <c r="D161" s="22" t="s">
        <v>102</v>
      </c>
      <c r="E161" s="84">
        <v>441293886490</v>
      </c>
      <c r="F161" s="33">
        <v>14</v>
      </c>
      <c r="G161" s="33" t="s">
        <v>125</v>
      </c>
      <c r="H161" s="33">
        <v>19</v>
      </c>
      <c r="I161" s="26" t="s">
        <v>126</v>
      </c>
      <c r="J161" s="26" t="s">
        <v>127</v>
      </c>
      <c r="K161" s="33" t="s">
        <v>47</v>
      </c>
      <c r="L161" s="21"/>
      <c r="M161" s="21">
        <v>1</v>
      </c>
      <c r="N161" s="21"/>
      <c r="O161" s="26"/>
      <c r="P161" s="21" t="s">
        <v>496</v>
      </c>
      <c r="Q161" s="21"/>
      <c r="R161" s="21"/>
    </row>
    <row r="162" spans="1:19" ht="25.5" x14ac:dyDescent="0.2">
      <c r="A162" s="21">
        <v>59</v>
      </c>
      <c r="B162" s="21" t="s">
        <v>137</v>
      </c>
      <c r="C162" s="21" t="s">
        <v>138</v>
      </c>
      <c r="D162" s="22" t="s">
        <v>139</v>
      </c>
      <c r="E162" s="23" t="s">
        <v>140</v>
      </c>
      <c r="F162" s="33">
        <v>15</v>
      </c>
      <c r="G162" s="33" t="s">
        <v>180</v>
      </c>
      <c r="H162" s="91" t="s">
        <v>181</v>
      </c>
      <c r="I162" s="26" t="s">
        <v>182</v>
      </c>
      <c r="J162" s="21" t="s">
        <v>165</v>
      </c>
      <c r="K162" s="33" t="s">
        <v>144</v>
      </c>
      <c r="L162" s="21"/>
      <c r="M162" s="21">
        <v>1</v>
      </c>
      <c r="N162" s="21" t="s">
        <v>487</v>
      </c>
      <c r="O162" s="26" t="s">
        <v>510</v>
      </c>
      <c r="P162" s="21" t="s">
        <v>494</v>
      </c>
      <c r="Q162" s="52" t="s">
        <v>512</v>
      </c>
      <c r="R162" s="102">
        <v>42662</v>
      </c>
      <c r="S162" s="109"/>
    </row>
    <row r="163" spans="1:19" ht="25.5" x14ac:dyDescent="0.2">
      <c r="A163" s="21">
        <v>92</v>
      </c>
      <c r="B163" s="21" t="s">
        <v>189</v>
      </c>
      <c r="C163" s="21" t="s">
        <v>190</v>
      </c>
      <c r="D163" s="83" t="s">
        <v>191</v>
      </c>
      <c r="E163" s="21"/>
      <c r="F163" s="33">
        <v>14</v>
      </c>
      <c r="G163" s="33" t="s">
        <v>125</v>
      </c>
      <c r="H163" s="33">
        <v>17</v>
      </c>
      <c r="I163" s="26" t="s">
        <v>253</v>
      </c>
      <c r="J163" s="26" t="s">
        <v>254</v>
      </c>
      <c r="K163" s="33" t="s">
        <v>47</v>
      </c>
      <c r="L163" s="21"/>
      <c r="M163" s="21">
        <v>2</v>
      </c>
      <c r="N163" s="21"/>
      <c r="O163" s="26"/>
      <c r="P163" s="21" t="s">
        <v>494</v>
      </c>
      <c r="Q163" s="21"/>
      <c r="R163" s="21"/>
      <c r="S163" s="109"/>
    </row>
    <row r="164" spans="1:19" x14ac:dyDescent="0.2">
      <c r="A164" s="21">
        <v>93</v>
      </c>
      <c r="B164" s="21" t="s">
        <v>189</v>
      </c>
      <c r="C164" s="21" t="s">
        <v>190</v>
      </c>
      <c r="D164" s="83" t="s">
        <v>191</v>
      </c>
      <c r="E164" s="21"/>
      <c r="F164" s="33">
        <v>15</v>
      </c>
      <c r="G164" s="33" t="s">
        <v>125</v>
      </c>
      <c r="H164" s="33">
        <v>1</v>
      </c>
      <c r="I164" s="26" t="s">
        <v>255</v>
      </c>
      <c r="J164" s="26"/>
      <c r="K164" s="33" t="s">
        <v>47</v>
      </c>
      <c r="L164" s="21"/>
      <c r="M164" s="21">
        <v>2</v>
      </c>
      <c r="N164" s="21"/>
      <c r="O164" s="26"/>
      <c r="P164" s="21" t="s">
        <v>494</v>
      </c>
      <c r="Q164" s="21"/>
      <c r="R164" s="21"/>
      <c r="S164" s="109"/>
    </row>
    <row r="165" spans="1:19" x14ac:dyDescent="0.2">
      <c r="A165" s="21">
        <v>94</v>
      </c>
      <c r="B165" s="21" t="s">
        <v>189</v>
      </c>
      <c r="C165" s="21" t="s">
        <v>190</v>
      </c>
      <c r="D165" s="83" t="s">
        <v>191</v>
      </c>
      <c r="E165" s="21"/>
      <c r="F165" s="33">
        <v>15</v>
      </c>
      <c r="G165" s="33" t="s">
        <v>125</v>
      </c>
      <c r="H165" s="33">
        <v>2</v>
      </c>
      <c r="I165" s="26" t="s">
        <v>256</v>
      </c>
      <c r="J165" s="26" t="s">
        <v>257</v>
      </c>
      <c r="K165" s="33" t="s">
        <v>47</v>
      </c>
      <c r="L165" s="21"/>
      <c r="M165" s="21">
        <v>2</v>
      </c>
      <c r="N165" s="21"/>
      <c r="O165" s="26"/>
      <c r="P165" s="21" t="s">
        <v>494</v>
      </c>
      <c r="Q165" s="21"/>
      <c r="R165" s="21"/>
      <c r="S165" s="109"/>
    </row>
    <row r="166" spans="1:19" hidden="1" x14ac:dyDescent="0.2">
      <c r="A166" s="21">
        <v>95</v>
      </c>
      <c r="B166" s="21" t="s">
        <v>189</v>
      </c>
      <c r="C166" s="21" t="s">
        <v>190</v>
      </c>
      <c r="D166" s="83" t="s">
        <v>191</v>
      </c>
      <c r="E166" s="21"/>
      <c r="F166" s="33">
        <v>15</v>
      </c>
      <c r="G166" s="33" t="s">
        <v>125</v>
      </c>
      <c r="H166" s="33">
        <v>5</v>
      </c>
      <c r="I166" s="26" t="s">
        <v>256</v>
      </c>
      <c r="J166" s="26" t="s">
        <v>257</v>
      </c>
      <c r="K166" s="33" t="s">
        <v>47</v>
      </c>
      <c r="L166" s="21"/>
      <c r="M166" s="21">
        <v>1</v>
      </c>
      <c r="N166" s="21"/>
      <c r="O166" s="26"/>
      <c r="P166" s="21" t="s">
        <v>496</v>
      </c>
      <c r="Q166" s="21"/>
      <c r="R166" s="21"/>
    </row>
    <row r="167" spans="1:19" hidden="1" x14ac:dyDescent="0.2">
      <c r="A167" s="21">
        <v>43</v>
      </c>
      <c r="B167" s="21" t="s">
        <v>100</v>
      </c>
      <c r="C167" s="21" t="s">
        <v>101</v>
      </c>
      <c r="D167" s="22" t="s">
        <v>102</v>
      </c>
      <c r="E167" s="84">
        <v>441293886490</v>
      </c>
      <c r="F167" s="33">
        <v>15</v>
      </c>
      <c r="G167" s="33" t="s">
        <v>128</v>
      </c>
      <c r="H167" s="33">
        <v>10</v>
      </c>
      <c r="I167" s="26" t="s">
        <v>126</v>
      </c>
      <c r="J167" s="26" t="s">
        <v>127</v>
      </c>
      <c r="K167" s="33" t="s">
        <v>47</v>
      </c>
      <c r="L167" s="21"/>
      <c r="M167" s="21">
        <v>1</v>
      </c>
      <c r="N167" s="21"/>
      <c r="O167" s="26"/>
      <c r="P167" s="21" t="s">
        <v>496</v>
      </c>
      <c r="Q167" s="21"/>
      <c r="R167" s="21"/>
    </row>
    <row r="168" spans="1:19" ht="25.5" hidden="1" x14ac:dyDescent="0.2">
      <c r="A168" s="21">
        <v>60</v>
      </c>
      <c r="B168" s="21" t="s">
        <v>137</v>
      </c>
      <c r="C168" s="21" t="s">
        <v>138</v>
      </c>
      <c r="D168" s="22" t="s">
        <v>139</v>
      </c>
      <c r="E168" s="23" t="s">
        <v>140</v>
      </c>
      <c r="F168" s="33">
        <v>15</v>
      </c>
      <c r="G168" s="33" t="s">
        <v>183</v>
      </c>
      <c r="H168" s="91" t="s">
        <v>184</v>
      </c>
      <c r="I168" s="26" t="s">
        <v>185</v>
      </c>
      <c r="J168" s="21" t="s">
        <v>165</v>
      </c>
      <c r="K168" s="33" t="s">
        <v>144</v>
      </c>
      <c r="L168" s="21"/>
      <c r="M168" s="21">
        <v>1</v>
      </c>
      <c r="N168" s="21" t="s">
        <v>487</v>
      </c>
      <c r="O168" s="26" t="s">
        <v>510</v>
      </c>
      <c r="P168" s="21" t="s">
        <v>496</v>
      </c>
      <c r="Q168" s="52" t="s">
        <v>512</v>
      </c>
      <c r="R168" s="102">
        <v>42662</v>
      </c>
      <c r="S168" s="107"/>
    </row>
    <row r="169" spans="1:19" ht="25.5" hidden="1" x14ac:dyDescent="0.2">
      <c r="A169" s="21">
        <v>96</v>
      </c>
      <c r="B169" s="21" t="s">
        <v>189</v>
      </c>
      <c r="C169" s="21" t="s">
        <v>190</v>
      </c>
      <c r="D169" s="83" t="s">
        <v>191</v>
      </c>
      <c r="E169" s="21"/>
      <c r="F169" s="33">
        <v>15</v>
      </c>
      <c r="G169" s="33" t="s">
        <v>128</v>
      </c>
      <c r="H169" s="33">
        <v>8</v>
      </c>
      <c r="I169" s="26" t="s">
        <v>253</v>
      </c>
      <c r="J169" s="26" t="s">
        <v>254</v>
      </c>
      <c r="K169" s="33" t="s">
        <v>47</v>
      </c>
      <c r="L169" s="21"/>
      <c r="M169" s="21">
        <v>3</v>
      </c>
      <c r="N169" s="21"/>
      <c r="O169" s="26"/>
      <c r="P169" s="21" t="s">
        <v>496</v>
      </c>
      <c r="Q169" s="21"/>
      <c r="R169" s="21"/>
    </row>
    <row r="170" spans="1:19" hidden="1" x14ac:dyDescent="0.2">
      <c r="A170" s="21">
        <v>97</v>
      </c>
      <c r="B170" s="21" t="s">
        <v>189</v>
      </c>
      <c r="C170" s="21" t="s">
        <v>190</v>
      </c>
      <c r="D170" s="83" t="s">
        <v>191</v>
      </c>
      <c r="E170" s="21"/>
      <c r="F170" s="33">
        <v>15</v>
      </c>
      <c r="G170" s="33" t="s">
        <v>128</v>
      </c>
      <c r="H170" s="33">
        <v>13</v>
      </c>
      <c r="I170" s="26" t="s">
        <v>255</v>
      </c>
      <c r="J170" s="26"/>
      <c r="K170" s="33" t="s">
        <v>47</v>
      </c>
      <c r="L170" s="21"/>
      <c r="M170" s="21">
        <v>3</v>
      </c>
      <c r="N170" s="21"/>
      <c r="O170" s="26"/>
      <c r="P170" s="21" t="s">
        <v>496</v>
      </c>
      <c r="Q170" s="21"/>
      <c r="R170" s="21"/>
    </row>
    <row r="171" spans="1:19" hidden="1" x14ac:dyDescent="0.2">
      <c r="A171" s="21">
        <v>98</v>
      </c>
      <c r="B171" s="21" t="s">
        <v>189</v>
      </c>
      <c r="C171" s="21" t="s">
        <v>190</v>
      </c>
      <c r="D171" s="83" t="s">
        <v>191</v>
      </c>
      <c r="E171" s="21"/>
      <c r="F171" s="33">
        <v>15</v>
      </c>
      <c r="G171" s="33" t="s">
        <v>128</v>
      </c>
      <c r="H171" s="33">
        <v>14</v>
      </c>
      <c r="I171" s="26" t="s">
        <v>256</v>
      </c>
      <c r="J171" s="26" t="s">
        <v>257</v>
      </c>
      <c r="K171" s="33" t="s">
        <v>47</v>
      </c>
      <c r="L171" s="21"/>
      <c r="M171" s="21">
        <v>2</v>
      </c>
      <c r="N171" s="21"/>
      <c r="O171" s="26"/>
      <c r="P171" s="21" t="s">
        <v>496</v>
      </c>
      <c r="Q171" s="21"/>
      <c r="R171" s="21"/>
    </row>
    <row r="172" spans="1:19" hidden="1" x14ac:dyDescent="0.2">
      <c r="A172" s="21">
        <v>99</v>
      </c>
      <c r="B172" s="21" t="s">
        <v>189</v>
      </c>
      <c r="C172" s="21" t="s">
        <v>190</v>
      </c>
      <c r="D172" s="83" t="s">
        <v>191</v>
      </c>
      <c r="E172" s="21"/>
      <c r="F172" s="33">
        <v>15</v>
      </c>
      <c r="G172" s="33" t="s">
        <v>128</v>
      </c>
      <c r="H172" s="33">
        <v>17</v>
      </c>
      <c r="I172" s="26" t="s">
        <v>256</v>
      </c>
      <c r="J172" s="26" t="s">
        <v>257</v>
      </c>
      <c r="K172" s="33" t="s">
        <v>47</v>
      </c>
      <c r="L172" s="21"/>
      <c r="M172" s="21">
        <v>2</v>
      </c>
      <c r="N172" s="21"/>
      <c r="O172" s="26"/>
      <c r="P172" s="21" t="s">
        <v>496</v>
      </c>
      <c r="Q172" s="21"/>
      <c r="R172" s="21"/>
    </row>
    <row r="173" spans="1:19" ht="51" x14ac:dyDescent="0.2">
      <c r="A173" s="21">
        <v>100</v>
      </c>
      <c r="B173" s="21" t="s">
        <v>189</v>
      </c>
      <c r="C173" s="21" t="s">
        <v>190</v>
      </c>
      <c r="D173" s="83" t="s">
        <v>191</v>
      </c>
      <c r="E173" s="21"/>
      <c r="F173" s="33">
        <v>16</v>
      </c>
      <c r="G173" s="33" t="s">
        <v>258</v>
      </c>
      <c r="H173" s="33">
        <v>11</v>
      </c>
      <c r="I173" s="26" t="s">
        <v>259</v>
      </c>
      <c r="J173" s="26" t="s">
        <v>260</v>
      </c>
      <c r="K173" s="33" t="s">
        <v>47</v>
      </c>
      <c r="L173" s="21"/>
      <c r="M173" s="21">
        <v>2</v>
      </c>
      <c r="N173" s="21"/>
      <c r="O173" s="26"/>
      <c r="P173" s="21" t="s">
        <v>494</v>
      </c>
      <c r="Q173" s="21"/>
      <c r="R173" s="21"/>
      <c r="S173" s="109"/>
    </row>
    <row r="174" spans="1:19" ht="38.25" x14ac:dyDescent="0.2">
      <c r="A174" s="21">
        <v>101</v>
      </c>
      <c r="B174" s="21" t="s">
        <v>189</v>
      </c>
      <c r="C174" s="21" t="s">
        <v>190</v>
      </c>
      <c r="D174" s="83" t="s">
        <v>191</v>
      </c>
      <c r="E174" s="21"/>
      <c r="F174" s="33">
        <v>17</v>
      </c>
      <c r="G174" s="33" t="s">
        <v>258</v>
      </c>
      <c r="H174" s="33">
        <v>1</v>
      </c>
      <c r="I174" s="26" t="s">
        <v>261</v>
      </c>
      <c r="J174" s="26" t="s">
        <v>262</v>
      </c>
      <c r="K174" s="33" t="s">
        <v>47</v>
      </c>
      <c r="L174" s="21"/>
      <c r="M174" s="21">
        <v>2</v>
      </c>
      <c r="N174" s="21"/>
      <c r="O174" s="26"/>
      <c r="P174" s="21" t="s">
        <v>494</v>
      </c>
      <c r="Q174" s="21"/>
      <c r="R174" s="21"/>
      <c r="S174" s="109"/>
    </row>
    <row r="175" spans="1:19" hidden="1" x14ac:dyDescent="0.2">
      <c r="A175" s="21">
        <v>102</v>
      </c>
      <c r="B175" s="21" t="s">
        <v>189</v>
      </c>
      <c r="C175" s="21" t="s">
        <v>190</v>
      </c>
      <c r="D175" s="83" t="s">
        <v>191</v>
      </c>
      <c r="E175" s="21"/>
      <c r="F175" s="33">
        <v>17</v>
      </c>
      <c r="G175" s="33" t="s">
        <v>258</v>
      </c>
      <c r="H175" s="33">
        <v>1</v>
      </c>
      <c r="I175" s="26" t="s">
        <v>263</v>
      </c>
      <c r="J175" s="26" t="s">
        <v>262</v>
      </c>
      <c r="K175" s="33" t="s">
        <v>47</v>
      </c>
      <c r="L175" s="21"/>
      <c r="M175" s="21">
        <v>1</v>
      </c>
      <c r="N175" s="21"/>
      <c r="O175" s="26"/>
      <c r="P175" s="21" t="s">
        <v>496</v>
      </c>
      <c r="Q175" s="21"/>
      <c r="R175" s="21"/>
    </row>
    <row r="176" spans="1:19" x14ac:dyDescent="0.2">
      <c r="A176" s="21">
        <v>44</v>
      </c>
      <c r="B176" s="21" t="s">
        <v>100</v>
      </c>
      <c r="C176" s="21" t="s">
        <v>101</v>
      </c>
      <c r="D176" s="22" t="s">
        <v>102</v>
      </c>
      <c r="E176" s="84">
        <v>441293886490</v>
      </c>
      <c r="F176" s="33">
        <v>17</v>
      </c>
      <c r="G176" s="33" t="s">
        <v>129</v>
      </c>
      <c r="H176" s="33">
        <v>3</v>
      </c>
      <c r="I176" s="26" t="s">
        <v>130</v>
      </c>
      <c r="J176" s="26" t="s">
        <v>131</v>
      </c>
      <c r="K176" s="33" t="s">
        <v>47</v>
      </c>
      <c r="L176" s="21"/>
      <c r="M176" s="21">
        <v>2</v>
      </c>
      <c r="N176" s="21"/>
      <c r="O176" s="26"/>
      <c r="P176" s="21" t="s">
        <v>494</v>
      </c>
      <c r="Q176" s="21"/>
      <c r="R176" s="21"/>
      <c r="S176" s="109"/>
    </row>
    <row r="177" spans="1:19" ht="51" x14ac:dyDescent="0.2">
      <c r="A177" s="21">
        <v>103</v>
      </c>
      <c r="B177" s="21" t="s">
        <v>189</v>
      </c>
      <c r="C177" s="21" t="s">
        <v>190</v>
      </c>
      <c r="D177" s="83" t="s">
        <v>191</v>
      </c>
      <c r="E177" s="21"/>
      <c r="F177" s="33">
        <v>17</v>
      </c>
      <c r="G177" s="33" t="s">
        <v>129</v>
      </c>
      <c r="H177" s="33">
        <v>3</v>
      </c>
      <c r="I177" s="26" t="s">
        <v>264</v>
      </c>
      <c r="J177" s="26" t="s">
        <v>265</v>
      </c>
      <c r="K177" s="33" t="s">
        <v>47</v>
      </c>
      <c r="L177" s="21"/>
      <c r="M177" s="21">
        <v>2</v>
      </c>
      <c r="N177" s="21"/>
      <c r="O177" s="26"/>
      <c r="P177" s="21" t="s">
        <v>494</v>
      </c>
      <c r="Q177" s="21"/>
      <c r="R177" s="21"/>
      <c r="S177" s="109"/>
    </row>
    <row r="178" spans="1:19" x14ac:dyDescent="0.2">
      <c r="A178" s="21">
        <v>45</v>
      </c>
      <c r="B178" s="21" t="s">
        <v>100</v>
      </c>
      <c r="C178" s="21" t="s">
        <v>101</v>
      </c>
      <c r="D178" s="22" t="s">
        <v>102</v>
      </c>
      <c r="E178" s="84">
        <v>441293886490</v>
      </c>
      <c r="F178" s="33">
        <v>19</v>
      </c>
      <c r="G178" s="33" t="s">
        <v>132</v>
      </c>
      <c r="H178" s="33">
        <v>19</v>
      </c>
      <c r="I178" s="26" t="s">
        <v>133</v>
      </c>
      <c r="J178" s="26" t="s">
        <v>121</v>
      </c>
      <c r="K178" s="33" t="s">
        <v>47</v>
      </c>
      <c r="L178" s="21"/>
      <c r="M178" s="21">
        <v>3</v>
      </c>
      <c r="N178" s="21"/>
      <c r="O178" s="26"/>
      <c r="P178" s="21" t="s">
        <v>494</v>
      </c>
      <c r="Q178" s="21"/>
      <c r="R178" s="21"/>
      <c r="S178" s="109"/>
    </row>
    <row r="179" spans="1:19" ht="63.75" hidden="1" x14ac:dyDescent="0.2">
      <c r="A179" s="21">
        <v>104</v>
      </c>
      <c r="B179" s="21" t="s">
        <v>189</v>
      </c>
      <c r="C179" s="21" t="s">
        <v>190</v>
      </c>
      <c r="D179" s="83" t="s">
        <v>191</v>
      </c>
      <c r="E179" s="21"/>
      <c r="F179" s="33">
        <v>19</v>
      </c>
      <c r="G179" s="33" t="s">
        <v>132</v>
      </c>
      <c r="H179" s="33">
        <v>3</v>
      </c>
      <c r="I179" s="26" t="s">
        <v>266</v>
      </c>
      <c r="J179" s="26" t="s">
        <v>267</v>
      </c>
      <c r="K179" s="33" t="s">
        <v>47</v>
      </c>
      <c r="L179" s="21"/>
      <c r="M179" s="21">
        <v>1</v>
      </c>
      <c r="N179" s="21"/>
      <c r="O179" s="26"/>
      <c r="P179" s="21" t="s">
        <v>496</v>
      </c>
      <c r="Q179" s="21"/>
      <c r="R179" s="21"/>
    </row>
    <row r="180" spans="1:19" ht="39" hidden="1" thickBot="1" x14ac:dyDescent="0.25">
      <c r="A180" s="62">
        <v>105</v>
      </c>
      <c r="B180" s="62" t="s">
        <v>189</v>
      </c>
      <c r="C180" s="62" t="s">
        <v>190</v>
      </c>
      <c r="D180" s="85" t="s">
        <v>191</v>
      </c>
      <c r="E180" s="62"/>
      <c r="F180" s="66">
        <v>19</v>
      </c>
      <c r="G180" s="66" t="s">
        <v>132</v>
      </c>
      <c r="H180" s="66">
        <v>19</v>
      </c>
      <c r="I180" s="45" t="s">
        <v>268</v>
      </c>
      <c r="J180" s="45" t="s">
        <v>269</v>
      </c>
      <c r="K180" s="66" t="s">
        <v>47</v>
      </c>
      <c r="L180" s="62"/>
      <c r="M180" s="62">
        <v>1</v>
      </c>
      <c r="N180" s="62"/>
      <c r="O180" s="45"/>
      <c r="P180" s="62" t="s">
        <v>496</v>
      </c>
      <c r="Q180" s="62"/>
      <c r="R180" s="62"/>
    </row>
    <row r="181" spans="1:19" ht="25.5" x14ac:dyDescent="0.2">
      <c r="A181" s="52">
        <v>106</v>
      </c>
      <c r="B181" s="52" t="s">
        <v>189</v>
      </c>
      <c r="C181" s="52" t="s">
        <v>190</v>
      </c>
      <c r="D181" s="87" t="s">
        <v>191</v>
      </c>
      <c r="E181" s="52"/>
      <c r="F181" s="57">
        <v>19</v>
      </c>
      <c r="G181" s="57" t="s">
        <v>132</v>
      </c>
      <c r="H181" s="57">
        <v>19</v>
      </c>
      <c r="I181" s="41" t="s">
        <v>270</v>
      </c>
      <c r="J181" s="41" t="s">
        <v>271</v>
      </c>
      <c r="K181" s="57" t="s">
        <v>47</v>
      </c>
      <c r="L181" s="52"/>
      <c r="M181" s="52">
        <v>2</v>
      </c>
      <c r="N181" s="52"/>
      <c r="O181" s="41"/>
      <c r="P181" s="21" t="s">
        <v>494</v>
      </c>
      <c r="Q181" s="52"/>
      <c r="R181" s="52"/>
      <c r="S181" s="109"/>
    </row>
    <row r="182" spans="1:19" ht="25.5" x14ac:dyDescent="0.2">
      <c r="A182" s="21">
        <v>107</v>
      </c>
      <c r="B182" s="21" t="s">
        <v>189</v>
      </c>
      <c r="C182" s="21" t="s">
        <v>190</v>
      </c>
      <c r="D182" s="83" t="s">
        <v>191</v>
      </c>
      <c r="E182" s="21"/>
      <c r="F182" s="33">
        <v>20</v>
      </c>
      <c r="G182" s="33" t="s">
        <v>272</v>
      </c>
      <c r="H182" s="33">
        <v>3</v>
      </c>
      <c r="I182" s="26" t="s">
        <v>266</v>
      </c>
      <c r="J182" s="26" t="s">
        <v>273</v>
      </c>
      <c r="K182" s="33" t="s">
        <v>47</v>
      </c>
      <c r="L182" s="21"/>
      <c r="M182" s="21">
        <v>2</v>
      </c>
      <c r="N182" s="21"/>
      <c r="O182" s="26"/>
      <c r="P182" s="21" t="s">
        <v>494</v>
      </c>
      <c r="Q182" s="21"/>
      <c r="R182" s="21"/>
      <c r="S182" s="109"/>
    </row>
    <row r="183" spans="1:19" ht="38.25" x14ac:dyDescent="0.2">
      <c r="A183" s="21">
        <v>108</v>
      </c>
      <c r="B183" s="21" t="s">
        <v>189</v>
      </c>
      <c r="C183" s="21" t="s">
        <v>190</v>
      </c>
      <c r="D183" s="83" t="s">
        <v>191</v>
      </c>
      <c r="E183" s="21"/>
      <c r="F183" s="33">
        <v>20</v>
      </c>
      <c r="G183" s="33" t="s">
        <v>272</v>
      </c>
      <c r="H183" s="33">
        <v>13</v>
      </c>
      <c r="I183" s="26" t="s">
        <v>274</v>
      </c>
      <c r="J183" s="26" t="s">
        <v>269</v>
      </c>
      <c r="K183" s="33" t="s">
        <v>47</v>
      </c>
      <c r="L183" s="21"/>
      <c r="M183" s="21">
        <v>2</v>
      </c>
      <c r="N183" s="21"/>
      <c r="O183" s="26"/>
      <c r="P183" s="21" t="s">
        <v>494</v>
      </c>
      <c r="Q183" s="21"/>
      <c r="R183" s="21"/>
      <c r="S183" s="109"/>
    </row>
    <row r="184" spans="1:19" ht="25.5" x14ac:dyDescent="0.2">
      <c r="A184" s="21">
        <v>109</v>
      </c>
      <c r="B184" s="21" t="s">
        <v>189</v>
      </c>
      <c r="C184" s="21" t="s">
        <v>190</v>
      </c>
      <c r="D184" s="83" t="s">
        <v>191</v>
      </c>
      <c r="E184" s="21"/>
      <c r="F184" s="33">
        <v>20</v>
      </c>
      <c r="G184" s="33" t="s">
        <v>272</v>
      </c>
      <c r="H184" s="33">
        <v>10</v>
      </c>
      <c r="I184" s="26" t="s">
        <v>275</v>
      </c>
      <c r="J184" s="26" t="s">
        <v>276</v>
      </c>
      <c r="K184" s="33" t="s">
        <v>47</v>
      </c>
      <c r="L184" s="21"/>
      <c r="M184" s="21">
        <v>3</v>
      </c>
      <c r="N184" s="21"/>
      <c r="O184" s="26"/>
      <c r="P184" s="21" t="s">
        <v>494</v>
      </c>
      <c r="Q184" s="21"/>
      <c r="R184" s="21"/>
      <c r="S184" s="109"/>
    </row>
    <row r="185" spans="1:19" ht="25.5" x14ac:dyDescent="0.2">
      <c r="A185" s="21">
        <v>110</v>
      </c>
      <c r="B185" s="21" t="s">
        <v>189</v>
      </c>
      <c r="C185" s="21" t="s">
        <v>190</v>
      </c>
      <c r="D185" s="83" t="s">
        <v>191</v>
      </c>
      <c r="E185" s="21"/>
      <c r="F185" s="33">
        <v>20</v>
      </c>
      <c r="G185" s="33" t="s">
        <v>277</v>
      </c>
      <c r="H185" s="33">
        <v>17</v>
      </c>
      <c r="I185" s="26" t="s">
        <v>278</v>
      </c>
      <c r="J185" s="26" t="s">
        <v>279</v>
      </c>
      <c r="K185" s="33" t="s">
        <v>47</v>
      </c>
      <c r="L185" s="21"/>
      <c r="M185" s="21">
        <v>3</v>
      </c>
      <c r="N185" s="21"/>
      <c r="O185" s="26"/>
      <c r="P185" s="21" t="s">
        <v>494</v>
      </c>
      <c r="Q185" s="21"/>
      <c r="R185" s="21"/>
      <c r="S185" s="109"/>
    </row>
    <row r="186" spans="1:19" ht="38.25" x14ac:dyDescent="0.2">
      <c r="A186" s="21">
        <v>111</v>
      </c>
      <c r="B186" s="21" t="s">
        <v>189</v>
      </c>
      <c r="C186" s="21" t="s">
        <v>190</v>
      </c>
      <c r="D186" s="83" t="s">
        <v>191</v>
      </c>
      <c r="E186" s="21"/>
      <c r="F186" s="33">
        <v>21</v>
      </c>
      <c r="G186" s="33" t="s">
        <v>277</v>
      </c>
      <c r="H186" s="33">
        <v>12</v>
      </c>
      <c r="I186" s="26" t="s">
        <v>268</v>
      </c>
      <c r="J186" s="26" t="s">
        <v>269</v>
      </c>
      <c r="K186" s="33" t="s">
        <v>47</v>
      </c>
      <c r="L186" s="21"/>
      <c r="M186" s="21">
        <v>3</v>
      </c>
      <c r="N186" s="21"/>
      <c r="O186" s="26"/>
      <c r="P186" s="21" t="s">
        <v>494</v>
      </c>
      <c r="Q186" s="21"/>
      <c r="R186" s="21"/>
      <c r="S186" s="109"/>
    </row>
    <row r="187" spans="1:19" ht="25.5" x14ac:dyDescent="0.2">
      <c r="A187" s="21">
        <v>112</v>
      </c>
      <c r="B187" s="21" t="s">
        <v>189</v>
      </c>
      <c r="C187" s="21" t="s">
        <v>190</v>
      </c>
      <c r="D187" s="83" t="s">
        <v>191</v>
      </c>
      <c r="E187" s="21"/>
      <c r="F187" s="33">
        <v>21</v>
      </c>
      <c r="G187" s="33" t="s">
        <v>277</v>
      </c>
      <c r="H187" s="33">
        <v>2</v>
      </c>
      <c r="I187" s="26" t="s">
        <v>280</v>
      </c>
      <c r="J187" s="26" t="s">
        <v>281</v>
      </c>
      <c r="K187" s="33" t="s">
        <v>47</v>
      </c>
      <c r="L187" s="21"/>
      <c r="M187" s="21">
        <v>3</v>
      </c>
      <c r="N187" s="21"/>
      <c r="O187" s="26"/>
      <c r="P187" s="21" t="s">
        <v>494</v>
      </c>
      <c r="Q187" s="21"/>
      <c r="R187" s="21"/>
      <c r="S187" s="109"/>
    </row>
    <row r="188" spans="1:19" ht="51" x14ac:dyDescent="0.2">
      <c r="A188" s="21">
        <v>113</v>
      </c>
      <c r="B188" s="21" t="s">
        <v>189</v>
      </c>
      <c r="C188" s="21" t="s">
        <v>190</v>
      </c>
      <c r="D188" s="83" t="s">
        <v>191</v>
      </c>
      <c r="E188" s="21"/>
      <c r="F188" s="33">
        <v>21</v>
      </c>
      <c r="G188" s="33" t="s">
        <v>277</v>
      </c>
      <c r="H188" s="33">
        <v>5</v>
      </c>
      <c r="I188" s="26" t="s">
        <v>282</v>
      </c>
      <c r="J188" s="26" t="s">
        <v>283</v>
      </c>
      <c r="K188" s="33" t="s">
        <v>47</v>
      </c>
      <c r="L188" s="21"/>
      <c r="M188" s="21">
        <v>3</v>
      </c>
      <c r="N188" s="21"/>
      <c r="O188" s="26"/>
      <c r="P188" s="21" t="s">
        <v>494</v>
      </c>
      <c r="Q188" s="21"/>
      <c r="R188" s="21"/>
      <c r="S188" s="109"/>
    </row>
    <row r="189" spans="1:19" ht="38.25" x14ac:dyDescent="0.2">
      <c r="A189" s="21">
        <v>116</v>
      </c>
      <c r="B189" s="21" t="s">
        <v>189</v>
      </c>
      <c r="C189" s="21" t="s">
        <v>190</v>
      </c>
      <c r="D189" s="83" t="s">
        <v>191</v>
      </c>
      <c r="E189" s="21"/>
      <c r="F189" s="33">
        <v>21</v>
      </c>
      <c r="G189" s="33" t="s">
        <v>277</v>
      </c>
      <c r="H189" s="33">
        <v>6</v>
      </c>
      <c r="I189" s="26" t="s">
        <v>287</v>
      </c>
      <c r="J189" s="26" t="s">
        <v>288</v>
      </c>
      <c r="K189" s="33" t="s">
        <v>47</v>
      </c>
      <c r="L189" s="21"/>
      <c r="M189" s="21">
        <v>2</v>
      </c>
      <c r="N189" s="21"/>
      <c r="O189" s="26"/>
      <c r="P189" s="21" t="s">
        <v>494</v>
      </c>
      <c r="Q189" s="21"/>
      <c r="R189" s="21"/>
      <c r="S189" s="109"/>
    </row>
    <row r="190" spans="1:19" x14ac:dyDescent="0.2">
      <c r="A190" s="21">
        <v>46</v>
      </c>
      <c r="B190" s="21" t="s">
        <v>100</v>
      </c>
      <c r="C190" s="21" t="s">
        <v>101</v>
      </c>
      <c r="D190" s="22" t="s">
        <v>102</v>
      </c>
      <c r="E190" s="84">
        <v>441293886490</v>
      </c>
      <c r="F190" s="33">
        <v>21</v>
      </c>
      <c r="G190" s="33" t="s">
        <v>134</v>
      </c>
      <c r="H190" s="33" t="s">
        <v>135</v>
      </c>
      <c r="I190" s="26" t="s">
        <v>136</v>
      </c>
      <c r="J190" s="26" t="s">
        <v>121</v>
      </c>
      <c r="K190" s="33" t="s">
        <v>47</v>
      </c>
      <c r="L190" s="21"/>
      <c r="M190" s="21">
        <v>3</v>
      </c>
      <c r="N190" s="21"/>
      <c r="O190" s="26"/>
      <c r="P190" s="21" t="s">
        <v>494</v>
      </c>
      <c r="Q190" s="21"/>
      <c r="R190" s="21"/>
      <c r="S190" s="109"/>
    </row>
    <row r="191" spans="1:19" ht="25.5" x14ac:dyDescent="0.2">
      <c r="A191" s="21">
        <v>117</v>
      </c>
      <c r="B191" s="21" t="s">
        <v>189</v>
      </c>
      <c r="C191" s="21" t="s">
        <v>190</v>
      </c>
      <c r="D191" s="83" t="s">
        <v>191</v>
      </c>
      <c r="E191" s="21"/>
      <c r="F191" s="33">
        <v>21</v>
      </c>
      <c r="G191" s="33" t="s">
        <v>134</v>
      </c>
      <c r="H191" s="33">
        <v>15</v>
      </c>
      <c r="I191" s="26" t="s">
        <v>278</v>
      </c>
      <c r="J191" s="26" t="s">
        <v>279</v>
      </c>
      <c r="K191" s="33" t="s">
        <v>47</v>
      </c>
      <c r="L191" s="21"/>
      <c r="M191" s="21">
        <v>3</v>
      </c>
      <c r="N191" s="21"/>
      <c r="O191" s="26"/>
      <c r="P191" s="21" t="s">
        <v>494</v>
      </c>
      <c r="Q191" s="21"/>
      <c r="R191" s="21"/>
      <c r="S191" s="109"/>
    </row>
    <row r="192" spans="1:19" ht="38.25" x14ac:dyDescent="0.2">
      <c r="A192" s="21">
        <v>118</v>
      </c>
      <c r="B192" s="21" t="s">
        <v>189</v>
      </c>
      <c r="C192" s="21" t="s">
        <v>190</v>
      </c>
      <c r="D192" s="83" t="s">
        <v>191</v>
      </c>
      <c r="E192" s="21"/>
      <c r="F192" s="33">
        <v>22</v>
      </c>
      <c r="G192" s="33" t="s">
        <v>134</v>
      </c>
      <c r="H192" s="33">
        <v>14</v>
      </c>
      <c r="I192" s="26" t="s">
        <v>268</v>
      </c>
      <c r="J192" s="26" t="s">
        <v>269</v>
      </c>
      <c r="K192" s="33" t="s">
        <v>47</v>
      </c>
      <c r="L192" s="21"/>
      <c r="M192" s="21">
        <v>3</v>
      </c>
      <c r="N192" s="21"/>
      <c r="O192" s="26"/>
      <c r="P192" s="21" t="s">
        <v>494</v>
      </c>
      <c r="Q192" s="21"/>
      <c r="R192" s="21"/>
      <c r="S192" s="109"/>
    </row>
    <row r="193" spans="1:19" ht="25.5" x14ac:dyDescent="0.2">
      <c r="A193" s="21">
        <v>119</v>
      </c>
      <c r="B193" s="21" t="s">
        <v>189</v>
      </c>
      <c r="C193" s="21" t="s">
        <v>190</v>
      </c>
      <c r="D193" s="83" t="s">
        <v>191</v>
      </c>
      <c r="E193" s="21"/>
      <c r="F193" s="33">
        <v>22</v>
      </c>
      <c r="G193" s="33" t="s">
        <v>134</v>
      </c>
      <c r="H193" s="33">
        <v>14</v>
      </c>
      <c r="I193" s="26" t="s">
        <v>280</v>
      </c>
      <c r="J193" s="26" t="s">
        <v>281</v>
      </c>
      <c r="K193" s="33" t="s">
        <v>47</v>
      </c>
      <c r="L193" s="21"/>
      <c r="M193" s="21">
        <v>3</v>
      </c>
      <c r="N193" s="21"/>
      <c r="O193" s="26"/>
      <c r="P193" s="21" t="s">
        <v>494</v>
      </c>
      <c r="Q193" s="21"/>
      <c r="R193" s="21"/>
      <c r="S193" s="109"/>
    </row>
    <row r="194" spans="1:19" ht="51" x14ac:dyDescent="0.2">
      <c r="A194" s="21">
        <v>120</v>
      </c>
      <c r="B194" s="21" t="s">
        <v>189</v>
      </c>
      <c r="C194" s="21" t="s">
        <v>190</v>
      </c>
      <c r="D194" s="83" t="s">
        <v>191</v>
      </c>
      <c r="E194" s="21"/>
      <c r="F194" s="33">
        <v>21</v>
      </c>
      <c r="G194" s="33" t="s">
        <v>134</v>
      </c>
      <c r="H194" s="33">
        <v>15</v>
      </c>
      <c r="I194" s="26" t="s">
        <v>289</v>
      </c>
      <c r="J194" s="26" t="s">
        <v>290</v>
      </c>
      <c r="K194" s="33" t="s">
        <v>47</v>
      </c>
      <c r="L194" s="21"/>
      <c r="M194" s="21">
        <v>3</v>
      </c>
      <c r="N194" s="21"/>
      <c r="O194" s="26"/>
      <c r="P194" s="21" t="s">
        <v>494</v>
      </c>
      <c r="Q194" s="21"/>
      <c r="R194" s="21"/>
      <c r="S194" s="109"/>
    </row>
    <row r="195" spans="1:19" ht="38.25" x14ac:dyDescent="0.2">
      <c r="A195" s="21">
        <v>121</v>
      </c>
      <c r="B195" s="21" t="s">
        <v>189</v>
      </c>
      <c r="C195" s="21" t="s">
        <v>190</v>
      </c>
      <c r="D195" s="83" t="s">
        <v>191</v>
      </c>
      <c r="E195" s="21"/>
      <c r="F195" s="33">
        <v>22</v>
      </c>
      <c r="G195" s="33" t="s">
        <v>134</v>
      </c>
      <c r="H195" s="33">
        <v>1</v>
      </c>
      <c r="I195" s="26" t="s">
        <v>287</v>
      </c>
      <c r="J195" s="26" t="s">
        <v>288</v>
      </c>
      <c r="K195" s="33" t="s">
        <v>47</v>
      </c>
      <c r="L195" s="21"/>
      <c r="M195" s="21">
        <v>3</v>
      </c>
      <c r="N195" s="21"/>
      <c r="O195" s="26"/>
      <c r="P195" s="21" t="s">
        <v>494</v>
      </c>
      <c r="Q195" s="21"/>
      <c r="R195" s="21"/>
      <c r="S195" s="109"/>
    </row>
    <row r="196" spans="1:19" ht="114.75" x14ac:dyDescent="0.2">
      <c r="A196" s="21">
        <v>122</v>
      </c>
      <c r="B196" s="21" t="s">
        <v>189</v>
      </c>
      <c r="C196" s="21" t="s">
        <v>190</v>
      </c>
      <c r="D196" s="83" t="s">
        <v>191</v>
      </c>
      <c r="E196" s="21"/>
      <c r="F196" s="33">
        <v>23</v>
      </c>
      <c r="G196" s="33" t="s">
        <v>291</v>
      </c>
      <c r="H196" s="33">
        <v>3</v>
      </c>
      <c r="I196" s="26" t="s">
        <v>292</v>
      </c>
      <c r="J196" s="26" t="s">
        <v>262</v>
      </c>
      <c r="K196" s="33" t="s">
        <v>47</v>
      </c>
      <c r="L196" s="21"/>
      <c r="M196" s="21">
        <v>3</v>
      </c>
      <c r="N196" s="21"/>
      <c r="O196" s="26"/>
      <c r="P196" s="21" t="s">
        <v>494</v>
      </c>
      <c r="Q196" s="21"/>
      <c r="R196" s="21"/>
      <c r="S196" s="109"/>
    </row>
    <row r="197" spans="1:19" ht="76.5" x14ac:dyDescent="0.2">
      <c r="A197" s="21">
        <v>123</v>
      </c>
      <c r="B197" s="21" t="s">
        <v>189</v>
      </c>
      <c r="C197" s="21" t="s">
        <v>190</v>
      </c>
      <c r="D197" s="83" t="s">
        <v>191</v>
      </c>
      <c r="E197" s="21"/>
      <c r="F197" s="33">
        <v>23</v>
      </c>
      <c r="G197" s="33" t="s">
        <v>291</v>
      </c>
      <c r="H197" s="33">
        <v>10</v>
      </c>
      <c r="I197" s="26" t="s">
        <v>293</v>
      </c>
      <c r="J197" s="26"/>
      <c r="K197" s="33" t="s">
        <v>47</v>
      </c>
      <c r="L197" s="21"/>
      <c r="M197" s="21">
        <v>3</v>
      </c>
      <c r="N197" s="21"/>
      <c r="O197" s="26"/>
      <c r="P197" s="21" t="s">
        <v>494</v>
      </c>
      <c r="Q197" s="21"/>
      <c r="R197" s="21"/>
      <c r="S197" s="109"/>
    </row>
    <row r="198" spans="1:19" ht="102" x14ac:dyDescent="0.2">
      <c r="A198" s="21">
        <v>61</v>
      </c>
      <c r="B198" s="21" t="s">
        <v>137</v>
      </c>
      <c r="C198" s="21" t="s">
        <v>138</v>
      </c>
      <c r="D198" s="22" t="s">
        <v>139</v>
      </c>
      <c r="E198" s="23" t="s">
        <v>140</v>
      </c>
      <c r="F198" s="33">
        <v>25</v>
      </c>
      <c r="G198" s="33" t="s">
        <v>186</v>
      </c>
      <c r="H198" s="33">
        <v>15</v>
      </c>
      <c r="I198" s="26" t="s">
        <v>187</v>
      </c>
      <c r="J198" s="26" t="s">
        <v>188</v>
      </c>
      <c r="K198" s="33" t="s">
        <v>162</v>
      </c>
      <c r="L198" s="21"/>
      <c r="M198" s="21">
        <v>2</v>
      </c>
      <c r="N198" s="21" t="s">
        <v>487</v>
      </c>
      <c r="O198" s="26" t="s">
        <v>536</v>
      </c>
      <c r="P198" s="21" t="s">
        <v>494</v>
      </c>
      <c r="Q198" s="21"/>
      <c r="R198" s="110">
        <v>42671</v>
      </c>
      <c r="S198" s="109"/>
    </row>
    <row r="199" spans="1:19" x14ac:dyDescent="0.2">
      <c r="A199" s="21">
        <v>152</v>
      </c>
      <c r="B199" s="21" t="s">
        <v>357</v>
      </c>
      <c r="C199" s="21" t="s">
        <v>358</v>
      </c>
      <c r="D199" s="22" t="s">
        <v>359</v>
      </c>
      <c r="E199" s="21" t="s">
        <v>360</v>
      </c>
      <c r="F199" s="33"/>
      <c r="G199" s="33" t="s">
        <v>361</v>
      </c>
      <c r="H199" s="33"/>
      <c r="I199" s="26" t="s">
        <v>362</v>
      </c>
      <c r="J199" s="26" t="s">
        <v>363</v>
      </c>
      <c r="K199" s="33" t="s">
        <v>364</v>
      </c>
      <c r="L199" s="21"/>
      <c r="M199" s="21">
        <v>1</v>
      </c>
      <c r="N199" s="21"/>
      <c r="O199" s="26"/>
      <c r="P199" s="21" t="s">
        <v>494</v>
      </c>
      <c r="Q199" s="21"/>
      <c r="R199" s="21"/>
    </row>
    <row r="200" spans="1:19" ht="38.25" x14ac:dyDescent="0.2">
      <c r="A200" s="21">
        <v>153</v>
      </c>
      <c r="B200" s="21" t="s">
        <v>357</v>
      </c>
      <c r="C200" s="21" t="s">
        <v>358</v>
      </c>
      <c r="D200" s="22" t="s">
        <v>359</v>
      </c>
      <c r="E200" s="21" t="s">
        <v>360</v>
      </c>
      <c r="F200" s="33"/>
      <c r="G200" s="33" t="s">
        <v>361</v>
      </c>
      <c r="H200" s="33"/>
      <c r="I200" s="26" t="s">
        <v>365</v>
      </c>
      <c r="J200" s="26" t="s">
        <v>366</v>
      </c>
      <c r="K200" s="33" t="s">
        <v>364</v>
      </c>
      <c r="L200" s="21"/>
      <c r="M200" s="21">
        <v>1</v>
      </c>
      <c r="N200" s="21"/>
      <c r="O200" s="26"/>
      <c r="P200" s="21" t="s">
        <v>494</v>
      </c>
      <c r="Q200" s="21"/>
      <c r="R200" s="21"/>
    </row>
    <row r="201" spans="1:19" ht="25.5" x14ac:dyDescent="0.2">
      <c r="A201" s="21">
        <v>154</v>
      </c>
      <c r="B201" s="21" t="s">
        <v>357</v>
      </c>
      <c r="C201" s="21" t="s">
        <v>358</v>
      </c>
      <c r="D201" s="22" t="s">
        <v>359</v>
      </c>
      <c r="E201" s="21" t="s">
        <v>360</v>
      </c>
      <c r="F201" s="33"/>
      <c r="G201" s="33" t="s">
        <v>361</v>
      </c>
      <c r="H201" s="33"/>
      <c r="I201" s="26" t="s">
        <v>367</v>
      </c>
      <c r="J201" s="26" t="s">
        <v>368</v>
      </c>
      <c r="K201" s="33" t="s">
        <v>364</v>
      </c>
      <c r="L201" s="21"/>
      <c r="M201" s="21">
        <v>1</v>
      </c>
      <c r="N201" s="21"/>
      <c r="O201" s="26"/>
      <c r="P201" s="21" t="s">
        <v>494</v>
      </c>
      <c r="Q201" s="21"/>
      <c r="R201" s="21"/>
    </row>
    <row r="202" spans="1:19" ht="102" x14ac:dyDescent="0.2">
      <c r="A202" s="21">
        <v>173</v>
      </c>
      <c r="B202" s="21" t="s">
        <v>375</v>
      </c>
      <c r="C202" s="21" t="s">
        <v>376</v>
      </c>
      <c r="D202" s="22" t="s">
        <v>377</v>
      </c>
      <c r="E202" s="21" t="s">
        <v>378</v>
      </c>
      <c r="F202" s="33">
        <v>0</v>
      </c>
      <c r="G202" s="33" t="s">
        <v>403</v>
      </c>
      <c r="H202" s="33">
        <v>0</v>
      </c>
      <c r="I202" s="26" t="s">
        <v>404</v>
      </c>
      <c r="J202" s="26" t="s">
        <v>405</v>
      </c>
      <c r="K202" s="33"/>
      <c r="L202" s="21"/>
      <c r="M202" s="21">
        <v>3</v>
      </c>
      <c r="N202" s="21"/>
      <c r="O202" s="26"/>
      <c r="P202" s="21" t="s">
        <v>494</v>
      </c>
      <c r="Q202" s="21"/>
      <c r="R202" s="21"/>
    </row>
    <row r="203" spans="1:19" hidden="1" x14ac:dyDescent="0.2">
      <c r="A203" s="21">
        <v>62</v>
      </c>
      <c r="B203" s="21" t="s">
        <v>189</v>
      </c>
      <c r="C203" s="21" t="s">
        <v>190</v>
      </c>
      <c r="D203" s="83" t="s">
        <v>191</v>
      </c>
      <c r="E203" s="21"/>
      <c r="F203" s="33"/>
      <c r="G203" s="33"/>
      <c r="H203" s="33"/>
      <c r="I203" s="26" t="s">
        <v>192</v>
      </c>
      <c r="J203" s="26" t="s">
        <v>193</v>
      </c>
      <c r="K203" s="33" t="s">
        <v>41</v>
      </c>
      <c r="L203" s="21"/>
      <c r="M203" s="21">
        <v>1</v>
      </c>
      <c r="N203" s="21"/>
      <c r="O203" s="26"/>
      <c r="P203" s="21" t="s">
        <v>496</v>
      </c>
      <c r="Q203" s="21"/>
      <c r="R203" s="21"/>
    </row>
  </sheetData>
  <sheetProtection selectLockedCells="1" selectUnlockedCells="1"/>
  <autoFilter ref="A1:U203">
    <filterColumn colId="15">
      <filters>
        <filter val="Hidetoshi Yokota"/>
      </filters>
    </filterColumn>
  </autoFilter>
  <conditionalFormatting sqref="R2:R203">
    <cfRule type="containsText" dxfId="2" priority="2" operator="containsText" text="resolved">
      <formula>NOT(ISERROR(SEARCH("resolved",R2)))</formula>
    </cfRule>
    <cfRule type="containsText" dxfId="1" priority="3" operator="containsText" text="handled">
      <formula>NOT(ISERROR(SEARCH("handled",R2)))</formula>
    </cfRule>
  </conditionalFormatting>
  <conditionalFormatting sqref="N1:N1048576">
    <cfRule type="containsText" dxfId="0" priority="1" operator="containsText" text="rejected">
      <formula>NOT(ISERROR(SEARCH("rejected",N1)))</formula>
    </cfRule>
  </conditionalFormatting>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3"/>
  <sheetViews>
    <sheetView topLeftCell="A4" workbookViewId="0">
      <selection activeCell="C2" sqref="C2"/>
    </sheetView>
  </sheetViews>
  <sheetFormatPr defaultRowHeight="12.75" x14ac:dyDescent="0.2"/>
  <cols>
    <col min="2" max="2" width="12" bestFit="1" customWidth="1"/>
    <col min="3" max="3" width="13.42578125" bestFit="1" customWidth="1"/>
    <col min="4" max="4" width="2.28515625" bestFit="1" customWidth="1"/>
    <col min="5" max="5" width="4.28515625" bestFit="1" customWidth="1"/>
  </cols>
  <sheetData>
    <row r="1" spans="2:7" x14ac:dyDescent="0.2">
      <c r="B1" t="s">
        <v>474</v>
      </c>
      <c r="C1" t="s">
        <v>475</v>
      </c>
      <c r="D1" t="s">
        <v>364</v>
      </c>
      <c r="E1" t="s">
        <v>47</v>
      </c>
      <c r="F1" t="s">
        <v>477</v>
      </c>
      <c r="G1" t="s">
        <v>478</v>
      </c>
    </row>
    <row r="2" spans="2:7" x14ac:dyDescent="0.2">
      <c r="B2" s="32">
        <v>0</v>
      </c>
      <c r="C2">
        <f>COUNTIF('LB126 (by author)'!$G$2:$G$203,statistics!B2)</f>
        <v>3</v>
      </c>
      <c r="D2">
        <f>COUNTIFS('LB126 (by author)'!$G$2:$G$203,statistics!B2,'LB126 (by author)'!$K$2:$K$203,"Y")</f>
        <v>0</v>
      </c>
      <c r="E2">
        <f>COUNTIFS('LB126 (by author)'!$G$2:$G$203,statistics!B2,'LB126 (by author)'!$K$2:$K$203,"Yes")</f>
        <v>0</v>
      </c>
      <c r="F2">
        <f>SUM(D2:E2)</f>
        <v>0</v>
      </c>
      <c r="G2">
        <f>C2-F2</f>
        <v>3</v>
      </c>
    </row>
    <row r="3" spans="2:7" x14ac:dyDescent="0.2">
      <c r="B3" s="32">
        <v>3</v>
      </c>
      <c r="C3">
        <f>COUNTIF('LB126 (by author)'!$G$2:$G$203,statistics!B3)</f>
        <v>1</v>
      </c>
      <c r="D3">
        <f>COUNTIFS('LB126 (by author)'!$G$2:$G$203,statistics!B3,'LB126 (by author)'!$K$2:$K$203,"Y")</f>
        <v>0</v>
      </c>
      <c r="E3">
        <f>COUNTIFS('LB126 (by author)'!$G$2:$G$203,statistics!B3,'LB126 (by author)'!$K$2:$K$203,"Yes")</f>
        <v>0</v>
      </c>
      <c r="F3">
        <f t="shared" ref="F3:F62" si="0">SUM(D3:E3)</f>
        <v>0</v>
      </c>
      <c r="G3">
        <f t="shared" ref="G3:G62" si="1">C3-F3</f>
        <v>1</v>
      </c>
    </row>
    <row r="4" spans="2:7" x14ac:dyDescent="0.2">
      <c r="B4" s="32">
        <v>3.2</v>
      </c>
      <c r="C4">
        <f>COUNTIF('LB126 (by section) (Sept-2016)'!G2:$G$203,statistics!B4)</f>
        <v>3</v>
      </c>
      <c r="D4">
        <f>COUNTIFS('LB126 (by author)'!$G$2:$G$203,statistics!B4,'LB126 (by author)'!$K$2:$K$203,"Y")</f>
        <v>0</v>
      </c>
      <c r="E4">
        <f>COUNTIFS('LB126 (by author)'!$G$2:$G$203,statistics!B4,'LB126 (by author)'!$K$2:$K$203,"Yes")</f>
        <v>1</v>
      </c>
      <c r="F4">
        <f t="shared" si="0"/>
        <v>1</v>
      </c>
      <c r="G4">
        <f t="shared" si="1"/>
        <v>2</v>
      </c>
    </row>
    <row r="5" spans="2:7" x14ac:dyDescent="0.2">
      <c r="B5" s="32" t="s">
        <v>426</v>
      </c>
      <c r="C5">
        <f>COUNTIF('LB126 (by author)'!$G$2:$G$203,statistics!B5)</f>
        <v>4</v>
      </c>
      <c r="D5">
        <f>COUNTIFS('LB126 (by author)'!$G$2:$G$203,statistics!B5,'LB126 (by author)'!$K$2:$K$203,"Y")</f>
        <v>4</v>
      </c>
      <c r="E5">
        <f>COUNTIFS('LB126 (by author)'!$G$2:$G$203,statistics!B5,'LB126 (by author)'!$K$2:$K$203,"Yes")</f>
        <v>0</v>
      </c>
      <c r="F5">
        <f t="shared" si="0"/>
        <v>4</v>
      </c>
      <c r="G5">
        <f t="shared" si="1"/>
        <v>0</v>
      </c>
    </row>
    <row r="6" spans="2:7" x14ac:dyDescent="0.2">
      <c r="B6" s="32" t="s">
        <v>435</v>
      </c>
      <c r="C6">
        <f>COUNTIF('LB126 (by author)'!$G$2:$G$203,statistics!B6)</f>
        <v>1</v>
      </c>
      <c r="D6">
        <f>COUNTIFS('LB126 (by author)'!$G$2:$G$203,statistics!B6,'LB126 (by author)'!$K$2:$K$203,"Y")</f>
        <v>0</v>
      </c>
      <c r="E6">
        <f>COUNTIFS('LB126 (by author)'!$G$2:$G$203,statistics!B6,'LB126 (by author)'!$K$2:$K$203,"Yes")</f>
        <v>0</v>
      </c>
      <c r="F6">
        <f t="shared" si="0"/>
        <v>0</v>
      </c>
      <c r="G6">
        <f t="shared" si="1"/>
        <v>1</v>
      </c>
    </row>
    <row r="7" spans="2:7" x14ac:dyDescent="0.2">
      <c r="B7" s="32" t="s">
        <v>38</v>
      </c>
      <c r="C7">
        <f>COUNTIF('LB126 (by author)'!$G$2:$G$203,statistics!B7)</f>
        <v>8</v>
      </c>
      <c r="D7">
        <f>COUNTIFS('LB126 (by author)'!$G$2:$G$203,statistics!B7,'LB126 (by author)'!$K$2:$K$203,"Y")</f>
        <v>0</v>
      </c>
      <c r="E7">
        <f>COUNTIFS('LB126 (by author)'!$G$2:$G$203,statistics!B7,'LB126 (by author)'!$K$2:$K$203,"Yes")</f>
        <v>0</v>
      </c>
      <c r="F7">
        <f t="shared" si="0"/>
        <v>0</v>
      </c>
      <c r="G7">
        <f t="shared" si="1"/>
        <v>8</v>
      </c>
    </row>
    <row r="8" spans="2:7" x14ac:dyDescent="0.2">
      <c r="B8" s="32" t="s">
        <v>44</v>
      </c>
      <c r="C8">
        <f>COUNTIF('LB126 (by author)'!$G$2:$G$203,statistics!B8)</f>
        <v>7</v>
      </c>
      <c r="D8">
        <f>COUNTIFS('LB126 (by author)'!$G$2:$G$203,statistics!B8,'LB126 (by author)'!$K$2:$K$203,"Y")</f>
        <v>0</v>
      </c>
      <c r="E8">
        <f>COUNTIFS('LB126 (by author)'!$G$2:$G$203,statistics!B8,'LB126 (by author)'!$K$2:$K$203,"Yes")</f>
        <v>2</v>
      </c>
      <c r="F8">
        <f t="shared" si="0"/>
        <v>2</v>
      </c>
      <c r="G8">
        <f t="shared" si="1"/>
        <v>5</v>
      </c>
    </row>
    <row r="9" spans="2:7" x14ac:dyDescent="0.2">
      <c r="B9" s="32" t="s">
        <v>89</v>
      </c>
      <c r="C9">
        <f>COUNTIF('LB126 (by author)'!$G$2:$G$203,statistics!B9)</f>
        <v>2</v>
      </c>
      <c r="D9">
        <f>COUNTIFS('LB126 (by author)'!$G$2:$G$203,statistics!B9,'LB126 (by author)'!$K$2:$K$203,"Y")</f>
        <v>0</v>
      </c>
      <c r="E9">
        <f>COUNTIFS('LB126 (by author)'!$G$2:$G$203,statistics!B9,'LB126 (by author)'!$K$2:$K$203,"Yes")</f>
        <v>0</v>
      </c>
      <c r="F9">
        <f t="shared" si="0"/>
        <v>0</v>
      </c>
      <c r="G9">
        <f t="shared" si="1"/>
        <v>2</v>
      </c>
    </row>
    <row r="10" spans="2:7" x14ac:dyDescent="0.2">
      <c r="B10" s="32" t="s">
        <v>92</v>
      </c>
      <c r="C10">
        <f>COUNTIF('LB126 (by author)'!$G$2:$G$203,statistics!B10)</f>
        <v>2</v>
      </c>
      <c r="D10">
        <f>COUNTIFS('LB126 (by author)'!$G$2:$G$203,statistics!B10,'LB126 (by author)'!$K$2:$K$203,"Y")</f>
        <v>0</v>
      </c>
      <c r="E10">
        <f>COUNTIFS('LB126 (by author)'!$G$2:$G$203,statistics!B10,'LB126 (by author)'!$K$2:$K$203,"Yes")</f>
        <v>0</v>
      </c>
      <c r="F10">
        <f t="shared" si="0"/>
        <v>0</v>
      </c>
      <c r="G10">
        <f t="shared" si="1"/>
        <v>2</v>
      </c>
    </row>
    <row r="11" spans="2:7" x14ac:dyDescent="0.2">
      <c r="B11" s="32" t="s">
        <v>96</v>
      </c>
      <c r="C11">
        <f>COUNTIF('LB126 (by author)'!$G$2:$G$203,statistics!B11)</f>
        <v>3</v>
      </c>
      <c r="D11">
        <f>COUNTIFS('LB126 (by author)'!$G$2:$G$203,statistics!B11,'LB126 (by author)'!$K$2:$K$203,"Y")</f>
        <v>0</v>
      </c>
      <c r="E11">
        <f>COUNTIFS('LB126 (by author)'!$G$2:$G$203,statistics!B11,'LB126 (by author)'!$K$2:$K$203,"Yes")</f>
        <v>0</v>
      </c>
      <c r="F11">
        <f t="shared" si="0"/>
        <v>0</v>
      </c>
      <c r="G11">
        <f t="shared" si="1"/>
        <v>3</v>
      </c>
    </row>
    <row r="12" spans="2:7" x14ac:dyDescent="0.2">
      <c r="B12" s="32" t="s">
        <v>59</v>
      </c>
      <c r="C12">
        <f>COUNTIF('LB126 (by author)'!$G$2:$G$203,statistics!B12)</f>
        <v>3</v>
      </c>
      <c r="D12">
        <f>COUNTIFS('LB126 (by author)'!$G$2:$G$203,statistics!B12,'LB126 (by author)'!$K$2:$K$203,"Y")</f>
        <v>0</v>
      </c>
      <c r="E12">
        <f>COUNTIFS('LB126 (by author)'!$G$2:$G$203,statistics!B12,'LB126 (by author)'!$K$2:$K$203,"Yes")</f>
        <v>1</v>
      </c>
      <c r="F12">
        <f t="shared" si="0"/>
        <v>1</v>
      </c>
      <c r="G12">
        <f t="shared" si="1"/>
        <v>2</v>
      </c>
    </row>
    <row r="13" spans="2:7" x14ac:dyDescent="0.2">
      <c r="B13" s="32" t="s">
        <v>64</v>
      </c>
      <c r="C13">
        <f>COUNTIF('LB126 (by author)'!$G$2:$G$203,statistics!B13)</f>
        <v>2</v>
      </c>
      <c r="D13">
        <f>COUNTIFS('LB126 (by author)'!$G$2:$G$203,statistics!B13,'LB126 (by author)'!$K$2:$K$203,"Y")</f>
        <v>0</v>
      </c>
      <c r="E13">
        <f>COUNTIFS('LB126 (by author)'!$G$2:$G$203,statistics!B13,'LB126 (by author)'!$K$2:$K$203,"Yes")</f>
        <v>1</v>
      </c>
      <c r="F13">
        <f t="shared" si="0"/>
        <v>1</v>
      </c>
      <c r="G13">
        <f t="shared" si="1"/>
        <v>1</v>
      </c>
    </row>
    <row r="14" spans="2:7" x14ac:dyDescent="0.2">
      <c r="B14" s="32" t="s">
        <v>67</v>
      </c>
      <c r="C14">
        <f>COUNTIF('LB126 (by author)'!$G$2:$G$203,statistics!B14)</f>
        <v>1</v>
      </c>
      <c r="D14">
        <f>COUNTIFS('LB126 (by author)'!$G$2:$G$203,statistics!B14,'LB126 (by author)'!$K$2:$K$203,"Y")</f>
        <v>0</v>
      </c>
      <c r="E14">
        <f>COUNTIFS('LB126 (by author)'!$G$2:$G$203,statistics!B14,'LB126 (by author)'!$K$2:$K$203,"Yes")</f>
        <v>1</v>
      </c>
      <c r="F14">
        <f t="shared" si="0"/>
        <v>1</v>
      </c>
      <c r="G14">
        <f t="shared" si="1"/>
        <v>0</v>
      </c>
    </row>
    <row r="15" spans="2:7" x14ac:dyDescent="0.2">
      <c r="B15" s="32" t="s">
        <v>70</v>
      </c>
      <c r="C15">
        <f>COUNTIF('LB126 (by author)'!$G$2:$G$203,statistics!B15)</f>
        <v>3</v>
      </c>
      <c r="D15">
        <f>COUNTIFS('LB126 (by author)'!$G$2:$G$203,statistics!B15,'LB126 (by author)'!$K$2:$K$203,"Y")</f>
        <v>0</v>
      </c>
      <c r="E15">
        <f>COUNTIFS('LB126 (by author)'!$G$2:$G$203,statistics!B15,'LB126 (by author)'!$K$2:$K$203,"Yes")</f>
        <v>2</v>
      </c>
      <c r="F15">
        <f t="shared" si="0"/>
        <v>2</v>
      </c>
      <c r="G15">
        <f t="shared" si="1"/>
        <v>1</v>
      </c>
    </row>
    <row r="16" spans="2:7" x14ac:dyDescent="0.2">
      <c r="B16" s="32" t="s">
        <v>76</v>
      </c>
      <c r="C16">
        <f>COUNTIF('LB126 (by author)'!$G$2:$G$203,statistics!B16)</f>
        <v>1</v>
      </c>
      <c r="D16">
        <f>COUNTIFS('LB126 (by author)'!$G$2:$G$203,statistics!B16,'LB126 (by author)'!$K$2:$K$203,"Y")</f>
        <v>0</v>
      </c>
      <c r="E16">
        <f>COUNTIFS('LB126 (by author)'!$G$2:$G$203,statistics!B16,'LB126 (by author)'!$K$2:$K$203,"Yes")</f>
        <v>0</v>
      </c>
      <c r="F16">
        <f t="shared" si="0"/>
        <v>0</v>
      </c>
      <c r="G16">
        <f t="shared" si="1"/>
        <v>1</v>
      </c>
    </row>
    <row r="17" spans="2:7" x14ac:dyDescent="0.2">
      <c r="B17" s="32" t="s">
        <v>79</v>
      </c>
      <c r="C17">
        <f>COUNTIF('LB126 (by author)'!$G$2:$G$203,statistics!B17)</f>
        <v>2</v>
      </c>
      <c r="D17">
        <f>COUNTIFS('LB126 (by author)'!$G$2:$G$203,statistics!B17,'LB126 (by author)'!$K$2:$K$203,"Y")</f>
        <v>0</v>
      </c>
      <c r="E17">
        <f>COUNTIFS('LB126 (by author)'!$G$2:$G$203,statistics!B17,'LB126 (by author)'!$K$2:$K$203,"Yes")</f>
        <v>2</v>
      </c>
      <c r="F17">
        <f t="shared" si="0"/>
        <v>2</v>
      </c>
      <c r="G17">
        <f t="shared" si="1"/>
        <v>0</v>
      </c>
    </row>
    <row r="18" spans="2:7" x14ac:dyDescent="0.2">
      <c r="B18" s="32" t="s">
        <v>83</v>
      </c>
      <c r="C18">
        <f>COUNTIF('LB126 (by author)'!$G$2:$G$203,statistics!B18)</f>
        <v>2</v>
      </c>
      <c r="D18">
        <f>COUNTIFS('LB126 (by author)'!$G$2:$G$203,statistics!B18,'LB126 (by author)'!$K$2:$K$203,"Y")</f>
        <v>0</v>
      </c>
      <c r="E18">
        <f>COUNTIFS('LB126 (by author)'!$G$2:$G$203,statistics!B18,'LB126 (by author)'!$K$2:$K$203,"Yes")</f>
        <v>1</v>
      </c>
      <c r="F18">
        <f t="shared" si="0"/>
        <v>1</v>
      </c>
      <c r="G18">
        <f t="shared" si="1"/>
        <v>1</v>
      </c>
    </row>
    <row r="19" spans="2:7" x14ac:dyDescent="0.2">
      <c r="B19" s="32" t="s">
        <v>86</v>
      </c>
      <c r="C19">
        <f>COUNTIF('LB126 (by author)'!$G$2:$G$203,statistics!B19)</f>
        <v>1</v>
      </c>
      <c r="D19">
        <f>COUNTIFS('LB126 (by author)'!$G$2:$G$203,statistics!B19,'LB126 (by author)'!$K$2:$K$203,"Y")</f>
        <v>0</v>
      </c>
      <c r="E19">
        <f>COUNTIFS('LB126 (by author)'!$G$2:$G$203,statistics!B19,'LB126 (by author)'!$K$2:$K$203,"Yes")</f>
        <v>0</v>
      </c>
      <c r="F19">
        <f t="shared" si="0"/>
        <v>0</v>
      </c>
      <c r="G19">
        <f t="shared" si="1"/>
        <v>1</v>
      </c>
    </row>
    <row r="20" spans="2:7" x14ac:dyDescent="0.2">
      <c r="B20" s="33" t="s">
        <v>147</v>
      </c>
      <c r="C20">
        <f>COUNTIF('LB126 (by author)'!$G$2:$G$203,statistics!B20)</f>
        <v>10</v>
      </c>
      <c r="D20">
        <f>COUNTIFS('LB126 (by author)'!$G$2:$G$203,statistics!B20,'LB126 (by author)'!$K$2:$K$203,OR("Y", "Yes"))</f>
        <v>0</v>
      </c>
      <c r="E20">
        <f>COUNTIFS('LB126 (by author)'!$G$2:$G$203,statistics!B20,'LB126 (by author)'!$K$2:$K$203,"Yes")</f>
        <v>3</v>
      </c>
      <c r="F20">
        <f t="shared" si="0"/>
        <v>3</v>
      </c>
      <c r="G20">
        <f t="shared" si="1"/>
        <v>7</v>
      </c>
    </row>
    <row r="21" spans="2:7" x14ac:dyDescent="0.2">
      <c r="B21" s="32" t="s">
        <v>399</v>
      </c>
      <c r="C21">
        <f>COUNTIF('LB126 (by author)'!$G$2:$G$203,statistics!B21)</f>
        <v>2</v>
      </c>
      <c r="D21">
        <f>COUNTIFS('LB126 (by author)'!$G$2:$G$203,statistics!B21,'LB126 (by author)'!$K$2:$K$203,OR("Y", "Yes"))</f>
        <v>0</v>
      </c>
      <c r="E21">
        <f>COUNTIFS('LB126 (by author)'!$G$2:$G$203,statistics!B21,'LB126 (by author)'!$K$2:$K$203,"Yes")</f>
        <v>0</v>
      </c>
      <c r="F21">
        <f t="shared" si="0"/>
        <v>0</v>
      </c>
      <c r="G21">
        <f t="shared" si="1"/>
        <v>2</v>
      </c>
    </row>
    <row r="22" spans="2:7" x14ac:dyDescent="0.2">
      <c r="B22" s="34" t="s">
        <v>110</v>
      </c>
      <c r="C22">
        <f>COUNTIF('LB126 (by author)'!$G$2:$G$203,statistics!B22)</f>
        <v>4</v>
      </c>
      <c r="D22">
        <f>COUNTIFS('LB126 (by author)'!$G$2:$G$203,statistics!B22,'LB126 (by author)'!$K$2:$K$203,OR("Y", "Yes"))</f>
        <v>0</v>
      </c>
      <c r="E22">
        <f>COUNTIFS('LB126 (by author)'!$G$2:$G$203,statistics!B22,'LB126 (by author)'!$K$2:$K$203,"Yes")</f>
        <v>3</v>
      </c>
      <c r="F22">
        <f t="shared" si="0"/>
        <v>3</v>
      </c>
      <c r="G22">
        <f t="shared" si="1"/>
        <v>1</v>
      </c>
    </row>
    <row r="23" spans="2:7" x14ac:dyDescent="0.2">
      <c r="B23" s="32" t="s">
        <v>209</v>
      </c>
      <c r="C23">
        <f>COUNTIF('LB126 (by author)'!$G$2:$G$203,statistics!B23)</f>
        <v>2</v>
      </c>
      <c r="D23">
        <f>COUNTIFS('LB126 (by author)'!$G$2:$G$203,statistics!B23,'LB126 (by author)'!$K$2:$K$203,OR("Y", "Yes"))</f>
        <v>0</v>
      </c>
      <c r="E23">
        <f>COUNTIFS('LB126 (by author)'!$G$2:$G$203,statistics!B23,'LB126 (by author)'!$K$2:$K$203,"Yes")</f>
        <v>0</v>
      </c>
      <c r="F23">
        <f t="shared" si="0"/>
        <v>0</v>
      </c>
      <c r="G23">
        <f t="shared" si="1"/>
        <v>2</v>
      </c>
    </row>
    <row r="24" spans="2:7" x14ac:dyDescent="0.2">
      <c r="B24" s="34" t="s">
        <v>112</v>
      </c>
      <c r="C24">
        <f>COUNTIF('LB126 (by author)'!$G$2:$G$203,statistics!B24)</f>
        <v>6</v>
      </c>
      <c r="D24">
        <f>COUNTIFS('LB126 (by author)'!$G$2:$G$203,statistics!B24,'LB126 (by author)'!$K$2:$K$203,OR("Y", "Yes"))</f>
        <v>0</v>
      </c>
      <c r="E24">
        <f>COUNTIFS('LB126 (by author)'!$G$2:$G$203,statistics!B24,'LB126 (by author)'!$K$2:$K$203,"Yes")</f>
        <v>4</v>
      </c>
      <c r="F24">
        <f t="shared" si="0"/>
        <v>4</v>
      </c>
      <c r="G24">
        <f t="shared" si="1"/>
        <v>2</v>
      </c>
    </row>
    <row r="25" spans="2:7" x14ac:dyDescent="0.2">
      <c r="B25" s="34" t="s">
        <v>115</v>
      </c>
      <c r="C25">
        <f>COUNTIF('LB126 (by author)'!$G$2:$G$203,statistics!B25)</f>
        <v>3</v>
      </c>
      <c r="D25">
        <f>COUNTIFS('LB126 (by author)'!$G$2:$G$203,statistics!B25,'LB126 (by author)'!$K$2:$K$203,OR("Y", "Yes"))</f>
        <v>0</v>
      </c>
      <c r="E25">
        <f>COUNTIFS('LB126 (by author)'!$G$2:$G$203,statistics!B25,'LB126 (by author)'!$K$2:$K$203,"Yes")</f>
        <v>1</v>
      </c>
      <c r="F25">
        <f t="shared" si="0"/>
        <v>1</v>
      </c>
      <c r="G25">
        <f t="shared" si="1"/>
        <v>2</v>
      </c>
    </row>
    <row r="26" spans="2:7" x14ac:dyDescent="0.2">
      <c r="B26" s="32" t="s">
        <v>342</v>
      </c>
      <c r="C26">
        <f>COUNTIF('LB126 (by author)'!$G$2:$G$203,statistics!B26)</f>
        <v>1</v>
      </c>
      <c r="D26">
        <f>COUNTIFS('LB126 (by author)'!$G$2:$G$203,statistics!B26,'LB126 (by author)'!$K$2:$K$203,OR("Y", "Yes"))</f>
        <v>0</v>
      </c>
      <c r="E26">
        <f>COUNTIFS('LB126 (by author)'!$G$2:$G$203,statistics!B26,'LB126 (by author)'!$K$2:$K$203,"Yes")</f>
        <v>1</v>
      </c>
      <c r="F26">
        <f t="shared" si="0"/>
        <v>1</v>
      </c>
      <c r="G26">
        <f t="shared" si="1"/>
        <v>0</v>
      </c>
    </row>
    <row r="27" spans="2:7" x14ac:dyDescent="0.2">
      <c r="B27" s="34" t="s">
        <v>103</v>
      </c>
      <c r="C27">
        <f>COUNTIF('LB126 (by author)'!$G$2:$G$203,statistics!B27)</f>
        <v>8</v>
      </c>
      <c r="D27">
        <f>COUNTIFS('LB126 (by author)'!$G$2:$G$203,statistics!B27,'LB126 (by author)'!$K$2:$K$203,OR("Y", "Yes"))</f>
        <v>0</v>
      </c>
      <c r="E27">
        <f>COUNTIFS('LB126 (by author)'!$G$2:$G$203,statistics!B27,'LB126 (by author)'!$K$2:$K$203,"Yes")</f>
        <v>6</v>
      </c>
      <c r="F27">
        <f t="shared" si="0"/>
        <v>6</v>
      </c>
      <c r="G27">
        <f t="shared" si="1"/>
        <v>2</v>
      </c>
    </row>
    <row r="28" spans="2:7" x14ac:dyDescent="0.2">
      <c r="B28" s="34" t="s">
        <v>108</v>
      </c>
      <c r="C28">
        <f>COUNTIF('LB126 (by author)'!$G$2:$G$203,statistics!B28)</f>
        <v>4</v>
      </c>
      <c r="D28">
        <f>COUNTIFS('LB126 (by author)'!$G$2:$G$203,statistics!B28,'LB126 (by author)'!$K$2:$K$203,OR("Y", "Yes"))</f>
        <v>0</v>
      </c>
      <c r="E28">
        <f>COUNTIFS('LB126 (by author)'!$G$2:$G$203,statistics!B28,'LB126 (by author)'!$K$2:$K$203,"Yes")</f>
        <v>4</v>
      </c>
      <c r="F28">
        <f t="shared" si="0"/>
        <v>4</v>
      </c>
      <c r="G28">
        <f t="shared" si="1"/>
        <v>0</v>
      </c>
    </row>
    <row r="29" spans="2:7" x14ac:dyDescent="0.2">
      <c r="B29" s="32" t="s">
        <v>326</v>
      </c>
      <c r="C29">
        <f>COUNTIF('LB126 (by author)'!$G$2:$G$203,statistics!B29)</f>
        <v>2</v>
      </c>
      <c r="D29">
        <f>COUNTIFS('LB126 (by author)'!$G$2:$G$203,statistics!B29,'LB126 (by author)'!$K$2:$K$203,OR("Y", "Yes"))</f>
        <v>0</v>
      </c>
      <c r="E29">
        <f>COUNTIFS('LB126 (by author)'!$G$2:$G$203,statistics!B29,'LB126 (by author)'!$K$2:$K$203,"Yes")</f>
        <v>1</v>
      </c>
      <c r="F29">
        <f t="shared" si="0"/>
        <v>1</v>
      </c>
      <c r="G29">
        <f t="shared" si="1"/>
        <v>1</v>
      </c>
    </row>
    <row r="30" spans="2:7" x14ac:dyDescent="0.2">
      <c r="B30" s="32" t="s">
        <v>151</v>
      </c>
      <c r="C30">
        <f>COUNTIF('LB126 (by author)'!$G$2:$G$203,statistics!B30)</f>
        <v>5</v>
      </c>
      <c r="D30">
        <f>COUNTIFS('LB126 (by author)'!$G$2:$G$203,statistics!B30,'LB126 (by author)'!$K$2:$K$203,OR("Y", "Yes"))</f>
        <v>0</v>
      </c>
      <c r="E30">
        <f>COUNTIFS('LB126 (by author)'!$G$2:$G$203,statistics!B30,'LB126 (by author)'!$K$2:$K$203,"Yes")</f>
        <v>1</v>
      </c>
      <c r="F30">
        <f t="shared" si="0"/>
        <v>1</v>
      </c>
      <c r="G30">
        <f t="shared" si="1"/>
        <v>4</v>
      </c>
    </row>
    <row r="31" spans="2:7" x14ac:dyDescent="0.2">
      <c r="B31" s="32" t="s">
        <v>444</v>
      </c>
      <c r="C31">
        <f>COUNTIF('LB126 (by author)'!$G$2:$G$203,statistics!B31)</f>
        <v>1</v>
      </c>
      <c r="D31">
        <f>COUNTIFS('LB126 (by author)'!$G$2:$G$203,statistics!B31,'LB126 (by author)'!$K$2:$K$203,OR("Y", "Yes"))</f>
        <v>0</v>
      </c>
      <c r="E31">
        <f>COUNTIFS('LB126 (by author)'!$G$2:$G$203,statistics!B31,'LB126 (by author)'!$K$2:$K$203,"Yes")</f>
        <v>0</v>
      </c>
      <c r="F31">
        <f t="shared" si="0"/>
        <v>0</v>
      </c>
      <c r="G31">
        <f t="shared" si="1"/>
        <v>1</v>
      </c>
    </row>
    <row r="32" spans="2:7" x14ac:dyDescent="0.2">
      <c r="B32" s="32" t="s">
        <v>394</v>
      </c>
      <c r="C32">
        <f>COUNTIF('LB126 (by author)'!$G$2:$G$203,statistics!B32)</f>
        <v>1</v>
      </c>
      <c r="D32">
        <f>COUNTIFS('LB126 (by author)'!$G$2:$G$203,statistics!B32,'LB126 (by author)'!$K$2:$K$203,OR("Y", "Yes"))</f>
        <v>0</v>
      </c>
      <c r="E32">
        <f>COUNTIFS('LB126 (by author)'!$G$2:$G$203,statistics!B32,'LB126 (by author)'!$K$2:$K$203,"Yes")</f>
        <v>0</v>
      </c>
      <c r="F32">
        <f t="shared" si="0"/>
        <v>0</v>
      </c>
      <c r="G32">
        <f t="shared" si="1"/>
        <v>1</v>
      </c>
    </row>
    <row r="33" spans="2:7" x14ac:dyDescent="0.2">
      <c r="B33" s="32" t="s">
        <v>332</v>
      </c>
      <c r="C33">
        <f>COUNTIF('LB126 (by author)'!$G$2:$G$203,statistics!B33)</f>
        <v>4</v>
      </c>
      <c r="D33">
        <f>COUNTIFS('LB126 (by author)'!$G$2:$G$203,statistics!B33,'LB126 (by author)'!$K$2:$K$203,"Y")</f>
        <v>0</v>
      </c>
      <c r="E33">
        <f>COUNTIFS('LB126 (by author)'!$G$2:$G$203,statistics!B33,'LB126 (by author)'!$K$2:$K$203,"Yes")</f>
        <v>1</v>
      </c>
      <c r="F33">
        <f t="shared" si="0"/>
        <v>1</v>
      </c>
      <c r="G33">
        <f t="shared" si="1"/>
        <v>3</v>
      </c>
    </row>
    <row r="34" spans="2:7" x14ac:dyDescent="0.2">
      <c r="B34" s="32" t="s">
        <v>301</v>
      </c>
      <c r="C34">
        <f>COUNTIF('LB126 (by author)'!$G$2:$G$203,statistics!B34)</f>
        <v>11</v>
      </c>
      <c r="D34">
        <f>COUNTIFS('LB126 (by author)'!$G$2:$G$203,statistics!B34,'LB126 (by author)'!$K$2:$K$203,"Y")</f>
        <v>6</v>
      </c>
      <c r="E34">
        <f>COUNTIFS('LB126 (by author)'!$G$2:$G$203,statistics!B34,'LB126 (by author)'!$K$2:$K$203,"Yes")</f>
        <v>2</v>
      </c>
      <c r="F34">
        <f t="shared" si="0"/>
        <v>8</v>
      </c>
      <c r="G34">
        <f t="shared" si="1"/>
        <v>3</v>
      </c>
    </row>
    <row r="35" spans="2:7" x14ac:dyDescent="0.2">
      <c r="B35" s="32" t="s">
        <v>304</v>
      </c>
      <c r="C35">
        <f>COUNTIF('LB126 (by author)'!$G$2:$G$203,statistics!B35)</f>
        <v>6</v>
      </c>
      <c r="D35">
        <f>COUNTIFS('LB126 (by author)'!$G$2:$G$203,statistics!B35,'LB126 (by author)'!$K$2:$K$203,"Y")</f>
        <v>1</v>
      </c>
      <c r="E35">
        <f>COUNTIFS('LB126 (by author)'!$G$2:$G$203,statistics!B35,'LB126 (by author)'!$K$2:$K$203,"Yes")</f>
        <v>1</v>
      </c>
      <c r="F35">
        <f t="shared" si="0"/>
        <v>2</v>
      </c>
      <c r="G35">
        <f t="shared" si="1"/>
        <v>4</v>
      </c>
    </row>
    <row r="36" spans="2:7" x14ac:dyDescent="0.2">
      <c r="B36" s="32" t="s">
        <v>400</v>
      </c>
      <c r="C36">
        <f>COUNTIF('LB126 (by author)'!$G$2:$G$203,statistics!B36)</f>
        <v>1</v>
      </c>
      <c r="D36">
        <f>COUNTIFS('LB126 (by author)'!$G$2:$G$203,statistics!B36,'LB126 (by author)'!$K$2:$K$203,"Y")</f>
        <v>0</v>
      </c>
      <c r="E36">
        <f>COUNTIFS('LB126 (by author)'!$G$2:$G$203,statistics!B36,'LB126 (by author)'!$K$2:$K$203,"Yes")</f>
        <v>0</v>
      </c>
      <c r="F36">
        <f t="shared" si="0"/>
        <v>0</v>
      </c>
      <c r="G36">
        <f t="shared" si="1"/>
        <v>1</v>
      </c>
    </row>
    <row r="37" spans="2:7" x14ac:dyDescent="0.2">
      <c r="B37" s="32" t="s">
        <v>216</v>
      </c>
      <c r="C37">
        <f>COUNTIF('LB126 (by author)'!$G$2:$G$203,statistics!B37)</f>
        <v>5</v>
      </c>
      <c r="D37">
        <f>COUNTIFS('LB126 (by author)'!$G$2:$G$203,statistics!B37,'LB126 (by author)'!$K$2:$K$203,"Y")</f>
        <v>0</v>
      </c>
      <c r="E37">
        <f>COUNTIFS('LB126 (by author)'!$G$2:$G$203,statistics!B37,'LB126 (by author)'!$K$2:$K$203,"Yes")</f>
        <v>0</v>
      </c>
      <c r="F37">
        <f t="shared" si="0"/>
        <v>0</v>
      </c>
      <c r="G37">
        <f t="shared" si="1"/>
        <v>5</v>
      </c>
    </row>
    <row r="38" spans="2:7" x14ac:dyDescent="0.2">
      <c r="B38" s="34" t="s">
        <v>116</v>
      </c>
      <c r="C38">
        <f>COUNTIF('LB126 (by author)'!$G$2:$G$203,statistics!B38)</f>
        <v>1</v>
      </c>
      <c r="D38">
        <f>COUNTIFS('LB126 (by author)'!$G$2:$G$203,statistics!B38,'LB126 (by author)'!$K$2:$K$203,"Y")</f>
        <v>0</v>
      </c>
      <c r="E38">
        <f>COUNTIFS('LB126 (by author)'!$G$2:$G$203,statistics!B38,'LB126 (by author)'!$K$2:$K$203,"Yes")</f>
        <v>1</v>
      </c>
      <c r="F38">
        <f t="shared" si="0"/>
        <v>1</v>
      </c>
      <c r="G38">
        <f t="shared" si="1"/>
        <v>0</v>
      </c>
    </row>
    <row r="39" spans="2:7" x14ac:dyDescent="0.2">
      <c r="B39" s="34" t="s">
        <v>119</v>
      </c>
      <c r="C39">
        <f>COUNTIF('LB126 (by author)'!$G$2:$G$203,statistics!B39)</f>
        <v>4</v>
      </c>
      <c r="D39">
        <f>COUNTIFS('LB126 (by author)'!$G$2:$G$203,statistics!B39,'LB126 (by author)'!$K$2:$K$203,"Y")</f>
        <v>1</v>
      </c>
      <c r="E39">
        <f>COUNTIFS('LB126 (by author)'!$G$2:$G$203,statistics!B39,'LB126 (by author)'!$K$2:$K$203,"Yes")</f>
        <v>2</v>
      </c>
      <c r="F39">
        <f t="shared" si="0"/>
        <v>3</v>
      </c>
      <c r="G39">
        <f t="shared" si="1"/>
        <v>1</v>
      </c>
    </row>
    <row r="40" spans="2:7" x14ac:dyDescent="0.2">
      <c r="B40" s="34" t="s">
        <v>122</v>
      </c>
      <c r="C40">
        <f>COUNTIF('LB126 (by author)'!$G$2:$G$203,statistics!B40)</f>
        <v>3</v>
      </c>
      <c r="D40">
        <f>COUNTIFS('LB126 (by author)'!$G$2:$G$203,statistics!B40,'LB126 (by author)'!$K$2:$K$203,"Y")</f>
        <v>0</v>
      </c>
      <c r="E40">
        <f>COUNTIFS('LB126 (by author)'!$G$2:$G$203,statistics!B40,'LB126 (by author)'!$K$2:$K$203,"Yes")</f>
        <v>2</v>
      </c>
      <c r="F40">
        <f t="shared" si="0"/>
        <v>2</v>
      </c>
      <c r="G40">
        <f t="shared" si="1"/>
        <v>1</v>
      </c>
    </row>
    <row r="41" spans="2:7" x14ac:dyDescent="0.2">
      <c r="B41" s="32" t="s">
        <v>284</v>
      </c>
      <c r="C41">
        <f>COUNTIF('LB126 (by author)'!$G$2:$G$203,statistics!B41)</f>
        <v>1</v>
      </c>
      <c r="D41">
        <f>COUNTIFS('LB126 (by author)'!$G$2:$G$203,statistics!B41,'LB126 (by author)'!$K$2:$K$203,"Y")</f>
        <v>0</v>
      </c>
      <c r="E41">
        <f>COUNTIFS('LB126 (by author)'!$G$2:$G$203,statistics!B41,'LB126 (by author)'!$K$2:$K$203,"Yes")</f>
        <v>1</v>
      </c>
      <c r="F41">
        <f t="shared" si="0"/>
        <v>1</v>
      </c>
      <c r="G41">
        <f t="shared" si="1"/>
        <v>0</v>
      </c>
    </row>
    <row r="42" spans="2:7" x14ac:dyDescent="0.2">
      <c r="B42" s="32" t="s">
        <v>286</v>
      </c>
      <c r="C42">
        <f>COUNTIF('LB126 (by author)'!$G$2:$G$203,statistics!B42)</f>
        <v>1</v>
      </c>
      <c r="D42">
        <f>COUNTIFS('LB126 (by author)'!$G$2:$G$203,statistics!B42,'LB126 (by author)'!$K$2:$K$203,"Y")</f>
        <v>0</v>
      </c>
      <c r="E42">
        <f>COUNTIFS('LB126 (by author)'!$G$2:$G$203,statistics!B42,'LB126 (by author)'!$K$2:$K$203,"Yes")</f>
        <v>1</v>
      </c>
      <c r="F42">
        <f t="shared" si="0"/>
        <v>1</v>
      </c>
      <c r="G42">
        <f t="shared" si="1"/>
        <v>0</v>
      </c>
    </row>
    <row r="43" spans="2:7" x14ac:dyDescent="0.2">
      <c r="B43" s="32" t="s">
        <v>228</v>
      </c>
      <c r="C43">
        <f>COUNTIF('LB126 (by author)'!$G$2:$G$203,statistics!B43)</f>
        <v>1</v>
      </c>
      <c r="D43">
        <f>COUNTIFS('LB126 (by author)'!$G$2:$G$203,statistics!B43,'LB126 (by author)'!$K$2:$K$203,"Y")</f>
        <v>0</v>
      </c>
      <c r="E43">
        <f>COUNTIFS('LB126 (by author)'!$G$2:$G$203,statistics!B43,'LB126 (by author)'!$K$2:$K$203,"Yes")</f>
        <v>1</v>
      </c>
      <c r="F43">
        <f t="shared" si="0"/>
        <v>1</v>
      </c>
      <c r="G43">
        <f t="shared" si="1"/>
        <v>0</v>
      </c>
    </row>
    <row r="44" spans="2:7" x14ac:dyDescent="0.2">
      <c r="B44" s="33" t="s">
        <v>166</v>
      </c>
      <c r="C44">
        <f>COUNTIF('LB126 (by author)'!$G$2:$G$203,statistics!B44)</f>
        <v>6</v>
      </c>
      <c r="D44">
        <f>COUNTIFS('LB126 (by author)'!$G$2:$G$203,statistics!B44,'LB126 (by author)'!$K$2:$K$203,"Y")</f>
        <v>0</v>
      </c>
      <c r="E44">
        <f>COUNTIFS('LB126 (by author)'!$G$2:$G$203,statistics!B44,'LB126 (by author)'!$K$2:$K$203,"Yes")</f>
        <v>2</v>
      </c>
      <c r="F44">
        <f t="shared" si="0"/>
        <v>2</v>
      </c>
      <c r="G44">
        <f t="shared" si="1"/>
        <v>4</v>
      </c>
    </row>
    <row r="45" spans="2:7" x14ac:dyDescent="0.2">
      <c r="B45" s="33" t="s">
        <v>163</v>
      </c>
      <c r="C45">
        <f>COUNTIF('LB126 (by author)'!$G$2:$G$203,statistics!B45)</f>
        <v>2</v>
      </c>
      <c r="D45">
        <f>COUNTIFS('LB126 (by author)'!$G$2:$G$203,statistics!B45,'LB126 (by author)'!$K$2:$K$203,"Y")</f>
        <v>0</v>
      </c>
      <c r="E45">
        <f>COUNTIFS('LB126 (by author)'!$G$2:$G$203,statistics!B45,'LB126 (by author)'!$K$2:$K$203,"Yes")</f>
        <v>1</v>
      </c>
      <c r="F45">
        <f t="shared" si="0"/>
        <v>1</v>
      </c>
      <c r="G45">
        <f t="shared" si="1"/>
        <v>1</v>
      </c>
    </row>
    <row r="46" spans="2:7" x14ac:dyDescent="0.2">
      <c r="B46" s="33" t="s">
        <v>174</v>
      </c>
      <c r="C46">
        <f>COUNTIF('LB126 (by author)'!$G$2:$G$203,statistics!B46)</f>
        <v>5</v>
      </c>
      <c r="D46">
        <f>COUNTIFS('LB126 (by author)'!$G$2:$G$203,statistics!B46,'LB126 (by author)'!$K$2:$K$203,"Y")</f>
        <v>0</v>
      </c>
      <c r="E46">
        <f>COUNTIFS('LB126 (by author)'!$G$2:$G$203,statistics!B46,'LB126 (by author)'!$K$2:$K$203,"Yes")</f>
        <v>4</v>
      </c>
      <c r="F46">
        <f t="shared" si="0"/>
        <v>4</v>
      </c>
      <c r="G46">
        <f t="shared" si="1"/>
        <v>1</v>
      </c>
    </row>
    <row r="47" spans="2:7" x14ac:dyDescent="0.2">
      <c r="B47" s="33" t="s">
        <v>177</v>
      </c>
      <c r="C47">
        <f>COUNTIF('LB126 (by author)'!$G$2:$G$203,statistics!B47)</f>
        <v>8</v>
      </c>
      <c r="D47">
        <f>COUNTIFS('LB126 (by author)'!$G$2:$G$203,statistics!B47,'LB126 (by author)'!$K$2:$K$203,"Y")</f>
        <v>0</v>
      </c>
      <c r="E47">
        <f>COUNTIFS('LB126 (by author)'!$G$2:$G$203,statistics!B47,'LB126 (by author)'!$K$2:$K$203,"Yes")</f>
        <v>7</v>
      </c>
      <c r="F47">
        <f t="shared" si="0"/>
        <v>7</v>
      </c>
      <c r="G47">
        <f t="shared" si="1"/>
        <v>1</v>
      </c>
    </row>
    <row r="48" spans="2:7" x14ac:dyDescent="0.2">
      <c r="B48" s="34" t="s">
        <v>125</v>
      </c>
      <c r="C48">
        <f>COUNTIF('LB126 (by author)'!$G$2:$G$203,statistics!B48)</f>
        <v>6</v>
      </c>
      <c r="D48">
        <f>COUNTIFS('LB126 (by author)'!$G$2:$G$203,statistics!B48,'LB126 (by author)'!$K$2:$K$203,"Y")</f>
        <v>0</v>
      </c>
      <c r="E48">
        <f>COUNTIFS('LB126 (by author)'!$G$2:$G$203,statistics!B48,'LB126 (by author)'!$K$2:$K$203,"Yes")</f>
        <v>5</v>
      </c>
      <c r="F48">
        <f t="shared" si="0"/>
        <v>5</v>
      </c>
      <c r="G48">
        <f t="shared" si="1"/>
        <v>1</v>
      </c>
    </row>
    <row r="49" spans="2:7" x14ac:dyDescent="0.2">
      <c r="B49" s="34" t="s">
        <v>128</v>
      </c>
      <c r="C49">
        <f>COUNTIF('LB126 (by author)'!$G$2:$G$203,statistics!B49)</f>
        <v>6</v>
      </c>
      <c r="D49">
        <f>COUNTIFS('LB126 (by author)'!$G$2:$G$203,statistics!B49,'LB126 (by author)'!$K$2:$K$203,"Y")</f>
        <v>0</v>
      </c>
      <c r="E49">
        <f>COUNTIFS('LB126 (by author)'!$G$2:$G$203,statistics!B49,'LB126 (by author)'!$K$2:$K$203,"Yes")</f>
        <v>5</v>
      </c>
      <c r="F49">
        <f t="shared" si="0"/>
        <v>5</v>
      </c>
      <c r="G49">
        <f t="shared" si="1"/>
        <v>1</v>
      </c>
    </row>
    <row r="50" spans="2:7" x14ac:dyDescent="0.2">
      <c r="B50" s="32" t="s">
        <v>258</v>
      </c>
      <c r="C50">
        <f>COUNTIF('LB126 (by author)'!$G$2:$G$203,statistics!B50)</f>
        <v>3</v>
      </c>
      <c r="D50">
        <f>COUNTIFS('LB126 (by author)'!$G$2:$G$203,statistics!B50,'LB126 (by author)'!$K$2:$K$203,"Y")</f>
        <v>0</v>
      </c>
      <c r="E50">
        <f>COUNTIFS('LB126 (by author)'!$G$2:$G$203,statistics!B50,'LB126 (by author)'!$K$2:$K$203,"Yes")</f>
        <v>3</v>
      </c>
      <c r="F50">
        <f t="shared" si="0"/>
        <v>3</v>
      </c>
      <c r="G50">
        <f t="shared" si="1"/>
        <v>0</v>
      </c>
    </row>
    <row r="51" spans="2:7" x14ac:dyDescent="0.2">
      <c r="B51" s="34" t="s">
        <v>129</v>
      </c>
      <c r="C51">
        <f>COUNTIF('LB126 (by author)'!$G$2:$G$203,statistics!B51)</f>
        <v>2</v>
      </c>
      <c r="D51">
        <f>COUNTIFS('LB126 (by author)'!$G$2:$G$203,statistics!B51,'LB126 (by author)'!$K$2:$K$203,"Y")</f>
        <v>0</v>
      </c>
      <c r="E51">
        <f>COUNTIFS('LB126 (by author)'!$G$2:$G$203,statistics!B51,'LB126 (by author)'!$K$2:$K$203,"Yes")</f>
        <v>2</v>
      </c>
      <c r="F51">
        <f t="shared" si="0"/>
        <v>2</v>
      </c>
      <c r="G51">
        <f t="shared" si="1"/>
        <v>0</v>
      </c>
    </row>
    <row r="52" spans="2:7" x14ac:dyDescent="0.2">
      <c r="B52" s="34" t="s">
        <v>132</v>
      </c>
      <c r="C52">
        <f>COUNTIF('LB126 (by author)'!$G$2:$G$203,statistics!B52)</f>
        <v>4</v>
      </c>
      <c r="D52">
        <f>COUNTIFS('LB126 (by author)'!$G$2:$G$203,statistics!B52,'LB126 (by author)'!$K$2:$K$203,"Y")</f>
        <v>0</v>
      </c>
      <c r="E52">
        <f>COUNTIFS('LB126 (by author)'!$G$2:$G$203,statistics!B52,'LB126 (by author)'!$K$2:$K$203,"Yes")</f>
        <v>4</v>
      </c>
      <c r="F52">
        <f t="shared" si="0"/>
        <v>4</v>
      </c>
      <c r="G52">
        <f t="shared" si="1"/>
        <v>0</v>
      </c>
    </row>
    <row r="53" spans="2:7" x14ac:dyDescent="0.2">
      <c r="B53" s="32" t="s">
        <v>272</v>
      </c>
      <c r="C53">
        <f>COUNTIF('LB126 (by author)'!$G$2:$G$203,statistics!B53)</f>
        <v>3</v>
      </c>
      <c r="D53">
        <f>COUNTIFS('LB126 (by author)'!$G$2:$G$203,statistics!B53,'LB126 (by author)'!$K$2:$K$203,"Y")</f>
        <v>0</v>
      </c>
      <c r="E53">
        <f>COUNTIFS('LB126 (by author)'!$G$2:$G$203,statistics!B53,'LB126 (by author)'!$K$2:$K$203,"Yes")</f>
        <v>3</v>
      </c>
      <c r="F53">
        <f t="shared" si="0"/>
        <v>3</v>
      </c>
      <c r="G53">
        <f t="shared" si="1"/>
        <v>0</v>
      </c>
    </row>
    <row r="54" spans="2:7" x14ac:dyDescent="0.2">
      <c r="B54" s="32" t="s">
        <v>277</v>
      </c>
      <c r="C54">
        <f>COUNTIF('LB126 (by author)'!$G$2:$G$203,statistics!B54)</f>
        <v>5</v>
      </c>
      <c r="D54">
        <f>COUNTIFS('LB126 (by author)'!$G$2:$G$203,statistics!B54,'LB126 (by author)'!$K$2:$K$203,"Y")</f>
        <v>0</v>
      </c>
      <c r="E54">
        <f>COUNTIFS('LB126 (by author)'!$G$2:$G$203,statistics!B54,'LB126 (by author)'!$K$2:$K$203,"Yes")</f>
        <v>5</v>
      </c>
      <c r="F54">
        <f t="shared" si="0"/>
        <v>5</v>
      </c>
      <c r="G54">
        <f t="shared" si="1"/>
        <v>0</v>
      </c>
    </row>
    <row r="55" spans="2:7" x14ac:dyDescent="0.2">
      <c r="B55" s="34" t="s">
        <v>134</v>
      </c>
      <c r="C55">
        <f>COUNTIF('LB126 (by author)'!$G$2:$G$203,statistics!B55)</f>
        <v>6</v>
      </c>
      <c r="D55">
        <f>COUNTIFS('LB126 (by author)'!$G$2:$G$203,statistics!B55,'LB126 (by author)'!$K$2:$K$203,"Y")</f>
        <v>0</v>
      </c>
      <c r="E55">
        <f>COUNTIFS('LB126 (by author)'!$G$2:$G$203,statistics!B55,'LB126 (by author)'!$K$2:$K$203,"Yes")</f>
        <v>6</v>
      </c>
      <c r="F55">
        <f t="shared" si="0"/>
        <v>6</v>
      </c>
      <c r="G55">
        <f t="shared" si="1"/>
        <v>0</v>
      </c>
    </row>
    <row r="56" spans="2:7" x14ac:dyDescent="0.2">
      <c r="B56" s="32" t="s">
        <v>291</v>
      </c>
      <c r="C56">
        <f>COUNTIF('LB126 (by author)'!$G$2:$G$203,statistics!B56)</f>
        <v>2</v>
      </c>
      <c r="D56">
        <f>COUNTIFS('LB126 (by author)'!$G$2:$G$203,statistics!B56,'LB126 (by author)'!$K$2:$K$203,"Y")</f>
        <v>0</v>
      </c>
      <c r="E56">
        <f>COUNTIFS('LB126 (by author)'!$G$2:$G$203,statistics!B56,'LB126 (by author)'!$K$2:$K$203,"Yes")</f>
        <v>2</v>
      </c>
      <c r="F56">
        <f t="shared" si="0"/>
        <v>2</v>
      </c>
      <c r="G56">
        <f t="shared" si="1"/>
        <v>0</v>
      </c>
    </row>
    <row r="57" spans="2:7" x14ac:dyDescent="0.2">
      <c r="B57" s="33" t="s">
        <v>186</v>
      </c>
      <c r="C57">
        <f>COUNTIF('LB126 (by author)'!$G$2:$G$203,statistics!B57)</f>
        <v>1</v>
      </c>
      <c r="D57">
        <f>COUNTIFS('LB126 (by author)'!$G$2:$G$203,statistics!B57,'LB126 (by author)'!$K$2:$K$203,"Y")</f>
        <v>0</v>
      </c>
      <c r="E57">
        <f>COUNTIFS('LB126 (by author)'!$G$2:$G$203,statistics!B57,'LB126 (by author)'!$K$2:$K$203,"Yes")</f>
        <v>1</v>
      </c>
      <c r="F57">
        <f t="shared" si="0"/>
        <v>1</v>
      </c>
      <c r="G57">
        <f t="shared" si="1"/>
        <v>0</v>
      </c>
    </row>
    <row r="58" spans="2:7" x14ac:dyDescent="0.2">
      <c r="B58" s="32" t="s">
        <v>354</v>
      </c>
      <c r="C58">
        <f>COUNTIF('LB126 (by author)'!$G$2:$G$203,statistics!B58)</f>
        <v>1</v>
      </c>
      <c r="D58">
        <f>COUNTIFS('LB126 (by author)'!$G$2:$G$203,statistics!B58,'LB126 (by author)'!$K$2:$K$203,"Y")</f>
        <v>0</v>
      </c>
      <c r="E58">
        <f>COUNTIFS('LB126 (by author)'!$G$2:$G$203,statistics!B58,'LB126 (by author)'!$K$2:$K$203,"Yes")</f>
        <v>0</v>
      </c>
      <c r="F58">
        <f t="shared" si="0"/>
        <v>0</v>
      </c>
      <c r="G58">
        <f t="shared" si="1"/>
        <v>1</v>
      </c>
    </row>
    <row r="59" spans="2:7" x14ac:dyDescent="0.2">
      <c r="B59" s="32">
        <v>18.2</v>
      </c>
      <c r="C59">
        <f>COUNTIF('LB126 (by author)'!$G$2:$G$203,statistics!B59)</f>
        <v>1</v>
      </c>
      <c r="D59">
        <f>COUNTIFS('LB126 (by author)'!$G$2:$G$203,statistics!B59,'LB126 (by author)'!$K$2:$K$203,"Y")</f>
        <v>0</v>
      </c>
      <c r="E59">
        <f>COUNTIFS('LB126 (by author)'!$G$2:$G$203,statistics!B59,'LB126 (by author)'!$K$2:$K$203,"Yes")</f>
        <v>0</v>
      </c>
      <c r="F59">
        <f t="shared" si="0"/>
        <v>0</v>
      </c>
      <c r="G59">
        <f t="shared" si="1"/>
        <v>1</v>
      </c>
    </row>
    <row r="60" spans="2:7" x14ac:dyDescent="0.2">
      <c r="B60" s="32" t="s">
        <v>361</v>
      </c>
      <c r="C60">
        <f>COUNTIF('LB126 (by author)'!$G$2:$G$203,statistics!B60)</f>
        <v>3</v>
      </c>
      <c r="D60">
        <f>COUNTIFS('LB126 (by author)'!$G$2:$G$203,statistics!B60,'LB126 (by author)'!$K$2:$K$203,"Y")</f>
        <v>3</v>
      </c>
      <c r="E60">
        <f>COUNTIFS('LB126 (by author)'!$G$2:$G$203,statistics!B60,'LB126 (by author)'!$K$2:$K$203,"Yes")</f>
        <v>0</v>
      </c>
      <c r="F60">
        <f t="shared" si="0"/>
        <v>3</v>
      </c>
      <c r="G60">
        <f t="shared" si="1"/>
        <v>0</v>
      </c>
    </row>
    <row r="61" spans="2:7" x14ac:dyDescent="0.2">
      <c r="B61" s="32" t="s">
        <v>403</v>
      </c>
      <c r="C61">
        <f>COUNTIF('LB126 (by author)'!$G$2:$G$203,statistics!B61)</f>
        <v>1</v>
      </c>
      <c r="D61">
        <f>COUNTIFS('LB126 (by author)'!$G$2:$G$203,statistics!B61,'LB126 (by author)'!$K$2:$K$203,"Y")</f>
        <v>0</v>
      </c>
      <c r="E61">
        <f>COUNTIFS('LB126 (by author)'!$G$2:$G$203,statistics!B61,'LB126 (by author)'!$K$2:$K$203,"Yes")</f>
        <v>0</v>
      </c>
      <c r="F61">
        <f t="shared" si="0"/>
        <v>0</v>
      </c>
      <c r="G61">
        <f t="shared" si="1"/>
        <v>1</v>
      </c>
    </row>
    <row r="62" spans="2:7" x14ac:dyDescent="0.2">
      <c r="B62" s="32" t="s">
        <v>476</v>
      </c>
      <c r="C62">
        <v>1</v>
      </c>
      <c r="D62">
        <f>COUNTIFS('LB126 (by author)'!$G$2:$G$203,statistics!B62,'LB126 (by author)'!$K$2:$K$203,"Y")</f>
        <v>0</v>
      </c>
      <c r="E62">
        <f>COUNTIFS('LB126 (by author)'!$G$2:$G$203,statistics!B62,'LB126 (by author)'!$K$2:$K$203,"Yes")</f>
        <v>0</v>
      </c>
      <c r="F62">
        <f t="shared" si="0"/>
        <v>0</v>
      </c>
      <c r="G62">
        <f t="shared" si="1"/>
        <v>1</v>
      </c>
    </row>
    <row r="63" spans="2:7" x14ac:dyDescent="0.2">
      <c r="B63" s="35"/>
      <c r="C63">
        <f>SUM(C2:C62)</f>
        <v>202</v>
      </c>
      <c r="F63">
        <f>SUM(F2:F62)</f>
        <v>112</v>
      </c>
      <c r="G63">
        <f>SUM(G2:G62)</f>
        <v>90</v>
      </c>
    </row>
    <row r="64" spans="2:7" x14ac:dyDescent="0.2">
      <c r="B64" s="35"/>
      <c r="F64" s="36">
        <f>F63/$C$63</f>
        <v>0.5544554455445545</v>
      </c>
      <c r="G64" s="36">
        <f>G63/$C$63</f>
        <v>0.44554455445544555</v>
      </c>
    </row>
    <row r="65" spans="2:2" x14ac:dyDescent="0.2">
      <c r="B65" s="35"/>
    </row>
    <row r="66" spans="2:2" x14ac:dyDescent="0.2">
      <c r="B66" s="35"/>
    </row>
    <row r="67" spans="2:2" x14ac:dyDescent="0.2">
      <c r="B67" s="35"/>
    </row>
    <row r="68" spans="2:2" x14ac:dyDescent="0.2">
      <c r="B68" s="35"/>
    </row>
    <row r="69" spans="2:2" x14ac:dyDescent="0.2">
      <c r="B69" s="35"/>
    </row>
    <row r="70" spans="2:2" x14ac:dyDescent="0.2">
      <c r="B70" s="35"/>
    </row>
    <row r="71" spans="2:2" x14ac:dyDescent="0.2">
      <c r="B71" s="35"/>
    </row>
    <row r="72" spans="2:2" x14ac:dyDescent="0.2">
      <c r="B72" s="35"/>
    </row>
    <row r="73" spans="2:2" x14ac:dyDescent="0.2">
      <c r="B73" s="35"/>
    </row>
    <row r="74" spans="2:2" x14ac:dyDescent="0.2">
      <c r="B74" s="35"/>
    </row>
    <row r="75" spans="2:2" x14ac:dyDescent="0.2">
      <c r="B75" s="35"/>
    </row>
    <row r="76" spans="2:2" x14ac:dyDescent="0.2">
      <c r="B76" s="35"/>
    </row>
    <row r="77" spans="2:2" x14ac:dyDescent="0.2">
      <c r="B77" s="35"/>
    </row>
    <row r="78" spans="2:2" x14ac:dyDescent="0.2">
      <c r="B78" s="35"/>
    </row>
    <row r="79" spans="2:2" x14ac:dyDescent="0.2">
      <c r="B79" s="35"/>
    </row>
    <row r="80" spans="2:2" x14ac:dyDescent="0.2">
      <c r="B80" s="35"/>
    </row>
    <row r="81" spans="2:2" x14ac:dyDescent="0.2">
      <c r="B81" s="35"/>
    </row>
    <row r="82" spans="2:2" x14ac:dyDescent="0.2">
      <c r="B82" s="35"/>
    </row>
    <row r="83" spans="2:2" x14ac:dyDescent="0.2">
      <c r="B83" s="35"/>
    </row>
    <row r="84" spans="2:2" x14ac:dyDescent="0.2">
      <c r="B84" s="35"/>
    </row>
    <row r="85" spans="2:2" x14ac:dyDescent="0.2">
      <c r="B85" s="35"/>
    </row>
    <row r="86" spans="2:2" x14ac:dyDescent="0.2">
      <c r="B86" s="35"/>
    </row>
    <row r="87" spans="2:2" x14ac:dyDescent="0.2">
      <c r="B87" s="35"/>
    </row>
    <row r="88" spans="2:2" x14ac:dyDescent="0.2">
      <c r="B88" s="35"/>
    </row>
    <row r="89" spans="2:2" x14ac:dyDescent="0.2">
      <c r="B89" s="35"/>
    </row>
    <row r="90" spans="2:2" x14ac:dyDescent="0.2">
      <c r="B90" s="35"/>
    </row>
    <row r="91" spans="2:2" x14ac:dyDescent="0.2">
      <c r="B91" s="35"/>
    </row>
    <row r="92" spans="2:2" x14ac:dyDescent="0.2">
      <c r="B92" s="35"/>
    </row>
    <row r="93" spans="2:2" x14ac:dyDescent="0.2">
      <c r="B93" s="35"/>
    </row>
    <row r="94" spans="2:2" x14ac:dyDescent="0.2">
      <c r="B94" s="35"/>
    </row>
    <row r="95" spans="2:2" x14ac:dyDescent="0.2">
      <c r="B95" s="35"/>
    </row>
    <row r="96" spans="2:2" x14ac:dyDescent="0.2">
      <c r="B96" s="35"/>
    </row>
    <row r="97" spans="2:2" x14ac:dyDescent="0.2">
      <c r="B97" s="35"/>
    </row>
    <row r="98" spans="2:2" x14ac:dyDescent="0.2">
      <c r="B98" s="35"/>
    </row>
    <row r="99" spans="2:2" x14ac:dyDescent="0.2">
      <c r="B99" s="35"/>
    </row>
    <row r="100" spans="2:2" x14ac:dyDescent="0.2">
      <c r="B100" s="35"/>
    </row>
    <row r="101" spans="2:2" x14ac:dyDescent="0.2">
      <c r="B101" s="35"/>
    </row>
    <row r="102" spans="2:2" x14ac:dyDescent="0.2">
      <c r="B102" s="35"/>
    </row>
    <row r="103" spans="2:2" x14ac:dyDescent="0.2">
      <c r="B103" s="35"/>
    </row>
    <row r="104" spans="2:2" x14ac:dyDescent="0.2">
      <c r="B104" s="35"/>
    </row>
    <row r="105" spans="2:2" x14ac:dyDescent="0.2">
      <c r="B105" s="35"/>
    </row>
    <row r="106" spans="2:2" x14ac:dyDescent="0.2">
      <c r="B106" s="35"/>
    </row>
    <row r="107" spans="2:2" x14ac:dyDescent="0.2">
      <c r="B107" s="35"/>
    </row>
    <row r="108" spans="2:2" x14ac:dyDescent="0.2">
      <c r="B108" s="35"/>
    </row>
    <row r="109" spans="2:2" x14ac:dyDescent="0.2">
      <c r="B109" s="35"/>
    </row>
    <row r="110" spans="2:2" x14ac:dyDescent="0.2">
      <c r="B110" s="35"/>
    </row>
    <row r="111" spans="2:2" x14ac:dyDescent="0.2">
      <c r="B111" s="35"/>
    </row>
    <row r="112" spans="2:2" x14ac:dyDescent="0.2">
      <c r="B112" s="35"/>
    </row>
    <row r="113" spans="2:2" x14ac:dyDescent="0.2">
      <c r="B113" s="35"/>
    </row>
    <row r="114" spans="2:2" x14ac:dyDescent="0.2">
      <c r="B114" s="35"/>
    </row>
    <row r="115" spans="2:2" x14ac:dyDescent="0.2">
      <c r="B115" s="35"/>
    </row>
    <row r="116" spans="2:2" x14ac:dyDescent="0.2">
      <c r="B116" s="35"/>
    </row>
    <row r="117" spans="2:2" x14ac:dyDescent="0.2">
      <c r="B117" s="35"/>
    </row>
    <row r="118" spans="2:2" x14ac:dyDescent="0.2">
      <c r="B118" s="35"/>
    </row>
    <row r="119" spans="2:2" x14ac:dyDescent="0.2">
      <c r="B119" s="35"/>
    </row>
    <row r="120" spans="2:2" x14ac:dyDescent="0.2">
      <c r="B120" s="35"/>
    </row>
    <row r="121" spans="2:2" x14ac:dyDescent="0.2">
      <c r="B121" s="35"/>
    </row>
    <row r="122" spans="2:2" x14ac:dyDescent="0.2">
      <c r="B122" s="35"/>
    </row>
    <row r="123" spans="2:2" x14ac:dyDescent="0.2">
      <c r="B123" s="35"/>
    </row>
    <row r="124" spans="2:2" x14ac:dyDescent="0.2">
      <c r="B124" s="35"/>
    </row>
    <row r="125" spans="2:2" x14ac:dyDescent="0.2">
      <c r="B125" s="35"/>
    </row>
    <row r="126" spans="2:2" x14ac:dyDescent="0.2">
      <c r="B126" s="35"/>
    </row>
    <row r="127" spans="2:2" x14ac:dyDescent="0.2">
      <c r="B127" s="35"/>
    </row>
    <row r="128" spans="2:2" x14ac:dyDescent="0.2">
      <c r="B128" s="35"/>
    </row>
    <row r="129" spans="2:2" x14ac:dyDescent="0.2">
      <c r="B129" s="35"/>
    </row>
    <row r="130" spans="2:2" x14ac:dyDescent="0.2">
      <c r="B130" s="35"/>
    </row>
    <row r="131" spans="2:2" x14ac:dyDescent="0.2">
      <c r="B131" s="35"/>
    </row>
    <row r="132" spans="2:2" x14ac:dyDescent="0.2">
      <c r="B132" s="35"/>
    </row>
    <row r="133" spans="2:2" x14ac:dyDescent="0.2">
      <c r="B133" s="35"/>
    </row>
    <row r="134" spans="2:2" x14ac:dyDescent="0.2">
      <c r="B134" s="35"/>
    </row>
    <row r="135" spans="2:2" x14ac:dyDescent="0.2">
      <c r="B135" s="35"/>
    </row>
    <row r="136" spans="2:2" x14ac:dyDescent="0.2">
      <c r="B136" s="35"/>
    </row>
    <row r="137" spans="2:2" x14ac:dyDescent="0.2">
      <c r="B137" s="35"/>
    </row>
    <row r="138" spans="2:2" x14ac:dyDescent="0.2">
      <c r="B138" s="35"/>
    </row>
    <row r="139" spans="2:2" x14ac:dyDescent="0.2">
      <c r="B139" s="35"/>
    </row>
    <row r="140" spans="2:2" x14ac:dyDescent="0.2">
      <c r="B140" s="35"/>
    </row>
    <row r="141" spans="2:2" x14ac:dyDescent="0.2">
      <c r="B141" s="35"/>
    </row>
    <row r="142" spans="2:2" x14ac:dyDescent="0.2">
      <c r="B142" s="35"/>
    </row>
    <row r="143" spans="2:2" x14ac:dyDescent="0.2">
      <c r="B143" s="35"/>
    </row>
    <row r="144" spans="2:2" x14ac:dyDescent="0.2">
      <c r="B144" s="35"/>
    </row>
    <row r="145" spans="2:2" x14ac:dyDescent="0.2">
      <c r="B145" s="35"/>
    </row>
    <row r="146" spans="2:2" x14ac:dyDescent="0.2">
      <c r="B146" s="35"/>
    </row>
    <row r="147" spans="2:2" x14ac:dyDescent="0.2">
      <c r="B147" s="35"/>
    </row>
    <row r="148" spans="2:2" x14ac:dyDescent="0.2">
      <c r="B148" s="35"/>
    </row>
    <row r="149" spans="2:2" x14ac:dyDescent="0.2">
      <c r="B149" s="35"/>
    </row>
    <row r="150" spans="2:2" x14ac:dyDescent="0.2">
      <c r="B150" s="35"/>
    </row>
    <row r="151" spans="2:2" x14ac:dyDescent="0.2">
      <c r="B151" s="35"/>
    </row>
    <row r="152" spans="2:2" x14ac:dyDescent="0.2">
      <c r="B152" s="35"/>
    </row>
    <row r="153" spans="2:2" x14ac:dyDescent="0.2">
      <c r="B153" s="35"/>
    </row>
    <row r="154" spans="2:2" x14ac:dyDescent="0.2">
      <c r="B154" s="35"/>
    </row>
    <row r="155" spans="2:2" x14ac:dyDescent="0.2">
      <c r="B155" s="35"/>
    </row>
    <row r="156" spans="2:2" x14ac:dyDescent="0.2">
      <c r="B156" s="35"/>
    </row>
    <row r="157" spans="2:2" x14ac:dyDescent="0.2">
      <c r="B157" s="35"/>
    </row>
    <row r="158" spans="2:2" x14ac:dyDescent="0.2">
      <c r="B158" s="35"/>
    </row>
    <row r="159" spans="2:2" x14ac:dyDescent="0.2">
      <c r="B159" s="35"/>
    </row>
    <row r="160" spans="2:2" x14ac:dyDescent="0.2">
      <c r="B160" s="35"/>
    </row>
    <row r="161" spans="2:2" x14ac:dyDescent="0.2">
      <c r="B161" s="35"/>
    </row>
    <row r="162" spans="2:2" x14ac:dyDescent="0.2">
      <c r="B162" s="35"/>
    </row>
    <row r="163" spans="2:2" x14ac:dyDescent="0.2">
      <c r="B163" s="35"/>
    </row>
    <row r="164" spans="2:2" x14ac:dyDescent="0.2">
      <c r="B164" s="35"/>
    </row>
    <row r="165" spans="2:2" x14ac:dyDescent="0.2">
      <c r="B165" s="35"/>
    </row>
    <row r="166" spans="2:2" x14ac:dyDescent="0.2">
      <c r="B166" s="35"/>
    </row>
    <row r="167" spans="2:2" x14ac:dyDescent="0.2">
      <c r="B167" s="35"/>
    </row>
    <row r="168" spans="2:2" x14ac:dyDescent="0.2">
      <c r="B168" s="35"/>
    </row>
    <row r="169" spans="2:2" x14ac:dyDescent="0.2">
      <c r="B169" s="35"/>
    </row>
    <row r="170" spans="2:2" x14ac:dyDescent="0.2">
      <c r="B170" s="35"/>
    </row>
    <row r="171" spans="2:2" x14ac:dyDescent="0.2">
      <c r="B171" s="35"/>
    </row>
    <row r="172" spans="2:2" x14ac:dyDescent="0.2">
      <c r="B172" s="35"/>
    </row>
    <row r="173" spans="2:2" x14ac:dyDescent="0.2">
      <c r="B173" s="35"/>
    </row>
    <row r="174" spans="2:2" x14ac:dyDescent="0.2">
      <c r="B174" s="35"/>
    </row>
    <row r="175" spans="2:2" x14ac:dyDescent="0.2">
      <c r="B175" s="35"/>
    </row>
    <row r="176" spans="2:2" x14ac:dyDescent="0.2">
      <c r="B176" s="35"/>
    </row>
    <row r="177" spans="2:2" x14ac:dyDescent="0.2">
      <c r="B177" s="35"/>
    </row>
    <row r="178" spans="2:2" x14ac:dyDescent="0.2">
      <c r="B178" s="35"/>
    </row>
    <row r="179" spans="2:2" x14ac:dyDescent="0.2">
      <c r="B179" s="35"/>
    </row>
    <row r="180" spans="2:2" x14ac:dyDescent="0.2">
      <c r="B180" s="35"/>
    </row>
    <row r="181" spans="2:2" x14ac:dyDescent="0.2">
      <c r="B181" s="35"/>
    </row>
    <row r="182" spans="2:2" x14ac:dyDescent="0.2">
      <c r="B182" s="35"/>
    </row>
    <row r="183" spans="2:2" x14ac:dyDescent="0.2">
      <c r="B183" s="35"/>
    </row>
    <row r="184" spans="2:2" x14ac:dyDescent="0.2">
      <c r="B184" s="35"/>
    </row>
    <row r="185" spans="2:2" x14ac:dyDescent="0.2">
      <c r="B185" s="35"/>
    </row>
    <row r="186" spans="2:2" x14ac:dyDescent="0.2">
      <c r="B186" s="35"/>
    </row>
    <row r="187" spans="2:2" x14ac:dyDescent="0.2">
      <c r="B187" s="35"/>
    </row>
    <row r="188" spans="2:2" x14ac:dyDescent="0.2">
      <c r="B188" s="35"/>
    </row>
    <row r="189" spans="2:2" x14ac:dyDescent="0.2">
      <c r="B189" s="35"/>
    </row>
    <row r="190" spans="2:2" x14ac:dyDescent="0.2">
      <c r="B190" s="35"/>
    </row>
    <row r="191" spans="2:2" x14ac:dyDescent="0.2">
      <c r="B191" s="35"/>
    </row>
    <row r="192" spans="2:2" x14ac:dyDescent="0.2">
      <c r="B192" s="35"/>
    </row>
    <row r="193" spans="2:2" x14ac:dyDescent="0.2">
      <c r="B193" s="35"/>
    </row>
    <row r="194" spans="2:2" x14ac:dyDescent="0.2">
      <c r="B194" s="35"/>
    </row>
    <row r="195" spans="2:2" x14ac:dyDescent="0.2">
      <c r="B195" s="35"/>
    </row>
    <row r="196" spans="2:2" x14ac:dyDescent="0.2">
      <c r="B196" s="35"/>
    </row>
    <row r="197" spans="2:2" x14ac:dyDescent="0.2">
      <c r="B197" s="35"/>
    </row>
    <row r="198" spans="2:2" x14ac:dyDescent="0.2">
      <c r="B198" s="35"/>
    </row>
    <row r="199" spans="2:2" x14ac:dyDescent="0.2">
      <c r="B199" s="35"/>
    </row>
    <row r="200" spans="2:2" x14ac:dyDescent="0.2">
      <c r="B200" s="35"/>
    </row>
    <row r="201" spans="2:2" x14ac:dyDescent="0.2">
      <c r="B201" s="35"/>
    </row>
    <row r="202" spans="2:2" x14ac:dyDescent="0.2">
      <c r="B202" s="35"/>
    </row>
    <row r="203" spans="2:2" x14ac:dyDescent="0.2">
      <c r="B203" s="35"/>
    </row>
  </sheetData>
  <sortState ref="B2:B203">
    <sortCondition ref="B2:B203" customList="1,2,3,4,5,6,7,8,9,10,11,12"/>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topLeftCell="A7" workbookViewId="0">
      <selection activeCell="I10" sqref="I10"/>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20" t="s">
        <v>485</v>
      </c>
      <c r="B2" s="119" t="s">
        <v>480</v>
      </c>
      <c r="C2" s="119"/>
      <c r="D2" s="119"/>
      <c r="E2" s="120" t="s">
        <v>528</v>
      </c>
      <c r="G2" s="120" t="s">
        <v>485</v>
      </c>
      <c r="H2" s="119" t="s">
        <v>515</v>
      </c>
      <c r="I2" s="119"/>
      <c r="J2" s="119"/>
      <c r="K2" s="119"/>
    </row>
    <row r="3" spans="1:11" ht="24" x14ac:dyDescent="0.2">
      <c r="A3" s="120"/>
      <c r="B3" s="71" t="s">
        <v>481</v>
      </c>
      <c r="C3" s="71" t="s">
        <v>482</v>
      </c>
      <c r="D3" s="71" t="s">
        <v>483</v>
      </c>
      <c r="E3" s="120"/>
      <c r="G3" s="120"/>
      <c r="H3" s="71" t="s">
        <v>516</v>
      </c>
      <c r="I3" s="71" t="s">
        <v>517</v>
      </c>
      <c r="J3" s="71" t="s">
        <v>518</v>
      </c>
      <c r="K3" s="71" t="s">
        <v>538</v>
      </c>
    </row>
    <row r="4" spans="1:11" x14ac:dyDescent="0.2">
      <c r="A4" s="14" t="s">
        <v>484</v>
      </c>
      <c r="B4" s="14">
        <f>COUNTIF('LB126 (by section) (Sept-2016)'!$M$2:$M$203,1)</f>
        <v>91</v>
      </c>
      <c r="C4" s="14">
        <f>COUNTIF('LB126 (by section) (Sept-2016)'!$M$2:$M$203,2)</f>
        <v>55</v>
      </c>
      <c r="D4" s="14">
        <f>COUNTIF('LB126 (by section) (Sept-2016)'!$M$2:$M$203,3)</f>
        <v>56</v>
      </c>
      <c r="E4" s="14">
        <f>SUM(B4:D4)</f>
        <v>202</v>
      </c>
      <c r="G4" s="14" t="s">
        <v>484</v>
      </c>
      <c r="H4" s="14">
        <f>$E$4-I4</f>
        <v>202</v>
      </c>
      <c r="I4" s="14">
        <v>0</v>
      </c>
      <c r="J4" s="104">
        <f>H4</f>
        <v>202</v>
      </c>
      <c r="K4" s="14"/>
    </row>
    <row r="5" spans="1:11" x14ac:dyDescent="0.2">
      <c r="G5" s="103">
        <v>42641</v>
      </c>
      <c r="H5" s="14">
        <f t="shared" ref="H5:H8" si="0">$E$4-I5</f>
        <v>195</v>
      </c>
      <c r="I5" s="14">
        <f>COUNTIF('LB126 (by section) (Sept-2016)'!$R$2:$R$203,Status!G5)+I4</f>
        <v>7</v>
      </c>
      <c r="J5" s="104">
        <f>J4-$J$4/6</f>
        <v>168.33333333333334</v>
      </c>
      <c r="K5" s="14">
        <f>I5-I4</f>
        <v>7</v>
      </c>
    </row>
    <row r="6" spans="1:11" x14ac:dyDescent="0.2">
      <c r="G6" s="103">
        <v>42648</v>
      </c>
      <c r="H6" s="14">
        <f t="shared" si="0"/>
        <v>179</v>
      </c>
      <c r="I6" s="14">
        <f>COUNTIF('LB126 (by section) (Sept-2016)'!$R$2:$R$203,Status!G6)+I5</f>
        <v>23</v>
      </c>
      <c r="J6" s="104">
        <f t="shared" ref="J6:J10" si="1">J5-$J$4/6</f>
        <v>134.66666666666669</v>
      </c>
      <c r="K6" s="14">
        <f t="shared" ref="K6:K10" si="2">I6-I5</f>
        <v>16</v>
      </c>
    </row>
    <row r="7" spans="1:11" x14ac:dyDescent="0.2">
      <c r="G7" s="103">
        <v>42655</v>
      </c>
      <c r="H7" s="14">
        <f t="shared" si="0"/>
        <v>154</v>
      </c>
      <c r="I7" s="14">
        <f>COUNTIF('LB126 (by section) (Sept-2016)'!$R$2:$R$203,Status!G7)+I6</f>
        <v>48</v>
      </c>
      <c r="J7" s="104">
        <f t="shared" si="1"/>
        <v>101.00000000000003</v>
      </c>
      <c r="K7" s="14">
        <f t="shared" si="2"/>
        <v>25</v>
      </c>
    </row>
    <row r="8" spans="1:11" x14ac:dyDescent="0.2">
      <c r="G8" s="103">
        <v>42662</v>
      </c>
      <c r="H8" s="14">
        <f t="shared" si="0"/>
        <v>136</v>
      </c>
      <c r="I8" s="14">
        <f>COUNTIF('LB126 (by section) (Sept-2016)'!$R$2:$R$203,Status!G8)+I7</f>
        <v>66</v>
      </c>
      <c r="J8" s="104">
        <f t="shared" si="1"/>
        <v>67.333333333333371</v>
      </c>
      <c r="K8" s="14">
        <f t="shared" si="2"/>
        <v>18</v>
      </c>
    </row>
    <row r="9" spans="1:11" x14ac:dyDescent="0.2">
      <c r="G9" s="103">
        <v>42671</v>
      </c>
      <c r="H9" s="14">
        <f t="shared" ref="H9" si="3">$E$4-I9</f>
        <v>125</v>
      </c>
      <c r="I9" s="14">
        <f>COUNTIF('LB126 (by section) (Sept-2016)'!$R$2:$R$203,Status!G9)+I8</f>
        <v>77</v>
      </c>
      <c r="J9" s="104">
        <f t="shared" si="1"/>
        <v>33.666666666666707</v>
      </c>
      <c r="K9" s="14">
        <f t="shared" si="2"/>
        <v>11</v>
      </c>
    </row>
    <row r="10" spans="1:11" x14ac:dyDescent="0.2">
      <c r="G10" s="103">
        <v>42676</v>
      </c>
      <c r="H10" s="14">
        <f t="shared" ref="H10" si="4">$E$4-I10</f>
        <v>119</v>
      </c>
      <c r="I10" s="14">
        <f>COUNTIF('LB126 (by section) (Sept-2016)'!$R$2:$R$203,Status!G10)+I9</f>
        <v>83</v>
      </c>
      <c r="J10" s="104">
        <f t="shared" si="1"/>
        <v>0</v>
      </c>
      <c r="K10" s="14">
        <f t="shared" si="2"/>
        <v>6</v>
      </c>
    </row>
    <row r="11" spans="1:11" x14ac:dyDescent="0.2">
      <c r="G11" s="113"/>
      <c r="H11" s="74"/>
      <c r="I11" s="74"/>
      <c r="J11" s="114"/>
      <c r="K11" s="74"/>
    </row>
  </sheetData>
  <mergeCells count="5">
    <mergeCell ref="B2:D2"/>
    <mergeCell ref="A2:A3"/>
    <mergeCell ref="G2:G3"/>
    <mergeCell ref="E2:E3"/>
    <mergeCell ref="H2:K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LB126 (by author)</vt:lpstr>
      <vt:lpstr>LB126 (by section)</vt:lpstr>
      <vt:lpstr>LB126 (by section) (Sept-2016)</vt:lpstr>
      <vt:lpstr>statistics</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2016-09-09T07:05:00Z</cp:lastPrinted>
  <dcterms:created xsi:type="dcterms:W3CDTF">2012-07-21T16:42:55Z</dcterms:created>
  <dcterms:modified xsi:type="dcterms:W3CDTF">2016-11-02T04:03:27Z</dcterms:modified>
  <cp:category/>
</cp:coreProperties>
</file>