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Documents\projects\IEEE\802\2016\2016-05-kona\"/>
    </mc:Choice>
  </mc:AlternateContent>
  <bookViews>
    <workbookView xWindow="0" yWindow="0" windowWidth="28800" windowHeight="12210"/>
  </bookViews>
  <sheets>
    <sheet name="WG Agenda" sheetId="1" r:id="rId1"/>
    <sheet name="Objectives" sheetId="5" r:id="rId2"/>
    <sheet name="Monday" sheetId="10" r:id="rId3"/>
    <sheet name="Tuesday" sheetId="8" r:id="rId4"/>
    <sheet name="Wednesday" sheetId="9" r:id="rId5"/>
  </sheets>
  <definedNames>
    <definedName name="hour" localSheetId="2">#REF!</definedName>
    <definedName name="hour">#REF!</definedName>
  </definedNames>
  <calcPr calcId="171027"/>
</workbook>
</file>

<file path=xl/calcChain.xml><?xml version="1.0" encoding="utf-8"?>
<calcChain xmlns="http://schemas.openxmlformats.org/spreadsheetml/2006/main">
  <c r="A5" i="8" l="1"/>
  <c r="B5" i="8"/>
  <c r="A6" i="10"/>
  <c r="A7" i="10" s="1"/>
  <c r="A8" i="10" s="1"/>
  <c r="A9" i="10" s="1"/>
  <c r="A10" i="10" s="1"/>
  <c r="A11" i="10" s="1"/>
  <c r="A12" i="10" s="1"/>
  <c r="E5" i="10"/>
  <c r="E6" i="10" s="1"/>
  <c r="E7" i="10" s="1"/>
  <c r="E8" i="10" s="1"/>
  <c r="E9" i="10" s="1"/>
  <c r="E10" i="10" s="1"/>
  <c r="E11" i="10" s="1"/>
  <c r="E12" i="10" s="1"/>
  <c r="B5" i="10"/>
  <c r="A5" i="10"/>
  <c r="B3" i="10"/>
  <c r="B2" i="10"/>
  <c r="B1" i="10"/>
  <c r="G8" i="1"/>
  <c r="M8" i="1" s="1"/>
  <c r="S8" i="1" s="1"/>
  <c r="A5" i="9" l="1"/>
  <c r="A6" i="9" s="1"/>
  <c r="A7" i="9" s="1"/>
  <c r="A8" i="9" s="1"/>
  <c r="A9" i="9" s="1"/>
  <c r="E5" i="9"/>
  <c r="E6" i="9" s="1"/>
  <c r="E7" i="9" s="1"/>
  <c r="E8" i="9" s="1"/>
  <c r="E9" i="9" s="1"/>
  <c r="B5" i="9"/>
  <c r="A11" i="5"/>
  <c r="B1" i="5"/>
  <c r="B1" i="9" s="1"/>
  <c r="B2" i="5"/>
  <c r="B2" i="9" s="1"/>
  <c r="B3" i="5"/>
  <c r="E5" i="8"/>
  <c r="E6" i="8" s="1"/>
  <c r="E7" i="8" s="1"/>
  <c r="E8" i="8" s="1"/>
  <c r="E9" i="8" s="1"/>
  <c r="E10" i="8" s="1"/>
  <c r="E11" i="8" s="1"/>
  <c r="E12" i="8" s="1"/>
  <c r="A6" i="8"/>
  <c r="A7" i="8" s="1"/>
  <c r="A8" i="8" s="1"/>
  <c r="A9" i="8" s="1"/>
  <c r="A10" i="8" s="1"/>
  <c r="A11" i="8" s="1"/>
  <c r="A12" i="8" s="1"/>
  <c r="A10" i="5"/>
  <c r="B1" i="8" l="1"/>
  <c r="B3" i="9"/>
  <c r="B2" i="8"/>
  <c r="B3" i="8"/>
  <c r="D8" i="1" l="1"/>
  <c r="Y8" i="1" l="1"/>
  <c r="AE8" i="1" s="1"/>
  <c r="J90" i="1"/>
  <c r="H90" i="1"/>
  <c r="C63" i="1"/>
</calcChain>
</file>

<file path=xl/sharedStrings.xml><?xml version="1.0" encoding="utf-8"?>
<sst xmlns="http://schemas.openxmlformats.org/spreadsheetml/2006/main" count="308" uniqueCount="181">
  <si>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</si>
  <si>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</si>
  <si>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</si>
  <si>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</si>
  <si>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</si>
  <si>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</si>
  <si>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</si>
  <si>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</si>
  <si>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</si>
  <si>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</si>
  <si>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</si>
  <si>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</si>
  <si>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</si>
  <si>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</si>
  <si>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</si>
  <si>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</si>
  <si>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</si>
  <si>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</si>
  <si>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</si>
  <si>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</si>
  <si>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</si>
  <si>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</si>
  <si>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</si>
  <si>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</si>
  <si>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</si>
  <si>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</si>
  <si>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</si>
  <si>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</si>
  <si>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</si>
  <si>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</si>
  <si>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</si>
  <si>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</si>
  <si>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</si>
  <si>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</si>
  <si>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</si>
  <si>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</si>
  <si>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</si>
  <si>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</si>
  <si>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</si>
  <si>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</si>
  <si>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</si>
  <si>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</si>
  <si>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</si>
  <si>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</si>
  <si>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</si>
  <si>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</si>
  <si>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</si>
  <si>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</si>
  <si>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</si>
  <si>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</si>
  <si>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</si>
  <si>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</si>
  <si>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</si>
  <si>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</si>
  <si>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</si>
  <si>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</si>
  <si>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</si>
  <si>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</si>
  <si>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</si>
  <si>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</si>
  <si>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</si>
  <si>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</si>
  <si>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</si>
  <si>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</si>
  <si>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</si>
  <si>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</si>
  <si>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</si>
  <si>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</si>
  <si>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</si>
  <si>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</si>
  <si>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</si>
  <si>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</si>
  <si>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</si>
  <si>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</si>
  <si>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</si>
  <si>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</si>
  <si>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</si>
  <si>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</si>
  <si>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</si>
  <si>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</si>
  <si>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</si>
  <si>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</si>
  <si>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</si>
  <si>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</si>
  <si>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</si>
  <si>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</si>
  <si>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</si>
  <si>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</si>
  <si>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</si>
  <si>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</si>
  <si>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</si>
  <si>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</si>
  <si>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</si>
  <si>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</si>
  <si>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</si>
  <si>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</si>
  <si>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</si>
  <si>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</si>
  <si>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</si>
  <si>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</si>
  <si>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</si>
  <si>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</si>
  <si>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</si>
  <si>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</si>
  <si>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</si>
  <si>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</si>
  <si>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</si>
  <si>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</si>
  <si>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</si>
  <si>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</si>
  <si>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</si>
  <si>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</si>
  <si>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</si>
  <si>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</si>
  <si>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</si>
  <si>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</si>
  <si>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</si>
  <si>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</si>
  <si>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</si>
  <si>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</si>
  <si>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</si>
  <si>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</si>
  <si>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</si>
  <si>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</si>
  <si>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</si>
  <si>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</si>
  <si>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</si>
  <si>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</si>
  <si>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</si>
  <si>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</si>
  <si>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</si>
  <si>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</si>
  <si>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</si>
  <si>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</si>
  <si>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</si>
  <si>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</si>
  <si>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</si>
  <si>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</si>
  <si>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</si>
  <si>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</si>
  <si>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</si>
  <si>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</si>
  <si>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</si>
  <si>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</si>
  <si>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</si>
  <si>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</si>
  <si>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</si>
  <si>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</si>
  <si>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LUNCH</t>
  </si>
  <si>
    <t>802.15 AC Meeting</t>
  </si>
  <si>
    <t>R0</t>
  </si>
  <si>
    <t>102nd IEEE 802.15 WSN MEETING</t>
  </si>
  <si>
    <t>Hilton Waikoloa Village Resort and Conference Center</t>
  </si>
  <si>
    <t>Wailoloa, Hawaii, USA</t>
  </si>
  <si>
    <t>JOINT OPENING PLENARY</t>
  </si>
  <si>
    <t>802.15 WG Opening-RM1</t>
  </si>
  <si>
    <t>TG12
ULI</t>
  </si>
  <si>
    <t>TG12 ULI</t>
  </si>
  <si>
    <t>TG4v
EUB</t>
  </si>
  <si>
    <t>TG4v EUB</t>
  </si>
  <si>
    <t>Rm 3
30 CR</t>
  </si>
  <si>
    <t>Rm 1
80 CR</t>
  </si>
  <si>
    <t>Task Group 15.4v Define PAR for Band Corrections</t>
  </si>
  <si>
    <t>Task Group- Upper Layer Interface (ULI) for 15.4</t>
  </si>
  <si>
    <t>NOTE: Document Server is at</t>
  </si>
  <si>
    <t>ftp://ieee:wireless@ftp.802wirelessworld.com/15/</t>
  </si>
  <si>
    <t>Chair</t>
  </si>
  <si>
    <t>Appoint Secretary/Officers</t>
  </si>
  <si>
    <t>All</t>
  </si>
  <si>
    <t>IEEE-SA Stds. Board Bylaws on Patents in Std's. &amp; Guidelines</t>
  </si>
  <si>
    <t>Agree Agenda</t>
  </si>
  <si>
    <t>Opening Report</t>
  </si>
  <si>
    <t>Recess</t>
  </si>
  <si>
    <t>Adjourn</t>
  </si>
  <si>
    <t>Meeting Objectives / Session Focus - TG4v (PHY Amendment for misc bands)</t>
  </si>
  <si>
    <t>Wednesday PM2 - Next Steps/Timeline</t>
  </si>
  <si>
    <t>Hear Proposals</t>
  </si>
  <si>
    <t>Proposals</t>
  </si>
  <si>
    <t>Next Steps and Timeline</t>
  </si>
  <si>
    <t>Monday AM2 – Objectives/Agenda/Status/Proposals</t>
  </si>
  <si>
    <t>Tuesday AM2 - Proposals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</si>
</sst>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yy;@"/>
    <numFmt numFmtId="165" formatCode="0.0"/>
  </numFmts>
  <fonts count="8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87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left"/>
    </xf>
    <xf numFmtId="0" fontId="44" fillId="20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1" fillId="0" borderId="0" xfId="1" applyFont="1"/>
    <xf numFmtId="0" fontId="4" fillId="0" borderId="0" xfId="1"/>
    <xf numFmtId="0" fontId="8" fillId="0" borderId="0" xfId="1" applyFont="1"/>
    <xf numFmtId="0" fontId="4" fillId="0" borderId="0" xfId="1" applyBorder="1"/>
    <xf numFmtId="0" fontId="83" fillId="0" borderId="0" xfId="1" applyFont="1" applyFill="1" applyBorder="1" applyAlignment="1">
      <alignment horizontal="center" vertical="center"/>
    </xf>
    <xf numFmtId="0" fontId="83" fillId="0" borderId="0" xfId="1" applyFont="1" applyFill="1" applyBorder="1" applyAlignment="1">
      <alignment horizontal="center"/>
    </xf>
    <xf numFmtId="0" fontId="84" fillId="0" borderId="0" xfId="1" applyFont="1" applyFill="1" applyBorder="1" applyAlignment="1">
      <alignment horizontal="center" vertical="center"/>
    </xf>
    <xf numFmtId="0" fontId="85" fillId="0" borderId="0" xfId="1" applyFont="1" applyAlignment="1">
      <alignment horizontal="center"/>
    </xf>
    <xf numFmtId="18" fontId="86" fillId="0" borderId="0" xfId="1" applyNumberFormat="1" applyFont="1"/>
    <xf numFmtId="0" fontId="86" fillId="0" borderId="0" xfId="1" applyFont="1"/>
    <xf numFmtId="18" fontId="86" fillId="0" borderId="0" xfId="2" applyNumberFormat="1" applyFont="1" applyProtection="1"/>
    <xf numFmtId="0" fontId="86" fillId="0" borderId="0" xfId="2" applyNumberFormat="1" applyFont="1"/>
    <xf numFmtId="49" fontId="86" fillId="0" borderId="0" xfId="1" applyNumberFormat="1" applyFont="1" applyAlignment="1">
      <alignment horizontal="left"/>
    </xf>
    <xf numFmtId="0" fontId="86" fillId="0" borderId="0" xfId="2" applyFont="1" applyAlignment="1">
      <alignment horizontal="center"/>
    </xf>
    <xf numFmtId="0" fontId="86" fillId="0" borderId="0" xfId="2" applyFont="1"/>
    <xf numFmtId="0" fontId="86" fillId="0" borderId="0" xfId="1" applyFont="1" applyFill="1"/>
    <xf numFmtId="0" fontId="86" fillId="0" borderId="0" xfId="2" applyFont="1" applyFill="1" applyAlignment="1">
      <alignment horizontal="center"/>
    </xf>
    <xf numFmtId="0" fontId="86" fillId="0" borderId="0" xfId="2" applyFont="1" applyFill="1"/>
    <xf numFmtId="0" fontId="86" fillId="0" borderId="0" xfId="2" applyNumberFormat="1" applyFont="1" applyFill="1"/>
    <xf numFmtId="18" fontId="86" fillId="0" borderId="0" xfId="2" applyNumberFormat="1" applyFont="1" applyFill="1" applyProtection="1"/>
    <xf numFmtId="0" fontId="8" fillId="0" borderId="0" xfId="2" applyNumberFormat="1" applyFont="1" applyFill="1"/>
    <xf numFmtId="0" fontId="8" fillId="0" borderId="0" xfId="1" applyFont="1" applyFill="1"/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0" fillId="19" borderId="19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2" fontId="10" fillId="28" borderId="29" xfId="0" applyNumberFormat="1" applyFont="1" applyFill="1" applyBorder="1" applyAlignment="1">
      <alignment horizontal="center" vertical="center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9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D2" zoomScale="80" zoomScaleNormal="80" workbookViewId="0">
      <selection activeCell="G7" sqref="G7:W33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54" t="s">
        <v>150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455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455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45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456" t="s">
        <v>4</v>
      </c>
      <c r="E7" s="457"/>
      <c r="F7" s="34"/>
      <c r="G7" s="439" t="s">
        <v>5</v>
      </c>
      <c r="H7" s="440"/>
      <c r="I7" s="440"/>
      <c r="J7" s="440"/>
      <c r="K7" s="441"/>
      <c r="L7" s="36"/>
      <c r="M7" s="439" t="s">
        <v>6</v>
      </c>
      <c r="N7" s="440"/>
      <c r="O7" s="440"/>
      <c r="P7" s="440"/>
      <c r="Q7" s="441"/>
      <c r="R7" s="36"/>
      <c r="S7" s="439" t="s">
        <v>7</v>
      </c>
      <c r="T7" s="440"/>
      <c r="U7" s="440"/>
      <c r="V7" s="440"/>
      <c r="W7" s="441"/>
      <c r="X7" s="36"/>
      <c r="Y7" s="439" t="s">
        <v>8</v>
      </c>
      <c r="Z7" s="440"/>
      <c r="AA7" s="440"/>
      <c r="AB7" s="440"/>
      <c r="AC7" s="441"/>
      <c r="AD7" s="36"/>
      <c r="AE7" s="439" t="s">
        <v>9</v>
      </c>
      <c r="AF7" s="440"/>
      <c r="AG7" s="441"/>
      <c r="AH7" s="37"/>
    </row>
    <row r="8" spans="1:40" ht="12.95" customHeight="1" thickBot="1" x14ac:dyDescent="0.25">
      <c r="A8" s="39"/>
      <c r="B8" s="40"/>
      <c r="C8" s="39"/>
      <c r="D8" s="442">
        <f>DATE(2016,5,15)</f>
        <v>42505</v>
      </c>
      <c r="E8" s="443"/>
      <c r="F8" s="41"/>
      <c r="G8" s="444">
        <f>D8+1</f>
        <v>42506</v>
      </c>
      <c r="H8" s="445"/>
      <c r="I8" s="445"/>
      <c r="J8" s="445"/>
      <c r="K8" s="446"/>
      <c r="L8" s="42"/>
      <c r="M8" s="444">
        <f>G8+1</f>
        <v>42507</v>
      </c>
      <c r="N8" s="445"/>
      <c r="O8" s="445"/>
      <c r="P8" s="445"/>
      <c r="Q8" s="446"/>
      <c r="R8" s="42"/>
      <c r="S8" s="444">
        <f>M8+1</f>
        <v>42508</v>
      </c>
      <c r="T8" s="445"/>
      <c r="U8" s="445"/>
      <c r="V8" s="445"/>
      <c r="W8" s="446"/>
      <c r="X8" s="42"/>
      <c r="Y8" s="444">
        <f>S8+1</f>
        <v>42509</v>
      </c>
      <c r="Z8" s="445"/>
      <c r="AA8" s="445"/>
      <c r="AB8" s="445"/>
      <c r="AC8" s="446"/>
      <c r="AD8" s="42"/>
      <c r="AE8" s="444">
        <f>Y8+1</f>
        <v>42510</v>
      </c>
      <c r="AF8" s="445"/>
      <c r="AG8" s="446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161</v>
      </c>
      <c r="H10" s="46" t="s">
        <v>10</v>
      </c>
      <c r="I10" s="46" t="s">
        <v>160</v>
      </c>
      <c r="J10" s="46" t="s">
        <v>11</v>
      </c>
      <c r="K10" s="46" t="s">
        <v>12</v>
      </c>
      <c r="L10" s="2"/>
      <c r="M10" s="46" t="s">
        <v>161</v>
      </c>
      <c r="N10" s="46" t="s">
        <v>10</v>
      </c>
      <c r="O10" s="46" t="s">
        <v>160</v>
      </c>
      <c r="P10" s="46" t="s">
        <v>11</v>
      </c>
      <c r="Q10" s="46" t="s">
        <v>12</v>
      </c>
      <c r="R10" s="2"/>
      <c r="S10" s="46" t="s">
        <v>161</v>
      </c>
      <c r="T10" s="46" t="s">
        <v>10</v>
      </c>
      <c r="U10" s="46" t="s">
        <v>160</v>
      </c>
      <c r="V10" s="46" t="s">
        <v>11</v>
      </c>
      <c r="W10" s="46" t="s">
        <v>12</v>
      </c>
      <c r="X10" s="2"/>
      <c r="Y10" s="46" t="s">
        <v>161</v>
      </c>
      <c r="Z10" s="46" t="s">
        <v>10</v>
      </c>
      <c r="AA10" s="46" t="s">
        <v>160</v>
      </c>
      <c r="AB10" s="46" t="s">
        <v>11</v>
      </c>
      <c r="AC10" s="46" t="s">
        <v>12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81" t="s">
        <v>149</v>
      </c>
      <c r="T11" s="381"/>
      <c r="U11" s="381"/>
      <c r="V11" s="381"/>
      <c r="W11" s="458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85"/>
      <c r="T12" s="385"/>
      <c r="U12" s="385"/>
      <c r="V12" s="385"/>
      <c r="W12" s="450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15</v>
      </c>
      <c r="C13" s="60"/>
      <c r="D13" s="45"/>
      <c r="E13" s="45"/>
      <c r="F13" s="60"/>
      <c r="G13" s="462" t="s">
        <v>154</v>
      </c>
      <c r="H13" s="463"/>
      <c r="I13" s="463"/>
      <c r="J13" s="463"/>
      <c r="K13" s="464"/>
      <c r="L13" s="60"/>
      <c r="M13" s="362" t="s">
        <v>38</v>
      </c>
      <c r="N13" s="368" t="s">
        <v>20</v>
      </c>
      <c r="O13" s="414" t="s">
        <v>135</v>
      </c>
      <c r="P13" s="459" t="s">
        <v>134</v>
      </c>
      <c r="Q13" s="451" t="s">
        <v>21</v>
      </c>
      <c r="R13" s="62"/>
      <c r="S13" s="371" t="s">
        <v>156</v>
      </c>
      <c r="T13" s="436" t="s">
        <v>136</v>
      </c>
      <c r="U13" s="447" t="s">
        <v>16</v>
      </c>
      <c r="V13" s="451" t="s">
        <v>21</v>
      </c>
      <c r="W13" s="377"/>
      <c r="X13" s="62"/>
      <c r="Y13" s="423" t="s">
        <v>17</v>
      </c>
      <c r="Z13" s="368" t="s">
        <v>20</v>
      </c>
      <c r="AA13" s="447" t="s">
        <v>16</v>
      </c>
      <c r="AB13" s="371" t="s">
        <v>156</v>
      </c>
      <c r="AC13" s="377"/>
      <c r="AD13" s="60"/>
      <c r="AE13" s="47"/>
      <c r="AF13" s="45"/>
      <c r="AG13" s="56"/>
      <c r="AH13" s="60"/>
    </row>
    <row r="14" spans="1:40" ht="15" customHeight="1" thickBot="1" x14ac:dyDescent="0.25">
      <c r="A14" s="60"/>
      <c r="B14" s="61" t="s">
        <v>22</v>
      </c>
      <c r="C14" s="60"/>
      <c r="D14" s="45"/>
      <c r="E14" s="45"/>
      <c r="F14" s="60"/>
      <c r="G14" s="465"/>
      <c r="H14" s="466"/>
      <c r="I14" s="466"/>
      <c r="J14" s="466"/>
      <c r="K14" s="467"/>
      <c r="L14" s="60"/>
      <c r="M14" s="363"/>
      <c r="N14" s="369"/>
      <c r="O14" s="415"/>
      <c r="P14" s="460"/>
      <c r="Q14" s="452"/>
      <c r="R14" s="62"/>
      <c r="S14" s="372"/>
      <c r="T14" s="437"/>
      <c r="U14" s="448"/>
      <c r="V14" s="452"/>
      <c r="W14" s="378"/>
      <c r="X14" s="62"/>
      <c r="Y14" s="424"/>
      <c r="Z14" s="369"/>
      <c r="AA14" s="448"/>
      <c r="AB14" s="372"/>
      <c r="AC14" s="378"/>
      <c r="AD14" s="60"/>
      <c r="AE14" s="47"/>
      <c r="AF14" s="45"/>
      <c r="AG14" s="56"/>
      <c r="AH14" s="60"/>
    </row>
    <row r="15" spans="1:40" ht="15" customHeight="1" thickBot="1" x14ac:dyDescent="0.25">
      <c r="A15" s="60"/>
      <c r="B15" s="61" t="s">
        <v>23</v>
      </c>
      <c r="C15" s="60"/>
      <c r="D15" s="45"/>
      <c r="E15" s="45"/>
      <c r="F15" s="60"/>
      <c r="G15" s="365" t="s">
        <v>26</v>
      </c>
      <c r="H15" s="366"/>
      <c r="I15" s="366"/>
      <c r="J15" s="366"/>
      <c r="K15" s="367"/>
      <c r="L15" s="60"/>
      <c r="M15" s="363"/>
      <c r="N15" s="369"/>
      <c r="O15" s="415"/>
      <c r="P15" s="460"/>
      <c r="Q15" s="452"/>
      <c r="R15" s="62"/>
      <c r="S15" s="372"/>
      <c r="T15" s="437"/>
      <c r="U15" s="448"/>
      <c r="V15" s="452"/>
      <c r="W15" s="378"/>
      <c r="X15" s="62"/>
      <c r="Y15" s="424"/>
      <c r="Z15" s="369"/>
      <c r="AA15" s="448"/>
      <c r="AB15" s="372"/>
      <c r="AC15" s="378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24</v>
      </c>
      <c r="C16" s="60"/>
      <c r="D16" s="45"/>
      <c r="E16" s="45"/>
      <c r="F16" s="60"/>
      <c r="G16" s="384" t="s">
        <v>155</v>
      </c>
      <c r="H16" s="385"/>
      <c r="I16" s="385"/>
      <c r="J16" s="385"/>
      <c r="K16" s="450"/>
      <c r="L16" s="60"/>
      <c r="M16" s="364"/>
      <c r="N16" s="370"/>
      <c r="O16" s="416"/>
      <c r="P16" s="461"/>
      <c r="Q16" s="453"/>
      <c r="R16" s="62"/>
      <c r="S16" s="373"/>
      <c r="T16" s="438"/>
      <c r="U16" s="449"/>
      <c r="V16" s="453"/>
      <c r="W16" s="379"/>
      <c r="X16" s="62"/>
      <c r="Y16" s="425"/>
      <c r="Z16" s="370"/>
      <c r="AA16" s="449"/>
      <c r="AB16" s="373"/>
      <c r="AC16" s="379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25</v>
      </c>
      <c r="C17" s="63"/>
      <c r="D17" s="433"/>
      <c r="E17" s="434"/>
      <c r="F17" s="63"/>
      <c r="G17" s="433" t="s">
        <v>26</v>
      </c>
      <c r="H17" s="435"/>
      <c r="I17" s="435"/>
      <c r="J17" s="435"/>
      <c r="K17" s="434"/>
      <c r="L17" s="63"/>
      <c r="M17" s="365" t="s">
        <v>26</v>
      </c>
      <c r="N17" s="366"/>
      <c r="O17" s="366"/>
      <c r="P17" s="366"/>
      <c r="Q17" s="367"/>
      <c r="R17" s="65"/>
      <c r="S17" s="365" t="s">
        <v>26</v>
      </c>
      <c r="T17" s="366"/>
      <c r="U17" s="366"/>
      <c r="V17" s="366"/>
      <c r="W17" s="367"/>
      <c r="X17" s="65"/>
      <c r="Y17" s="365" t="s">
        <v>26</v>
      </c>
      <c r="Z17" s="366"/>
      <c r="AA17" s="366"/>
      <c r="AB17" s="366"/>
      <c r="AC17" s="366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27</v>
      </c>
      <c r="C18" s="60"/>
      <c r="D18" s="45"/>
      <c r="E18" s="45"/>
      <c r="F18" s="60"/>
      <c r="G18" s="362" t="s">
        <v>38</v>
      </c>
      <c r="H18" s="371" t="s">
        <v>156</v>
      </c>
      <c r="I18" s="391" t="s">
        <v>158</v>
      </c>
      <c r="J18" s="374" t="s">
        <v>18</v>
      </c>
      <c r="K18" s="451" t="s">
        <v>21</v>
      </c>
      <c r="L18" s="60"/>
      <c r="M18" s="362" t="s">
        <v>38</v>
      </c>
      <c r="N18" s="391" t="s">
        <v>158</v>
      </c>
      <c r="O18" s="423" t="s">
        <v>17</v>
      </c>
      <c r="P18" s="374" t="s">
        <v>18</v>
      </c>
      <c r="Q18" s="451" t="s">
        <v>21</v>
      </c>
      <c r="R18" s="62"/>
      <c r="S18" s="381" t="s">
        <v>28</v>
      </c>
      <c r="T18" s="381"/>
      <c r="U18" s="381"/>
      <c r="V18" s="381"/>
      <c r="W18" s="381"/>
      <c r="X18" s="62"/>
      <c r="Y18" s="423" t="s">
        <v>17</v>
      </c>
      <c r="Z18" s="368" t="s">
        <v>20</v>
      </c>
      <c r="AA18" s="447" t="s">
        <v>16</v>
      </c>
      <c r="AB18" s="374" t="s">
        <v>18</v>
      </c>
      <c r="AC18" s="377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29</v>
      </c>
      <c r="C19" s="60"/>
      <c r="D19" s="45"/>
      <c r="E19" s="45"/>
      <c r="F19" s="60"/>
      <c r="G19" s="363"/>
      <c r="H19" s="372"/>
      <c r="I19" s="392"/>
      <c r="J19" s="375"/>
      <c r="K19" s="452"/>
      <c r="L19" s="60"/>
      <c r="M19" s="363"/>
      <c r="N19" s="392"/>
      <c r="O19" s="424"/>
      <c r="P19" s="375"/>
      <c r="Q19" s="452"/>
      <c r="R19" s="62"/>
      <c r="S19" s="385"/>
      <c r="T19" s="385"/>
      <c r="U19" s="385"/>
      <c r="V19" s="385"/>
      <c r="W19" s="385"/>
      <c r="X19" s="62"/>
      <c r="Y19" s="424"/>
      <c r="Z19" s="369"/>
      <c r="AA19" s="448"/>
      <c r="AB19" s="375"/>
      <c r="AC19" s="378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30</v>
      </c>
      <c r="C20" s="60"/>
      <c r="D20" s="45"/>
      <c r="E20" s="45"/>
      <c r="F20" s="60"/>
      <c r="G20" s="363"/>
      <c r="H20" s="372"/>
      <c r="I20" s="392"/>
      <c r="J20" s="375"/>
      <c r="K20" s="452"/>
      <c r="L20" s="60"/>
      <c r="M20" s="363"/>
      <c r="N20" s="392"/>
      <c r="O20" s="424"/>
      <c r="P20" s="375"/>
      <c r="Q20" s="452"/>
      <c r="R20" s="62"/>
      <c r="S20" s="468" t="s">
        <v>31</v>
      </c>
      <c r="T20" s="469"/>
      <c r="U20" s="469"/>
      <c r="V20" s="469"/>
      <c r="W20" s="470"/>
      <c r="X20" s="62"/>
      <c r="Y20" s="424"/>
      <c r="Z20" s="369"/>
      <c r="AA20" s="448"/>
      <c r="AB20" s="375"/>
      <c r="AC20" s="378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32</v>
      </c>
      <c r="C21" s="60"/>
      <c r="D21" s="45"/>
      <c r="E21" s="45"/>
      <c r="F21" s="60"/>
      <c r="G21" s="364"/>
      <c r="H21" s="373"/>
      <c r="I21" s="393"/>
      <c r="J21" s="376"/>
      <c r="K21" s="453"/>
      <c r="L21" s="60"/>
      <c r="M21" s="364"/>
      <c r="N21" s="393"/>
      <c r="O21" s="425"/>
      <c r="P21" s="376"/>
      <c r="Q21" s="453"/>
      <c r="R21" s="62"/>
      <c r="S21" s="471"/>
      <c r="T21" s="472"/>
      <c r="U21" s="472"/>
      <c r="V21" s="472"/>
      <c r="W21" s="473"/>
      <c r="X21" s="62"/>
      <c r="Y21" s="425"/>
      <c r="Z21" s="370"/>
      <c r="AA21" s="449"/>
      <c r="AB21" s="376"/>
      <c r="AC21" s="379"/>
      <c r="AD21" s="60"/>
      <c r="AE21" s="47"/>
      <c r="AF21" s="45"/>
      <c r="AG21" s="56"/>
      <c r="AH21" s="60"/>
    </row>
    <row r="22" spans="1:34" ht="15" customHeight="1" x14ac:dyDescent="0.2">
      <c r="A22" s="60"/>
      <c r="B22" s="67" t="s">
        <v>33</v>
      </c>
      <c r="C22" s="60"/>
      <c r="D22" s="45"/>
      <c r="E22" s="45"/>
      <c r="F22" s="60"/>
      <c r="G22" s="396" t="s">
        <v>148</v>
      </c>
      <c r="H22" s="411"/>
      <c r="I22" s="411"/>
      <c r="J22" s="411"/>
      <c r="K22" s="397"/>
      <c r="L22" s="39"/>
      <c r="M22" s="396" t="s">
        <v>148</v>
      </c>
      <c r="N22" s="411"/>
      <c r="O22" s="411"/>
      <c r="P22" s="411"/>
      <c r="Q22" s="397"/>
      <c r="R22" s="68"/>
      <c r="S22" s="396" t="s">
        <v>148</v>
      </c>
      <c r="T22" s="411"/>
      <c r="U22" s="411"/>
      <c r="V22" s="411"/>
      <c r="W22" s="397"/>
      <c r="X22" s="68"/>
      <c r="Y22" s="396" t="s">
        <v>148</v>
      </c>
      <c r="Z22" s="411"/>
      <c r="AA22" s="411"/>
      <c r="AB22" s="411"/>
      <c r="AC22" s="397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34</v>
      </c>
      <c r="C23" s="60"/>
      <c r="D23" s="45"/>
      <c r="E23" s="45"/>
      <c r="F23" s="60"/>
      <c r="G23" s="400"/>
      <c r="H23" s="413"/>
      <c r="I23" s="413"/>
      <c r="J23" s="413"/>
      <c r="K23" s="401"/>
      <c r="L23" s="39"/>
      <c r="M23" s="400"/>
      <c r="N23" s="413"/>
      <c r="O23" s="413"/>
      <c r="P23" s="413"/>
      <c r="Q23" s="401"/>
      <c r="R23" s="68"/>
      <c r="S23" s="400"/>
      <c r="T23" s="413"/>
      <c r="U23" s="413"/>
      <c r="V23" s="413"/>
      <c r="W23" s="401"/>
      <c r="X23" s="68"/>
      <c r="Y23" s="400"/>
      <c r="Z23" s="413"/>
      <c r="AA23" s="413"/>
      <c r="AB23" s="413"/>
      <c r="AC23" s="401"/>
      <c r="AD23" s="39"/>
      <c r="AE23" s="47"/>
      <c r="AF23" s="45"/>
      <c r="AG23" s="56"/>
      <c r="AH23" s="60"/>
    </row>
    <row r="24" spans="1:34" ht="15" customHeight="1" x14ac:dyDescent="0.2">
      <c r="A24" s="60"/>
      <c r="B24" s="66" t="s">
        <v>35</v>
      </c>
      <c r="C24" s="60"/>
      <c r="D24" s="45"/>
      <c r="E24" s="45"/>
      <c r="F24" s="60"/>
      <c r="G24" s="362" t="s">
        <v>38</v>
      </c>
      <c r="H24" s="371" t="s">
        <v>156</v>
      </c>
      <c r="I24" s="423" t="s">
        <v>17</v>
      </c>
      <c r="J24" s="374" t="s">
        <v>18</v>
      </c>
      <c r="K24" s="377"/>
      <c r="L24" s="60"/>
      <c r="M24" s="362" t="s">
        <v>38</v>
      </c>
      <c r="N24" s="436" t="s">
        <v>136</v>
      </c>
      <c r="O24" s="423" t="s">
        <v>17</v>
      </c>
      <c r="P24" s="374" t="s">
        <v>18</v>
      </c>
      <c r="Q24" s="377"/>
      <c r="R24" s="62"/>
      <c r="S24" s="362" t="s">
        <v>38</v>
      </c>
      <c r="T24" s="368" t="s">
        <v>20</v>
      </c>
      <c r="U24" s="371" t="s">
        <v>156</v>
      </c>
      <c r="V24" s="374" t="s">
        <v>18</v>
      </c>
      <c r="W24" s="377"/>
      <c r="X24" s="62"/>
      <c r="Y24" s="362" t="s">
        <v>38</v>
      </c>
      <c r="Z24" s="377"/>
      <c r="AA24" s="414" t="s">
        <v>135</v>
      </c>
      <c r="AB24" s="374" t="s">
        <v>18</v>
      </c>
      <c r="AC24" s="377"/>
      <c r="AD24" s="60"/>
      <c r="AE24" s="47"/>
      <c r="AF24" s="45"/>
      <c r="AG24" s="56"/>
      <c r="AH24" s="60"/>
    </row>
    <row r="25" spans="1:34" ht="15" customHeight="1" x14ac:dyDescent="0.2">
      <c r="A25" s="60"/>
      <c r="B25" s="66" t="s">
        <v>39</v>
      </c>
      <c r="C25" s="60"/>
      <c r="D25" s="45"/>
      <c r="E25" s="45"/>
      <c r="F25" s="60"/>
      <c r="G25" s="363"/>
      <c r="H25" s="372"/>
      <c r="I25" s="424"/>
      <c r="J25" s="375"/>
      <c r="K25" s="378"/>
      <c r="L25" s="60"/>
      <c r="M25" s="363"/>
      <c r="N25" s="437"/>
      <c r="O25" s="424"/>
      <c r="P25" s="375"/>
      <c r="Q25" s="378"/>
      <c r="R25" s="62"/>
      <c r="S25" s="363"/>
      <c r="T25" s="369"/>
      <c r="U25" s="372"/>
      <c r="V25" s="375"/>
      <c r="W25" s="378"/>
      <c r="X25" s="62"/>
      <c r="Y25" s="363"/>
      <c r="Z25" s="378"/>
      <c r="AA25" s="415"/>
      <c r="AB25" s="375"/>
      <c r="AC25" s="378"/>
      <c r="AD25" s="60"/>
      <c r="AE25" s="47"/>
      <c r="AF25" s="45"/>
      <c r="AG25" s="56"/>
      <c r="AH25" s="60"/>
    </row>
    <row r="26" spans="1:34" ht="15" customHeight="1" x14ac:dyDescent="0.2">
      <c r="A26" s="60"/>
      <c r="B26" s="66" t="s">
        <v>40</v>
      </c>
      <c r="C26" s="60"/>
      <c r="D26" s="45"/>
      <c r="E26" s="45"/>
      <c r="F26" s="60"/>
      <c r="G26" s="363"/>
      <c r="H26" s="372"/>
      <c r="I26" s="424"/>
      <c r="J26" s="375"/>
      <c r="K26" s="378"/>
      <c r="L26" s="60"/>
      <c r="M26" s="363"/>
      <c r="N26" s="437"/>
      <c r="O26" s="424"/>
      <c r="P26" s="375"/>
      <c r="Q26" s="378"/>
      <c r="R26" s="62"/>
      <c r="S26" s="363"/>
      <c r="T26" s="369"/>
      <c r="U26" s="372"/>
      <c r="V26" s="375"/>
      <c r="W26" s="378"/>
      <c r="X26" s="62"/>
      <c r="Y26" s="363"/>
      <c r="Z26" s="378"/>
      <c r="AA26" s="415"/>
      <c r="AB26" s="375"/>
      <c r="AC26" s="378"/>
      <c r="AD26" s="60"/>
      <c r="AE26" s="47"/>
      <c r="AF26" s="45"/>
      <c r="AG26" s="56"/>
      <c r="AH26" s="60"/>
    </row>
    <row r="27" spans="1:34" ht="15" customHeight="1" thickBot="1" x14ac:dyDescent="0.25">
      <c r="A27" s="63"/>
      <c r="B27" s="66" t="s">
        <v>41</v>
      </c>
      <c r="C27" s="63"/>
      <c r="D27" s="45"/>
      <c r="E27" s="45"/>
      <c r="F27" s="63"/>
      <c r="G27" s="364"/>
      <c r="H27" s="373"/>
      <c r="I27" s="425"/>
      <c r="J27" s="376"/>
      <c r="K27" s="379"/>
      <c r="L27" s="63"/>
      <c r="M27" s="364"/>
      <c r="N27" s="438"/>
      <c r="O27" s="425"/>
      <c r="P27" s="376"/>
      <c r="Q27" s="379"/>
      <c r="R27" s="65"/>
      <c r="S27" s="364"/>
      <c r="T27" s="370"/>
      <c r="U27" s="373"/>
      <c r="V27" s="376"/>
      <c r="W27" s="379"/>
      <c r="X27" s="65"/>
      <c r="Y27" s="364"/>
      <c r="Z27" s="379"/>
      <c r="AA27" s="416"/>
      <c r="AB27" s="376"/>
      <c r="AC27" s="379"/>
      <c r="AD27" s="63"/>
      <c r="AE27" s="47"/>
      <c r="AF27" s="45"/>
      <c r="AG27" s="56"/>
      <c r="AH27" s="63"/>
    </row>
    <row r="28" spans="1:34" ht="15" customHeight="1" thickBot="1" x14ac:dyDescent="0.25">
      <c r="A28" s="63"/>
      <c r="B28" s="64" t="s">
        <v>42</v>
      </c>
      <c r="C28" s="63"/>
      <c r="D28" s="433" t="s">
        <v>26</v>
      </c>
      <c r="E28" s="434"/>
      <c r="F28" s="63"/>
      <c r="G28" s="433" t="s">
        <v>26</v>
      </c>
      <c r="H28" s="435"/>
      <c r="I28" s="435"/>
      <c r="J28" s="435"/>
      <c r="K28" s="434"/>
      <c r="L28" s="63"/>
      <c r="M28" s="365" t="s">
        <v>26</v>
      </c>
      <c r="N28" s="366"/>
      <c r="O28" s="366"/>
      <c r="P28" s="366"/>
      <c r="Q28" s="367"/>
      <c r="R28" s="65"/>
      <c r="S28" s="365" t="s">
        <v>26</v>
      </c>
      <c r="T28" s="366"/>
      <c r="U28" s="366"/>
      <c r="V28" s="366"/>
      <c r="W28" s="367"/>
      <c r="X28" s="65"/>
      <c r="Y28" s="365" t="s">
        <v>26</v>
      </c>
      <c r="Z28" s="366"/>
      <c r="AA28" s="366"/>
      <c r="AB28" s="366"/>
      <c r="AC28" s="367"/>
      <c r="AD28" s="63"/>
      <c r="AE28" s="47"/>
      <c r="AF28" s="45"/>
      <c r="AG28" s="56"/>
      <c r="AH28" s="63"/>
    </row>
    <row r="29" spans="1:34" ht="15" customHeight="1" x14ac:dyDescent="0.2">
      <c r="A29" s="69"/>
      <c r="B29" s="61" t="s">
        <v>43</v>
      </c>
      <c r="C29" s="69"/>
      <c r="D29" s="417" t="s">
        <v>44</v>
      </c>
      <c r="E29" s="418"/>
      <c r="F29" s="69"/>
      <c r="G29" s="362" t="s">
        <v>38</v>
      </c>
      <c r="H29" s="368" t="s">
        <v>20</v>
      </c>
      <c r="I29" s="423" t="s">
        <v>17</v>
      </c>
      <c r="J29" s="374" t="s">
        <v>18</v>
      </c>
      <c r="K29" s="426" t="s">
        <v>37</v>
      </c>
      <c r="L29" s="69"/>
      <c r="M29" s="362" t="s">
        <v>38</v>
      </c>
      <c r="N29" s="371" t="s">
        <v>156</v>
      </c>
      <c r="O29" s="414" t="s">
        <v>135</v>
      </c>
      <c r="P29" s="374" t="s">
        <v>18</v>
      </c>
      <c r="Q29" s="436" t="s">
        <v>136</v>
      </c>
      <c r="R29" s="70"/>
      <c r="S29" s="362" t="s">
        <v>38</v>
      </c>
      <c r="T29" s="368" t="s">
        <v>20</v>
      </c>
      <c r="U29" s="391" t="s">
        <v>158</v>
      </c>
      <c r="V29" s="374" t="s">
        <v>18</v>
      </c>
      <c r="W29" s="377"/>
      <c r="X29" s="70"/>
      <c r="Y29" s="380" t="s">
        <v>54</v>
      </c>
      <c r="Z29" s="381"/>
      <c r="AA29" s="381"/>
      <c r="AB29" s="381"/>
      <c r="AC29" s="381"/>
      <c r="AD29" s="69"/>
      <c r="AE29" s="47"/>
      <c r="AF29" s="45"/>
      <c r="AG29" s="56"/>
      <c r="AH29" s="69"/>
    </row>
    <row r="30" spans="1:34" ht="15" customHeight="1" x14ac:dyDescent="0.2">
      <c r="A30" s="69"/>
      <c r="B30" s="66" t="s">
        <v>45</v>
      </c>
      <c r="C30" s="69"/>
      <c r="D30" s="419"/>
      <c r="E30" s="420"/>
      <c r="F30" s="69"/>
      <c r="G30" s="363"/>
      <c r="H30" s="369"/>
      <c r="I30" s="424"/>
      <c r="J30" s="375"/>
      <c r="K30" s="427"/>
      <c r="L30" s="69"/>
      <c r="M30" s="363"/>
      <c r="N30" s="372"/>
      <c r="O30" s="415"/>
      <c r="P30" s="375"/>
      <c r="Q30" s="437"/>
      <c r="R30" s="70"/>
      <c r="S30" s="363"/>
      <c r="T30" s="369"/>
      <c r="U30" s="392"/>
      <c r="V30" s="375"/>
      <c r="W30" s="378"/>
      <c r="X30" s="70"/>
      <c r="Y30" s="382"/>
      <c r="Z30" s="383"/>
      <c r="AA30" s="383"/>
      <c r="AB30" s="383"/>
      <c r="AC30" s="383"/>
      <c r="AD30" s="69"/>
      <c r="AE30" s="47"/>
      <c r="AF30" s="45"/>
      <c r="AG30" s="56"/>
      <c r="AH30" s="69"/>
    </row>
    <row r="31" spans="1:34" ht="15" customHeight="1" thickBot="1" x14ac:dyDescent="0.25">
      <c r="A31" s="69"/>
      <c r="B31" s="66" t="s">
        <v>46</v>
      </c>
      <c r="C31" s="69"/>
      <c r="D31" s="421"/>
      <c r="E31" s="422"/>
      <c r="F31" s="69"/>
      <c r="G31" s="363"/>
      <c r="H31" s="369"/>
      <c r="I31" s="424"/>
      <c r="J31" s="375"/>
      <c r="K31" s="427"/>
      <c r="L31" s="69"/>
      <c r="M31" s="363"/>
      <c r="N31" s="372"/>
      <c r="O31" s="415"/>
      <c r="P31" s="375"/>
      <c r="Q31" s="437"/>
      <c r="R31" s="70"/>
      <c r="S31" s="363"/>
      <c r="T31" s="369"/>
      <c r="U31" s="392"/>
      <c r="V31" s="375"/>
      <c r="W31" s="378"/>
      <c r="X31" s="70"/>
      <c r="Y31" s="382"/>
      <c r="Z31" s="383"/>
      <c r="AA31" s="383"/>
      <c r="AB31" s="383"/>
      <c r="AC31" s="383"/>
      <c r="AD31" s="69"/>
      <c r="AE31" s="47"/>
      <c r="AF31" s="45"/>
      <c r="AG31" s="56"/>
      <c r="AH31" s="69"/>
    </row>
    <row r="32" spans="1:34" ht="15" customHeight="1" thickBot="1" x14ac:dyDescent="0.25">
      <c r="A32" s="69"/>
      <c r="B32" s="66" t="s">
        <v>47</v>
      </c>
      <c r="C32" s="69"/>
      <c r="D32" s="429" t="s">
        <v>48</v>
      </c>
      <c r="E32" s="430"/>
      <c r="F32" s="69"/>
      <c r="G32" s="364"/>
      <c r="H32" s="370"/>
      <c r="I32" s="425"/>
      <c r="J32" s="376"/>
      <c r="K32" s="428"/>
      <c r="L32" s="69"/>
      <c r="M32" s="364"/>
      <c r="N32" s="373"/>
      <c r="O32" s="416"/>
      <c r="P32" s="376"/>
      <c r="Q32" s="438"/>
      <c r="R32" s="70"/>
      <c r="S32" s="364"/>
      <c r="T32" s="370"/>
      <c r="U32" s="393"/>
      <c r="V32" s="376"/>
      <c r="W32" s="379"/>
      <c r="X32" s="70"/>
      <c r="Y32" s="384"/>
      <c r="Z32" s="385"/>
      <c r="AA32" s="385"/>
      <c r="AB32" s="385"/>
      <c r="AC32" s="385"/>
      <c r="AD32" s="69"/>
      <c r="AE32" s="47"/>
      <c r="AF32" s="45"/>
      <c r="AG32" s="56"/>
      <c r="AH32" s="69"/>
    </row>
    <row r="33" spans="1:34" ht="15" customHeight="1" thickBot="1" x14ac:dyDescent="0.25">
      <c r="A33" s="69"/>
      <c r="B33" s="67" t="s">
        <v>49</v>
      </c>
      <c r="C33" s="69"/>
      <c r="D33" s="431"/>
      <c r="E33" s="432"/>
      <c r="F33" s="69"/>
      <c r="G33" s="365" t="s">
        <v>26</v>
      </c>
      <c r="H33" s="366"/>
      <c r="I33" s="366"/>
      <c r="J33" s="366"/>
      <c r="K33" s="366"/>
      <c r="L33" s="69"/>
      <c r="M33" s="365" t="s">
        <v>26</v>
      </c>
      <c r="N33" s="366"/>
      <c r="O33" s="366"/>
      <c r="P33" s="366"/>
      <c r="Q33" s="366"/>
      <c r="R33" s="70"/>
      <c r="S33" s="365" t="s">
        <v>26</v>
      </c>
      <c r="T33" s="366"/>
      <c r="U33" s="366"/>
      <c r="V33" s="366"/>
      <c r="W33" s="366"/>
      <c r="X33" s="70"/>
      <c r="Y33" s="365" t="s">
        <v>26</v>
      </c>
      <c r="Z33" s="366"/>
      <c r="AA33" s="366"/>
      <c r="AB33" s="366"/>
      <c r="AC33" s="366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51</v>
      </c>
      <c r="C34" s="69"/>
      <c r="D34" s="396" t="s">
        <v>50</v>
      </c>
      <c r="E34" s="397"/>
      <c r="F34" s="69"/>
      <c r="G34" s="396" t="s">
        <v>50</v>
      </c>
      <c r="H34" s="411"/>
      <c r="I34" s="411"/>
      <c r="J34" s="411"/>
      <c r="K34" s="397"/>
      <c r="L34" s="71"/>
      <c r="M34" s="402" t="s">
        <v>52</v>
      </c>
      <c r="N34" s="402" t="s">
        <v>52</v>
      </c>
      <c r="O34" s="402" t="s">
        <v>52</v>
      </c>
      <c r="P34" s="402" t="s">
        <v>52</v>
      </c>
      <c r="Q34" s="402" t="s">
        <v>52</v>
      </c>
      <c r="R34" s="70"/>
      <c r="S34" s="405" t="s">
        <v>53</v>
      </c>
      <c r="T34" s="406"/>
      <c r="U34" s="406"/>
      <c r="V34" s="406"/>
      <c r="W34" s="406"/>
      <c r="X34" s="72"/>
      <c r="Y34" s="396" t="s">
        <v>50</v>
      </c>
      <c r="Z34" s="411"/>
      <c r="AA34" s="411"/>
      <c r="AB34" s="411"/>
      <c r="AC34" s="397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55</v>
      </c>
      <c r="C35" s="73"/>
      <c r="D35" s="398"/>
      <c r="E35" s="399"/>
      <c r="F35" s="73"/>
      <c r="G35" s="398"/>
      <c r="H35" s="412"/>
      <c r="I35" s="412"/>
      <c r="J35" s="412"/>
      <c r="K35" s="399"/>
      <c r="L35" s="74"/>
      <c r="M35" s="403"/>
      <c r="N35" s="403"/>
      <c r="O35" s="403"/>
      <c r="P35" s="403"/>
      <c r="Q35" s="403"/>
      <c r="R35" s="75"/>
      <c r="S35" s="407"/>
      <c r="T35" s="408"/>
      <c r="U35" s="408"/>
      <c r="V35" s="408"/>
      <c r="W35" s="408"/>
      <c r="X35" s="76"/>
      <c r="Y35" s="398"/>
      <c r="Z35" s="412"/>
      <c r="AA35" s="412"/>
      <c r="AB35" s="412"/>
      <c r="AC35" s="399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56</v>
      </c>
      <c r="C36" s="78"/>
      <c r="D36" s="400"/>
      <c r="E36" s="401"/>
      <c r="F36" s="77"/>
      <c r="G36" s="400"/>
      <c r="H36" s="413"/>
      <c r="I36" s="413"/>
      <c r="J36" s="413"/>
      <c r="K36" s="401"/>
      <c r="L36" s="79"/>
      <c r="M36" s="403"/>
      <c r="N36" s="403"/>
      <c r="O36" s="403"/>
      <c r="P36" s="403"/>
      <c r="Q36" s="403"/>
      <c r="R36" s="80"/>
      <c r="S36" s="407"/>
      <c r="T36" s="408"/>
      <c r="U36" s="408"/>
      <c r="V36" s="408"/>
      <c r="W36" s="408"/>
      <c r="X36" s="81"/>
      <c r="Y36" s="400"/>
      <c r="Z36" s="413"/>
      <c r="AA36" s="413"/>
      <c r="AB36" s="413"/>
      <c r="AC36" s="401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57</v>
      </c>
      <c r="C37" s="82"/>
      <c r="D37" s="45"/>
      <c r="E37" s="45"/>
      <c r="F37" s="82"/>
      <c r="G37" s="45"/>
      <c r="H37" s="45"/>
      <c r="I37" s="45"/>
      <c r="J37" s="45"/>
      <c r="K37" s="45"/>
      <c r="L37" s="84"/>
      <c r="M37" s="404"/>
      <c r="N37" s="404"/>
      <c r="O37" s="404"/>
      <c r="P37" s="404"/>
      <c r="Q37" s="404"/>
      <c r="R37" s="85"/>
      <c r="S37" s="407"/>
      <c r="T37" s="408"/>
      <c r="U37" s="408"/>
      <c r="V37" s="408"/>
      <c r="W37" s="408"/>
      <c r="X37" s="86"/>
      <c r="Y37" s="45"/>
      <c r="Z37" s="45"/>
      <c r="AA37" s="45"/>
      <c r="AB37" s="45"/>
      <c r="AC37" s="45"/>
      <c r="AD37" s="84"/>
      <c r="AE37" s="87"/>
      <c r="AF37" s="45"/>
      <c r="AG37" s="45"/>
      <c r="AH37" s="82"/>
    </row>
    <row r="38" spans="1:34" ht="15" customHeight="1" x14ac:dyDescent="0.2">
      <c r="A38" s="82"/>
      <c r="B38" s="88" t="s">
        <v>58</v>
      </c>
      <c r="C38" s="82"/>
      <c r="D38" s="45"/>
      <c r="E38" s="45"/>
      <c r="F38" s="82"/>
      <c r="G38" s="45"/>
      <c r="H38" s="45"/>
      <c r="I38" s="45"/>
      <c r="J38" s="45"/>
      <c r="K38" s="45"/>
      <c r="L38" s="84"/>
      <c r="M38" s="396" t="s">
        <v>50</v>
      </c>
      <c r="N38" s="411"/>
      <c r="O38" s="411"/>
      <c r="P38" s="411"/>
      <c r="Q38" s="411"/>
      <c r="R38" s="89"/>
      <c r="S38" s="407"/>
      <c r="T38" s="408"/>
      <c r="U38" s="408"/>
      <c r="V38" s="408"/>
      <c r="W38" s="408"/>
      <c r="X38" s="86"/>
      <c r="Y38" s="45"/>
      <c r="Z38" s="45"/>
      <c r="AA38" s="45"/>
      <c r="AB38" s="45"/>
      <c r="AC38" s="45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59</v>
      </c>
      <c r="C39" s="82"/>
      <c r="D39" s="45"/>
      <c r="E39" s="45"/>
      <c r="F39" s="82"/>
      <c r="G39" s="45"/>
      <c r="H39" s="45"/>
      <c r="I39" s="45"/>
      <c r="J39" s="45"/>
      <c r="K39" s="45"/>
      <c r="L39" s="84"/>
      <c r="M39" s="398"/>
      <c r="N39" s="412"/>
      <c r="O39" s="412"/>
      <c r="P39" s="412"/>
      <c r="Q39" s="412"/>
      <c r="R39" s="89"/>
      <c r="S39" s="407"/>
      <c r="T39" s="408"/>
      <c r="U39" s="408"/>
      <c r="V39" s="408"/>
      <c r="W39" s="408"/>
      <c r="X39" s="86"/>
      <c r="Y39" s="45"/>
      <c r="Z39" s="45"/>
      <c r="AA39" s="45"/>
      <c r="AB39" s="45"/>
      <c r="AC39" s="45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60</v>
      </c>
      <c r="C40" s="91"/>
      <c r="D40" s="45"/>
      <c r="E40" s="45"/>
      <c r="F40" s="91"/>
      <c r="G40" s="45"/>
      <c r="H40" s="45"/>
      <c r="I40" s="45"/>
      <c r="J40" s="45"/>
      <c r="K40" s="45"/>
      <c r="L40" s="91"/>
      <c r="M40" s="400"/>
      <c r="N40" s="413"/>
      <c r="O40" s="413"/>
      <c r="P40" s="413"/>
      <c r="Q40" s="413"/>
      <c r="R40" s="86"/>
      <c r="S40" s="409"/>
      <c r="T40" s="410"/>
      <c r="U40" s="410"/>
      <c r="V40" s="410"/>
      <c r="W40" s="410"/>
      <c r="X40" s="86"/>
      <c r="Y40" s="45"/>
      <c r="Z40" s="45"/>
      <c r="AA40" s="45"/>
      <c r="AB40" s="45"/>
      <c r="AC40" s="45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61</v>
      </c>
      <c r="C41" s="93"/>
      <c r="D41" s="95"/>
      <c r="E41" s="45"/>
      <c r="F41" s="93"/>
      <c r="G41" s="100"/>
      <c r="H41" s="101"/>
      <c r="I41" s="101"/>
      <c r="J41" s="101"/>
      <c r="K41" s="102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36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137</v>
      </c>
      <c r="F47" s="147"/>
      <c r="G47" s="148" t="s">
        <v>140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16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142</v>
      </c>
      <c r="F50" s="160"/>
      <c r="G50" s="167" t="s">
        <v>144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143</v>
      </c>
      <c r="F51" s="160"/>
      <c r="G51" s="186" t="s">
        <v>145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146</v>
      </c>
      <c r="F52" s="160"/>
      <c r="G52" s="167" t="s">
        <v>147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21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19</v>
      </c>
      <c r="F54" s="160"/>
      <c r="G54" s="191" t="s">
        <v>141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138</v>
      </c>
      <c r="W54" s="176" t="s">
        <v>139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7" t="s">
        <v>159</v>
      </c>
      <c r="W55" s="338" t="s">
        <v>162</v>
      </c>
      <c r="X55" s="339"/>
      <c r="Y55" s="339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157</v>
      </c>
      <c r="W56" s="336" t="s">
        <v>163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thickBot="1" x14ac:dyDescent="0.25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390" t="s">
        <v>91</v>
      </c>
      <c r="V61" s="390"/>
      <c r="W61" s="390"/>
      <c r="X61" s="390"/>
      <c r="Y61" s="390"/>
      <c r="Z61" s="390"/>
      <c r="AA61" s="390"/>
      <c r="AB61" s="390"/>
      <c r="AC61" s="390"/>
      <c r="AD61" s="226"/>
      <c r="AE61" s="226"/>
      <c r="AF61" s="226"/>
      <c r="AG61" s="226"/>
      <c r="AH61" s="216"/>
    </row>
    <row r="62" spans="1:34" s="234" customFormat="1" ht="12" thickBot="1" x14ac:dyDescent="0.25">
      <c r="A62" s="228"/>
      <c r="B62" s="229"/>
      <c r="C62" s="230"/>
      <c r="D62" s="230"/>
      <c r="E62" s="230"/>
      <c r="F62" s="230"/>
      <c r="G62" s="230"/>
      <c r="H62" s="394" t="s">
        <v>92</v>
      </c>
      <c r="I62" s="395"/>
      <c r="J62" s="394" t="s">
        <v>92</v>
      </c>
      <c r="K62" s="395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2" thickBot="1" x14ac:dyDescent="0.25">
      <c r="A63" s="235"/>
      <c r="B63" s="236"/>
      <c r="C63" s="237">
        <f>H95/H93</f>
        <v>0</v>
      </c>
      <c r="D63" s="237"/>
      <c r="E63" s="237"/>
      <c r="F63" s="237"/>
      <c r="G63" s="237"/>
      <c r="H63" s="394" t="s">
        <v>93</v>
      </c>
      <c r="I63" s="395"/>
      <c r="J63" s="394" t="s">
        <v>94</v>
      </c>
      <c r="K63" s="395"/>
      <c r="L63" s="237"/>
      <c r="M63" s="237"/>
      <c r="N63" s="238"/>
      <c r="O63" s="239"/>
      <c r="P63" s="239"/>
      <c r="Q63" s="240"/>
      <c r="R63" s="239"/>
      <c r="S63" s="241" t="s">
        <v>95</v>
      </c>
      <c r="T63" s="241"/>
      <c r="U63" s="242" t="s">
        <v>96</v>
      </c>
      <c r="V63" s="243"/>
      <c r="W63" s="243"/>
      <c r="X63" s="242"/>
      <c r="Y63" s="242" t="s">
        <v>97</v>
      </c>
      <c r="Z63" s="244" t="s">
        <v>98</v>
      </c>
      <c r="AA63" s="245" t="s">
        <v>99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1.25" x14ac:dyDescent="0.2">
      <c r="A64" s="223"/>
      <c r="B64" s="246"/>
      <c r="C64" s="247"/>
      <c r="D64" s="237"/>
      <c r="E64" s="237"/>
      <c r="F64" s="247"/>
      <c r="G64" s="248" t="s">
        <v>100</v>
      </c>
      <c r="H64" s="386">
        <v>1</v>
      </c>
      <c r="I64" s="386"/>
      <c r="J64" s="386">
        <v>1</v>
      </c>
      <c r="K64" s="386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1.25" x14ac:dyDescent="0.2">
      <c r="A65" s="223"/>
      <c r="B65" s="246"/>
      <c r="C65" s="247"/>
      <c r="D65" s="237"/>
      <c r="E65" s="237"/>
      <c r="F65" s="247"/>
      <c r="G65" s="248" t="s">
        <v>101</v>
      </c>
      <c r="H65" s="386">
        <v>2.5</v>
      </c>
      <c r="I65" s="386">
        <v>2.5</v>
      </c>
      <c r="J65" s="386">
        <v>2.5</v>
      </c>
      <c r="K65" s="386"/>
      <c r="L65" s="247"/>
      <c r="M65" s="247"/>
      <c r="N65" s="252"/>
      <c r="O65" s="249"/>
      <c r="P65" s="249"/>
      <c r="Q65" s="249" t="s">
        <v>102</v>
      </c>
      <c r="R65" s="249"/>
      <c r="S65" s="253">
        <v>80</v>
      </c>
      <c r="T65" s="253"/>
      <c r="U65" s="253" t="s">
        <v>103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1.25" x14ac:dyDescent="0.2">
      <c r="A66" s="223"/>
      <c r="B66" s="246"/>
      <c r="C66" s="247"/>
      <c r="D66" s="237"/>
      <c r="E66" s="237"/>
      <c r="F66" s="247"/>
      <c r="G66" s="255" t="s">
        <v>104</v>
      </c>
      <c r="H66" s="386">
        <v>1</v>
      </c>
      <c r="I66" s="386">
        <v>0</v>
      </c>
      <c r="J66" s="386">
        <v>1</v>
      </c>
      <c r="K66" s="386"/>
      <c r="L66" s="247"/>
      <c r="M66" s="247"/>
      <c r="N66" s="256"/>
      <c r="O66" s="257"/>
      <c r="P66" s="257"/>
      <c r="Q66" s="257" t="s">
        <v>105</v>
      </c>
      <c r="R66" s="257"/>
      <c r="S66" s="297">
        <v>30</v>
      </c>
      <c r="T66" s="297"/>
      <c r="U66" s="297" t="s">
        <v>103</v>
      </c>
      <c r="V66" s="297"/>
      <c r="W66" s="297"/>
      <c r="X66" s="297"/>
      <c r="Y66" s="297">
        <v>1</v>
      </c>
      <c r="Z66" s="297" t="s">
        <v>106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1.25" x14ac:dyDescent="0.2">
      <c r="A67" s="223"/>
      <c r="B67" s="246"/>
      <c r="C67" s="247"/>
      <c r="D67" s="237"/>
      <c r="E67" s="237"/>
      <c r="F67" s="247"/>
      <c r="G67" s="259" t="s">
        <v>107</v>
      </c>
      <c r="H67" s="386">
        <v>0.5</v>
      </c>
      <c r="I67" s="386"/>
      <c r="J67" s="386">
        <v>0.5</v>
      </c>
      <c r="K67" s="386"/>
      <c r="L67" s="247"/>
      <c r="M67" s="247"/>
      <c r="N67" s="260"/>
      <c r="O67" s="261"/>
      <c r="P67" s="261"/>
      <c r="Q67" s="261" t="s">
        <v>108</v>
      </c>
      <c r="R67" s="261"/>
      <c r="S67" s="253">
        <v>30</v>
      </c>
      <c r="T67" s="253"/>
      <c r="U67" s="253" t="s">
        <v>103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1.25" x14ac:dyDescent="0.2">
      <c r="A68" s="223"/>
      <c r="B68" s="246"/>
      <c r="C68" s="247"/>
      <c r="D68" s="237"/>
      <c r="E68" s="237"/>
      <c r="F68" s="247"/>
      <c r="G68" s="262" t="s">
        <v>109</v>
      </c>
      <c r="H68" s="386">
        <v>0</v>
      </c>
      <c r="I68" s="386"/>
      <c r="J68" s="386">
        <v>0</v>
      </c>
      <c r="K68" s="386"/>
      <c r="L68" s="247"/>
      <c r="M68" s="247"/>
      <c r="N68" s="263"/>
      <c r="O68" s="239"/>
      <c r="P68" s="239"/>
      <c r="Q68" s="264" t="s">
        <v>110</v>
      </c>
      <c r="R68" s="239"/>
      <c r="S68" s="297">
        <v>16</v>
      </c>
      <c r="T68" s="297"/>
      <c r="U68" s="297" t="s">
        <v>111</v>
      </c>
      <c r="V68" s="297"/>
      <c r="W68" s="297"/>
      <c r="X68" s="297"/>
      <c r="Y68" s="297">
        <v>1</v>
      </c>
      <c r="Z68" s="297" t="s">
        <v>106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1.25" x14ac:dyDescent="0.2">
      <c r="A69" s="223"/>
      <c r="B69" s="246"/>
      <c r="C69" s="247"/>
      <c r="D69" s="237"/>
      <c r="E69" s="237"/>
      <c r="F69" s="247"/>
      <c r="G69" s="262" t="s">
        <v>112</v>
      </c>
      <c r="H69" s="386">
        <v>6</v>
      </c>
      <c r="I69" s="386"/>
      <c r="J69" s="386">
        <v>6</v>
      </c>
      <c r="K69" s="386"/>
      <c r="L69" s="247"/>
      <c r="M69" s="247"/>
      <c r="N69" s="265"/>
      <c r="O69" s="266"/>
      <c r="P69" s="239"/>
      <c r="Q69" s="264" t="s">
        <v>113</v>
      </c>
      <c r="R69" s="239"/>
      <c r="S69" s="253">
        <v>12</v>
      </c>
      <c r="T69" s="253"/>
      <c r="U69" s="253" t="s">
        <v>111</v>
      </c>
      <c r="V69" s="253"/>
      <c r="W69" s="253"/>
      <c r="X69" s="268"/>
      <c r="Y69" s="253">
        <v>1</v>
      </c>
      <c r="Z69" s="258" t="s">
        <v>106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2" x14ac:dyDescent="0.2">
      <c r="A70" s="223"/>
      <c r="B70" s="246"/>
      <c r="C70" s="247"/>
      <c r="D70" s="237"/>
      <c r="E70" s="237"/>
      <c r="F70" s="247"/>
      <c r="G70" s="295" t="s">
        <v>130</v>
      </c>
      <c r="H70" s="386">
        <v>0</v>
      </c>
      <c r="I70" s="386"/>
      <c r="J70" s="386">
        <v>0</v>
      </c>
      <c r="K70" s="386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2" x14ac:dyDescent="0.2">
      <c r="A71" s="223"/>
      <c r="B71" s="246"/>
      <c r="C71" s="247"/>
      <c r="D71" s="237"/>
      <c r="E71" s="237"/>
      <c r="F71" s="247"/>
      <c r="G71" s="275" t="s">
        <v>75</v>
      </c>
      <c r="H71" s="386">
        <v>0</v>
      </c>
      <c r="I71" s="386"/>
      <c r="J71" s="386">
        <v>0</v>
      </c>
      <c r="K71" s="386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2" x14ac:dyDescent="0.2">
      <c r="A72" s="223"/>
      <c r="B72" s="246"/>
      <c r="C72" s="247"/>
      <c r="D72" s="237"/>
      <c r="E72" s="237"/>
      <c r="F72" s="247"/>
      <c r="G72" s="280" t="s">
        <v>16</v>
      </c>
      <c r="H72" s="386">
        <v>3</v>
      </c>
      <c r="I72" s="386"/>
      <c r="J72" s="386">
        <v>3</v>
      </c>
      <c r="K72" s="386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2" x14ac:dyDescent="0.2">
      <c r="A73" s="223"/>
      <c r="B73" s="246"/>
      <c r="C73" s="247"/>
      <c r="D73" s="237"/>
      <c r="E73" s="237"/>
      <c r="F73" s="287"/>
      <c r="G73" s="295" t="s">
        <v>132</v>
      </c>
      <c r="H73" s="386">
        <v>3</v>
      </c>
      <c r="I73" s="386"/>
      <c r="J73" s="386">
        <v>3</v>
      </c>
      <c r="K73" s="386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2" x14ac:dyDescent="0.2">
      <c r="A74" s="223"/>
      <c r="B74" s="246"/>
      <c r="C74" s="247"/>
      <c r="D74" s="237"/>
      <c r="E74" s="237"/>
      <c r="F74" s="290"/>
      <c r="G74" s="295" t="s">
        <v>131</v>
      </c>
      <c r="H74" s="386">
        <v>3</v>
      </c>
      <c r="I74" s="386"/>
      <c r="J74" s="386">
        <v>3</v>
      </c>
      <c r="K74" s="386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2" x14ac:dyDescent="0.2">
      <c r="A75" s="223"/>
      <c r="B75" s="246"/>
      <c r="C75" s="247"/>
      <c r="D75" s="237"/>
      <c r="E75" s="237"/>
      <c r="F75" s="293"/>
      <c r="G75" s="283" t="s">
        <v>133</v>
      </c>
      <c r="H75" s="386">
        <v>10</v>
      </c>
      <c r="I75" s="386"/>
      <c r="J75" s="386">
        <v>10</v>
      </c>
      <c r="K75" s="386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2" x14ac:dyDescent="0.2">
      <c r="A76" s="223"/>
      <c r="B76" s="246"/>
      <c r="C76" s="247"/>
      <c r="D76" s="237"/>
      <c r="E76" s="237"/>
      <c r="F76" s="247"/>
      <c r="G76" s="285" t="s">
        <v>81</v>
      </c>
      <c r="H76" s="386">
        <v>10</v>
      </c>
      <c r="I76" s="386"/>
      <c r="J76" s="386">
        <v>10</v>
      </c>
      <c r="K76" s="386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2" x14ac:dyDescent="0.2">
      <c r="A77" s="223"/>
      <c r="B77" s="246"/>
      <c r="C77" s="247"/>
      <c r="D77" s="237"/>
      <c r="E77" s="237"/>
      <c r="F77" s="247"/>
      <c r="G77" s="288" t="s">
        <v>19</v>
      </c>
      <c r="H77" s="386">
        <v>0</v>
      </c>
      <c r="I77" s="386"/>
      <c r="J77" s="386">
        <v>0</v>
      </c>
      <c r="K77" s="386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2" x14ac:dyDescent="0.2">
      <c r="A78" s="223"/>
      <c r="B78" s="246"/>
      <c r="C78" s="247"/>
      <c r="D78" s="237"/>
      <c r="E78" s="237"/>
      <c r="F78" s="247"/>
      <c r="G78" s="291" t="s">
        <v>86</v>
      </c>
      <c r="H78" s="386">
        <v>6</v>
      </c>
      <c r="I78" s="386"/>
      <c r="J78" s="386">
        <v>6</v>
      </c>
      <c r="K78" s="386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1.25" x14ac:dyDescent="0.2">
      <c r="A79" s="223"/>
      <c r="B79" s="246"/>
      <c r="C79" s="247"/>
      <c r="D79" s="237"/>
      <c r="E79" s="237"/>
      <c r="F79" s="247"/>
      <c r="G79" s="295" t="s">
        <v>157</v>
      </c>
      <c r="H79" s="386">
        <v>6</v>
      </c>
      <c r="I79" s="386"/>
      <c r="J79" s="386">
        <v>6</v>
      </c>
      <c r="K79" s="386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1.25" x14ac:dyDescent="0.2">
      <c r="A80" s="223"/>
      <c r="B80" s="246"/>
      <c r="C80" s="247"/>
      <c r="D80" s="237"/>
      <c r="E80" s="237"/>
      <c r="F80" s="247"/>
      <c r="G80" s="302" t="s">
        <v>159</v>
      </c>
      <c r="H80" s="386">
        <v>3</v>
      </c>
      <c r="I80" s="386"/>
      <c r="J80" s="386">
        <v>3</v>
      </c>
      <c r="K80" s="386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1.25" x14ac:dyDescent="0.2">
      <c r="A81" s="223"/>
      <c r="B81" s="246"/>
      <c r="C81" s="247"/>
      <c r="D81" s="237"/>
      <c r="E81" s="237"/>
      <c r="F81" s="247"/>
      <c r="G81" s="313" t="s">
        <v>117</v>
      </c>
      <c r="H81" s="386">
        <v>0</v>
      </c>
      <c r="I81" s="386"/>
      <c r="J81" s="386">
        <v>0</v>
      </c>
      <c r="K81" s="386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2" x14ac:dyDescent="0.2">
      <c r="A82" s="223"/>
      <c r="B82" s="246"/>
      <c r="C82" s="247"/>
      <c r="D82" s="237"/>
      <c r="E82" s="237"/>
      <c r="F82" s="247"/>
      <c r="G82" s="283" t="s">
        <v>83</v>
      </c>
      <c r="H82" s="386">
        <v>0</v>
      </c>
      <c r="I82" s="386"/>
      <c r="J82" s="386">
        <v>0</v>
      </c>
      <c r="K82" s="386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2" x14ac:dyDescent="0.2">
      <c r="A83" s="223"/>
      <c r="B83" s="246"/>
      <c r="C83" s="247"/>
      <c r="D83" s="237"/>
      <c r="E83" s="237"/>
      <c r="F83" s="247"/>
      <c r="G83" s="299" t="s">
        <v>116</v>
      </c>
      <c r="H83" s="386">
        <v>4</v>
      </c>
      <c r="I83" s="386"/>
      <c r="J83" s="386">
        <v>4</v>
      </c>
      <c r="K83" s="386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2" x14ac:dyDescent="0.2">
      <c r="A84" s="223"/>
      <c r="B84" s="246"/>
      <c r="C84" s="247"/>
      <c r="D84" s="237"/>
      <c r="E84" s="237"/>
      <c r="F84" s="247"/>
      <c r="G84" s="301" t="s">
        <v>37</v>
      </c>
      <c r="H84" s="386">
        <v>1</v>
      </c>
      <c r="I84" s="386"/>
      <c r="J84" s="386">
        <v>1</v>
      </c>
      <c r="K84" s="386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2" x14ac:dyDescent="0.2">
      <c r="A85" s="223"/>
      <c r="B85" s="246"/>
      <c r="C85" s="247"/>
      <c r="D85" s="237"/>
      <c r="E85" s="237"/>
      <c r="F85" s="247"/>
      <c r="G85" s="334" t="s">
        <v>134</v>
      </c>
      <c r="H85" s="386">
        <v>1</v>
      </c>
      <c r="I85" s="386"/>
      <c r="J85" s="386">
        <v>1</v>
      </c>
      <c r="K85" s="386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2" x14ac:dyDescent="0.2">
      <c r="A86" s="223"/>
      <c r="B86" s="246"/>
      <c r="C86" s="247"/>
      <c r="D86" s="237"/>
      <c r="E86" s="237"/>
      <c r="F86" s="247"/>
      <c r="G86" s="295" t="s">
        <v>115</v>
      </c>
      <c r="H86" s="386">
        <v>0</v>
      </c>
      <c r="I86" s="386"/>
      <c r="J86" s="386">
        <v>0</v>
      </c>
      <c r="K86" s="386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2" x14ac:dyDescent="0.2">
      <c r="A87" s="223"/>
      <c r="B87" s="246"/>
      <c r="C87" s="247"/>
      <c r="D87" s="237"/>
      <c r="E87" s="237"/>
      <c r="F87" s="247"/>
      <c r="G87" s="295" t="s">
        <v>114</v>
      </c>
      <c r="H87" s="386">
        <v>0</v>
      </c>
      <c r="I87" s="386"/>
      <c r="J87" s="386">
        <v>0</v>
      </c>
      <c r="K87" s="386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2" x14ac:dyDescent="0.2">
      <c r="A88" s="223"/>
      <c r="B88" s="246"/>
      <c r="C88" s="247"/>
      <c r="D88" s="237"/>
      <c r="E88" s="237"/>
      <c r="F88" s="247"/>
      <c r="G88" s="295"/>
      <c r="H88" s="386">
        <v>0</v>
      </c>
      <c r="I88" s="386"/>
      <c r="J88" s="386">
        <v>0</v>
      </c>
      <c r="K88" s="386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2" thickBot="1" x14ac:dyDescent="0.25">
      <c r="A89" s="223"/>
      <c r="B89" s="246"/>
      <c r="C89" s="247"/>
      <c r="D89" s="237"/>
      <c r="E89" s="237"/>
      <c r="F89" s="247"/>
      <c r="G89" s="295"/>
      <c r="H89" s="386">
        <v>0</v>
      </c>
      <c r="I89" s="386"/>
      <c r="J89" s="386">
        <v>0</v>
      </c>
      <c r="K89" s="386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1.25" x14ac:dyDescent="0.2">
      <c r="A90" s="306"/>
      <c r="B90" s="307"/>
      <c r="C90" s="308"/>
      <c r="D90" s="308"/>
      <c r="E90" s="308"/>
      <c r="F90" s="309"/>
      <c r="G90" s="309" t="s">
        <v>118</v>
      </c>
      <c r="H90" s="387">
        <f>SUM(H68:H89)</f>
        <v>56</v>
      </c>
      <c r="I90" s="387"/>
      <c r="J90" s="387">
        <f>SUM(J68:J89)</f>
        <v>56</v>
      </c>
      <c r="K90" s="387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1.25" x14ac:dyDescent="0.2">
      <c r="A91" s="312"/>
      <c r="B91" s="307"/>
      <c r="C91" s="308"/>
      <c r="D91" s="308"/>
      <c r="E91" s="308"/>
      <c r="F91" s="308"/>
      <c r="G91" s="313" t="s">
        <v>119</v>
      </c>
      <c r="H91" s="388">
        <v>8</v>
      </c>
      <c r="I91" s="389"/>
      <c r="J91" s="388">
        <v>10</v>
      </c>
      <c r="K91" s="389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1.25" x14ac:dyDescent="0.1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120</v>
      </c>
      <c r="T92" s="238"/>
      <c r="U92" s="316" t="s">
        <v>121</v>
      </c>
      <c r="V92" s="226"/>
      <c r="W92" s="226"/>
      <c r="X92" s="238"/>
      <c r="Y92" s="238" t="s">
        <v>122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1.25" x14ac:dyDescent="0.15">
      <c r="A93" s="312"/>
      <c r="B93" s="307"/>
      <c r="C93" s="308"/>
      <c r="D93" s="308"/>
      <c r="E93" s="308"/>
      <c r="F93" s="308"/>
      <c r="G93" s="313" t="s">
        <v>123</v>
      </c>
      <c r="H93" s="318">
        <v>12</v>
      </c>
      <c r="I93" s="314" t="s">
        <v>124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125</v>
      </c>
      <c r="T93" s="238"/>
      <c r="U93" s="316" t="s">
        <v>126</v>
      </c>
      <c r="V93" s="226"/>
      <c r="W93" s="226"/>
      <c r="X93" s="238"/>
      <c r="Y93" s="238" t="s">
        <v>127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1.25" x14ac:dyDescent="0.2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128</v>
      </c>
      <c r="T94" s="238"/>
      <c r="U94" s="316" t="s">
        <v>97</v>
      </c>
      <c r="V94" s="226"/>
      <c r="W94" s="226"/>
      <c r="X94" s="321"/>
      <c r="Y94" s="226" t="s">
        <v>129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1.25" x14ac:dyDescent="0.2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1.25" x14ac:dyDescent="0.2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390"/>
      <c r="V96" s="390"/>
      <c r="W96" s="390"/>
      <c r="X96" s="390"/>
      <c r="Y96" s="390"/>
      <c r="Z96" s="390"/>
      <c r="AA96" s="390"/>
      <c r="AB96" s="390"/>
      <c r="AC96" s="390"/>
      <c r="AD96" s="390"/>
      <c r="AE96" s="226"/>
      <c r="AF96" s="226"/>
      <c r="AG96" s="226"/>
      <c r="AH96" s="312"/>
      <c r="AI96" s="324"/>
    </row>
    <row r="97" spans="1:34" s="234" customFormat="1" ht="12" thickBot="1" x14ac:dyDescent="0.25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2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2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2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2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2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2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2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2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2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7">
    <mergeCell ref="AB18:AB21"/>
    <mergeCell ref="AC18:AC21"/>
    <mergeCell ref="S20:W21"/>
    <mergeCell ref="M18:M21"/>
    <mergeCell ref="N18:N21"/>
    <mergeCell ref="O18:O21"/>
    <mergeCell ref="P18:P21"/>
    <mergeCell ref="Q18:Q21"/>
    <mergeCell ref="G18:G21"/>
    <mergeCell ref="H18:H21"/>
    <mergeCell ref="I18:I21"/>
    <mergeCell ref="J18:J21"/>
    <mergeCell ref="K18:K21"/>
    <mergeCell ref="S18:W19"/>
    <mergeCell ref="Y18:Y21"/>
    <mergeCell ref="Z18:Z21"/>
    <mergeCell ref="AA18:AA21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G13:K14"/>
    <mergeCell ref="G15:K15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6:K16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4:M27"/>
    <mergeCell ref="N24:N27"/>
    <mergeCell ref="O24:O27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32:E33"/>
    <mergeCell ref="M33:Q33"/>
    <mergeCell ref="G33:K33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M34:M37"/>
    <mergeCell ref="M38:Q40"/>
    <mergeCell ref="Y34:AC36"/>
    <mergeCell ref="G34:K36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Y29:A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zoomScale="80" zoomScaleNormal="80" workbookViewId="0">
      <pane ySplit="3" topLeftCell="A4" activePane="bottomLeft" state="frozen"/>
      <selection activeCell="B9" sqref="B9"/>
      <selection pane="bottomLeft" activeCell="A10" sqref="A10"/>
    </sheetView>
  </sheetViews>
  <sheetFormatPr defaultColWidth="8.85546875" defaultRowHeight="12.75" x14ac:dyDescent="0.2"/>
  <cols>
    <col min="1" max="1" width="10.7109375" style="341" customWidth="1"/>
    <col min="2" max="2" width="70.7109375" style="341" customWidth="1"/>
    <col min="3" max="3" width="10" style="341" customWidth="1"/>
    <col min="4" max="16384" width="8.85546875" style="341"/>
  </cols>
  <sheetData>
    <row r="1" spans="1:5" ht="15.75" x14ac:dyDescent="0.2">
      <c r="A1" s="343"/>
      <c r="B1" s="344" t="str">
        <f>'WG Agenda'!D2</f>
        <v>102nd IEEE 802.15 WSN MEETING</v>
      </c>
    </row>
    <row r="2" spans="1:5" ht="15.75" x14ac:dyDescent="0.25">
      <c r="A2" s="343"/>
      <c r="B2" s="345" t="str">
        <f>'WG Agenda'!D3</f>
        <v>Hilton Waikoloa Village Resort and Conference Center</v>
      </c>
    </row>
    <row r="3" spans="1:5" ht="15.75" x14ac:dyDescent="0.2">
      <c r="A3" s="343"/>
      <c r="B3" s="346" t="str">
        <f>'WG Agenda'!D4</f>
        <v>Wailoloa, Hawaii, USA</v>
      </c>
    </row>
    <row r="5" spans="1:5" ht="14.25" x14ac:dyDescent="0.2">
      <c r="A5" s="342"/>
      <c r="B5" s="347" t="s">
        <v>174</v>
      </c>
    </row>
    <row r="6" spans="1:5" x14ac:dyDescent="0.2">
      <c r="A6" s="342"/>
      <c r="B6" s="342"/>
      <c r="C6" s="348"/>
    </row>
    <row r="7" spans="1:5" x14ac:dyDescent="0.2">
      <c r="A7" s="342"/>
      <c r="B7" s="342"/>
      <c r="C7" s="348"/>
    </row>
    <row r="8" spans="1:5" x14ac:dyDescent="0.2">
      <c r="A8" s="342"/>
      <c r="B8" s="342"/>
      <c r="C8" s="348"/>
    </row>
    <row r="9" spans="1:5" x14ac:dyDescent="0.2">
      <c r="A9" s="342">
        <v>1</v>
      </c>
      <c r="B9" s="342" t="s">
        <v>179</v>
      </c>
      <c r="C9" s="348">
        <v>0.4375</v>
      </c>
    </row>
    <row r="10" spans="1:5" x14ac:dyDescent="0.2">
      <c r="A10" s="342">
        <f>A9+1</f>
        <v>2</v>
      </c>
      <c r="B10" s="342" t="s">
        <v>180</v>
      </c>
      <c r="C10" s="348">
        <v>0.4375</v>
      </c>
    </row>
    <row r="11" spans="1:5" x14ac:dyDescent="0.2">
      <c r="A11" s="342">
        <f>A10+1</f>
        <v>3</v>
      </c>
      <c r="B11" s="342" t="s">
        <v>175</v>
      </c>
      <c r="C11" s="348">
        <v>0.66666666666666663</v>
      </c>
    </row>
    <row r="12" spans="1:5" x14ac:dyDescent="0.2">
      <c r="A12" s="342"/>
      <c r="B12" s="342"/>
      <c r="C12" s="348"/>
    </row>
    <row r="13" spans="1:5" x14ac:dyDescent="0.2">
      <c r="B13" s="340" t="s">
        <v>164</v>
      </c>
    </row>
    <row r="14" spans="1:5" x14ac:dyDescent="0.2">
      <c r="A14" s="340"/>
      <c r="B14" s="341" t="s">
        <v>165</v>
      </c>
    </row>
    <row r="15" spans="1:5" x14ac:dyDescent="0.2">
      <c r="A15" s="340"/>
    </row>
    <row r="16" spans="1:5" x14ac:dyDescent="0.2">
      <c r="B16" s="349"/>
      <c r="C16" s="349"/>
      <c r="D16" s="349"/>
      <c r="E16" s="349"/>
    </row>
    <row r="17" spans="2:5" x14ac:dyDescent="0.2">
      <c r="B17" s="349"/>
      <c r="C17" s="349"/>
      <c r="D17" s="349"/>
      <c r="E17" s="349"/>
    </row>
    <row r="18" spans="2:5" x14ac:dyDescent="0.2">
      <c r="B18" s="349"/>
      <c r="C18" s="349"/>
      <c r="D18" s="349"/>
      <c r="E18" s="349"/>
    </row>
    <row r="19" spans="2:5" x14ac:dyDescent="0.2">
      <c r="B19" s="349"/>
      <c r="C19" s="349"/>
      <c r="E19" s="349"/>
    </row>
    <row r="20" spans="2:5" x14ac:dyDescent="0.2">
      <c r="B20" s="349"/>
      <c r="C20" s="349"/>
      <c r="E20" s="349"/>
    </row>
    <row r="21" spans="2:5" x14ac:dyDescent="0.2">
      <c r="B21" s="349"/>
      <c r="C21" s="349"/>
      <c r="E21" s="349"/>
    </row>
    <row r="22" spans="2:5" x14ac:dyDescent="0.2">
      <c r="B22" s="349"/>
      <c r="E22" s="349"/>
    </row>
    <row r="23" spans="2:5" x14ac:dyDescent="0.2">
      <c r="B23" s="349"/>
      <c r="C23" s="349"/>
      <c r="E23" s="349"/>
    </row>
    <row r="24" spans="2:5" x14ac:dyDescent="0.2">
      <c r="B24" s="349"/>
      <c r="C24" s="349"/>
      <c r="E24" s="349"/>
    </row>
    <row r="25" spans="2:5" x14ac:dyDescent="0.2">
      <c r="B25" s="349"/>
      <c r="C25" s="349"/>
      <c r="E25" s="349"/>
    </row>
    <row r="26" spans="2:5" x14ac:dyDescent="0.2">
      <c r="B26" s="349"/>
      <c r="C26" s="349"/>
      <c r="D26" s="349"/>
      <c r="E26" s="349"/>
    </row>
    <row r="27" spans="2:5" x14ac:dyDescent="0.2">
      <c r="B27" s="349"/>
      <c r="C27" s="349"/>
      <c r="D27" s="349"/>
      <c r="E27" s="349"/>
    </row>
    <row r="28" spans="2:5" x14ac:dyDescent="0.2">
      <c r="E28" s="349"/>
    </row>
    <row r="29" spans="2:5" x14ac:dyDescent="0.2">
      <c r="E29" s="349"/>
    </row>
    <row r="30" spans="2:5" x14ac:dyDescent="0.2">
      <c r="E30" s="349"/>
    </row>
    <row r="31" spans="2:5" x14ac:dyDescent="0.2">
      <c r="B31" s="349"/>
      <c r="C31" s="349"/>
      <c r="D31" s="349"/>
      <c r="E31" s="349"/>
    </row>
    <row r="32" spans="2:5" x14ac:dyDescent="0.2">
      <c r="B32" s="349"/>
      <c r="C32" s="349"/>
      <c r="D32" s="349"/>
      <c r="E32" s="349"/>
    </row>
    <row r="33" spans="2:5" x14ac:dyDescent="0.2">
      <c r="B33" s="350"/>
      <c r="C33" s="349"/>
      <c r="D33" s="349"/>
      <c r="E33" s="349"/>
    </row>
    <row r="34" spans="2:5" x14ac:dyDescent="0.2">
      <c r="B34" s="349"/>
      <c r="C34" s="349"/>
      <c r="D34" s="349"/>
      <c r="E34" s="349"/>
    </row>
    <row r="35" spans="2:5" x14ac:dyDescent="0.2">
      <c r="B35" s="349"/>
      <c r="C35" s="349"/>
      <c r="D35" s="349"/>
      <c r="E35" s="349"/>
    </row>
    <row r="36" spans="2:5" x14ac:dyDescent="0.2">
      <c r="B36" s="349"/>
      <c r="C36" s="349"/>
      <c r="D36" s="349"/>
      <c r="E36" s="349"/>
    </row>
    <row r="37" spans="2:5" x14ac:dyDescent="0.2">
      <c r="B37" s="349"/>
      <c r="C37" s="349"/>
      <c r="D37" s="349"/>
      <c r="E37" s="349"/>
    </row>
    <row r="38" spans="2:5" x14ac:dyDescent="0.2">
      <c r="B38" s="349"/>
      <c r="C38" s="349"/>
      <c r="D38" s="349"/>
      <c r="E38" s="349"/>
    </row>
    <row r="39" spans="2:5" x14ac:dyDescent="0.2">
      <c r="B39" s="349"/>
      <c r="C39" s="349"/>
      <c r="D39" s="349"/>
      <c r="E39" s="349"/>
    </row>
    <row r="40" spans="2:5" x14ac:dyDescent="0.2">
      <c r="B40" s="349"/>
      <c r="C40" s="349"/>
      <c r="D40" s="349"/>
      <c r="E40" s="349"/>
    </row>
    <row r="41" spans="2:5" x14ac:dyDescent="0.2">
      <c r="B41" s="349"/>
      <c r="C41" s="349"/>
      <c r="D41" s="349"/>
      <c r="E41" s="349"/>
    </row>
    <row r="42" spans="2:5" x14ac:dyDescent="0.2">
      <c r="B42" s="349"/>
      <c r="C42" s="349"/>
      <c r="D42" s="349"/>
      <c r="E42" s="349"/>
    </row>
    <row r="43" spans="2:5" x14ac:dyDescent="0.2">
      <c r="B43" s="349"/>
      <c r="C43" s="349"/>
      <c r="D43" s="349"/>
      <c r="E43" s="349"/>
    </row>
    <row r="44" spans="2:5" x14ac:dyDescent="0.2">
      <c r="E44" s="34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0" zoomScaleNormal="120" workbookViewId="0">
      <pane ySplit="3" topLeftCell="A4" activePane="bottomLeft" state="frozen"/>
      <selection activeCell="B9" sqref="B9"/>
      <selection pane="bottomLeft" activeCell="D13" sqref="D13"/>
    </sheetView>
  </sheetViews>
  <sheetFormatPr defaultColWidth="11.42578125" defaultRowHeight="12.75" x14ac:dyDescent="0.2"/>
  <cols>
    <col min="1" max="1" width="10.7109375" style="341" customWidth="1"/>
    <col min="2" max="2" width="70.7109375" style="341" customWidth="1"/>
    <col min="3" max="3" width="20.7109375" style="341" customWidth="1"/>
    <col min="4" max="4" width="7.42578125" style="341" customWidth="1"/>
    <col min="5" max="16384" width="11.42578125" style="341"/>
  </cols>
  <sheetData>
    <row r="1" spans="1:5" ht="15.75" x14ac:dyDescent="0.2">
      <c r="B1" s="344" t="str">
        <f>Objectives!$B$1</f>
        <v>102nd IEEE 802.15 WSN MEETING</v>
      </c>
    </row>
    <row r="2" spans="1:5" ht="15.75" x14ac:dyDescent="0.25">
      <c r="B2" s="345" t="str">
        <f>Objectives!$B$2</f>
        <v>Hilton Waikoloa Village Resort and Conference Center</v>
      </c>
    </row>
    <row r="3" spans="1:5" ht="15.75" x14ac:dyDescent="0.2">
      <c r="B3" s="346" t="str">
        <f>Objectives!$B$3</f>
        <v>Wailoloa, Hawaii, USA</v>
      </c>
    </row>
    <row r="5" spans="1:5" x14ac:dyDescent="0.2">
      <c r="A5" s="342">
        <f>Objectives!$A$9</f>
        <v>1</v>
      </c>
      <c r="B5" s="342" t="str">
        <f>Objectives!B9</f>
        <v>Monday AM2 – Objectives/Agenda/Status/Proposals</v>
      </c>
      <c r="E5" s="350">
        <f>Objectives!C9</f>
        <v>0.4375</v>
      </c>
    </row>
    <row r="6" spans="1:5" x14ac:dyDescent="0.2">
      <c r="A6" s="351">
        <f>A5+0.1</f>
        <v>1.1000000000000001</v>
      </c>
      <c r="B6" s="352" t="s">
        <v>52</v>
      </c>
      <c r="C6" s="353" t="s">
        <v>166</v>
      </c>
      <c r="D6" s="354">
        <v>0</v>
      </c>
      <c r="E6" s="350">
        <f>E5+TIME(0,D5,0)</f>
        <v>0.4375</v>
      </c>
    </row>
    <row r="7" spans="1:5" x14ac:dyDescent="0.2">
      <c r="A7" s="351">
        <f t="shared" ref="A7:A12" si="0">A6+0.1</f>
        <v>1.2000000000000002</v>
      </c>
      <c r="B7" s="349" t="s">
        <v>167</v>
      </c>
      <c r="C7" s="353" t="s">
        <v>168</v>
      </c>
      <c r="D7" s="354">
        <v>0</v>
      </c>
      <c r="E7" s="350">
        <f t="shared" ref="E7:E12" si="1">E6+TIME(0,D6,0)</f>
        <v>0.4375</v>
      </c>
    </row>
    <row r="8" spans="1:5" x14ac:dyDescent="0.2">
      <c r="A8" s="351">
        <f t="shared" si="0"/>
        <v>1.3000000000000003</v>
      </c>
      <c r="B8" s="349" t="s">
        <v>169</v>
      </c>
      <c r="C8" s="353" t="s">
        <v>166</v>
      </c>
      <c r="D8" s="354">
        <v>0</v>
      </c>
      <c r="E8" s="350">
        <f t="shared" si="1"/>
        <v>0.4375</v>
      </c>
    </row>
    <row r="9" spans="1:5" x14ac:dyDescent="0.2">
      <c r="A9" s="351">
        <f t="shared" si="0"/>
        <v>1.4000000000000004</v>
      </c>
      <c r="B9" s="349" t="s">
        <v>170</v>
      </c>
      <c r="C9" s="353" t="s">
        <v>168</v>
      </c>
      <c r="D9" s="354">
        <v>10</v>
      </c>
      <c r="E9" s="350">
        <f t="shared" si="1"/>
        <v>0.4375</v>
      </c>
    </row>
    <row r="10" spans="1:5" x14ac:dyDescent="0.2">
      <c r="A10" s="351">
        <f t="shared" si="0"/>
        <v>1.5000000000000004</v>
      </c>
      <c r="B10" s="349" t="s">
        <v>171</v>
      </c>
      <c r="C10" s="353" t="s">
        <v>166</v>
      </c>
      <c r="D10" s="354">
        <v>10</v>
      </c>
      <c r="E10" s="350">
        <f t="shared" si="1"/>
        <v>0.44444444444444442</v>
      </c>
    </row>
    <row r="11" spans="1:5" x14ac:dyDescent="0.2">
      <c r="A11" s="351">
        <f t="shared" si="0"/>
        <v>1.6000000000000005</v>
      </c>
      <c r="B11" s="349" t="s">
        <v>176</v>
      </c>
      <c r="C11" s="353" t="s">
        <v>166</v>
      </c>
      <c r="D11" s="354">
        <v>100</v>
      </c>
      <c r="E11" s="350">
        <f t="shared" si="1"/>
        <v>0.45138888888888884</v>
      </c>
    </row>
    <row r="12" spans="1:5" x14ac:dyDescent="0.2">
      <c r="A12" s="351">
        <f t="shared" si="0"/>
        <v>1.7000000000000006</v>
      </c>
      <c r="B12" s="349" t="s">
        <v>172</v>
      </c>
      <c r="C12" s="353" t="s">
        <v>166</v>
      </c>
      <c r="D12" s="354">
        <v>5</v>
      </c>
      <c r="E12" s="350">
        <f t="shared" si="1"/>
        <v>0.52083333333333326</v>
      </c>
    </row>
    <row r="13" spans="1:5" x14ac:dyDescent="0.2">
      <c r="A13" s="351"/>
      <c r="B13" s="355"/>
      <c r="C13" s="356"/>
      <c r="D13" s="357"/>
      <c r="E13" s="350"/>
    </row>
    <row r="15" spans="1:5" s="349" customFormat="1" x14ac:dyDescent="0.2">
      <c r="A15" s="342"/>
      <c r="B15" s="342"/>
      <c r="C15" s="350"/>
      <c r="D15" s="341"/>
      <c r="E15" s="350"/>
    </row>
    <row r="16" spans="1:5" x14ac:dyDescent="0.2">
      <c r="A16" s="351"/>
      <c r="B16" s="352"/>
      <c r="C16" s="353"/>
      <c r="D16" s="354"/>
      <c r="E16" s="350"/>
    </row>
    <row r="17" spans="1:5" x14ac:dyDescent="0.2">
      <c r="A17" s="351"/>
      <c r="B17" s="349"/>
      <c r="C17" s="353"/>
      <c r="D17" s="354"/>
      <c r="E17" s="35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20" zoomScaleNormal="120" workbookViewId="0">
      <pane ySplit="3" topLeftCell="A4" activePane="bottomLeft" state="frozen"/>
      <selection activeCell="B9" sqref="B9"/>
      <selection pane="bottomLeft" activeCell="A5" sqref="A5"/>
    </sheetView>
  </sheetViews>
  <sheetFormatPr defaultColWidth="11.42578125" defaultRowHeight="12.75" x14ac:dyDescent="0.2"/>
  <cols>
    <col min="1" max="1" width="10.7109375" style="341" customWidth="1"/>
    <col min="2" max="2" width="70.7109375" style="341" customWidth="1"/>
    <col min="3" max="3" width="20.7109375" style="341" customWidth="1"/>
    <col min="4" max="4" width="7.42578125" style="341" customWidth="1"/>
    <col min="5" max="16384" width="11.42578125" style="341"/>
  </cols>
  <sheetData>
    <row r="1" spans="1:5" ht="15.75" x14ac:dyDescent="0.2">
      <c r="B1" s="344" t="str">
        <f>Objectives!$B$1</f>
        <v>102nd IEEE 802.15 WSN MEETING</v>
      </c>
    </row>
    <row r="2" spans="1:5" ht="15.75" x14ac:dyDescent="0.25">
      <c r="B2" s="345" t="str">
        <f>Objectives!$B$2</f>
        <v>Hilton Waikoloa Village Resort and Conference Center</v>
      </c>
    </row>
    <row r="3" spans="1:5" ht="15.75" x14ac:dyDescent="0.2">
      <c r="B3" s="346" t="str">
        <f>Objectives!$B$3</f>
        <v>Wailoloa, Hawaii, USA</v>
      </c>
    </row>
    <row r="5" spans="1:5" x14ac:dyDescent="0.2">
      <c r="A5" s="342">
        <f>Objectives!$A$10</f>
        <v>2</v>
      </c>
      <c r="B5" s="342" t="str">
        <f>Objectives!$B$10</f>
        <v>Tuesday AM2 - Proposals</v>
      </c>
      <c r="E5" s="350">
        <f>Objectives!C9</f>
        <v>0.4375</v>
      </c>
    </row>
    <row r="6" spans="1:5" x14ac:dyDescent="0.2">
      <c r="A6" s="351">
        <f>A5+0.1</f>
        <v>2.1</v>
      </c>
      <c r="B6" s="352" t="s">
        <v>52</v>
      </c>
      <c r="C6" s="353" t="s">
        <v>166</v>
      </c>
      <c r="D6" s="354">
        <v>0</v>
      </c>
      <c r="E6" s="350">
        <f>E5+TIME(0,D5,0)</f>
        <v>0.4375</v>
      </c>
    </row>
    <row r="7" spans="1:5" x14ac:dyDescent="0.2">
      <c r="A7" s="351">
        <f t="shared" ref="A7:A12" si="0">A6+0.1</f>
        <v>2.2000000000000002</v>
      </c>
      <c r="B7" s="349" t="s">
        <v>167</v>
      </c>
      <c r="C7" s="353" t="s">
        <v>168</v>
      </c>
      <c r="D7" s="354">
        <v>0</v>
      </c>
      <c r="E7" s="350">
        <f t="shared" ref="E7:E11" si="1">E6+TIME(0,D6,0)</f>
        <v>0.4375</v>
      </c>
    </row>
    <row r="8" spans="1:5" x14ac:dyDescent="0.2">
      <c r="A8" s="351">
        <f t="shared" si="0"/>
        <v>2.3000000000000003</v>
      </c>
      <c r="B8" s="349" t="s">
        <v>169</v>
      </c>
      <c r="C8" s="353" t="s">
        <v>166</v>
      </c>
      <c r="D8" s="354">
        <v>0</v>
      </c>
      <c r="E8" s="350">
        <f t="shared" si="1"/>
        <v>0.4375</v>
      </c>
    </row>
    <row r="9" spans="1:5" x14ac:dyDescent="0.2">
      <c r="A9" s="351">
        <f t="shared" si="0"/>
        <v>2.4000000000000004</v>
      </c>
      <c r="B9" s="349" t="s">
        <v>170</v>
      </c>
      <c r="C9" s="353" t="s">
        <v>168</v>
      </c>
      <c r="D9" s="354">
        <v>10</v>
      </c>
      <c r="E9" s="350">
        <f t="shared" si="1"/>
        <v>0.4375</v>
      </c>
    </row>
    <row r="10" spans="1:5" x14ac:dyDescent="0.2">
      <c r="A10" s="351">
        <f t="shared" si="0"/>
        <v>2.5000000000000004</v>
      </c>
      <c r="B10" s="349" t="s">
        <v>171</v>
      </c>
      <c r="C10" s="353" t="s">
        <v>166</v>
      </c>
      <c r="D10" s="354">
        <v>10</v>
      </c>
      <c r="E10" s="350">
        <f t="shared" si="1"/>
        <v>0.44444444444444442</v>
      </c>
    </row>
    <row r="11" spans="1:5" x14ac:dyDescent="0.2">
      <c r="A11" s="351">
        <f t="shared" si="0"/>
        <v>2.6000000000000005</v>
      </c>
      <c r="B11" s="349" t="s">
        <v>176</v>
      </c>
      <c r="C11" s="353" t="s">
        <v>166</v>
      </c>
      <c r="D11" s="354">
        <v>100</v>
      </c>
      <c r="E11" s="350">
        <f t="shared" si="1"/>
        <v>0.45138888888888884</v>
      </c>
    </row>
    <row r="12" spans="1:5" x14ac:dyDescent="0.2">
      <c r="A12" s="351">
        <f t="shared" si="0"/>
        <v>2.7000000000000006</v>
      </c>
      <c r="B12" s="349" t="s">
        <v>172</v>
      </c>
      <c r="C12" s="353" t="s">
        <v>166</v>
      </c>
      <c r="D12" s="354">
        <v>5</v>
      </c>
      <c r="E12" s="350">
        <f t="shared" ref="E12" si="2">E11+TIME(0,D11,0)</f>
        <v>0.52083333333333326</v>
      </c>
    </row>
    <row r="13" spans="1:5" x14ac:dyDescent="0.2">
      <c r="A13" s="351"/>
      <c r="B13" s="355"/>
      <c r="C13" s="356"/>
      <c r="D13" s="357"/>
      <c r="E13" s="350"/>
    </row>
    <row r="15" spans="1:5" s="349" customFormat="1" x14ac:dyDescent="0.2">
      <c r="A15" s="342"/>
      <c r="B15" s="342"/>
      <c r="C15" s="350"/>
      <c r="D15" s="341"/>
      <c r="E15" s="350"/>
    </row>
    <row r="16" spans="1:5" x14ac:dyDescent="0.2">
      <c r="A16" s="351"/>
      <c r="B16" s="352"/>
      <c r="C16" s="353"/>
      <c r="D16" s="354"/>
      <c r="E16" s="350"/>
    </row>
    <row r="17" spans="1:5" x14ac:dyDescent="0.2">
      <c r="A17" s="351"/>
      <c r="B17" s="349"/>
      <c r="C17" s="353"/>
      <c r="D17" s="354"/>
      <c r="E17" s="35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20" zoomScaleNormal="120" workbookViewId="0">
      <pane ySplit="3" topLeftCell="A4" activePane="bottomLeft" state="frozen"/>
      <selection activeCell="B9" sqref="B9"/>
      <selection pane="bottomLeft" activeCell="A5" sqref="A5:XFD10"/>
    </sheetView>
  </sheetViews>
  <sheetFormatPr defaultColWidth="11.42578125" defaultRowHeight="12.75" x14ac:dyDescent="0.2"/>
  <cols>
    <col min="1" max="1" width="10.7109375" style="341" customWidth="1"/>
    <col min="2" max="2" width="70.7109375" style="341" customWidth="1"/>
    <col min="3" max="3" width="20.7109375" style="341" customWidth="1"/>
    <col min="4" max="4" width="7.42578125" style="341" customWidth="1"/>
    <col min="5" max="16384" width="11.42578125" style="341"/>
  </cols>
  <sheetData>
    <row r="1" spans="1:5" ht="15.75" x14ac:dyDescent="0.2">
      <c r="B1" s="344" t="str">
        <f>Objectives!$B$1</f>
        <v>102nd IEEE 802.15 WSN MEETING</v>
      </c>
    </row>
    <row r="2" spans="1:5" ht="15.75" x14ac:dyDescent="0.25">
      <c r="B2" s="345" t="str">
        <f>Objectives!$B$2</f>
        <v>Hilton Waikoloa Village Resort and Conference Center</v>
      </c>
    </row>
    <row r="3" spans="1:5" ht="15.75" x14ac:dyDescent="0.2">
      <c r="B3" s="346" t="str">
        <f>Objectives!$B$3</f>
        <v>Wailoloa, Hawaii, USA</v>
      </c>
    </row>
    <row r="4" spans="1:5" x14ac:dyDescent="0.2">
      <c r="A4" s="358"/>
      <c r="B4" s="355"/>
      <c r="C4" s="356"/>
      <c r="D4" s="357"/>
      <c r="E4" s="359"/>
    </row>
    <row r="5" spans="1:5" x14ac:dyDescent="0.2">
      <c r="A5" s="360">
        <f>Objectives!A11</f>
        <v>3</v>
      </c>
      <c r="B5" s="361" t="str">
        <f>Objectives!B11</f>
        <v>Wednesday PM2 - Next Steps/Timeline</v>
      </c>
      <c r="D5" s="357"/>
      <c r="E5" s="350">
        <f>Objectives!C11</f>
        <v>0.66666666666666663</v>
      </c>
    </row>
    <row r="6" spans="1:5" x14ac:dyDescent="0.2">
      <c r="A6" s="351">
        <f>A5+0.1</f>
        <v>3.1</v>
      </c>
      <c r="B6" s="352" t="s">
        <v>52</v>
      </c>
      <c r="C6" s="353" t="s">
        <v>166</v>
      </c>
      <c r="D6" s="354">
        <v>0</v>
      </c>
      <c r="E6" s="350">
        <f>E5+TIME(0,D5,0)</f>
        <v>0.66666666666666663</v>
      </c>
    </row>
    <row r="7" spans="1:5" x14ac:dyDescent="0.2">
      <c r="A7" s="351">
        <f t="shared" ref="A7:A9" si="0">A6+0.1</f>
        <v>3.2</v>
      </c>
      <c r="B7" s="349" t="s">
        <v>177</v>
      </c>
      <c r="C7" s="353" t="s">
        <v>168</v>
      </c>
      <c r="D7" s="354">
        <v>90</v>
      </c>
      <c r="E7" s="350">
        <f t="shared" ref="E7:E9" si="1">E6+TIME(0,D6,0)</f>
        <v>0.66666666666666663</v>
      </c>
    </row>
    <row r="8" spans="1:5" x14ac:dyDescent="0.2">
      <c r="A8" s="351">
        <f t="shared" si="0"/>
        <v>3.3000000000000003</v>
      </c>
      <c r="B8" s="349" t="s">
        <v>178</v>
      </c>
      <c r="C8" s="353" t="s">
        <v>166</v>
      </c>
      <c r="D8" s="354">
        <v>30</v>
      </c>
      <c r="E8" s="350">
        <f t="shared" si="1"/>
        <v>0.72916666666666663</v>
      </c>
    </row>
    <row r="9" spans="1:5" x14ac:dyDescent="0.2">
      <c r="A9" s="351">
        <f t="shared" si="0"/>
        <v>3.4000000000000004</v>
      </c>
      <c r="B9" s="349" t="s">
        <v>173</v>
      </c>
      <c r="C9" s="353" t="s">
        <v>168</v>
      </c>
      <c r="D9" s="354">
        <v>0</v>
      </c>
      <c r="E9" s="350">
        <f t="shared" si="1"/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 Agenda</vt:lpstr>
      <vt:lpstr>Objectives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Phil Beecher</cp:lastModifiedBy>
  <dcterms:created xsi:type="dcterms:W3CDTF">2015-11-24T11:25:13Z</dcterms:created>
  <dcterms:modified xsi:type="dcterms:W3CDTF">2016-05-09T20:41:58Z</dcterms:modified>
</cp:coreProperties>
</file>