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Tuesday" sheetId="8" r:id="rId3"/>
    <sheet name="Wednesday" sheetId="6" r:id="rId4"/>
    <sheet name="Thursday" sheetId="7" r:id="rId5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7" l="1"/>
  <c r="G10" i="7"/>
  <c r="G11" i="7"/>
  <c r="C11" i="7"/>
  <c r="C10" i="7"/>
  <c r="F8" i="6"/>
  <c r="B8" i="6"/>
  <c r="C7" i="8"/>
  <c r="F8" i="8"/>
  <c r="F9" i="8"/>
  <c r="F10" i="8"/>
  <c r="F11" i="8"/>
  <c r="F12" i="8"/>
  <c r="B9" i="8"/>
  <c r="B10" i="8"/>
  <c r="B11" i="8"/>
  <c r="B12" i="8"/>
  <c r="C4" i="8"/>
  <c r="C3" i="8"/>
  <c r="C2" i="8"/>
  <c r="C1" i="8"/>
  <c r="J87" i="1"/>
  <c r="H87" i="1"/>
  <c r="C61" i="1"/>
  <c r="D8" i="1"/>
  <c r="G8" i="1"/>
  <c r="M8" i="1"/>
  <c r="S8" i="1"/>
  <c r="Y8" i="1"/>
  <c r="AE8" i="1"/>
  <c r="C9" i="7"/>
  <c r="D7" i="7"/>
  <c r="D1" i="7"/>
  <c r="D4" i="7"/>
  <c r="D3" i="7"/>
  <c r="D2" i="7"/>
  <c r="F9" i="6"/>
  <c r="F10" i="6"/>
  <c r="F11" i="6"/>
  <c r="B9" i="6"/>
  <c r="B10" i="6"/>
  <c r="B11" i="6"/>
  <c r="C7" i="6"/>
  <c r="B4" i="2"/>
  <c r="C4" i="6"/>
  <c r="B3" i="2"/>
  <c r="C3" i="6"/>
  <c r="B2" i="2"/>
  <c r="C2" i="6"/>
  <c r="C1" i="6"/>
</calcChain>
</file>

<file path=xl/sharedStrings.xml><?xml version="1.0" encoding="utf-8"?>
<sst xmlns="http://schemas.openxmlformats.org/spreadsheetml/2006/main" count="309" uniqueCount="188">
  <si>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</si>
  <si>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</si>
  <si>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</si>
  <si>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</si>
  <si>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</si>
  <si>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</si>
  <si>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</si>
  <si>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</si>
  <si>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</si>
  <si>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</si>
  <si>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</si>
  <si>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</si>
  <si>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</si>
  <si>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</si>
  <si>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</si>
  <si>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</si>
  <si>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</si>
  <si>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</si>
  <si>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</si>
  <si>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</si>
  <si>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</si>
  <si>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</si>
  <si>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</si>
  <si>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</si>
  <si>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</si>
  <si>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</si>
  <si>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</si>
  <si>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</si>
  <si>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</si>
  <si>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</si>
  <si>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</si>
  <si>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</si>
  <si>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</si>
  <si>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</si>
  <si>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</si>
  <si>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</si>
  <si>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</si>
  <si>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</si>
  <si>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</si>
  <si>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</si>
  <si>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</si>
  <si>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</si>
  <si>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</si>
  <si>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</si>
  <si>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</si>
  <si>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</si>
  <si>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</si>
  <si>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</si>
  <si>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</si>
  <si>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</si>
  <si>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</si>
  <si>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</si>
  <si>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</si>
  <si>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</si>
  <si>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</si>
  <si>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</si>
  <si>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</si>
  <si>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</si>
  <si>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</si>
  <si>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</si>
  <si>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</si>
  <si>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</si>
  <si>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</si>
  <si>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</si>
  <si>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</si>
  <si>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</si>
  <si>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</si>
  <si>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</si>
  <si>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</si>
  <si>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</si>
  <si>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</si>
  <si>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</si>
  <si>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</si>
  <si>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</si>
  <si>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</si>
  <si>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</si>
  <si>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</si>
  <si>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</si>
  <si>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</si>
  <si>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</si>
  <si>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</si>
  <si>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</si>
  <si>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</si>
  <si>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</si>
  <si>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</si>
  <si>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</si>
  <si>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</si>
  <si>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</si>
  <si>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</si>
  <si>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</si>
  <si>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</si>
  <si>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</si>
  <si>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</si>
  <si>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</si>
  <si>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</si>
  <si>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</si>
  <si>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</si>
  <si>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</si>
  <si>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</si>
  <si>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</si>
  <si>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</si>
  <si>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</si>
  <si>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</si>
  <si>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</si>
  <si>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</si>
  <si>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</si>
  <si>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</si>
  <si>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</si>
  <si>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</si>
  <si>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</si>
  <si>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</si>
  <si>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</si>
  <si>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</si>
  <si>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</si>
  <si>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</si>
  <si>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</si>
  <si>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AC MEETING-RM4</t>
  </si>
  <si>
    <t>TG7R1 OCC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</si>
  <si>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</si>
  <si>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</si>
  <si>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</si>
  <si>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</si>
  <si>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</si>
  <si>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</si>
  <si>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 xml:space="preserve">Joint 
15/16 IG HRRC </t>
  </si>
  <si>
    <t>IG HRRC</t>
  </si>
  <si>
    <t>TG3e HRCP</t>
  </si>
  <si>
    <t>Lunch</t>
  </si>
  <si>
    <t>Slots</t>
  </si>
  <si>
    <t>TG3e-HRCP</t>
  </si>
  <si>
    <t>Rm 1
80 CR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</si>
  <si>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</si>
  <si>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</si>
  <si>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</si>
  <si>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</si>
  <si>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</si>
  <si>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</si>
  <si>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</si>
  <si>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</si>
  <si>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</si>
  <si>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</si>
  <si>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</si>
  <si>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</si>
  <si>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</si>
  <si>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</si>
  <si>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</si>
  <si>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</si>
  <si>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</si>
  <si>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</si>
  <si>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</si>
  <si>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Meeting Objectives / Session Focus - LLC Study Group</t>
  </si>
  <si>
    <t>Recess</t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</si>
  <si>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</si>
  <si>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</si>
  <si>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</si>
  <si>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</si>
  <si>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</si>
  <si>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</si>
  <si>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</si>
  <si>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</si>
  <si>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</si>
  <si>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</si>
  <si>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</si>
  <si>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</si>
  <si>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</si>
  <si>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</si>
  <si>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</si>
  <si>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</si>
  <si>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</si>
  <si>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</si>
  <si>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</si>
  <si>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</si>
  <si>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</si>
  <si>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</si>
  <si>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</si>
  <si>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</si>
  <si>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Opening Report</t>
  </si>
  <si>
    <t>Approve agenda and minutes</t>
  </si>
  <si>
    <t>LLC functionality discussion</t>
  </si>
  <si>
    <t>LLC - preparation for joint meeting with 802.1</t>
  </si>
  <si>
    <t>Work on LLC PAR</t>
  </si>
  <si>
    <t>Work on LLC CSD</t>
  </si>
  <si>
    <t>Discuss issues from joint meeting with 802.1</t>
  </si>
  <si>
    <t>Continue drafting Par and CSD</t>
  </si>
  <si>
    <t>Plan for next session</t>
  </si>
  <si>
    <t>Tuesday 10 Nov, PM2: Opening resport, discussion on LLC PAR and CSD</t>
  </si>
  <si>
    <t>Thursday 12 Nov, PM1: Continue drafting LLC PAR and CSD</t>
  </si>
  <si>
    <t>Wednesday 11 Nov, AM1: Discussion on issues raised during joint 802.1 mtg, continue LLC PAR and CSD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</si>
</sst>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7.5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04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0" fillId="16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2" fillId="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center"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69" fillId="0" borderId="0" xfId="0" applyFont="1"/>
    <xf numFmtId="166" fontId="4" fillId="0" borderId="0" xfId="0" applyNumberFormat="1" applyFont="1"/>
    <xf numFmtId="0" fontId="36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70" fillId="0" borderId="0" xfId="0" applyFont="1" applyAlignment="1">
      <alignment horizont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73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78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left" vertical="center"/>
    </xf>
    <xf numFmtId="0" fontId="80" fillId="14" borderId="6" xfId="0" applyFont="1" applyFill="1" applyBorder="1" applyAlignment="1">
      <alignment vertical="center"/>
    </xf>
    <xf numFmtId="0" fontId="82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horizontal="right" vertical="center"/>
    </xf>
    <xf numFmtId="0" fontId="85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6" xfId="0" applyFont="1" applyFill="1" applyBorder="1" applyAlignment="1">
      <alignment vertical="center"/>
    </xf>
    <xf numFmtId="0" fontId="78" fillId="14" borderId="6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left" vertical="center"/>
    </xf>
    <xf numFmtId="0" fontId="88" fillId="5" borderId="0" xfId="0" applyFont="1" applyFill="1" applyBorder="1" applyAlignment="1">
      <alignment horizontal="right" vertical="center"/>
    </xf>
    <xf numFmtId="0" fontId="8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0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horizontal="left" vertical="center" inden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horizontal="left" vertical="center"/>
    </xf>
    <xf numFmtId="0" fontId="88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92" fillId="0" borderId="0" xfId="0" applyFont="1" applyAlignment="1">
      <alignment horizontal="center"/>
    </xf>
    <xf numFmtId="49" fontId="2" fillId="0" borderId="0" xfId="0" applyNumberFormat="1" applyFont="1"/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textRotation="180" wrapText="1"/>
    </xf>
    <xf numFmtId="0" fontId="2" fillId="34" borderId="10" xfId="0" applyFont="1" applyFill="1" applyBorder="1" applyAlignment="1">
      <alignment horizontal="center" vertical="center" textRotation="180" wrapText="1"/>
    </xf>
    <xf numFmtId="0" fontId="2" fillId="34" borderId="22" xfId="0" applyFont="1" applyFill="1" applyBorder="1" applyAlignment="1">
      <alignment horizontal="center" vertical="center" textRotation="180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75" fillId="32" borderId="9" xfId="0" applyFont="1" applyFill="1" applyBorder="1" applyAlignment="1">
      <alignment horizontal="center" vertical="center" wrapText="1"/>
    </xf>
    <xf numFmtId="0" fontId="75" fillId="32" borderId="10" xfId="0" applyFont="1" applyFill="1" applyBorder="1" applyAlignment="1">
      <alignment horizontal="center" vertical="center" wrapText="1"/>
    </xf>
    <xf numFmtId="0" fontId="75" fillId="32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5" fillId="33" borderId="9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75" fillId="25" borderId="9" xfId="0" applyFont="1" applyFill="1" applyBorder="1" applyAlignment="1">
      <alignment horizontal="center" vertical="center" wrapText="1"/>
    </xf>
    <xf numFmtId="0" fontId="75" fillId="25" borderId="10" xfId="0" applyFont="1" applyFill="1" applyBorder="1" applyAlignment="1">
      <alignment horizontal="center" vertical="center" wrapText="1"/>
    </xf>
    <xf numFmtId="0" fontId="75" fillId="25" borderId="22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75" fillId="35" borderId="22" xfId="0" applyFont="1" applyFill="1" applyBorder="1" applyAlignment="1">
      <alignment horizontal="center" vertical="center" wrapText="1"/>
    </xf>
    <xf numFmtId="0" fontId="75" fillId="26" borderId="9" xfId="0" applyFont="1" applyFill="1" applyBorder="1" applyAlignment="1">
      <alignment horizontal="center" vertical="center" wrapText="1"/>
    </xf>
    <xf numFmtId="0" fontId="75" fillId="26" borderId="10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58" fillId="19" borderId="9" xfId="0" applyFont="1" applyFill="1" applyBorder="1" applyAlignment="1">
      <alignment horizontal="center" vertical="center" wrapText="1"/>
    </xf>
    <xf numFmtId="0" fontId="58" fillId="19" borderId="10" xfId="0" applyFont="1" applyFill="1" applyBorder="1" applyAlignment="1">
      <alignment horizontal="center" vertical="center" wrapText="1"/>
    </xf>
    <xf numFmtId="0" fontId="58" fillId="19" borderId="22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76" fillId="11" borderId="3" xfId="0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horizontal="center" vertical="center" wrapText="1"/>
    </xf>
    <xf numFmtId="0" fontId="76" fillId="11" borderId="8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75" fillId="27" borderId="9" xfId="0" applyFont="1" applyFill="1" applyBorder="1" applyAlignment="1">
      <alignment horizontal="center" vertical="center" wrapText="1"/>
    </xf>
    <xf numFmtId="0" fontId="75" fillId="27" borderId="10" xfId="0" applyFont="1" applyFill="1" applyBorder="1" applyAlignment="1">
      <alignment horizontal="center" vertical="center" wrapText="1"/>
    </xf>
    <xf numFmtId="0" fontId="75" fillId="27" borderId="2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18" fillId="36" borderId="3" xfId="0" applyFont="1" applyFill="1" applyBorder="1" applyAlignment="1">
      <alignment horizontal="center" vertical="center" wrapText="1"/>
    </xf>
    <xf numFmtId="0" fontId="18" fillId="36" borderId="2" xfId="0" applyFont="1" applyFill="1" applyBorder="1" applyAlignment="1">
      <alignment horizontal="center" vertical="center" wrapText="1"/>
    </xf>
    <xf numFmtId="0" fontId="75" fillId="37" borderId="9" xfId="0" applyFont="1" applyFill="1" applyBorder="1" applyAlignment="1">
      <alignment horizontal="center" vertical="center" wrapText="1"/>
    </xf>
    <xf numFmtId="0" fontId="75" fillId="38" borderId="9" xfId="0" applyFont="1" applyFill="1" applyBorder="1" applyAlignment="1">
      <alignment horizontal="center" vertical="center" wrapText="1"/>
    </xf>
    <xf numFmtId="0" fontId="18" fillId="36" borderId="6" xfId="0" applyFont="1" applyFill="1" applyBorder="1" applyAlignment="1">
      <alignment horizontal="center" vertical="center" wrapText="1"/>
    </xf>
    <xf numFmtId="0" fontId="18" fillId="36" borderId="7" xfId="0" applyFont="1" applyFill="1" applyBorder="1" applyAlignment="1">
      <alignment horizontal="center" vertical="center" wrapText="1"/>
    </xf>
    <xf numFmtId="0" fontId="75" fillId="37" borderId="10" xfId="0" applyFont="1" applyFill="1" applyBorder="1" applyAlignment="1">
      <alignment horizontal="center" vertical="center" wrapText="1"/>
    </xf>
    <xf numFmtId="0" fontId="75" fillId="38" borderId="10" xfId="0" applyFont="1" applyFill="1" applyBorder="1" applyAlignment="1">
      <alignment horizontal="center" vertical="center" wrapText="1"/>
    </xf>
    <xf numFmtId="0" fontId="18" fillId="36" borderId="8" xfId="0" applyFont="1" applyFill="1" applyBorder="1" applyAlignment="1">
      <alignment horizontal="center" vertical="center" wrapText="1"/>
    </xf>
    <xf numFmtId="0" fontId="18" fillId="36" borderId="12" xfId="0" applyFont="1" applyFill="1" applyBorder="1" applyAlignment="1">
      <alignment horizontal="center" vertical="center" wrapText="1"/>
    </xf>
    <xf numFmtId="0" fontId="75" fillId="37" borderId="22" xfId="0" applyFont="1" applyFill="1" applyBorder="1" applyAlignment="1">
      <alignment horizontal="center" vertical="center" wrapText="1"/>
    </xf>
    <xf numFmtId="0" fontId="75" fillId="38" borderId="2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0" fontId="93" fillId="25" borderId="9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horizontal="center" vertical="center" wrapText="1"/>
    </xf>
    <xf numFmtId="0" fontId="2" fillId="40" borderId="7" xfId="0" applyFont="1" applyFill="1" applyBorder="1" applyAlignment="1">
      <alignment horizontal="center" vertical="center" wrapText="1"/>
    </xf>
    <xf numFmtId="0" fontId="93" fillId="25" borderId="10" xfId="0" applyFont="1" applyFill="1" applyBorder="1" applyAlignment="1">
      <alignment horizontal="center" vertical="center" wrapText="1"/>
    </xf>
    <xf numFmtId="0" fontId="2" fillId="40" borderId="8" xfId="0" applyFont="1" applyFill="1" applyBorder="1" applyAlignment="1">
      <alignment horizontal="center" vertical="center" wrapText="1"/>
    </xf>
    <xf numFmtId="0" fontId="2" fillId="40" borderId="12" xfId="0" applyFont="1" applyFill="1" applyBorder="1" applyAlignment="1">
      <alignment horizontal="center" vertical="center" wrapText="1"/>
    </xf>
    <xf numFmtId="0" fontId="14" fillId="40" borderId="3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93" fillId="25" borderId="22" xfId="0" applyFont="1" applyFill="1" applyBorder="1" applyAlignment="1">
      <alignment horizontal="center" vertical="center" wrapText="1"/>
    </xf>
  </cellXfs>
  <cellStyles count="3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5"/>
  <sheetViews>
    <sheetView tabSelected="1" topLeftCell="A2" workbookViewId="0">
      <selection activeCell="M22" sqref="M22:Q23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393" t="s">
        <v>152</v>
      </c>
      <c r="C2" s="19"/>
      <c r="D2" s="20" t="s">
        <v>153</v>
      </c>
      <c r="E2" s="308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394"/>
      <c r="C3" s="25"/>
      <c r="D3" s="283" t="s">
        <v>154</v>
      </c>
      <c r="E3" s="309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394"/>
      <c r="C4" s="31"/>
      <c r="D4" s="32" t="s">
        <v>155</v>
      </c>
      <c r="E4" s="310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60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394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8"/>
      <c r="AI5" s="260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60" t="s">
        <v>61</v>
      </c>
    </row>
    <row r="7" spans="1:40" ht="12.75" customHeight="1" thickBot="1">
      <c r="A7" s="43"/>
      <c r="B7" s="44" t="s">
        <v>22</v>
      </c>
      <c r="C7" s="45"/>
      <c r="D7" s="414" t="s">
        <v>23</v>
      </c>
      <c r="E7" s="415"/>
      <c r="F7" s="43"/>
      <c r="G7" s="416" t="s">
        <v>24</v>
      </c>
      <c r="H7" s="417"/>
      <c r="I7" s="417"/>
      <c r="J7" s="417"/>
      <c r="K7" s="418"/>
      <c r="L7" s="45"/>
      <c r="M7" s="416" t="s">
        <v>25</v>
      </c>
      <c r="N7" s="417"/>
      <c r="O7" s="417"/>
      <c r="P7" s="417"/>
      <c r="Q7" s="418"/>
      <c r="R7" s="45"/>
      <c r="S7" s="416" t="s">
        <v>80</v>
      </c>
      <c r="T7" s="417"/>
      <c r="U7" s="417"/>
      <c r="V7" s="417"/>
      <c r="W7" s="418"/>
      <c r="X7" s="45"/>
      <c r="Y7" s="416" t="s">
        <v>26</v>
      </c>
      <c r="Z7" s="417"/>
      <c r="AA7" s="417"/>
      <c r="AB7" s="417"/>
      <c r="AC7" s="418"/>
      <c r="AD7" s="45"/>
      <c r="AE7" s="416" t="s">
        <v>27</v>
      </c>
      <c r="AF7" s="417"/>
      <c r="AG7" s="418"/>
      <c r="AH7" s="289"/>
    </row>
    <row r="8" spans="1:40" ht="12.75" customHeight="1" thickBot="1">
      <c r="A8" s="51"/>
      <c r="B8" s="290"/>
      <c r="C8" s="51"/>
      <c r="D8" s="419">
        <f>DATE(2015,11,8)</f>
        <v>42316</v>
      </c>
      <c r="E8" s="420"/>
      <c r="F8" s="291"/>
      <c r="G8" s="421">
        <f>D8+1</f>
        <v>42317</v>
      </c>
      <c r="H8" s="422"/>
      <c r="I8" s="422"/>
      <c r="J8" s="422"/>
      <c r="K8" s="423"/>
      <c r="L8" s="292"/>
      <c r="M8" s="421">
        <f>G8+1</f>
        <v>42318</v>
      </c>
      <c r="N8" s="422"/>
      <c r="O8" s="422"/>
      <c r="P8" s="422"/>
      <c r="Q8" s="423"/>
      <c r="R8" s="292"/>
      <c r="S8" s="421">
        <f>M8+1</f>
        <v>42319</v>
      </c>
      <c r="T8" s="422"/>
      <c r="U8" s="422"/>
      <c r="V8" s="422"/>
      <c r="W8" s="423"/>
      <c r="X8" s="292"/>
      <c r="Y8" s="421">
        <f>S8+1</f>
        <v>42320</v>
      </c>
      <c r="Z8" s="422"/>
      <c r="AA8" s="422"/>
      <c r="AB8" s="422"/>
      <c r="AC8" s="423"/>
      <c r="AD8" s="292"/>
      <c r="AE8" s="421">
        <f>Y8+1</f>
        <v>42321</v>
      </c>
      <c r="AF8" s="422"/>
      <c r="AG8" s="423"/>
      <c r="AH8" s="293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4"/>
      <c r="C10" s="18"/>
      <c r="D10" s="58"/>
      <c r="E10" s="58"/>
      <c r="F10" s="18"/>
      <c r="G10" s="311" t="s">
        <v>130</v>
      </c>
      <c r="H10" s="311" t="s">
        <v>131</v>
      </c>
      <c r="I10" s="311" t="s">
        <v>132</v>
      </c>
      <c r="J10" s="311" t="s">
        <v>133</v>
      </c>
      <c r="K10" s="311" t="s">
        <v>156</v>
      </c>
      <c r="L10" s="18"/>
      <c r="M10" s="311" t="s">
        <v>130</v>
      </c>
      <c r="N10" s="311" t="s">
        <v>131</v>
      </c>
      <c r="O10" s="311" t="s">
        <v>132</v>
      </c>
      <c r="P10" s="311" t="s">
        <v>133</v>
      </c>
      <c r="Q10" s="311" t="s">
        <v>156</v>
      </c>
      <c r="R10" s="18"/>
      <c r="S10" s="311" t="s">
        <v>130</v>
      </c>
      <c r="T10" s="311" t="s">
        <v>131</v>
      </c>
      <c r="U10" s="311" t="s">
        <v>132</v>
      </c>
      <c r="V10" s="311" t="s">
        <v>133</v>
      </c>
      <c r="W10" s="311" t="s">
        <v>156</v>
      </c>
      <c r="X10" s="18"/>
      <c r="Y10" s="311" t="s">
        <v>130</v>
      </c>
      <c r="Z10" s="311" t="s">
        <v>131</v>
      </c>
      <c r="AA10" s="311" t="s">
        <v>132</v>
      </c>
      <c r="AB10" s="311" t="s">
        <v>133</v>
      </c>
      <c r="AC10" s="311" t="s">
        <v>156</v>
      </c>
      <c r="AD10" s="18"/>
      <c r="AE10" s="57"/>
      <c r="AF10" s="58"/>
      <c r="AG10" s="295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424" t="s">
        <v>116</v>
      </c>
      <c r="T11" s="424"/>
      <c r="U11" s="424"/>
      <c r="V11" s="424"/>
      <c r="W11" s="425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374"/>
      <c r="T12" s="374"/>
      <c r="U12" s="374"/>
      <c r="V12" s="374"/>
      <c r="W12" s="375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470" t="s">
        <v>157</v>
      </c>
      <c r="H13" s="471"/>
      <c r="I13" s="402" t="s">
        <v>90</v>
      </c>
      <c r="J13" s="385" t="s">
        <v>92</v>
      </c>
      <c r="K13" s="399" t="s">
        <v>62</v>
      </c>
      <c r="L13" s="60"/>
      <c r="M13" s="358" t="s">
        <v>158</v>
      </c>
      <c r="N13" s="396" t="s">
        <v>126</v>
      </c>
      <c r="O13" s="399" t="s">
        <v>62</v>
      </c>
      <c r="P13" s="402" t="s">
        <v>90</v>
      </c>
      <c r="Q13" s="411" t="s">
        <v>103</v>
      </c>
      <c r="R13" s="62"/>
      <c r="S13" s="405" t="s">
        <v>159</v>
      </c>
      <c r="T13" s="396" t="s">
        <v>126</v>
      </c>
      <c r="U13" s="472" t="s">
        <v>160</v>
      </c>
      <c r="V13" s="473" t="s">
        <v>161</v>
      </c>
      <c r="W13" s="411" t="s">
        <v>103</v>
      </c>
      <c r="X13" s="62"/>
      <c r="Y13" s="358" t="s">
        <v>158</v>
      </c>
      <c r="Z13" s="396" t="s">
        <v>126</v>
      </c>
      <c r="AA13" s="472" t="s">
        <v>160</v>
      </c>
      <c r="AB13" s="411" t="s">
        <v>103</v>
      </c>
      <c r="AC13" s="439" t="s">
        <v>75</v>
      </c>
      <c r="AD13" s="60"/>
      <c r="AE13" s="57"/>
      <c r="AF13" s="58"/>
      <c r="AG13" s="59"/>
      <c r="AH13" s="60"/>
    </row>
    <row r="14" spans="1:40" ht="15" customHeight="1">
      <c r="A14" s="60"/>
      <c r="B14" s="61" t="s">
        <v>32</v>
      </c>
      <c r="C14" s="60"/>
      <c r="D14" s="58"/>
      <c r="E14" s="58"/>
      <c r="F14" s="60"/>
      <c r="G14" s="474"/>
      <c r="H14" s="475"/>
      <c r="I14" s="403"/>
      <c r="J14" s="386"/>
      <c r="K14" s="400"/>
      <c r="L14" s="60"/>
      <c r="M14" s="359"/>
      <c r="N14" s="397"/>
      <c r="O14" s="400"/>
      <c r="P14" s="403"/>
      <c r="Q14" s="412"/>
      <c r="R14" s="62"/>
      <c r="S14" s="406"/>
      <c r="T14" s="397"/>
      <c r="U14" s="476"/>
      <c r="V14" s="477"/>
      <c r="W14" s="412"/>
      <c r="X14" s="62"/>
      <c r="Y14" s="359"/>
      <c r="Z14" s="397"/>
      <c r="AA14" s="476"/>
      <c r="AB14" s="412"/>
      <c r="AC14" s="440"/>
      <c r="AD14" s="60"/>
      <c r="AE14" s="57"/>
      <c r="AF14" s="58"/>
      <c r="AG14" s="59"/>
      <c r="AH14" s="60"/>
    </row>
    <row r="15" spans="1:40" ht="15" customHeight="1">
      <c r="A15" s="60"/>
      <c r="B15" s="61" t="s">
        <v>33</v>
      </c>
      <c r="C15" s="60"/>
      <c r="D15" s="58"/>
      <c r="E15" s="58"/>
      <c r="F15" s="60"/>
      <c r="G15" s="474"/>
      <c r="H15" s="475"/>
      <c r="I15" s="403"/>
      <c r="J15" s="386"/>
      <c r="K15" s="400"/>
      <c r="L15" s="60"/>
      <c r="M15" s="359"/>
      <c r="N15" s="397"/>
      <c r="O15" s="400"/>
      <c r="P15" s="403"/>
      <c r="Q15" s="412"/>
      <c r="R15" s="62"/>
      <c r="S15" s="406"/>
      <c r="T15" s="397"/>
      <c r="U15" s="476"/>
      <c r="V15" s="477"/>
      <c r="W15" s="412"/>
      <c r="X15" s="62"/>
      <c r="Y15" s="359"/>
      <c r="Z15" s="397"/>
      <c r="AA15" s="476"/>
      <c r="AB15" s="412"/>
      <c r="AC15" s="440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478"/>
      <c r="H16" s="479"/>
      <c r="I16" s="404"/>
      <c r="J16" s="387"/>
      <c r="K16" s="401"/>
      <c r="L16" s="60"/>
      <c r="M16" s="360"/>
      <c r="N16" s="398"/>
      <c r="O16" s="401"/>
      <c r="P16" s="404"/>
      <c r="Q16" s="413"/>
      <c r="R16" s="62"/>
      <c r="S16" s="407"/>
      <c r="T16" s="398"/>
      <c r="U16" s="480"/>
      <c r="V16" s="481"/>
      <c r="W16" s="413"/>
      <c r="X16" s="62"/>
      <c r="Y16" s="360"/>
      <c r="Z16" s="398"/>
      <c r="AA16" s="480"/>
      <c r="AB16" s="413"/>
      <c r="AC16" s="441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376"/>
      <c r="E17" s="378"/>
      <c r="F17" s="66"/>
      <c r="G17" s="391" t="s">
        <v>36</v>
      </c>
      <c r="H17" s="392"/>
      <c r="I17" s="392"/>
      <c r="J17" s="392"/>
      <c r="K17" s="395"/>
      <c r="L17" s="66"/>
      <c r="M17" s="391" t="s">
        <v>36</v>
      </c>
      <c r="N17" s="392"/>
      <c r="O17" s="392"/>
      <c r="P17" s="392"/>
      <c r="Q17" s="395"/>
      <c r="R17" s="67"/>
      <c r="S17" s="391" t="s">
        <v>36</v>
      </c>
      <c r="T17" s="392"/>
      <c r="U17" s="392"/>
      <c r="V17" s="392"/>
      <c r="W17" s="395"/>
      <c r="X17" s="67"/>
      <c r="Y17" s="391" t="s">
        <v>36</v>
      </c>
      <c r="Z17" s="392"/>
      <c r="AA17" s="392"/>
      <c r="AB17" s="392"/>
      <c r="AC17" s="392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424" t="s">
        <v>162</v>
      </c>
      <c r="H18" s="424"/>
      <c r="I18" s="424"/>
      <c r="J18" s="424"/>
      <c r="K18" s="425"/>
      <c r="L18" s="60"/>
      <c r="M18" s="358" t="s">
        <v>158</v>
      </c>
      <c r="N18" s="396" t="s">
        <v>126</v>
      </c>
      <c r="O18" s="399" t="s">
        <v>62</v>
      </c>
      <c r="P18" s="385" t="s">
        <v>92</v>
      </c>
      <c r="Q18" s="439" t="s">
        <v>75</v>
      </c>
      <c r="R18" s="62"/>
      <c r="S18" s="424" t="s">
        <v>118</v>
      </c>
      <c r="T18" s="424"/>
      <c r="U18" s="424"/>
      <c r="V18" s="424"/>
      <c r="W18" s="424"/>
      <c r="X18" s="62"/>
      <c r="Y18" s="358" t="s">
        <v>158</v>
      </c>
      <c r="Z18" s="396" t="s">
        <v>126</v>
      </c>
      <c r="AA18" s="399" t="s">
        <v>62</v>
      </c>
      <c r="AB18" s="473" t="s">
        <v>161</v>
      </c>
      <c r="AC18" s="408" t="s">
        <v>81</v>
      </c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454"/>
      <c r="H19" s="454"/>
      <c r="I19" s="454"/>
      <c r="J19" s="454"/>
      <c r="K19" s="482"/>
      <c r="L19" s="60"/>
      <c r="M19" s="359"/>
      <c r="N19" s="397"/>
      <c r="O19" s="400"/>
      <c r="P19" s="386"/>
      <c r="Q19" s="440"/>
      <c r="R19" s="62"/>
      <c r="S19" s="374"/>
      <c r="T19" s="374"/>
      <c r="U19" s="374"/>
      <c r="V19" s="374"/>
      <c r="W19" s="374"/>
      <c r="X19" s="62"/>
      <c r="Y19" s="359"/>
      <c r="Z19" s="397"/>
      <c r="AA19" s="400"/>
      <c r="AB19" s="477"/>
      <c r="AC19" s="409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454"/>
      <c r="H20" s="454"/>
      <c r="I20" s="454"/>
      <c r="J20" s="454"/>
      <c r="K20" s="482"/>
      <c r="L20" s="60"/>
      <c r="M20" s="359"/>
      <c r="N20" s="397"/>
      <c r="O20" s="400"/>
      <c r="P20" s="386"/>
      <c r="Q20" s="440"/>
      <c r="R20" s="62"/>
      <c r="S20" s="459" t="s">
        <v>104</v>
      </c>
      <c r="T20" s="460"/>
      <c r="U20" s="460"/>
      <c r="V20" s="460"/>
      <c r="W20" s="461"/>
      <c r="X20" s="62"/>
      <c r="Y20" s="359"/>
      <c r="Z20" s="397"/>
      <c r="AA20" s="400"/>
      <c r="AB20" s="477"/>
      <c r="AC20" s="409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74"/>
      <c r="H21" s="374"/>
      <c r="I21" s="374"/>
      <c r="J21" s="374"/>
      <c r="K21" s="375"/>
      <c r="L21" s="60"/>
      <c r="M21" s="360"/>
      <c r="N21" s="398"/>
      <c r="O21" s="401"/>
      <c r="P21" s="387"/>
      <c r="Q21" s="441"/>
      <c r="R21" s="62"/>
      <c r="S21" s="462"/>
      <c r="T21" s="463"/>
      <c r="U21" s="463"/>
      <c r="V21" s="463"/>
      <c r="W21" s="464"/>
      <c r="X21" s="62"/>
      <c r="Y21" s="360"/>
      <c r="Z21" s="398"/>
      <c r="AA21" s="401"/>
      <c r="AB21" s="481"/>
      <c r="AC21" s="410"/>
      <c r="AD21" s="60"/>
      <c r="AE21" s="57"/>
      <c r="AF21" s="58"/>
      <c r="AG21" s="59"/>
      <c r="AH21" s="60"/>
    </row>
    <row r="22" spans="1:34" ht="12" customHeight="1" thickBot="1">
      <c r="A22" s="60"/>
      <c r="B22" s="64" t="s">
        <v>12</v>
      </c>
      <c r="C22" s="60"/>
      <c r="D22" s="58"/>
      <c r="E22" s="58"/>
      <c r="F22" s="60"/>
      <c r="G22" s="367" t="s">
        <v>127</v>
      </c>
      <c r="H22" s="368"/>
      <c r="I22" s="368"/>
      <c r="J22" s="368"/>
      <c r="K22" s="369"/>
      <c r="L22" s="51"/>
      <c r="M22" s="367" t="s">
        <v>127</v>
      </c>
      <c r="N22" s="368"/>
      <c r="O22" s="368"/>
      <c r="P22" s="368"/>
      <c r="Q22" s="369"/>
      <c r="R22" s="65"/>
      <c r="S22" s="367" t="s">
        <v>127</v>
      </c>
      <c r="T22" s="368"/>
      <c r="U22" s="368"/>
      <c r="V22" s="368"/>
      <c r="W22" s="369"/>
      <c r="X22" s="65"/>
      <c r="Y22" s="367" t="s">
        <v>127</v>
      </c>
      <c r="Z22" s="368"/>
      <c r="AA22" s="368"/>
      <c r="AB22" s="368"/>
      <c r="AC22" s="369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370"/>
      <c r="H23" s="371"/>
      <c r="I23" s="371"/>
      <c r="J23" s="371"/>
      <c r="K23" s="372"/>
      <c r="L23" s="51"/>
      <c r="M23" s="370"/>
      <c r="N23" s="371"/>
      <c r="O23" s="371"/>
      <c r="P23" s="371"/>
      <c r="Q23" s="372"/>
      <c r="R23" s="65"/>
      <c r="S23" s="370"/>
      <c r="T23" s="371"/>
      <c r="U23" s="371"/>
      <c r="V23" s="371"/>
      <c r="W23" s="372"/>
      <c r="X23" s="65"/>
      <c r="Y23" s="370"/>
      <c r="Z23" s="371"/>
      <c r="AA23" s="371"/>
      <c r="AB23" s="371"/>
      <c r="AC23" s="372"/>
      <c r="AD23" s="51"/>
      <c r="AE23" s="470" t="s">
        <v>163</v>
      </c>
      <c r="AF23" s="483"/>
      <c r="AG23" s="471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358" t="s">
        <v>158</v>
      </c>
      <c r="H24" s="361" t="s">
        <v>91</v>
      </c>
      <c r="I24" s="402" t="s">
        <v>90</v>
      </c>
      <c r="J24" s="385" t="s">
        <v>92</v>
      </c>
      <c r="K24" s="408" t="s">
        <v>81</v>
      </c>
      <c r="L24" s="60"/>
      <c r="M24" s="382" t="s">
        <v>95</v>
      </c>
      <c r="N24" s="379" t="s">
        <v>164</v>
      </c>
      <c r="O24" s="429" t="s">
        <v>117</v>
      </c>
      <c r="P24" s="385" t="s">
        <v>92</v>
      </c>
      <c r="Q24" s="382" t="s">
        <v>124</v>
      </c>
      <c r="R24" s="62"/>
      <c r="S24" s="358" t="s">
        <v>158</v>
      </c>
      <c r="T24" s="361" t="s">
        <v>91</v>
      </c>
      <c r="U24" s="429" t="s">
        <v>117</v>
      </c>
      <c r="V24" s="385" t="s">
        <v>92</v>
      </c>
      <c r="W24" s="408" t="s">
        <v>81</v>
      </c>
      <c r="X24" s="62"/>
      <c r="Y24" s="405" t="s">
        <v>159</v>
      </c>
      <c r="Z24" s="361" t="s">
        <v>91</v>
      </c>
      <c r="AA24" s="402" t="s">
        <v>90</v>
      </c>
      <c r="AB24" s="385" t="s">
        <v>92</v>
      </c>
      <c r="AC24" s="388" t="s">
        <v>93</v>
      </c>
      <c r="AD24" s="60"/>
      <c r="AE24" s="474"/>
      <c r="AF24" s="484"/>
      <c r="AG24" s="475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359"/>
      <c r="H25" s="362"/>
      <c r="I25" s="403"/>
      <c r="J25" s="386"/>
      <c r="K25" s="409"/>
      <c r="L25" s="60"/>
      <c r="M25" s="383"/>
      <c r="N25" s="380"/>
      <c r="O25" s="430"/>
      <c r="P25" s="386"/>
      <c r="Q25" s="383"/>
      <c r="R25" s="62"/>
      <c r="S25" s="359"/>
      <c r="T25" s="362"/>
      <c r="U25" s="430"/>
      <c r="V25" s="386"/>
      <c r="W25" s="409"/>
      <c r="X25" s="62"/>
      <c r="Y25" s="406"/>
      <c r="Z25" s="362"/>
      <c r="AA25" s="403"/>
      <c r="AB25" s="386"/>
      <c r="AC25" s="389"/>
      <c r="AD25" s="60"/>
      <c r="AE25" s="474"/>
      <c r="AF25" s="484"/>
      <c r="AG25" s="475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359"/>
      <c r="H26" s="362"/>
      <c r="I26" s="403"/>
      <c r="J26" s="386"/>
      <c r="K26" s="409"/>
      <c r="L26" s="60"/>
      <c r="M26" s="383"/>
      <c r="N26" s="380"/>
      <c r="O26" s="430"/>
      <c r="P26" s="386"/>
      <c r="Q26" s="383"/>
      <c r="R26" s="62"/>
      <c r="S26" s="359"/>
      <c r="T26" s="362"/>
      <c r="U26" s="430"/>
      <c r="V26" s="386"/>
      <c r="W26" s="409"/>
      <c r="X26" s="62"/>
      <c r="Y26" s="406"/>
      <c r="Z26" s="362"/>
      <c r="AA26" s="403"/>
      <c r="AB26" s="386"/>
      <c r="AC26" s="389"/>
      <c r="AD26" s="60"/>
      <c r="AE26" s="474"/>
      <c r="AF26" s="484"/>
      <c r="AG26" s="475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360"/>
      <c r="H27" s="363"/>
      <c r="I27" s="404"/>
      <c r="J27" s="387"/>
      <c r="K27" s="410"/>
      <c r="L27" s="66"/>
      <c r="M27" s="384"/>
      <c r="N27" s="381"/>
      <c r="O27" s="431"/>
      <c r="P27" s="387"/>
      <c r="Q27" s="384"/>
      <c r="R27" s="67"/>
      <c r="S27" s="360"/>
      <c r="T27" s="363"/>
      <c r="U27" s="431"/>
      <c r="V27" s="387"/>
      <c r="W27" s="410"/>
      <c r="X27" s="67"/>
      <c r="Y27" s="407"/>
      <c r="Z27" s="363"/>
      <c r="AA27" s="404"/>
      <c r="AB27" s="387"/>
      <c r="AC27" s="390"/>
      <c r="AD27" s="66"/>
      <c r="AE27" s="474"/>
      <c r="AF27" s="484"/>
      <c r="AG27" s="475"/>
      <c r="AH27" s="66"/>
    </row>
    <row r="28" spans="1:34" ht="13" thickBot="1">
      <c r="A28" s="66"/>
      <c r="B28" s="68" t="s">
        <v>45</v>
      </c>
      <c r="C28" s="66"/>
      <c r="D28" s="376" t="s">
        <v>36</v>
      </c>
      <c r="E28" s="378"/>
      <c r="F28" s="66"/>
      <c r="G28" s="376" t="s">
        <v>36</v>
      </c>
      <c r="H28" s="377"/>
      <c r="I28" s="377"/>
      <c r="J28" s="377"/>
      <c r="K28" s="378"/>
      <c r="L28" s="66"/>
      <c r="M28" s="391" t="s">
        <v>36</v>
      </c>
      <c r="N28" s="392"/>
      <c r="O28" s="392"/>
      <c r="P28" s="392"/>
      <c r="Q28" s="395"/>
      <c r="R28" s="67"/>
      <c r="S28" s="391" t="s">
        <v>36</v>
      </c>
      <c r="T28" s="392"/>
      <c r="U28" s="392"/>
      <c r="V28" s="392"/>
      <c r="W28" s="395"/>
      <c r="X28" s="67"/>
      <c r="Y28" s="391" t="s">
        <v>36</v>
      </c>
      <c r="Z28" s="392"/>
      <c r="AA28" s="392"/>
      <c r="AB28" s="392"/>
      <c r="AC28" s="395"/>
      <c r="AD28" s="66"/>
      <c r="AE28" s="474"/>
      <c r="AF28" s="484"/>
      <c r="AG28" s="475"/>
      <c r="AH28" s="66"/>
    </row>
    <row r="29" spans="1:34" ht="12" customHeight="1">
      <c r="A29" s="69"/>
      <c r="B29" s="61" t="s">
        <v>46</v>
      </c>
      <c r="C29" s="69"/>
      <c r="D29" s="433" t="s">
        <v>119</v>
      </c>
      <c r="E29" s="434"/>
      <c r="F29" s="69"/>
      <c r="G29" s="358" t="s">
        <v>158</v>
      </c>
      <c r="H29" s="485" t="s">
        <v>165</v>
      </c>
      <c r="I29" s="402" t="s">
        <v>90</v>
      </c>
      <c r="J29" s="429" t="s">
        <v>117</v>
      </c>
      <c r="K29" s="388" t="s">
        <v>93</v>
      </c>
      <c r="L29" s="69"/>
      <c r="M29" s="405" t="s">
        <v>159</v>
      </c>
      <c r="N29" s="361" t="s">
        <v>91</v>
      </c>
      <c r="O29" s="429" t="s">
        <v>117</v>
      </c>
      <c r="P29" s="385" t="s">
        <v>92</v>
      </c>
      <c r="Q29" s="408" t="s">
        <v>81</v>
      </c>
      <c r="R29" s="70"/>
      <c r="S29" s="358" t="s">
        <v>158</v>
      </c>
      <c r="T29" s="379" t="s">
        <v>164</v>
      </c>
      <c r="U29" s="429" t="s">
        <v>117</v>
      </c>
      <c r="V29" s="385" t="s">
        <v>92</v>
      </c>
      <c r="W29" s="382" t="s">
        <v>124</v>
      </c>
      <c r="X29" s="70"/>
      <c r="Y29" s="426"/>
      <c r="Z29" s="396" t="s">
        <v>126</v>
      </c>
      <c r="AA29" s="402" t="s">
        <v>90</v>
      </c>
      <c r="AB29" s="385" t="s">
        <v>92</v>
      </c>
      <c r="AC29" s="408" t="s">
        <v>81</v>
      </c>
      <c r="AD29" s="69"/>
      <c r="AE29" s="474"/>
      <c r="AF29" s="484"/>
      <c r="AG29" s="475"/>
      <c r="AH29" s="69"/>
    </row>
    <row r="30" spans="1:34" ht="13" customHeight="1">
      <c r="A30" s="69"/>
      <c r="B30" s="63" t="s">
        <v>47</v>
      </c>
      <c r="C30" s="69"/>
      <c r="D30" s="435"/>
      <c r="E30" s="436"/>
      <c r="F30" s="69"/>
      <c r="G30" s="359"/>
      <c r="H30" s="486"/>
      <c r="I30" s="403"/>
      <c r="J30" s="430"/>
      <c r="K30" s="389"/>
      <c r="L30" s="69"/>
      <c r="M30" s="406"/>
      <c r="N30" s="362"/>
      <c r="O30" s="430"/>
      <c r="P30" s="386"/>
      <c r="Q30" s="409"/>
      <c r="R30" s="70"/>
      <c r="S30" s="359"/>
      <c r="T30" s="380"/>
      <c r="U30" s="430"/>
      <c r="V30" s="386"/>
      <c r="W30" s="383"/>
      <c r="X30" s="70"/>
      <c r="Y30" s="427"/>
      <c r="Z30" s="397"/>
      <c r="AA30" s="403"/>
      <c r="AB30" s="386"/>
      <c r="AC30" s="409"/>
      <c r="AD30" s="69"/>
      <c r="AE30" s="474"/>
      <c r="AF30" s="484"/>
      <c r="AG30" s="475"/>
      <c r="AH30" s="69"/>
    </row>
    <row r="31" spans="1:34" ht="13" customHeight="1" thickBot="1">
      <c r="A31" s="69"/>
      <c r="B31" s="63" t="s">
        <v>48</v>
      </c>
      <c r="C31" s="69"/>
      <c r="D31" s="437"/>
      <c r="E31" s="438"/>
      <c r="F31" s="69"/>
      <c r="G31" s="359"/>
      <c r="H31" s="486"/>
      <c r="I31" s="403"/>
      <c r="J31" s="430"/>
      <c r="K31" s="389"/>
      <c r="L31" s="69"/>
      <c r="M31" s="406"/>
      <c r="N31" s="362"/>
      <c r="O31" s="430"/>
      <c r="P31" s="386"/>
      <c r="Q31" s="409"/>
      <c r="R31" s="70"/>
      <c r="S31" s="359"/>
      <c r="T31" s="380"/>
      <c r="U31" s="430"/>
      <c r="V31" s="386"/>
      <c r="W31" s="383"/>
      <c r="X31" s="70"/>
      <c r="Y31" s="427"/>
      <c r="Z31" s="397"/>
      <c r="AA31" s="403"/>
      <c r="AB31" s="386"/>
      <c r="AC31" s="409"/>
      <c r="AD31" s="69"/>
      <c r="AE31" s="474"/>
      <c r="AF31" s="484"/>
      <c r="AG31" s="475"/>
      <c r="AH31" s="69"/>
    </row>
    <row r="32" spans="1:34" ht="12" customHeight="1" thickBot="1">
      <c r="A32" s="69"/>
      <c r="B32" s="63" t="s">
        <v>8</v>
      </c>
      <c r="C32" s="69"/>
      <c r="D32" s="442" t="s">
        <v>29</v>
      </c>
      <c r="E32" s="443"/>
      <c r="F32" s="69"/>
      <c r="G32" s="360"/>
      <c r="H32" s="487"/>
      <c r="I32" s="404"/>
      <c r="J32" s="431"/>
      <c r="K32" s="390"/>
      <c r="L32" s="69"/>
      <c r="M32" s="407"/>
      <c r="N32" s="363"/>
      <c r="O32" s="431"/>
      <c r="P32" s="387"/>
      <c r="Q32" s="410"/>
      <c r="R32" s="70"/>
      <c r="S32" s="360"/>
      <c r="T32" s="381"/>
      <c r="U32" s="431"/>
      <c r="V32" s="387"/>
      <c r="W32" s="384"/>
      <c r="X32" s="70"/>
      <c r="Y32" s="428"/>
      <c r="Z32" s="398"/>
      <c r="AA32" s="404"/>
      <c r="AB32" s="387"/>
      <c r="AC32" s="410"/>
      <c r="AD32" s="69"/>
      <c r="AE32" s="478"/>
      <c r="AF32" s="488"/>
      <c r="AG32" s="479"/>
      <c r="AH32" s="69"/>
    </row>
    <row r="33" spans="1:34" ht="13" customHeight="1" thickBot="1">
      <c r="A33" s="69"/>
      <c r="B33" s="64" t="s">
        <v>11</v>
      </c>
      <c r="C33" s="69"/>
      <c r="D33" s="444"/>
      <c r="E33" s="445"/>
      <c r="F33" s="69"/>
      <c r="G33" s="489" t="s">
        <v>166</v>
      </c>
      <c r="H33" s="490"/>
      <c r="I33" s="367" t="s">
        <v>14</v>
      </c>
      <c r="J33" s="368"/>
      <c r="K33" s="369"/>
      <c r="L33" s="69"/>
      <c r="M33" s="491" t="s">
        <v>167</v>
      </c>
      <c r="N33" s="492" t="s">
        <v>36</v>
      </c>
      <c r="O33" s="493"/>
      <c r="P33" s="493"/>
      <c r="Q33" s="494"/>
      <c r="R33" s="70"/>
      <c r="S33" s="391" t="s">
        <v>36</v>
      </c>
      <c r="T33" s="392"/>
      <c r="U33" s="392"/>
      <c r="V33" s="392"/>
      <c r="W33" s="392"/>
      <c r="X33" s="70"/>
      <c r="Y33" s="391" t="s">
        <v>36</v>
      </c>
      <c r="Z33" s="392"/>
      <c r="AA33" s="392"/>
      <c r="AB33" s="392"/>
      <c r="AC33" s="392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367" t="s">
        <v>14</v>
      </c>
      <c r="E34" s="369"/>
      <c r="F34" s="69"/>
      <c r="G34" s="495"/>
      <c r="H34" s="496"/>
      <c r="I34" s="455"/>
      <c r="J34" s="456"/>
      <c r="K34" s="457"/>
      <c r="L34" s="72"/>
      <c r="M34" s="497"/>
      <c r="N34" s="364" t="s">
        <v>120</v>
      </c>
      <c r="O34" s="364" t="s">
        <v>120</v>
      </c>
      <c r="P34" s="364" t="s">
        <v>120</v>
      </c>
      <c r="Q34" s="364" t="s">
        <v>120</v>
      </c>
      <c r="R34" s="70"/>
      <c r="S34" s="446" t="s">
        <v>168</v>
      </c>
      <c r="T34" s="447"/>
      <c r="U34" s="447"/>
      <c r="V34" s="447"/>
      <c r="W34" s="447"/>
      <c r="X34" s="71"/>
      <c r="Y34" s="452" t="s">
        <v>105</v>
      </c>
      <c r="Z34" s="424"/>
      <c r="AA34" s="424"/>
      <c r="AB34" s="424"/>
      <c r="AC34" s="424"/>
      <c r="AD34" s="72"/>
      <c r="AE34" s="57"/>
      <c r="AF34" s="58"/>
      <c r="AG34" s="58"/>
      <c r="AH34" s="69"/>
    </row>
    <row r="35" spans="1:34" ht="13" customHeight="1" thickBot="1">
      <c r="A35" s="73"/>
      <c r="B35" s="64" t="s">
        <v>50</v>
      </c>
      <c r="C35" s="73"/>
      <c r="D35" s="455"/>
      <c r="E35" s="457"/>
      <c r="F35" s="73"/>
      <c r="G35" s="498"/>
      <c r="H35" s="499"/>
      <c r="I35" s="370"/>
      <c r="J35" s="371"/>
      <c r="K35" s="372"/>
      <c r="L35" s="76"/>
      <c r="M35" s="497"/>
      <c r="N35" s="365"/>
      <c r="O35" s="365"/>
      <c r="P35" s="365"/>
      <c r="Q35" s="365"/>
      <c r="R35" s="74"/>
      <c r="S35" s="448"/>
      <c r="T35" s="449"/>
      <c r="U35" s="449"/>
      <c r="V35" s="449"/>
      <c r="W35" s="449"/>
      <c r="X35" s="75"/>
      <c r="Y35" s="453"/>
      <c r="Z35" s="454"/>
      <c r="AA35" s="454"/>
      <c r="AB35" s="454"/>
      <c r="AC35" s="454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2"/>
      <c r="D36" s="370"/>
      <c r="E36" s="372"/>
      <c r="F36" s="77"/>
      <c r="G36" s="500" t="s">
        <v>169</v>
      </c>
      <c r="H36" s="490"/>
      <c r="I36" s="501"/>
      <c r="J36" s="501"/>
      <c r="K36" s="501"/>
      <c r="L36" s="78"/>
      <c r="M36" s="497"/>
      <c r="N36" s="365"/>
      <c r="O36" s="365"/>
      <c r="P36" s="365"/>
      <c r="Q36" s="365"/>
      <c r="R36" s="79"/>
      <c r="S36" s="448"/>
      <c r="T36" s="449"/>
      <c r="U36" s="449"/>
      <c r="V36" s="449"/>
      <c r="W36" s="449"/>
      <c r="X36" s="80"/>
      <c r="Y36" s="453"/>
      <c r="Z36" s="454"/>
      <c r="AA36" s="454"/>
      <c r="AB36" s="454"/>
      <c r="AC36" s="454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495"/>
      <c r="H37" s="496"/>
      <c r="I37" s="502"/>
      <c r="J37" s="502"/>
      <c r="K37" s="502"/>
      <c r="L37" s="83"/>
      <c r="M37" s="503"/>
      <c r="N37" s="366"/>
      <c r="O37" s="366"/>
      <c r="P37" s="366"/>
      <c r="Q37" s="366"/>
      <c r="R37" s="84"/>
      <c r="S37" s="448"/>
      <c r="T37" s="449"/>
      <c r="U37" s="449"/>
      <c r="V37" s="449"/>
      <c r="W37" s="449"/>
      <c r="X37" s="85"/>
      <c r="Y37" s="373"/>
      <c r="Z37" s="374"/>
      <c r="AA37" s="374"/>
      <c r="AB37" s="374"/>
      <c r="AC37" s="374"/>
      <c r="AD37" s="83"/>
      <c r="AE37" s="86"/>
      <c r="AF37" s="58"/>
      <c r="AG37" s="58"/>
      <c r="AH37" s="81"/>
    </row>
    <row r="38" spans="1:34" ht="13" customHeight="1" thickBot="1">
      <c r="A38" s="81"/>
      <c r="B38" s="87" t="s">
        <v>53</v>
      </c>
      <c r="C38" s="81"/>
      <c r="D38" s="58"/>
      <c r="E38" s="58"/>
      <c r="F38" s="81"/>
      <c r="G38" s="498"/>
      <c r="H38" s="499"/>
      <c r="I38" s="502"/>
      <c r="J38" s="502"/>
      <c r="K38" s="502"/>
      <c r="L38" s="83"/>
      <c r="M38" s="367" t="s">
        <v>14</v>
      </c>
      <c r="N38" s="368"/>
      <c r="O38" s="368"/>
      <c r="P38" s="368"/>
      <c r="Q38" s="368"/>
      <c r="R38" s="88"/>
      <c r="S38" s="448"/>
      <c r="T38" s="449"/>
      <c r="U38" s="449"/>
      <c r="V38" s="449"/>
      <c r="W38" s="449"/>
      <c r="X38" s="85"/>
      <c r="Y38" s="367" t="s">
        <v>14</v>
      </c>
      <c r="Z38" s="368"/>
      <c r="AA38" s="368"/>
      <c r="AB38" s="368"/>
      <c r="AC38" s="369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500" t="s">
        <v>170</v>
      </c>
      <c r="H39" s="490"/>
      <c r="I39" s="502"/>
      <c r="J39" s="502"/>
      <c r="K39" s="502"/>
      <c r="L39" s="83"/>
      <c r="M39" s="455"/>
      <c r="N39" s="456"/>
      <c r="O39" s="456"/>
      <c r="P39" s="456"/>
      <c r="Q39" s="456"/>
      <c r="R39" s="88"/>
      <c r="S39" s="448"/>
      <c r="T39" s="449"/>
      <c r="U39" s="449"/>
      <c r="V39" s="449"/>
      <c r="W39" s="449"/>
      <c r="X39" s="85"/>
      <c r="Y39" s="455"/>
      <c r="Z39" s="456"/>
      <c r="AA39" s="456"/>
      <c r="AB39" s="456"/>
      <c r="AC39" s="457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495"/>
      <c r="H40" s="496"/>
      <c r="I40" s="502"/>
      <c r="J40" s="502"/>
      <c r="K40" s="502"/>
      <c r="L40" s="90"/>
      <c r="M40" s="370"/>
      <c r="N40" s="371"/>
      <c r="O40" s="371"/>
      <c r="P40" s="371"/>
      <c r="Q40" s="371"/>
      <c r="R40" s="85"/>
      <c r="S40" s="450"/>
      <c r="T40" s="451"/>
      <c r="U40" s="451"/>
      <c r="V40" s="451"/>
      <c r="W40" s="451"/>
      <c r="X40" s="85"/>
      <c r="Y40" s="370"/>
      <c r="Z40" s="371"/>
      <c r="AA40" s="371"/>
      <c r="AB40" s="371"/>
      <c r="AC40" s="372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4"/>
      <c r="E41" s="58"/>
      <c r="F41" s="92"/>
      <c r="G41" s="498"/>
      <c r="H41" s="499"/>
      <c r="I41" s="96"/>
      <c r="J41" s="96"/>
      <c r="K41" s="96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61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6"/>
      <c r="D45" s="296"/>
      <c r="E45" s="298" t="s">
        <v>91</v>
      </c>
      <c r="F45" s="315"/>
      <c r="G45" s="316" t="s">
        <v>96</v>
      </c>
      <c r="H45" s="317"/>
      <c r="I45" s="317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8" t="s">
        <v>56</v>
      </c>
      <c r="W45" s="319" t="s">
        <v>76</v>
      </c>
      <c r="X45" s="320"/>
      <c r="Y45" s="320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7"/>
      <c r="D46" s="297"/>
      <c r="E46" s="321" t="s">
        <v>134</v>
      </c>
      <c r="F46" s="322"/>
      <c r="G46" s="323" t="s">
        <v>135</v>
      </c>
      <c r="H46" s="324"/>
      <c r="I46" s="324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5" t="s">
        <v>1</v>
      </c>
      <c r="W46" s="326" t="s">
        <v>77</v>
      </c>
      <c r="X46" s="327"/>
      <c r="Y46" s="327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8"/>
      <c r="E47" s="328" t="s">
        <v>70</v>
      </c>
      <c r="F47" s="125"/>
      <c r="G47" s="329" t="s">
        <v>78</v>
      </c>
      <c r="H47" s="330"/>
      <c r="I47" s="330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31" t="s">
        <v>73</v>
      </c>
      <c r="W47" s="332" t="s">
        <v>74</v>
      </c>
      <c r="X47" s="333"/>
      <c r="Y47" s="333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9"/>
      <c r="E48" s="334" t="s">
        <v>81</v>
      </c>
      <c r="F48" s="128"/>
      <c r="G48" s="335" t="s">
        <v>82</v>
      </c>
      <c r="H48" s="336"/>
      <c r="I48" s="336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7" t="s">
        <v>15</v>
      </c>
      <c r="W48" s="338" t="s">
        <v>136</v>
      </c>
      <c r="X48" s="333"/>
      <c r="Y48" s="333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300"/>
      <c r="E49" s="298" t="s">
        <v>94</v>
      </c>
      <c r="F49" s="128"/>
      <c r="G49" s="339" t="s">
        <v>97</v>
      </c>
      <c r="H49" s="336"/>
      <c r="I49" s="340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41"/>
      <c r="W49" s="339"/>
      <c r="X49" s="333"/>
      <c r="Y49" s="333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6"/>
      <c r="D50" s="298"/>
      <c r="E50" s="342" t="s">
        <v>103</v>
      </c>
      <c r="F50" s="128"/>
      <c r="G50" s="339" t="s">
        <v>106</v>
      </c>
      <c r="H50" s="340"/>
      <c r="I50" s="333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43" t="s">
        <v>137</v>
      </c>
      <c r="W50" s="344" t="s">
        <v>138</v>
      </c>
      <c r="X50" s="330"/>
      <c r="Y50" s="330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70"/>
      <c r="D51" s="301"/>
      <c r="E51" s="342" t="s">
        <v>122</v>
      </c>
      <c r="F51" s="128"/>
      <c r="G51" s="339" t="s">
        <v>123</v>
      </c>
      <c r="H51" s="330"/>
      <c r="I51" s="330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43" t="s">
        <v>121</v>
      </c>
      <c r="W51" s="344" t="s">
        <v>139</v>
      </c>
      <c r="X51" s="345"/>
      <c r="Y51" s="345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70"/>
      <c r="D52" s="301"/>
      <c r="E52" s="343" t="s">
        <v>71</v>
      </c>
      <c r="F52" s="115"/>
      <c r="G52" s="346" t="s">
        <v>98</v>
      </c>
      <c r="H52" s="330"/>
      <c r="I52" s="330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43" t="s">
        <v>99</v>
      </c>
      <c r="W52" s="344" t="s">
        <v>100</v>
      </c>
      <c r="X52" s="347"/>
      <c r="Y52" s="347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2"/>
      <c r="E53" s="348" t="s">
        <v>62</v>
      </c>
      <c r="F53" s="128"/>
      <c r="G53" s="349" t="s">
        <v>79</v>
      </c>
      <c r="H53" s="333"/>
      <c r="I53" s="330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43" t="s">
        <v>75</v>
      </c>
      <c r="W53" s="344" t="s">
        <v>140</v>
      </c>
      <c r="X53" s="347"/>
      <c r="Y53" s="347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3"/>
      <c r="E54" s="341" t="s">
        <v>83</v>
      </c>
      <c r="F54" s="128"/>
      <c r="G54" s="350" t="s">
        <v>84</v>
      </c>
      <c r="H54" s="333"/>
      <c r="I54" s="330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43" t="s">
        <v>87</v>
      </c>
      <c r="W54" s="344" t="s">
        <v>88</v>
      </c>
      <c r="X54" s="351"/>
      <c r="Y54" s="351"/>
      <c r="Z54" s="313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 ht="13" thickBot="1">
      <c r="A55" s="107"/>
      <c r="B55" s="138"/>
      <c r="C55" s="259"/>
      <c r="D55" s="304"/>
      <c r="E55" s="302" t="s">
        <v>141</v>
      </c>
      <c r="F55" s="128"/>
      <c r="G55" s="352" t="s">
        <v>142</v>
      </c>
      <c r="H55" s="268"/>
      <c r="I55" s="139"/>
      <c r="J55" s="139"/>
      <c r="K55" s="139"/>
      <c r="L55" s="139"/>
      <c r="M55" s="139"/>
      <c r="N55" s="139"/>
      <c r="O55" s="139"/>
      <c r="P55" s="139"/>
      <c r="Q55" s="140"/>
      <c r="R55" s="110"/>
      <c r="S55" s="110"/>
      <c r="T55" s="110"/>
      <c r="U55" s="218"/>
      <c r="V55" s="343" t="s">
        <v>171</v>
      </c>
      <c r="W55" s="353" t="s">
        <v>143</v>
      </c>
      <c r="X55" s="354"/>
      <c r="Y55" s="354"/>
      <c r="Z55" s="142"/>
      <c r="AA55" s="142"/>
      <c r="AB55" s="142"/>
      <c r="AC55" s="142"/>
      <c r="AD55" s="142"/>
      <c r="AE55" s="142"/>
      <c r="AF55" s="143"/>
      <c r="AG55" s="141"/>
      <c r="AH55" s="107"/>
    </row>
    <row r="56" spans="1:34" s="11" customFormat="1" ht="13" thickBot="1">
      <c r="A56" s="219"/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7"/>
      <c r="AF56" s="147"/>
      <c r="AG56" s="146"/>
      <c r="AH56" s="107"/>
    </row>
    <row r="57" spans="1:34" s="11" customFormat="1" ht="13" thickBot="1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107"/>
    </row>
    <row r="58" spans="1:34" s="11" customFormat="1">
      <c r="A58" s="221"/>
      <c r="B58" s="222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50"/>
      <c r="O58" s="150"/>
      <c r="P58" s="150"/>
      <c r="Q58" s="151"/>
      <c r="R58" s="149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49"/>
      <c r="AD58" s="151"/>
      <c r="AE58" s="151"/>
      <c r="AF58" s="151"/>
      <c r="AG58" s="151"/>
      <c r="AH58" s="107"/>
    </row>
    <row r="59" spans="1:34" s="15" customFormat="1" thickBot="1">
      <c r="A59" s="223"/>
      <c r="B59" s="224" t="s">
        <v>57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55"/>
      <c r="O59" s="355"/>
      <c r="P59" s="355"/>
      <c r="Q59" s="355"/>
      <c r="R59" s="355"/>
      <c r="S59" s="355"/>
      <c r="T59" s="355"/>
      <c r="U59" s="458" t="s">
        <v>2</v>
      </c>
      <c r="V59" s="458"/>
      <c r="W59" s="458"/>
      <c r="X59" s="458"/>
      <c r="Y59" s="458"/>
      <c r="Z59" s="458"/>
      <c r="AA59" s="458"/>
      <c r="AB59" s="458"/>
      <c r="AC59" s="458"/>
      <c r="AD59" s="355"/>
      <c r="AE59" s="355"/>
      <c r="AF59" s="355"/>
      <c r="AG59" s="355"/>
      <c r="AH59" s="220"/>
    </row>
    <row r="60" spans="1:34" s="12" customFormat="1" ht="11" customHeight="1" thickBot="1">
      <c r="A60" s="225"/>
      <c r="B60" s="226"/>
      <c r="C60" s="153"/>
      <c r="D60" s="153"/>
      <c r="E60" s="153"/>
      <c r="F60" s="153"/>
      <c r="G60" s="153"/>
      <c r="H60" s="465" t="s">
        <v>128</v>
      </c>
      <c r="I60" s="466"/>
      <c r="J60" s="465" t="s">
        <v>128</v>
      </c>
      <c r="K60" s="466"/>
      <c r="L60" s="153"/>
      <c r="M60" s="153"/>
      <c r="N60" s="156"/>
      <c r="O60" s="156"/>
      <c r="P60" s="156"/>
      <c r="Q60" s="157"/>
      <c r="R60" s="156"/>
      <c r="S60" s="158"/>
      <c r="T60" s="158"/>
      <c r="U60" s="157"/>
      <c r="V60" s="157"/>
      <c r="W60" s="157"/>
      <c r="X60" s="157"/>
      <c r="Y60" s="157"/>
      <c r="Z60" s="157"/>
      <c r="AA60" s="157"/>
      <c r="AB60" s="157"/>
      <c r="AC60" s="156"/>
      <c r="AD60" s="157"/>
      <c r="AE60" s="157"/>
      <c r="AF60" s="157"/>
      <c r="AG60" s="157"/>
      <c r="AH60" s="221"/>
    </row>
    <row r="61" spans="1:34" s="12" customFormat="1" ht="11" customHeight="1" thickBot="1">
      <c r="A61" s="227"/>
      <c r="B61" s="228"/>
      <c r="C61" s="159">
        <f>H92/H90</f>
        <v>0</v>
      </c>
      <c r="D61" s="159"/>
      <c r="E61" s="159"/>
      <c r="F61" s="159"/>
      <c r="G61" s="159"/>
      <c r="H61" s="465" t="s">
        <v>144</v>
      </c>
      <c r="I61" s="466"/>
      <c r="J61" s="465" t="s">
        <v>145</v>
      </c>
      <c r="K61" s="466"/>
      <c r="L61" s="159"/>
      <c r="M61" s="159"/>
      <c r="N61" s="155"/>
      <c r="O61" s="160"/>
      <c r="P61" s="160"/>
      <c r="Q61" s="161"/>
      <c r="R61" s="160"/>
      <c r="S61" s="162" t="s">
        <v>107</v>
      </c>
      <c r="T61" s="162"/>
      <c r="U61" s="163" t="s">
        <v>108</v>
      </c>
      <c r="V61" s="164"/>
      <c r="W61" s="164"/>
      <c r="X61" s="163"/>
      <c r="Y61" s="163" t="s">
        <v>5</v>
      </c>
      <c r="Z61" s="165" t="s">
        <v>58</v>
      </c>
      <c r="AA61" s="262" t="s">
        <v>85</v>
      </c>
      <c r="AB61" s="157"/>
      <c r="AC61" s="157"/>
      <c r="AD61" s="157"/>
      <c r="AE61" s="157"/>
      <c r="AF61" s="157"/>
      <c r="AG61" s="157"/>
      <c r="AH61" s="223"/>
    </row>
    <row r="62" spans="1:34" s="12" customFormat="1" ht="10">
      <c r="A62" s="223"/>
      <c r="B62" s="229"/>
      <c r="C62" s="166"/>
      <c r="D62" s="159"/>
      <c r="E62" s="159"/>
      <c r="F62" s="166"/>
      <c r="G62" s="167" t="s">
        <v>13</v>
      </c>
      <c r="H62" s="432">
        <v>1</v>
      </c>
      <c r="I62" s="432"/>
      <c r="J62" s="432">
        <v>1</v>
      </c>
      <c r="K62" s="432"/>
      <c r="L62" s="166"/>
      <c r="M62" s="166"/>
      <c r="N62" s="355"/>
      <c r="O62" s="169"/>
      <c r="P62" s="169"/>
      <c r="Q62" s="169"/>
      <c r="R62" s="169"/>
      <c r="S62" s="170"/>
      <c r="T62" s="170"/>
      <c r="U62" s="170"/>
      <c r="V62" s="170"/>
      <c r="W62" s="170"/>
      <c r="X62" s="171"/>
      <c r="Y62" s="170"/>
      <c r="Z62" s="170"/>
      <c r="AA62" s="170"/>
      <c r="AB62" s="157"/>
      <c r="AC62" s="157"/>
      <c r="AD62" s="157"/>
      <c r="AE62" s="157"/>
      <c r="AF62" s="157"/>
      <c r="AG62" s="157"/>
      <c r="AH62" s="225"/>
    </row>
    <row r="63" spans="1:34" s="12" customFormat="1" ht="10">
      <c r="A63" s="223"/>
      <c r="B63" s="229"/>
      <c r="C63" s="166"/>
      <c r="D63" s="159"/>
      <c r="E63" s="159"/>
      <c r="F63" s="166"/>
      <c r="G63" s="167" t="s">
        <v>16</v>
      </c>
      <c r="H63" s="432">
        <v>2.5</v>
      </c>
      <c r="I63" s="432">
        <v>2.5</v>
      </c>
      <c r="J63" s="432">
        <v>2.5</v>
      </c>
      <c r="K63" s="432"/>
      <c r="L63" s="166"/>
      <c r="M63" s="166"/>
      <c r="N63" s="168"/>
      <c r="O63" s="169"/>
      <c r="P63" s="169"/>
      <c r="Q63" s="169" t="s">
        <v>109</v>
      </c>
      <c r="R63" s="169"/>
      <c r="S63" s="172">
        <v>80</v>
      </c>
      <c r="T63" s="172"/>
      <c r="U63" s="172" t="s">
        <v>110</v>
      </c>
      <c r="V63" s="172"/>
      <c r="W63" s="172"/>
      <c r="X63" s="173"/>
      <c r="Y63" s="172">
        <v>1</v>
      </c>
      <c r="Z63" s="172">
        <v>1</v>
      </c>
      <c r="AA63" s="172">
        <v>1</v>
      </c>
      <c r="AB63" s="157"/>
      <c r="AC63" s="157"/>
      <c r="AD63" s="157"/>
      <c r="AE63" s="157"/>
      <c r="AF63" s="157"/>
      <c r="AG63" s="157"/>
      <c r="AH63" s="227"/>
    </row>
    <row r="64" spans="1:34" s="12" customFormat="1" ht="10">
      <c r="A64" s="223"/>
      <c r="B64" s="229"/>
      <c r="C64" s="166"/>
      <c r="D64" s="159"/>
      <c r="E64" s="159"/>
      <c r="F64" s="166"/>
      <c r="G64" s="174" t="s">
        <v>86</v>
      </c>
      <c r="H64" s="432">
        <v>1</v>
      </c>
      <c r="I64" s="432">
        <v>0</v>
      </c>
      <c r="J64" s="432">
        <v>1</v>
      </c>
      <c r="K64" s="432"/>
      <c r="L64" s="166"/>
      <c r="M64" s="166"/>
      <c r="N64" s="271"/>
      <c r="O64" s="176"/>
      <c r="P64" s="176"/>
      <c r="Q64" s="176" t="s">
        <v>111</v>
      </c>
      <c r="R64" s="176"/>
      <c r="S64" s="172">
        <v>30</v>
      </c>
      <c r="T64" s="172"/>
      <c r="U64" s="172" t="s">
        <v>110</v>
      </c>
      <c r="V64" s="172"/>
      <c r="W64" s="172"/>
      <c r="X64" s="173"/>
      <c r="Y64" s="172">
        <v>1</v>
      </c>
      <c r="Z64" s="172" t="s">
        <v>6</v>
      </c>
      <c r="AA64" s="184">
        <v>1</v>
      </c>
      <c r="AB64" s="157"/>
      <c r="AC64" s="157"/>
      <c r="AD64" s="157"/>
      <c r="AE64" s="157"/>
      <c r="AF64" s="157"/>
      <c r="AG64" s="157"/>
      <c r="AH64" s="223"/>
    </row>
    <row r="65" spans="1:34" s="12" customFormat="1" ht="10">
      <c r="A65" s="223"/>
      <c r="B65" s="229"/>
      <c r="C65" s="166"/>
      <c r="D65" s="159"/>
      <c r="E65" s="159"/>
      <c r="F65" s="166"/>
      <c r="G65" s="177" t="s">
        <v>63</v>
      </c>
      <c r="H65" s="432">
        <v>0.5</v>
      </c>
      <c r="I65" s="432"/>
      <c r="J65" s="432">
        <v>0.5</v>
      </c>
      <c r="K65" s="432"/>
      <c r="L65" s="166"/>
      <c r="M65" s="166"/>
      <c r="N65" s="175"/>
      <c r="O65" s="179"/>
      <c r="P65" s="179"/>
      <c r="Q65" s="179" t="s">
        <v>112</v>
      </c>
      <c r="R65" s="179"/>
      <c r="S65" s="172">
        <v>20</v>
      </c>
      <c r="T65" s="172"/>
      <c r="U65" s="172" t="s">
        <v>146</v>
      </c>
      <c r="V65" s="172"/>
      <c r="W65" s="172"/>
      <c r="X65" s="173"/>
      <c r="Y65" s="172">
        <v>1</v>
      </c>
      <c r="Z65" s="172"/>
      <c r="AA65" s="172">
        <v>1</v>
      </c>
      <c r="AB65" s="157"/>
      <c r="AC65" s="157"/>
      <c r="AD65" s="157"/>
      <c r="AE65" s="157"/>
      <c r="AF65" s="157"/>
      <c r="AG65" s="157"/>
      <c r="AH65" s="223"/>
    </row>
    <row r="66" spans="1:34" s="12" customFormat="1" ht="10">
      <c r="A66" s="223"/>
      <c r="B66" s="229"/>
      <c r="C66" s="166"/>
      <c r="D66" s="159"/>
      <c r="E66" s="159"/>
      <c r="F66" s="166"/>
      <c r="G66" s="272" t="s">
        <v>101</v>
      </c>
      <c r="H66" s="432">
        <v>4</v>
      </c>
      <c r="I66" s="432"/>
      <c r="J66" s="432">
        <v>4</v>
      </c>
      <c r="K66" s="432"/>
      <c r="L66" s="166"/>
      <c r="M66" s="166"/>
      <c r="N66" s="180"/>
      <c r="O66" s="160"/>
      <c r="P66" s="160"/>
      <c r="Q66" s="273" t="s">
        <v>113</v>
      </c>
      <c r="R66" s="160"/>
      <c r="S66" s="172">
        <v>16</v>
      </c>
      <c r="T66" s="172"/>
      <c r="U66" s="172" t="s">
        <v>114</v>
      </c>
      <c r="V66" s="172"/>
      <c r="W66" s="184"/>
      <c r="X66" s="173"/>
      <c r="Y66" s="184" t="s">
        <v>6</v>
      </c>
      <c r="Z66" s="184" t="s">
        <v>6</v>
      </c>
      <c r="AA66" s="172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272" t="s">
        <v>129</v>
      </c>
      <c r="H67" s="432">
        <v>6</v>
      </c>
      <c r="I67" s="432"/>
      <c r="J67" s="432">
        <v>6</v>
      </c>
      <c r="K67" s="432"/>
      <c r="L67" s="166"/>
      <c r="M67" s="166"/>
      <c r="N67" s="182"/>
      <c r="O67" s="183"/>
      <c r="P67" s="160"/>
      <c r="Q67" s="273" t="s">
        <v>147</v>
      </c>
      <c r="R67" s="160"/>
      <c r="S67" s="284">
        <v>12</v>
      </c>
      <c r="T67" s="284"/>
      <c r="U67" s="172" t="s">
        <v>114</v>
      </c>
      <c r="V67" s="284"/>
      <c r="W67" s="284"/>
      <c r="X67" s="285"/>
      <c r="Y67" s="184" t="s">
        <v>6</v>
      </c>
      <c r="Z67" s="184" t="s">
        <v>6</v>
      </c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1">
      <c r="A68" s="223"/>
      <c r="B68" s="229"/>
      <c r="C68" s="166"/>
      <c r="D68" s="159"/>
      <c r="E68" s="159"/>
      <c r="F68" s="166"/>
      <c r="G68" s="247" t="s">
        <v>70</v>
      </c>
      <c r="H68" s="432">
        <v>2</v>
      </c>
      <c r="I68" s="432"/>
      <c r="J68" s="432">
        <v>2</v>
      </c>
      <c r="K68" s="432"/>
      <c r="L68" s="166"/>
      <c r="M68" s="166"/>
      <c r="N68" s="182"/>
      <c r="O68" s="160"/>
      <c r="P68" s="186"/>
      <c r="Q68" s="248"/>
      <c r="R68" s="186"/>
      <c r="S68" s="184"/>
      <c r="T68" s="184"/>
      <c r="U68" s="172"/>
      <c r="V68" s="172"/>
      <c r="W68" s="172"/>
      <c r="X68" s="173"/>
      <c r="Y68" s="184"/>
      <c r="Z68" s="184"/>
      <c r="AA68" s="172"/>
      <c r="AB68" s="157"/>
      <c r="AC68" s="157"/>
      <c r="AD68" s="157"/>
      <c r="AE68" s="157"/>
      <c r="AF68" s="157"/>
      <c r="AG68" s="157"/>
      <c r="AH68" s="223"/>
    </row>
    <row r="69" spans="1:34" s="12" customFormat="1" ht="11">
      <c r="A69" s="223"/>
      <c r="B69" s="229"/>
      <c r="C69" s="166"/>
      <c r="D69" s="159"/>
      <c r="E69" s="159"/>
      <c r="F69" s="166"/>
      <c r="G69" s="253" t="s">
        <v>81</v>
      </c>
      <c r="H69" s="432">
        <v>5</v>
      </c>
      <c r="I69" s="432"/>
      <c r="J69" s="432">
        <v>5</v>
      </c>
      <c r="K69" s="432"/>
      <c r="L69" s="166"/>
      <c r="M69" s="166"/>
      <c r="N69" s="185"/>
      <c r="O69" s="186"/>
      <c r="P69" s="181"/>
      <c r="Q69" s="274"/>
      <c r="R69" s="189"/>
      <c r="S69" s="184"/>
      <c r="T69" s="184"/>
      <c r="U69" s="172"/>
      <c r="V69" s="172"/>
      <c r="W69" s="172"/>
      <c r="X69" s="173"/>
      <c r="Y69" s="184"/>
      <c r="Z69" s="184"/>
      <c r="AA69" s="172"/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263" t="s">
        <v>94</v>
      </c>
      <c r="H70" s="432">
        <v>0</v>
      </c>
      <c r="I70" s="432"/>
      <c r="J70" s="432">
        <v>0</v>
      </c>
      <c r="K70" s="432"/>
      <c r="L70" s="166"/>
      <c r="M70" s="166"/>
      <c r="N70" s="230"/>
      <c r="O70" s="181"/>
      <c r="P70" s="181"/>
      <c r="Q70" s="275"/>
      <c r="R70" s="187"/>
      <c r="S70" s="184"/>
      <c r="T70" s="184"/>
      <c r="U70" s="172"/>
      <c r="V70" s="172"/>
      <c r="W70" s="172"/>
      <c r="X70" s="188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305" t="s">
        <v>103</v>
      </c>
      <c r="H71" s="432">
        <v>3</v>
      </c>
      <c r="I71" s="432"/>
      <c r="J71" s="432">
        <v>3</v>
      </c>
      <c r="K71" s="432"/>
      <c r="L71" s="166"/>
      <c r="M71" s="166"/>
      <c r="N71" s="178"/>
      <c r="O71" s="187"/>
      <c r="P71" s="187"/>
      <c r="Q71" s="306"/>
      <c r="R71" s="187"/>
      <c r="S71" s="184"/>
      <c r="T71" s="184"/>
      <c r="U71" s="172"/>
      <c r="V71" s="172"/>
      <c r="W71" s="172"/>
      <c r="X71" s="188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255" t="s">
        <v>122</v>
      </c>
      <c r="H72" s="432">
        <v>5</v>
      </c>
      <c r="I72" s="432"/>
      <c r="J72" s="432">
        <v>5</v>
      </c>
      <c r="K72" s="432"/>
      <c r="L72" s="166"/>
      <c r="M72" s="166"/>
      <c r="N72" s="178"/>
      <c r="O72" s="187"/>
      <c r="P72" s="187"/>
      <c r="Q72" s="250"/>
      <c r="R72" s="189"/>
      <c r="S72" s="172"/>
      <c r="T72" s="172"/>
      <c r="U72" s="172"/>
      <c r="V72" s="172"/>
      <c r="W72" s="172"/>
      <c r="X72" s="173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166"/>
      <c r="G73" s="249" t="s">
        <v>71</v>
      </c>
      <c r="H73" s="432">
        <v>9</v>
      </c>
      <c r="I73" s="432"/>
      <c r="J73" s="432">
        <v>9</v>
      </c>
      <c r="K73" s="432"/>
      <c r="L73" s="166"/>
      <c r="M73" s="166"/>
      <c r="N73" s="178"/>
      <c r="O73" s="187"/>
      <c r="P73" s="187"/>
      <c r="Q73" s="231"/>
      <c r="R73" s="189"/>
      <c r="S73" s="184"/>
      <c r="T73" s="172"/>
      <c r="U73" s="172"/>
      <c r="V73" s="172"/>
      <c r="W73" s="172"/>
      <c r="X73" s="173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252"/>
      <c r="G74" s="251" t="s">
        <v>62</v>
      </c>
      <c r="H74" s="432">
        <v>4</v>
      </c>
      <c r="I74" s="432"/>
      <c r="J74" s="432">
        <v>4</v>
      </c>
      <c r="K74" s="432"/>
      <c r="L74" s="166"/>
      <c r="M74" s="166"/>
      <c r="N74" s="178"/>
      <c r="O74" s="187"/>
      <c r="P74" s="189"/>
      <c r="Q74" s="276"/>
      <c r="R74" s="160"/>
      <c r="S74" s="184"/>
      <c r="T74" s="172"/>
      <c r="U74" s="172"/>
      <c r="V74" s="172"/>
      <c r="W74" s="184"/>
      <c r="X74" s="188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254"/>
      <c r="G75" s="257" t="s">
        <v>83</v>
      </c>
      <c r="H75" s="432">
        <v>6</v>
      </c>
      <c r="I75" s="432"/>
      <c r="J75" s="432">
        <v>6</v>
      </c>
      <c r="K75" s="432"/>
      <c r="L75" s="166"/>
      <c r="M75" s="166"/>
      <c r="N75" s="178"/>
      <c r="O75" s="187"/>
      <c r="P75" s="160"/>
      <c r="Q75" s="277"/>
      <c r="R75" s="160"/>
      <c r="S75" s="184"/>
      <c r="T75" s="172"/>
      <c r="U75" s="172"/>
      <c r="V75" s="172"/>
      <c r="W75" s="184"/>
      <c r="X75" s="188"/>
      <c r="Y75" s="184"/>
      <c r="Z75" s="184"/>
      <c r="AA75" s="184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190"/>
      <c r="G76" s="255" t="s">
        <v>172</v>
      </c>
      <c r="H76" s="432">
        <v>8</v>
      </c>
      <c r="I76" s="432"/>
      <c r="J76" s="432">
        <v>8</v>
      </c>
      <c r="K76" s="432"/>
      <c r="L76" s="166"/>
      <c r="M76" s="166"/>
      <c r="N76" s="178"/>
      <c r="O76" s="187"/>
      <c r="P76" s="187"/>
      <c r="Q76" s="278"/>
      <c r="R76" s="189"/>
      <c r="S76" s="184"/>
      <c r="T76" s="172"/>
      <c r="U76" s="172"/>
      <c r="V76" s="184"/>
      <c r="W76" s="184"/>
      <c r="X76" s="173"/>
      <c r="Y76" s="184"/>
      <c r="Z76" s="184"/>
      <c r="AA76" s="184"/>
      <c r="AB76" s="157"/>
      <c r="AC76" s="157"/>
      <c r="AD76" s="157"/>
      <c r="AE76" s="157"/>
      <c r="AF76" s="157"/>
      <c r="AG76" s="157"/>
      <c r="AH76" s="223"/>
    </row>
    <row r="77" spans="1:34" s="12" customFormat="1" ht="10">
      <c r="A77" s="223"/>
      <c r="B77" s="229"/>
      <c r="C77" s="166"/>
      <c r="D77" s="159"/>
      <c r="E77" s="159"/>
      <c r="F77" s="166"/>
      <c r="G77" s="191" t="s">
        <v>173</v>
      </c>
      <c r="H77" s="432">
        <v>2</v>
      </c>
      <c r="I77" s="432"/>
      <c r="J77" s="432">
        <v>2</v>
      </c>
      <c r="K77" s="432"/>
      <c r="L77" s="166"/>
      <c r="M77" s="166"/>
      <c r="N77" s="178"/>
      <c r="O77" s="187"/>
      <c r="P77" s="187"/>
      <c r="Q77" s="232"/>
      <c r="R77" s="160"/>
      <c r="S77" s="184"/>
      <c r="T77" s="172"/>
      <c r="U77" s="172"/>
      <c r="V77" s="184"/>
      <c r="W77" s="172"/>
      <c r="X77" s="173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0">
      <c r="A78" s="223"/>
      <c r="B78" s="229"/>
      <c r="C78" s="166"/>
      <c r="D78" s="159"/>
      <c r="E78" s="159"/>
      <c r="F78" s="166"/>
      <c r="G78" s="191" t="s">
        <v>72</v>
      </c>
      <c r="H78" s="432">
        <v>0</v>
      </c>
      <c r="I78" s="432"/>
      <c r="J78" s="432">
        <v>0</v>
      </c>
      <c r="K78" s="432"/>
      <c r="L78" s="166"/>
      <c r="M78" s="166"/>
      <c r="N78" s="168"/>
      <c r="O78" s="189"/>
      <c r="P78" s="189"/>
      <c r="Q78" s="232"/>
      <c r="R78" s="189"/>
      <c r="S78" s="286"/>
      <c r="T78" s="284"/>
      <c r="U78" s="286"/>
      <c r="V78" s="286"/>
      <c r="W78" s="284"/>
      <c r="X78" s="285"/>
      <c r="Y78" s="286"/>
      <c r="Z78" s="286"/>
      <c r="AA78" s="286"/>
      <c r="AB78" s="157"/>
      <c r="AC78" s="157"/>
      <c r="AD78" s="157"/>
      <c r="AE78" s="157"/>
      <c r="AF78" s="157"/>
      <c r="AG78" s="157"/>
      <c r="AH78" s="223"/>
    </row>
    <row r="79" spans="1:34" s="12" customFormat="1" ht="10">
      <c r="A79" s="223"/>
      <c r="B79" s="229"/>
      <c r="C79" s="166"/>
      <c r="D79" s="159"/>
      <c r="E79" s="159"/>
      <c r="F79" s="166"/>
      <c r="G79" s="191" t="s">
        <v>171</v>
      </c>
      <c r="H79" s="467">
        <v>3</v>
      </c>
      <c r="I79" s="468"/>
      <c r="J79" s="467">
        <v>3</v>
      </c>
      <c r="K79" s="468"/>
      <c r="L79" s="166"/>
      <c r="M79" s="166"/>
      <c r="N79" s="168"/>
      <c r="O79" s="189"/>
      <c r="P79" s="189"/>
      <c r="Q79" s="232"/>
      <c r="R79" s="189"/>
      <c r="S79" s="286"/>
      <c r="T79" s="284"/>
      <c r="U79" s="286"/>
      <c r="V79" s="286"/>
      <c r="W79" s="284"/>
      <c r="X79" s="285"/>
      <c r="Y79" s="286"/>
      <c r="Z79" s="286"/>
      <c r="AA79" s="286"/>
      <c r="AB79" s="157"/>
      <c r="AC79" s="157"/>
      <c r="AD79" s="157"/>
      <c r="AE79" s="157"/>
      <c r="AF79" s="157"/>
      <c r="AG79" s="157"/>
      <c r="AH79" s="223"/>
    </row>
    <row r="80" spans="1:34" s="12" customFormat="1" ht="10">
      <c r="A80" s="223"/>
      <c r="B80" s="229"/>
      <c r="C80" s="166"/>
      <c r="D80" s="159"/>
      <c r="E80" s="159"/>
      <c r="F80" s="166"/>
      <c r="G80" s="191" t="s">
        <v>174</v>
      </c>
      <c r="H80" s="467">
        <v>2</v>
      </c>
      <c r="I80" s="468"/>
      <c r="J80" s="467">
        <v>2</v>
      </c>
      <c r="K80" s="468"/>
      <c r="L80" s="166"/>
      <c r="M80" s="166"/>
      <c r="N80" s="168"/>
      <c r="O80" s="189"/>
      <c r="P80" s="189"/>
      <c r="Q80" s="232"/>
      <c r="R80" s="189"/>
      <c r="S80" s="286"/>
      <c r="T80" s="284"/>
      <c r="U80" s="286"/>
      <c r="V80" s="286"/>
      <c r="W80" s="284"/>
      <c r="X80" s="285"/>
      <c r="Y80" s="286"/>
      <c r="Z80" s="286"/>
      <c r="AA80" s="286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191" t="s">
        <v>175</v>
      </c>
      <c r="H81" s="467">
        <v>2</v>
      </c>
      <c r="I81" s="468"/>
      <c r="J81" s="467">
        <v>2</v>
      </c>
      <c r="K81" s="468"/>
      <c r="L81" s="166"/>
      <c r="M81" s="166"/>
      <c r="N81" s="168"/>
      <c r="O81" s="189"/>
      <c r="P81" s="189"/>
      <c r="Q81" s="232"/>
      <c r="R81" s="189"/>
      <c r="S81" s="286"/>
      <c r="T81" s="284"/>
      <c r="U81" s="286"/>
      <c r="V81" s="286"/>
      <c r="W81" s="284"/>
      <c r="X81" s="285"/>
      <c r="Y81" s="286"/>
      <c r="Z81" s="286"/>
      <c r="AA81" s="286"/>
      <c r="AB81" s="157"/>
      <c r="AC81" s="157"/>
      <c r="AD81" s="157"/>
      <c r="AE81" s="157"/>
      <c r="AF81" s="157"/>
      <c r="AG81" s="157"/>
      <c r="AH81" s="223"/>
    </row>
    <row r="82" spans="1:35" s="12" customFormat="1" ht="10">
      <c r="A82" s="223"/>
      <c r="B82" s="229"/>
      <c r="C82" s="166"/>
      <c r="D82" s="159"/>
      <c r="E82" s="159"/>
      <c r="F82" s="166"/>
      <c r="G82" s="191" t="s">
        <v>148</v>
      </c>
      <c r="H82" s="467">
        <v>0</v>
      </c>
      <c r="I82" s="468"/>
      <c r="J82" s="467">
        <v>0</v>
      </c>
      <c r="K82" s="468"/>
      <c r="L82" s="166"/>
      <c r="M82" s="166"/>
      <c r="N82" s="168"/>
      <c r="O82" s="189"/>
      <c r="P82" s="189"/>
      <c r="Q82" s="232"/>
      <c r="R82" s="189"/>
      <c r="S82" s="286"/>
      <c r="T82" s="284"/>
      <c r="U82" s="286"/>
      <c r="V82" s="286"/>
      <c r="W82" s="284"/>
      <c r="X82" s="285"/>
      <c r="Y82" s="286"/>
      <c r="Z82" s="286"/>
      <c r="AA82" s="286"/>
      <c r="AB82" s="157"/>
      <c r="AC82" s="157"/>
      <c r="AD82" s="157"/>
      <c r="AE82" s="157"/>
      <c r="AF82" s="157"/>
      <c r="AG82" s="157"/>
      <c r="AH82" s="223"/>
    </row>
    <row r="83" spans="1:35" s="12" customFormat="1" ht="11">
      <c r="A83" s="223"/>
      <c r="B83" s="229"/>
      <c r="C83" s="166"/>
      <c r="D83" s="159"/>
      <c r="E83" s="159"/>
      <c r="F83" s="166"/>
      <c r="G83" s="255" t="s">
        <v>99</v>
      </c>
      <c r="H83" s="432">
        <v>1</v>
      </c>
      <c r="I83" s="432"/>
      <c r="J83" s="432">
        <v>1</v>
      </c>
      <c r="K83" s="432"/>
      <c r="L83" s="166"/>
      <c r="M83" s="166"/>
      <c r="N83" s="168"/>
      <c r="O83" s="189"/>
      <c r="P83" s="189"/>
      <c r="Q83" s="277"/>
      <c r="R83" s="160"/>
      <c r="S83" s="286"/>
      <c r="T83" s="284"/>
      <c r="U83" s="286"/>
      <c r="V83" s="286"/>
      <c r="W83" s="286"/>
      <c r="X83" s="287"/>
      <c r="Y83" s="286"/>
      <c r="Z83" s="286"/>
      <c r="AA83" s="286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258" t="s">
        <v>102</v>
      </c>
      <c r="H84" s="432">
        <v>2</v>
      </c>
      <c r="I84" s="432"/>
      <c r="J84" s="432">
        <v>2</v>
      </c>
      <c r="K84" s="432"/>
      <c r="L84" s="166"/>
      <c r="M84" s="166"/>
      <c r="N84" s="168"/>
      <c r="O84" s="189"/>
      <c r="P84" s="189"/>
      <c r="Q84" s="279"/>
      <c r="R84" s="160"/>
      <c r="S84" s="184"/>
      <c r="T84" s="172"/>
      <c r="U84" s="172"/>
      <c r="V84" s="184"/>
      <c r="W84" s="172"/>
      <c r="X84" s="188"/>
      <c r="Y84" s="184"/>
      <c r="Z84" s="184"/>
      <c r="AA84" s="184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192" t="s">
        <v>95</v>
      </c>
      <c r="H85" s="432">
        <v>1</v>
      </c>
      <c r="I85" s="432"/>
      <c r="J85" s="432">
        <v>1</v>
      </c>
      <c r="K85" s="432"/>
      <c r="L85" s="166"/>
      <c r="M85" s="166"/>
      <c r="N85" s="168"/>
      <c r="O85" s="189"/>
      <c r="P85" s="189"/>
      <c r="Q85" s="278"/>
      <c r="R85" s="160"/>
      <c r="S85" s="184"/>
      <c r="T85" s="172"/>
      <c r="U85" s="172"/>
      <c r="V85" s="172"/>
      <c r="W85" s="172"/>
      <c r="X85" s="173"/>
      <c r="Y85" s="184"/>
      <c r="Z85" s="184"/>
      <c r="AA85" s="184"/>
      <c r="AB85" s="157"/>
      <c r="AC85" s="157"/>
      <c r="AD85" s="157"/>
      <c r="AE85" s="157"/>
      <c r="AF85" s="157"/>
      <c r="AG85" s="157"/>
      <c r="AH85" s="223"/>
    </row>
    <row r="86" spans="1:35" s="12" customFormat="1" ht="11" thickBot="1">
      <c r="A86" s="223"/>
      <c r="B86" s="229"/>
      <c r="C86" s="166"/>
      <c r="D86" s="159"/>
      <c r="E86" s="159"/>
      <c r="F86" s="166"/>
      <c r="G86" s="280" t="s">
        <v>125</v>
      </c>
      <c r="H86" s="432">
        <v>2</v>
      </c>
      <c r="I86" s="432"/>
      <c r="J86" s="432">
        <v>2</v>
      </c>
      <c r="K86" s="432"/>
      <c r="L86" s="166"/>
      <c r="M86" s="166"/>
      <c r="N86" s="168"/>
      <c r="O86" s="160"/>
      <c r="P86" s="160"/>
      <c r="Q86" s="281"/>
      <c r="R86" s="160"/>
      <c r="S86" s="193"/>
      <c r="T86" s="193"/>
      <c r="U86" s="194"/>
      <c r="V86" s="194"/>
      <c r="W86" s="194"/>
      <c r="X86" s="194"/>
      <c r="Y86" s="193"/>
      <c r="Z86" s="193"/>
      <c r="AA86" s="194"/>
      <c r="AB86" s="157"/>
      <c r="AC86" s="157"/>
      <c r="AD86" s="157"/>
      <c r="AE86" s="157"/>
      <c r="AF86" s="157"/>
      <c r="AG86" s="157"/>
      <c r="AH86" s="223"/>
    </row>
    <row r="87" spans="1:35" s="12" customFormat="1" ht="10">
      <c r="A87" s="233"/>
      <c r="B87" s="234"/>
      <c r="C87" s="195"/>
      <c r="D87" s="195"/>
      <c r="E87" s="195"/>
      <c r="F87" s="307"/>
      <c r="G87" s="307" t="s">
        <v>115</v>
      </c>
      <c r="H87" s="469">
        <f>SUM(H66:H86)</f>
        <v>67</v>
      </c>
      <c r="I87" s="469"/>
      <c r="J87" s="469">
        <f>SUM(J66:J86)</f>
        <v>67</v>
      </c>
      <c r="K87" s="469"/>
      <c r="L87" s="195"/>
      <c r="M87" s="195"/>
      <c r="N87" s="155"/>
      <c r="O87" s="155"/>
      <c r="P87" s="155"/>
      <c r="Q87" s="181"/>
      <c r="R87" s="196"/>
      <c r="S87" s="196"/>
      <c r="T87" s="196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223"/>
    </row>
    <row r="88" spans="1:35" s="12" customFormat="1" ht="10">
      <c r="A88" s="235"/>
      <c r="B88" s="234"/>
      <c r="C88" s="195"/>
      <c r="D88" s="195"/>
      <c r="E88" s="195"/>
      <c r="F88" s="195"/>
      <c r="G88" s="198" t="s">
        <v>59</v>
      </c>
      <c r="H88" s="467">
        <v>8</v>
      </c>
      <c r="I88" s="468"/>
      <c r="J88" s="467">
        <v>10</v>
      </c>
      <c r="K88" s="468"/>
      <c r="L88" s="154"/>
      <c r="M88" s="154"/>
      <c r="N88" s="155"/>
      <c r="O88" s="155"/>
      <c r="P88" s="155"/>
      <c r="Q88" s="355"/>
      <c r="R88" s="1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/>
      <c r="AG88" s="355"/>
      <c r="AH88" s="233"/>
    </row>
    <row r="89" spans="1:35" s="13" customFormat="1" ht="10">
      <c r="A89" s="235"/>
      <c r="B89" s="234"/>
      <c r="C89" s="195"/>
      <c r="D89" s="195"/>
      <c r="E89" s="195"/>
      <c r="F89" s="195"/>
      <c r="G89" s="198"/>
      <c r="H89" s="199"/>
      <c r="I89" s="154"/>
      <c r="J89" s="154"/>
      <c r="K89" s="154"/>
      <c r="L89" s="154"/>
      <c r="M89" s="154"/>
      <c r="N89" s="355"/>
      <c r="O89" s="355"/>
      <c r="P89" s="355"/>
      <c r="Q89" s="355"/>
      <c r="R89" s="155"/>
      <c r="S89" s="155" t="s">
        <v>64</v>
      </c>
      <c r="T89" s="155"/>
      <c r="U89" s="200" t="s">
        <v>3</v>
      </c>
      <c r="V89" s="355"/>
      <c r="W89" s="355"/>
      <c r="X89" s="155"/>
      <c r="Y89" s="155" t="s">
        <v>65</v>
      </c>
      <c r="Z89" s="155"/>
      <c r="AA89" s="355"/>
      <c r="AB89" s="355"/>
      <c r="AC89" s="155"/>
      <c r="AD89" s="155"/>
      <c r="AE89" s="155"/>
      <c r="AF89" s="155"/>
      <c r="AG89" s="155"/>
      <c r="AH89" s="235"/>
    </row>
    <row r="90" spans="1:35" s="13" customFormat="1" ht="10">
      <c r="A90" s="235"/>
      <c r="B90" s="234"/>
      <c r="C90" s="195"/>
      <c r="D90" s="195"/>
      <c r="E90" s="195"/>
      <c r="F90" s="195"/>
      <c r="G90" s="198" t="s">
        <v>60</v>
      </c>
      <c r="H90" s="201">
        <v>12</v>
      </c>
      <c r="I90" s="154" t="s">
        <v>149</v>
      </c>
      <c r="J90" s="154"/>
      <c r="K90" s="154"/>
      <c r="L90" s="154"/>
      <c r="M90" s="154"/>
      <c r="N90" s="155"/>
      <c r="O90" s="155"/>
      <c r="P90" s="155"/>
      <c r="Q90" s="155"/>
      <c r="R90" s="155"/>
      <c r="S90" s="155" t="s">
        <v>66</v>
      </c>
      <c r="T90" s="155"/>
      <c r="U90" s="200" t="s">
        <v>4</v>
      </c>
      <c r="V90" s="355"/>
      <c r="W90" s="355"/>
      <c r="X90" s="155"/>
      <c r="Y90" s="155" t="s">
        <v>67</v>
      </c>
      <c r="Z90" s="155"/>
      <c r="AA90" s="355"/>
      <c r="AB90" s="355"/>
      <c r="AC90" s="155"/>
      <c r="AD90" s="155"/>
      <c r="AE90" s="155"/>
      <c r="AF90" s="155"/>
      <c r="AG90" s="155"/>
      <c r="AH90" s="235"/>
    </row>
    <row r="91" spans="1:35" s="12" customFormat="1" ht="10">
      <c r="A91" s="236"/>
      <c r="B91" s="234"/>
      <c r="C91" s="195"/>
      <c r="D91" s="195"/>
      <c r="E91" s="195"/>
      <c r="F91" s="195"/>
      <c r="G91" s="202"/>
      <c r="H91" s="152"/>
      <c r="I91" s="202"/>
      <c r="J91" s="202"/>
      <c r="K91" s="202"/>
      <c r="L91" s="202"/>
      <c r="M91" s="202"/>
      <c r="N91" s="155"/>
      <c r="O91" s="155"/>
      <c r="P91" s="155"/>
      <c r="Q91" s="155"/>
      <c r="R91" s="203"/>
      <c r="S91" s="155" t="s">
        <v>68</v>
      </c>
      <c r="T91" s="155"/>
      <c r="U91" s="200" t="s">
        <v>5</v>
      </c>
      <c r="V91" s="355"/>
      <c r="W91" s="355"/>
      <c r="X91" s="203"/>
      <c r="Y91" s="355" t="s">
        <v>69</v>
      </c>
      <c r="Z91" s="155"/>
      <c r="AA91" s="355"/>
      <c r="AB91" s="355"/>
      <c r="AC91" s="155"/>
      <c r="AD91" s="155"/>
      <c r="AE91" s="155"/>
      <c r="AF91" s="155"/>
      <c r="AG91" s="155"/>
      <c r="AH91" s="235"/>
      <c r="AI91" s="204"/>
    </row>
    <row r="92" spans="1:35" s="12" customFormat="1" ht="10">
      <c r="A92" s="235"/>
      <c r="B92" s="237"/>
      <c r="C92" s="202"/>
      <c r="D92" s="202"/>
      <c r="E92" s="202"/>
      <c r="F92" s="166"/>
      <c r="G92" s="166"/>
      <c r="H92" s="152"/>
      <c r="I92" s="154"/>
      <c r="J92" s="154"/>
      <c r="K92" s="154"/>
      <c r="L92" s="154"/>
      <c r="M92" s="154"/>
      <c r="N92" s="155"/>
      <c r="O92" s="155"/>
      <c r="P92" s="155"/>
      <c r="Q92" s="155"/>
      <c r="R92" s="155"/>
      <c r="S92" s="155"/>
      <c r="T92" s="155"/>
      <c r="U92" s="355"/>
      <c r="V92" s="355"/>
      <c r="W92" s="355"/>
      <c r="X92" s="155"/>
      <c r="Y92" s="355"/>
      <c r="Z92" s="155"/>
      <c r="AA92" s="155"/>
      <c r="AB92" s="155"/>
      <c r="AC92" s="155"/>
      <c r="AD92" s="155"/>
      <c r="AE92" s="155"/>
      <c r="AF92" s="155"/>
      <c r="AG92" s="155"/>
      <c r="AH92" s="236"/>
      <c r="AI92" s="205"/>
    </row>
    <row r="93" spans="1:35" s="12" customFormat="1" ht="10">
      <c r="A93" s="238"/>
      <c r="B93" s="237"/>
      <c r="C93" s="198"/>
      <c r="D93" s="198"/>
      <c r="E93" s="198"/>
      <c r="F93" s="166"/>
      <c r="G93" s="166"/>
      <c r="H93" s="206"/>
      <c r="I93" s="198"/>
      <c r="J93" s="198"/>
      <c r="K93" s="198"/>
      <c r="L93" s="198"/>
      <c r="M93" s="198"/>
      <c r="N93" s="155"/>
      <c r="O93" s="155"/>
      <c r="P93" s="155"/>
      <c r="Q93" s="155"/>
      <c r="R93" s="160"/>
      <c r="S93" s="155"/>
      <c r="T93" s="155"/>
      <c r="U93" s="458"/>
      <c r="V93" s="458"/>
      <c r="W93" s="458"/>
      <c r="X93" s="458"/>
      <c r="Y93" s="458"/>
      <c r="Z93" s="458"/>
      <c r="AA93" s="458"/>
      <c r="AB93" s="458"/>
      <c r="AC93" s="458"/>
      <c r="AD93" s="458"/>
      <c r="AE93" s="355"/>
      <c r="AF93" s="355"/>
      <c r="AG93" s="355"/>
      <c r="AH93" s="235"/>
      <c r="AI93" s="205"/>
    </row>
    <row r="94" spans="1:35" s="12" customFormat="1" ht="11" thickBot="1">
      <c r="A94" s="239"/>
      <c r="B94" s="240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38"/>
    </row>
    <row r="95" spans="1:35" s="12" customFormat="1">
      <c r="A95" s="241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54"/>
    </row>
    <row r="96" spans="1:35" s="14" customFormat="1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</row>
    <row r="97" spans="1:34" s="11" customFormat="1">
      <c r="A97" s="210"/>
      <c r="C97" s="210"/>
      <c r="D97" s="210"/>
      <c r="E97" s="210"/>
      <c r="F97" s="210"/>
      <c r="G97" s="210"/>
      <c r="H97" s="210"/>
      <c r="L97" s="210"/>
      <c r="R97" s="210"/>
      <c r="X97" s="210"/>
      <c r="AD97" s="210"/>
      <c r="AH97" s="210"/>
    </row>
    <row r="98" spans="1:34" s="11" customFormat="1">
      <c r="S98" s="17"/>
      <c r="T98" s="17"/>
      <c r="U98" s="17"/>
      <c r="V98" s="17"/>
      <c r="W98" s="17"/>
      <c r="Y98" s="17"/>
      <c r="Z98" s="17"/>
      <c r="AA98" s="17"/>
      <c r="AB98" s="17"/>
      <c r="AC98" s="17"/>
    </row>
    <row r="99" spans="1:34" s="11" customFormat="1">
      <c r="S99" s="17"/>
      <c r="T99" s="17"/>
      <c r="U99" s="17"/>
      <c r="V99" s="17"/>
      <c r="W99" s="17"/>
      <c r="Y99" s="17"/>
      <c r="Z99" s="17"/>
      <c r="AA99" s="17"/>
      <c r="AB99" s="17"/>
      <c r="AC99" s="17"/>
    </row>
    <row r="100" spans="1:34" s="11" customFormat="1">
      <c r="S100" s="17"/>
      <c r="T100" s="17"/>
      <c r="U100" s="17"/>
      <c r="V100" s="17"/>
      <c r="W100" s="17"/>
      <c r="Y100" s="17"/>
      <c r="Z100" s="17"/>
      <c r="AA100" s="17"/>
      <c r="AB100" s="17"/>
      <c r="AC100" s="17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/>
    <row r="106" spans="1:34" s="11" customFormat="1"/>
    <row r="107" spans="1:34" s="11" customFormat="1"/>
    <row r="108" spans="1:34" s="11" customFormat="1"/>
    <row r="109" spans="1:34" s="11" customFormat="1"/>
    <row r="110" spans="1:3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</row>
    <row r="111" spans="1:3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1:34">
      <c r="A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>
      <c r="A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H113" s="11"/>
    </row>
    <row r="114" spans="1:34">
      <c r="A114" s="11"/>
      <c r="C114" s="11"/>
      <c r="D114" s="11"/>
      <c r="E114" s="11"/>
      <c r="F114" s="11"/>
      <c r="G114" s="11"/>
      <c r="H114" s="11"/>
      <c r="L114" s="11"/>
      <c r="R114" s="11"/>
      <c r="X114" s="11"/>
      <c r="AD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L115" s="11"/>
      <c r="R115" s="11"/>
      <c r="X115" s="11"/>
      <c r="AD115" s="11"/>
      <c r="AH115" s="11"/>
    </row>
  </sheetData>
  <mergeCells count="180">
    <mergeCell ref="U93:AD93"/>
    <mergeCell ref="AE23:AG32"/>
    <mergeCell ref="G33:H35"/>
    <mergeCell ref="I33:K35"/>
    <mergeCell ref="M33:M37"/>
    <mergeCell ref="N33:Q33"/>
    <mergeCell ref="G36:H38"/>
    <mergeCell ref="G39:H41"/>
    <mergeCell ref="H87:I87"/>
    <mergeCell ref="J87:K87"/>
    <mergeCell ref="H79:I79"/>
    <mergeCell ref="J79:K79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  <mergeCell ref="J82:K82"/>
    <mergeCell ref="H83:I83"/>
    <mergeCell ref="J83:K83"/>
    <mergeCell ref="H84:I84"/>
    <mergeCell ref="J84:K84"/>
    <mergeCell ref="H88:I88"/>
    <mergeCell ref="J88:K88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0:I60"/>
    <mergeCell ref="J60:K60"/>
    <mergeCell ref="H61:I61"/>
    <mergeCell ref="J61:K61"/>
    <mergeCell ref="H62:I62"/>
    <mergeCell ref="J62:K62"/>
    <mergeCell ref="H63:I63"/>
    <mergeCell ref="J63:K63"/>
    <mergeCell ref="D34:E36"/>
    <mergeCell ref="Y22:AC23"/>
    <mergeCell ref="K24:K27"/>
    <mergeCell ref="Q24:Q27"/>
    <mergeCell ref="W24:W27"/>
    <mergeCell ref="AC24:AC27"/>
    <mergeCell ref="Q18:Q21"/>
    <mergeCell ref="S18:W19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G18:K21"/>
    <mergeCell ref="S34:W40"/>
    <mergeCell ref="Y34:AC37"/>
    <mergeCell ref="M38:Q40"/>
    <mergeCell ref="Y38:AC40"/>
    <mergeCell ref="N34:N37"/>
    <mergeCell ref="O34:O37"/>
    <mergeCell ref="U59:AC59"/>
    <mergeCell ref="P34:P37"/>
    <mergeCell ref="H64:I64"/>
    <mergeCell ref="J64:K64"/>
    <mergeCell ref="H65:I65"/>
    <mergeCell ref="J65:K65"/>
    <mergeCell ref="H66:I66"/>
    <mergeCell ref="J66:K66"/>
    <mergeCell ref="H67:I67"/>
    <mergeCell ref="J67:K67"/>
    <mergeCell ref="H68:I68"/>
    <mergeCell ref="J68:K68"/>
    <mergeCell ref="H69:I69"/>
    <mergeCell ref="J69:K69"/>
    <mergeCell ref="H70:I70"/>
    <mergeCell ref="D29:E31"/>
    <mergeCell ref="K29:K32"/>
    <mergeCell ref="Q29:Q32"/>
    <mergeCell ref="W29:W32"/>
    <mergeCell ref="AC29:AC32"/>
    <mergeCell ref="D32:E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S28:W28"/>
    <mergeCell ref="Y28:AC28"/>
    <mergeCell ref="G24:G27"/>
    <mergeCell ref="H24:H27"/>
    <mergeCell ref="I24:I27"/>
    <mergeCell ref="J24:J27"/>
    <mergeCell ref="M7:Q7"/>
    <mergeCell ref="S7:W7"/>
    <mergeCell ref="Y7:AC7"/>
    <mergeCell ref="M17:Q17"/>
    <mergeCell ref="N18:N21"/>
    <mergeCell ref="O18:O21"/>
    <mergeCell ref="P18:P21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T24:T27"/>
    <mergeCell ref="S22:W23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G13:H16"/>
    <mergeCell ref="I13:I16"/>
    <mergeCell ref="J13:J16"/>
    <mergeCell ref="K13:K16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D7:E7"/>
    <mergeCell ref="G7:K7"/>
    <mergeCell ref="D17:E17"/>
    <mergeCell ref="M29:M32"/>
    <mergeCell ref="N29:N32"/>
    <mergeCell ref="M22:Q23"/>
    <mergeCell ref="G17:K17"/>
    <mergeCell ref="G22:K23"/>
    <mergeCell ref="M28:Q28"/>
    <mergeCell ref="Q34:Q37"/>
    <mergeCell ref="I29:I32"/>
    <mergeCell ref="J29:J3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50" zoomScaleNormal="150" zoomScalePageLayoutView="150" workbookViewId="0">
      <selection activeCell="B24" sqref="B24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99th IEEE 802.15 WSN MEETING</v>
      </c>
    </row>
    <row r="3" spans="1:2" ht="15">
      <c r="A3" s="1"/>
      <c r="B3" s="2" t="str">
        <f>Graphic!D3</f>
        <v>Hyatt Regency Reunion</v>
      </c>
    </row>
    <row r="4" spans="1:2" ht="15">
      <c r="A4" s="1"/>
      <c r="B4" s="2" t="str">
        <f>Graphic!D4</f>
        <v>Dallas, Texas, USA</v>
      </c>
    </row>
    <row r="6" spans="1:2" ht="15">
      <c r="A6" s="3" t="s">
        <v>150</v>
      </c>
      <c r="B6" s="10"/>
    </row>
    <row r="7" spans="1:2" s="260" customFormat="1" ht="15">
      <c r="A7" s="3"/>
      <c r="B7" s="4" t="s">
        <v>185</v>
      </c>
    </row>
    <row r="8" spans="1:2">
      <c r="A8" s="1"/>
      <c r="B8" s="4" t="s">
        <v>187</v>
      </c>
    </row>
    <row r="9" spans="1:2">
      <c r="B9" s="4" t="s">
        <v>186</v>
      </c>
    </row>
    <row r="10" spans="1:2">
      <c r="B10" s="4"/>
    </row>
    <row r="11" spans="1:2" s="260" customFormat="1">
      <c r="B11" s="242"/>
    </row>
    <row r="12" spans="1:2" s="260" customFormat="1">
      <c r="B12" s="242"/>
    </row>
    <row r="13" spans="1:2">
      <c r="A13" s="1"/>
      <c r="B13" s="1" t="s">
        <v>17</v>
      </c>
    </row>
    <row r="14" spans="1:2">
      <c r="A14" s="1"/>
      <c r="B14" s="6" t="s">
        <v>18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C32" sqref="C32"/>
    </sheetView>
  </sheetViews>
  <sheetFormatPr baseColWidth="10" defaultRowHeight="12" x14ac:dyDescent="0"/>
  <cols>
    <col min="3" max="3" width="39.1640625" customWidth="1"/>
    <col min="5" max="5" width="5.33203125" customWidth="1"/>
  </cols>
  <sheetData>
    <row r="1" spans="2:11" ht="15">
      <c r="B1" s="260"/>
      <c r="C1" s="2" t="str">
        <f>Objectives!B1</f>
        <v>AGENDA IEEE 802.15 WNG  MEETING</v>
      </c>
      <c r="D1" s="260"/>
      <c r="E1" s="260"/>
      <c r="F1" s="260"/>
      <c r="G1" s="260"/>
      <c r="H1" s="260"/>
      <c r="I1" s="260"/>
      <c r="J1" s="260"/>
      <c r="K1" s="260"/>
    </row>
    <row r="2" spans="2:11" ht="15">
      <c r="B2" s="260"/>
      <c r="C2" s="2" t="str">
        <f>Objectives!B2</f>
        <v>99th IEEE 802.15 WSN MEETING</v>
      </c>
      <c r="D2" s="260"/>
      <c r="E2" s="260"/>
      <c r="F2" s="260"/>
      <c r="G2" s="260"/>
      <c r="H2" s="260"/>
      <c r="I2" s="260"/>
      <c r="J2" s="260"/>
      <c r="K2" s="260"/>
    </row>
    <row r="3" spans="2:11" ht="15">
      <c r="B3" s="260"/>
      <c r="C3" s="269" t="str">
        <f>Objectives!B3</f>
        <v>Hyatt Regency Reunion</v>
      </c>
      <c r="D3" s="260"/>
      <c r="E3" s="260"/>
      <c r="F3" s="260"/>
      <c r="G3" s="260"/>
      <c r="H3" s="260"/>
      <c r="I3" s="260"/>
      <c r="J3" s="260"/>
      <c r="K3" s="260"/>
    </row>
    <row r="4" spans="2:11" ht="15">
      <c r="B4" s="260"/>
      <c r="C4" s="269" t="str">
        <f>Objectives!B4</f>
        <v>Dallas, Texas, USA</v>
      </c>
      <c r="D4" s="260"/>
      <c r="E4" s="260"/>
      <c r="F4" s="260"/>
      <c r="G4" s="260"/>
      <c r="H4" s="260"/>
      <c r="I4" s="260"/>
      <c r="J4" s="260"/>
      <c r="K4" s="260"/>
    </row>
    <row r="5" spans="2:11"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2:11"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2:11" ht="15">
      <c r="B7" s="1"/>
      <c r="C7" s="282" t="str">
        <f>Objectives!B7</f>
        <v>Tuesday 10 Nov, PM2: Opening resport, discussion on LLC PAR and CSD</v>
      </c>
      <c r="D7" s="1"/>
      <c r="E7" s="1"/>
      <c r="F7" s="7"/>
      <c r="G7" s="260"/>
      <c r="H7" s="260"/>
      <c r="I7" s="260"/>
      <c r="J7" s="260"/>
      <c r="K7" s="260"/>
    </row>
    <row r="8" spans="2:11" ht="13">
      <c r="B8" s="5">
        <v>1.1000000000000001</v>
      </c>
      <c r="C8" s="211" t="s">
        <v>176</v>
      </c>
      <c r="D8" s="16" t="s">
        <v>20</v>
      </c>
      <c r="E8" s="1">
        <v>30</v>
      </c>
      <c r="F8" s="8">
        <f>TIME(16,0,0)</f>
        <v>0.66666666666666663</v>
      </c>
      <c r="G8" s="260"/>
      <c r="H8" s="260"/>
      <c r="I8" s="260"/>
      <c r="J8" s="260"/>
      <c r="K8" s="260"/>
    </row>
    <row r="9" spans="2:11" ht="13">
      <c r="B9" s="5">
        <f>B8+0.1</f>
        <v>1.2000000000000002</v>
      </c>
      <c r="C9" s="211" t="s">
        <v>177</v>
      </c>
      <c r="D9" s="16" t="s">
        <v>20</v>
      </c>
      <c r="E9" s="1">
        <v>5</v>
      </c>
      <c r="F9" s="265">
        <f>F8+TIME(0,E8,0)</f>
        <v>0.6875</v>
      </c>
      <c r="G9" s="260"/>
      <c r="H9" s="260"/>
      <c r="I9" s="260"/>
      <c r="J9" s="260"/>
      <c r="K9" s="260"/>
    </row>
    <row r="10" spans="2:11" ht="13">
      <c r="B10" s="5">
        <f t="shared" ref="B10:B12" si="0">B9+0.1</f>
        <v>1.3000000000000003</v>
      </c>
      <c r="C10" s="211" t="s">
        <v>178</v>
      </c>
      <c r="D10" s="16" t="s">
        <v>20</v>
      </c>
      <c r="E10" s="1">
        <v>30</v>
      </c>
      <c r="F10" s="265">
        <f t="shared" ref="F10:F12" si="1">F9+TIME(0,E9,0)</f>
        <v>0.69097222222222221</v>
      </c>
      <c r="G10" s="260"/>
      <c r="H10" s="260"/>
      <c r="I10" s="260"/>
      <c r="J10" s="260"/>
      <c r="K10" s="260"/>
    </row>
    <row r="11" spans="2:11" ht="13">
      <c r="B11" s="5">
        <f t="shared" si="0"/>
        <v>1.4000000000000004</v>
      </c>
      <c r="C11" s="264" t="s">
        <v>179</v>
      </c>
      <c r="D11" s="16" t="s">
        <v>20</v>
      </c>
      <c r="E11" s="1">
        <v>30</v>
      </c>
      <c r="F11" s="265">
        <f t="shared" si="1"/>
        <v>0.71180555555555558</v>
      </c>
      <c r="G11" s="260"/>
      <c r="H11" s="260"/>
      <c r="I11" s="260"/>
      <c r="J11" s="260"/>
      <c r="K11" s="260"/>
    </row>
    <row r="12" spans="2:11" ht="13">
      <c r="B12" s="5">
        <f t="shared" si="0"/>
        <v>1.5000000000000004</v>
      </c>
      <c r="C12" s="264" t="s">
        <v>151</v>
      </c>
      <c r="D12" s="16" t="s">
        <v>20</v>
      </c>
      <c r="E12" s="1">
        <v>0</v>
      </c>
      <c r="F12" s="265">
        <f t="shared" si="1"/>
        <v>0.73263888888888895</v>
      </c>
      <c r="G12" s="260"/>
      <c r="H12" s="260"/>
      <c r="I12" s="260"/>
      <c r="J12" s="260"/>
      <c r="K12" s="260"/>
    </row>
    <row r="13" spans="2:1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11"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2:11">
      <c r="B15" s="260"/>
      <c r="C15" s="260"/>
      <c r="D15" s="260"/>
      <c r="E15" s="260"/>
      <c r="F15" s="260"/>
      <c r="G15" s="260"/>
      <c r="H15" s="260"/>
      <c r="I15" s="260"/>
      <c r="J15" s="260"/>
      <c r="K15" s="260"/>
    </row>
    <row r="16" spans="2:11">
      <c r="B16" s="260"/>
      <c r="C16" s="260"/>
      <c r="D16" s="260"/>
      <c r="E16" s="260"/>
      <c r="F16" s="260"/>
      <c r="G16" s="260"/>
      <c r="H16" s="260"/>
      <c r="I16" s="260"/>
      <c r="J16" s="260"/>
      <c r="K16" s="260"/>
    </row>
    <row r="17" spans="2:11"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F22" sqref="F22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99th IEEE 802.15 WSN MEETING</v>
      </c>
    </row>
    <row r="3" spans="2:6" ht="15">
      <c r="C3" s="269" t="str">
        <f>Objectives!B3</f>
        <v>Hyatt Regency Reunion</v>
      </c>
    </row>
    <row r="4" spans="2:6" ht="15">
      <c r="C4" s="269" t="str">
        <f>Objectives!B4</f>
        <v>Dallas, Texas, USA</v>
      </c>
    </row>
    <row r="7" spans="2:6" ht="15">
      <c r="B7" s="1"/>
      <c r="C7" s="282" t="str">
        <f>Objectives!B8</f>
        <v>Wednesday 11 Nov, AM1: Discussion on issues raised during joint 802.1 mtg, continue LLC PAR and CSD</v>
      </c>
      <c r="D7" s="1"/>
      <c r="E7" s="1"/>
      <c r="F7" s="7"/>
    </row>
    <row r="8" spans="2:6" ht="13">
      <c r="B8" s="5">
        <f>1+Tuesday!B8</f>
        <v>2.1</v>
      </c>
      <c r="C8" s="211" t="s">
        <v>182</v>
      </c>
      <c r="D8" s="16" t="s">
        <v>20</v>
      </c>
      <c r="E8" s="1">
        <v>30</v>
      </c>
      <c r="F8" s="8">
        <f>TIME(8,0,0)</f>
        <v>0.33333333333333331</v>
      </c>
    </row>
    <row r="9" spans="2:6" s="260" customFormat="1" ht="13">
      <c r="B9" s="5">
        <f>B8+0.1</f>
        <v>2.2000000000000002</v>
      </c>
      <c r="C9" s="211" t="s">
        <v>180</v>
      </c>
      <c r="D9" s="16" t="s">
        <v>20</v>
      </c>
      <c r="E9" s="1">
        <v>45</v>
      </c>
      <c r="F9" s="265">
        <f>F8+TIME(0,E8,0)</f>
        <v>0.35416666666666663</v>
      </c>
    </row>
    <row r="10" spans="2:6" s="260" customFormat="1" ht="13">
      <c r="B10" s="5">
        <f t="shared" ref="B10:B11" si="0">B9+0.1</f>
        <v>2.3000000000000003</v>
      </c>
      <c r="C10" s="211" t="s">
        <v>181</v>
      </c>
      <c r="D10" s="16" t="s">
        <v>20</v>
      </c>
      <c r="E10" s="1">
        <v>45</v>
      </c>
      <c r="F10" s="265">
        <f t="shared" ref="F10:F11" si="1">F9+TIME(0,E9,0)</f>
        <v>0.38541666666666663</v>
      </c>
    </row>
    <row r="11" spans="2:6" ht="13">
      <c r="B11" s="5">
        <f t="shared" si="0"/>
        <v>2.4000000000000004</v>
      </c>
      <c r="C11" s="264" t="s">
        <v>151</v>
      </c>
      <c r="D11" s="16" t="s">
        <v>20</v>
      </c>
      <c r="E11" s="1">
        <v>0</v>
      </c>
      <c r="F11" s="265">
        <f t="shared" si="1"/>
        <v>0.41666666666666663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topLeftCell="A2" workbookViewId="0">
      <selection activeCell="D29" sqref="D29"/>
    </sheetView>
  </sheetViews>
  <sheetFormatPr baseColWidth="10" defaultRowHeight="12" x14ac:dyDescent="0"/>
  <cols>
    <col min="4" max="4" width="59" customWidth="1"/>
  </cols>
  <sheetData>
    <row r="1" spans="3:7" s="260" customFormat="1" ht="17">
      <c r="D1" s="356" t="str">
        <f>Objectives!B1</f>
        <v>AGENDA IEEE 802.15 WNG  MEETING</v>
      </c>
    </row>
    <row r="2" spans="3:7" ht="17">
      <c r="D2" s="356" t="str">
        <f>Graphic!D2</f>
        <v>99th IEEE 802.15 WSN MEETING</v>
      </c>
    </row>
    <row r="3" spans="3:7" ht="17">
      <c r="D3" s="356" t="str">
        <f>Graphic!D3</f>
        <v>Hyatt Regency Reunion</v>
      </c>
    </row>
    <row r="4" spans="3:7" ht="17">
      <c r="D4" s="356" t="str">
        <f>Graphic!D4</f>
        <v>Dallas, Texas, USA</v>
      </c>
    </row>
    <row r="7" spans="3:7">
      <c r="D7" s="357" t="str">
        <f>Objectives!B9</f>
        <v>Thursday 12 Nov, PM1: Continue drafting LLC PAR and CSD</v>
      </c>
    </row>
    <row r="9" spans="3:7" ht="13">
      <c r="C9" s="5">
        <f>Wednesday!B8+1</f>
        <v>3.1</v>
      </c>
      <c r="D9" s="211" t="s">
        <v>183</v>
      </c>
      <c r="E9" s="16" t="s">
        <v>20</v>
      </c>
      <c r="F9" s="1">
        <v>90</v>
      </c>
      <c r="G9" s="8">
        <f>TIME(13,30,0)</f>
        <v>0.5625</v>
      </c>
    </row>
    <row r="10" spans="3:7" s="260" customFormat="1" ht="13">
      <c r="C10" s="5">
        <f>C9+0.1</f>
        <v>3.2</v>
      </c>
      <c r="D10" s="211" t="s">
        <v>184</v>
      </c>
      <c r="E10" s="16" t="s">
        <v>20</v>
      </c>
      <c r="F10" s="1">
        <v>30</v>
      </c>
      <c r="G10" s="265">
        <f>G9+TIME(0,F9,0)</f>
        <v>0.625</v>
      </c>
    </row>
    <row r="11" spans="3:7" ht="13">
      <c r="C11" s="5">
        <f>C10+0.1</f>
        <v>3.3000000000000003</v>
      </c>
      <c r="D11" s="211" t="s">
        <v>89</v>
      </c>
      <c r="E11" s="16" t="s">
        <v>20</v>
      </c>
      <c r="F11" s="1">
        <v>0</v>
      </c>
      <c r="G11" s="265">
        <f>G10+TIME(0,F10,0)</f>
        <v>0.64583333333333337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2015-10-28T14:10:54Z</dcterms:modified>
  <cp:category/>
</cp:coreProperties>
</file>