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0" windowWidth="28800" windowHeight="16520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5" l="1"/>
  <c r="E24" i="5"/>
  <c r="E25" i="5"/>
  <c r="E26" i="5"/>
  <c r="E27" i="5"/>
  <c r="A24" i="5"/>
  <c r="A25" i="5"/>
  <c r="A26" i="5"/>
  <c r="A27" i="5"/>
  <c r="B9" i="6"/>
  <c r="A7" i="4"/>
  <c r="B16" i="3"/>
  <c r="C58" i="1"/>
  <c r="E7" i="3"/>
  <c r="E16" i="3"/>
  <c r="A16" i="3"/>
  <c r="E17" i="3"/>
  <c r="E18" i="3"/>
  <c r="E19" i="3"/>
  <c r="A17" i="3"/>
  <c r="A18" i="3"/>
  <c r="A19" i="3"/>
  <c r="F16" i="6"/>
  <c r="F17" i="6"/>
  <c r="F9" i="6"/>
  <c r="F10" i="6"/>
  <c r="B7" i="3"/>
  <c r="A13" i="4"/>
  <c r="A19" i="4"/>
  <c r="A25" i="4"/>
  <c r="B16" i="6"/>
  <c r="A20" i="4"/>
  <c r="A21" i="4"/>
  <c r="A22" i="4"/>
  <c r="E22" i="4"/>
  <c r="A6" i="5"/>
  <c r="A12" i="5"/>
  <c r="A18" i="5"/>
  <c r="E19" i="4"/>
  <c r="E20" i="4"/>
  <c r="E21" i="4"/>
  <c r="E8" i="3"/>
  <c r="E9" i="3"/>
  <c r="E10" i="3"/>
  <c r="E11" i="3"/>
  <c r="E12" i="3"/>
  <c r="E13" i="3"/>
  <c r="A8" i="3"/>
  <c r="A9" i="3"/>
  <c r="A10" i="3"/>
  <c r="A11" i="3"/>
  <c r="A12" i="3"/>
  <c r="A13" i="3"/>
  <c r="A14" i="4"/>
  <c r="A15" i="4"/>
  <c r="B17" i="5"/>
  <c r="E12" i="5"/>
  <c r="E6" i="5"/>
  <c r="E13" i="5"/>
  <c r="E14" i="5"/>
  <c r="E15" i="5"/>
  <c r="E7" i="5"/>
  <c r="E8" i="5"/>
  <c r="E9" i="5"/>
  <c r="B11" i="5"/>
  <c r="B5" i="5"/>
  <c r="A13" i="5"/>
  <c r="A14" i="5"/>
  <c r="A15" i="5"/>
  <c r="A7" i="5"/>
  <c r="A8" i="5"/>
  <c r="A9" i="5"/>
  <c r="E25" i="4"/>
  <c r="E26" i="4"/>
  <c r="E27" i="4"/>
  <c r="E28" i="4"/>
  <c r="F18" i="6"/>
  <c r="F19" i="6"/>
  <c r="B17" i="6"/>
  <c r="B18" i="6"/>
  <c r="B19" i="6"/>
  <c r="F11" i="6"/>
  <c r="F12" i="6"/>
  <c r="E18" i="5"/>
  <c r="E19" i="5"/>
  <c r="E20" i="5"/>
  <c r="E21" i="5"/>
  <c r="A19" i="5"/>
  <c r="A20" i="5"/>
  <c r="A21" i="5"/>
  <c r="C8" i="6"/>
  <c r="C15" i="6"/>
  <c r="B10" i="6"/>
  <c r="B11" i="6"/>
  <c r="B12" i="6"/>
  <c r="A26" i="4"/>
  <c r="A27" i="4"/>
  <c r="A28" i="4"/>
  <c r="E7" i="4"/>
  <c r="E8" i="4"/>
  <c r="E9" i="4"/>
  <c r="E10" i="4"/>
  <c r="E13" i="4"/>
  <c r="E14" i="4"/>
  <c r="E15" i="4"/>
  <c r="E16" i="4"/>
  <c r="A16" i="4"/>
  <c r="B3" i="2"/>
  <c r="B3" i="3"/>
  <c r="B3" i="6"/>
  <c r="B2" i="2"/>
  <c r="B2" i="3"/>
  <c r="B2" i="6"/>
  <c r="B1" i="3"/>
  <c r="B1" i="6"/>
  <c r="B24" i="4"/>
  <c r="B18" i="4"/>
  <c r="B12" i="4"/>
  <c r="A8" i="4"/>
  <c r="A9" i="4"/>
  <c r="A10" i="4"/>
  <c r="B6" i="4"/>
  <c r="B3" i="4"/>
  <c r="B3" i="5"/>
  <c r="B2" i="4"/>
  <c r="B2" i="5"/>
  <c r="B1" i="4"/>
  <c r="B1" i="5"/>
</calcChain>
</file>

<file path=xl/sharedStrings.xml><?xml version="1.0" encoding="utf-8"?>
<sst xmlns="http://schemas.openxmlformats.org/spreadsheetml/2006/main" count="404" uniqueCount="176">
  <si>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</si>
  <si>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</si>
  <si>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</si>
  <si>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</si>
  <si>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</si>
  <si>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</si>
  <si>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</si>
  <si>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</si>
  <si>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</si>
  <si>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</si>
  <si>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</si>
  <si>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</si>
  <si>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</si>
  <si>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</si>
  <si>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</si>
  <si>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</si>
  <si>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</si>
  <si>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</si>
  <si>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</si>
  <si>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</si>
  <si>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</si>
  <si>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</si>
  <si>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</si>
  <si>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</si>
  <si>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</si>
  <si>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</si>
  <si>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</si>
  <si>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</si>
  <si>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</si>
  <si>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</si>
  <si>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</si>
  <si>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</si>
  <si>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</si>
  <si>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</si>
  <si>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</si>
  <si>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</si>
  <si>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</si>
  <si>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</si>
  <si>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</si>
  <si>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</si>
  <si>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</si>
  <si>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</si>
  <si>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</si>
  <si>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</si>
  <si>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</si>
  <si>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</si>
  <si>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</si>
  <si>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</si>
  <si>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</si>
  <si>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</si>
  <si>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</si>
  <si>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</si>
  <si>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</si>
  <si>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</si>
  <si>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</si>
  <si>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</si>
  <si>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</si>
  <si>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>11/15 Leadership</t>
  </si>
  <si>
    <t xml:space="preserve">Optional Meeting Time Available </t>
  </si>
  <si>
    <t>No Overhead Projectors Required</t>
  </si>
  <si>
    <t>802.15 WG Midweek</t>
  </si>
  <si>
    <t>Interest Group-THZ</t>
  </si>
  <si>
    <t>Working Group/Joint MTGs</t>
  </si>
  <si>
    <t>OPEN</t>
  </si>
  <si>
    <t>Recess</t>
  </si>
  <si>
    <t>TG4k LECIM</t>
  </si>
  <si>
    <t>TG4j MBAN</t>
  </si>
  <si>
    <t>EC</t>
  </si>
  <si>
    <t>P&amp;P</t>
  </si>
  <si>
    <t>Standing Committee on WG Rules</t>
  </si>
  <si>
    <t>IG SRU</t>
  </si>
  <si>
    <t>IG THZ</t>
  </si>
  <si>
    <t>Slots</t>
  </si>
  <si>
    <t>F MIC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</si>
  <si>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</si>
  <si>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</si>
  <si>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</si>
  <si>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</si>
  <si>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</si>
  <si>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</si>
  <si>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TG4J MBANj</t>
  </si>
  <si>
    <t>C or B</t>
  </si>
  <si>
    <t>USA</t>
  </si>
  <si>
    <t>Dinner on your own</t>
  </si>
  <si>
    <t>Working Group Plenaries</t>
  </si>
  <si>
    <t>Pat Kinney</t>
  </si>
  <si>
    <t>P Kinney</t>
  </si>
  <si>
    <t>AGENDA IEEE 802.15 TG4k  Meetings</t>
  </si>
  <si>
    <t>recess</t>
  </si>
  <si>
    <t>TG4m  4TV</t>
  </si>
  <si>
    <t>TG4m 4TV</t>
  </si>
  <si>
    <t>Open</t>
  </si>
  <si>
    <t>Path forward discussion/assignments</t>
  </si>
  <si>
    <t>TG9 KMP</t>
  </si>
  <si>
    <t>Social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</si>
  <si>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</si>
  <si>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</si>
  <si>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</si>
  <si>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</si>
  <si>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</si>
  <si>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</si>
  <si>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</si>
  <si>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</si>
  <si>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IG LED</t>
  </si>
  <si>
    <t>SG4q ULP</t>
  </si>
  <si>
    <t>Task Group 15.4j FCC Medical Band Amendment</t>
  </si>
  <si>
    <t>TG4n CMB</t>
  </si>
  <si>
    <t>TG4p PTC</t>
  </si>
  <si>
    <t>TG8 PAC</t>
  </si>
  <si>
    <t>Interest Group  LED-ID system for 15.7</t>
  </si>
  <si>
    <t>TG4p
PTC</t>
  </si>
  <si>
    <t>Closing report</t>
  </si>
  <si>
    <t>B Rolfe</t>
  </si>
  <si>
    <t>TG4m 
4TV</t>
  </si>
  <si>
    <t>Lunch on your own</t>
  </si>
  <si>
    <t>Tech Editors</t>
  </si>
  <si>
    <t>SC-M</t>
  </si>
  <si>
    <t>Standing Committee on Maintenance</t>
  </si>
  <si>
    <t>Review and resolve comments</t>
  </si>
  <si>
    <t>Comment Resolution</t>
  </si>
  <si>
    <t>Review and edit</t>
  </si>
  <si>
    <t>Form sub-groups responsible for resolving resolutions as per their category</t>
  </si>
  <si>
    <t>Start resolving comments</t>
  </si>
  <si>
    <t>Plan for conference calls to resolve comments</t>
  </si>
  <si>
    <t>JOINT OPENING PLENARY</t>
  </si>
  <si>
    <t>TG4n
CMB</t>
  </si>
  <si>
    <t>New Members Orientation</t>
  </si>
  <si>
    <t>IG L2R</t>
  </si>
  <si>
    <t>IG DEP</t>
  </si>
  <si>
    <t>Review voting</t>
  </si>
  <si>
    <t>Review Comments and categorize comments</t>
  </si>
  <si>
    <t>Review coexistence comments</t>
  </si>
  <si>
    <t>Ben Rolfe</t>
  </si>
  <si>
    <t>S Jillings</t>
  </si>
  <si>
    <t>resolve comments</t>
  </si>
  <si>
    <t>M Brown</t>
  </si>
  <si>
    <t>R0</t>
  </si>
  <si>
    <t>82nd IEEE 802.15 WPAN MEETING</t>
  </si>
  <si>
    <t>Hyatt Regency Vancouver, Vancouver, BC, Canada</t>
  </si>
  <si>
    <t>January 13-17, 2013</t>
  </si>
  <si>
    <t>WEDNESDAY</t>
  </si>
  <si>
    <t>SG
L2R</t>
  </si>
  <si>
    <t>TG4q ULP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</si>
  <si>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</si>
  <si>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</si>
  <si>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</si>
  <si>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</si>
  <si>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</si>
  <si>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</si>
  <si>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Ultra Low Power 15.4</t>
  </si>
  <si>
    <t>INTEREST GROUP ON ENHANCED DEPENDABILITY</t>
  </si>
  <si>
    <t>Task Group 15.8 on Personal Space Communication</t>
  </si>
  <si>
    <t>Task Group 15.9  -KEY MANAGEMENT PROTOCOL Interest Group</t>
  </si>
  <si>
    <t>Spectrum Resource Utilization Interest Group</t>
  </si>
  <si>
    <t>SG L2R</t>
  </si>
  <si>
    <t>Study Group -LAYER 2 ROUTING</t>
  </si>
  <si>
    <t>INTEREST GROUP-TERAHERTZ</t>
  </si>
  <si>
    <t>INTEREST GROUP -DEP</t>
  </si>
  <si>
    <t>Monday 14 January,  PM1 - Opening report, vote and comment review and categorize comments</t>
  </si>
  <si>
    <t>Monday 14 January, PM2 - Resolve comments from clause 5</t>
  </si>
  <si>
    <t>Tuesday 15 January,  AM1 - Resolve comments from clause 5</t>
  </si>
  <si>
    <t>Tuesday 15 January,  AM2 - Resolve comments from clauses 5 and 6</t>
  </si>
  <si>
    <t>Tuesday 15 January,  PM1 -Resolve comments from clauses 8 and 9</t>
  </si>
  <si>
    <t>Tuesday 15 January,  PM2 - Resolve comments from clauses 8 and 9</t>
  </si>
  <si>
    <t>Wednesday 16 January,  PM1 -Review and resolve comments from coexistence</t>
  </si>
  <si>
    <t xml:space="preserve">Wednesday 16 January,  PM2 -Resolve remaining comments </t>
  </si>
  <si>
    <t>Thursday 17 January,  AM1 - Resolve remaining comments</t>
  </si>
  <si>
    <t>Thursday 17 January, AM2 -Edit draft</t>
  </si>
  <si>
    <t>Thursday 17 January, PM1 -Edit draft</t>
  </si>
  <si>
    <t>Review voting and comments from Sponsor Ballot and categorize for resolution effort</t>
  </si>
  <si>
    <t>Approve the agenda (15-13-0001-01)</t>
  </si>
  <si>
    <t>Approve San Antonio minutes (15-12-0613-00)</t>
  </si>
  <si>
    <t>Motion to approve ballot resolution committee</t>
  </si>
  <si>
    <t>Thursday 17 January,  PM2 - edit draft, motion to approve BRC, closing report</t>
  </si>
  <si>
    <t>adjourn</t>
  </si>
  <si>
    <t>approve BRC, Path forward discussion/assignments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</si>
</sst>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85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12"/>
      <name val="Times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FF33CC"/>
      <name val="Arial"/>
      <family val="2"/>
    </font>
    <font>
      <b/>
      <sz val="6"/>
      <color indexed="2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66">
    <xf numFmtId="0" fontId="0" fillId="0" borderId="0"/>
    <xf numFmtId="0" fontId="46" fillId="0" borderId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453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6" fillId="10" borderId="0" xfId="0" applyFont="1" applyFill="1" applyBorder="1" applyAlignment="1">
      <alignment horizontal="right" vertical="center"/>
    </xf>
    <xf numFmtId="0" fontId="17" fillId="10" borderId="0" xfId="0" applyFont="1" applyFill="1" applyBorder="1" applyAlignment="1">
      <alignment horizontal="right" vertic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2" fillId="10" borderId="0" xfId="0" applyFont="1" applyFill="1" applyBorder="1" applyAlignment="1">
      <alignment horizontal="right" vertical="center"/>
    </xf>
    <xf numFmtId="0" fontId="23" fillId="11" borderId="0" xfId="0" applyFont="1" applyFill="1"/>
    <xf numFmtId="0" fontId="16" fillId="11" borderId="0" xfId="0" applyFont="1" applyFill="1" applyBorder="1" applyAlignment="1">
      <alignment horizontal="right" vertical="center"/>
    </xf>
    <xf numFmtId="0" fontId="17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/>
    </xf>
    <xf numFmtId="0" fontId="26" fillId="11" borderId="0" xfId="0" applyFont="1" applyFill="1" applyBorder="1" applyAlignment="1">
      <alignment horizontal="right" vertical="center"/>
    </xf>
    <xf numFmtId="0" fontId="23" fillId="3" borderId="2" xfId="0" applyFont="1" applyFill="1" applyBorder="1" applyAlignment="1">
      <alignment vertical="center"/>
    </xf>
    <xf numFmtId="0" fontId="23" fillId="11" borderId="2" xfId="0" applyFont="1" applyFill="1" applyBorder="1" applyAlignment="1">
      <alignment vertical="center"/>
    </xf>
    <xf numFmtId="0" fontId="23" fillId="10" borderId="2" xfId="0" applyFont="1" applyFill="1" applyBorder="1" applyAlignment="1">
      <alignment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center" vertical="center"/>
    </xf>
    <xf numFmtId="0" fontId="23" fillId="0" borderId="0" xfId="0" applyFont="1"/>
    <xf numFmtId="0" fontId="23" fillId="3" borderId="0" xfId="0" applyFont="1" applyFill="1"/>
    <xf numFmtId="0" fontId="23" fillId="11" borderId="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left" vertical="center"/>
    </xf>
    <xf numFmtId="0" fontId="27" fillId="11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3" fillId="10" borderId="16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right" vertical="center"/>
    </xf>
    <xf numFmtId="0" fontId="23" fillId="11" borderId="17" xfId="0" applyFont="1" applyFill="1" applyBorder="1" applyAlignment="1">
      <alignment vertical="center"/>
    </xf>
    <xf numFmtId="0" fontId="23" fillId="11" borderId="17" xfId="0" applyFont="1" applyFill="1" applyBorder="1" applyAlignment="1">
      <alignment horizontal="center" vertical="center"/>
    </xf>
    <xf numFmtId="0" fontId="23" fillId="11" borderId="18" xfId="0" applyFont="1" applyFill="1" applyBorder="1" applyAlignment="1">
      <alignment horizontal="center" vertical="center"/>
    </xf>
    <xf numFmtId="10" fontId="16" fillId="10" borderId="0" xfId="0" applyNumberFormat="1" applyFont="1" applyFill="1" applyBorder="1" applyAlignment="1" applyProtection="1">
      <alignment horizontal="right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10" fontId="30" fillId="10" borderId="0" xfId="0" applyNumberFormat="1" applyFont="1" applyFill="1" applyBorder="1" applyAlignment="1" applyProtection="1">
      <alignment horizontal="right" vertical="center"/>
    </xf>
    <xf numFmtId="10" fontId="21" fillId="10" borderId="0" xfId="0" applyNumberFormat="1" applyFont="1" applyFill="1" applyBorder="1" applyAlignment="1" applyProtection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10" fontId="22" fillId="10" borderId="0" xfId="0" applyNumberFormat="1" applyFont="1" applyFill="1" applyBorder="1" applyAlignment="1" applyProtection="1">
      <alignment horizontal="right" vertical="center"/>
    </xf>
    <xf numFmtId="10" fontId="17" fillId="10" borderId="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32" fillId="10" borderId="0" xfId="0" applyNumberFormat="1" applyFont="1" applyFill="1" applyBorder="1" applyAlignment="1" applyProtection="1">
      <alignment horizontal="right" vertical="center"/>
    </xf>
    <xf numFmtId="0" fontId="31" fillId="10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5" fillId="0" borderId="0" xfId="0" applyFont="1"/>
    <xf numFmtId="165" fontId="23" fillId="11" borderId="0" xfId="0" applyNumberFormat="1" applyFont="1" applyFill="1" applyBorder="1" applyAlignment="1">
      <alignment vertical="center"/>
    </xf>
    <xf numFmtId="0" fontId="25" fillId="0" borderId="0" xfId="0" applyFont="1" applyFill="1" applyBorder="1"/>
    <xf numFmtId="0" fontId="26" fillId="3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3" fillId="3" borderId="0" xfId="0" applyFont="1" applyFill="1" applyBorder="1" applyAlignment="1">
      <alignment horizontal="right" vertical="center"/>
    </xf>
    <xf numFmtId="165" fontId="23" fillId="11" borderId="0" xfId="0" applyNumberFormat="1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/>
    </xf>
    <xf numFmtId="0" fontId="37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3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right" vertical="center"/>
    </xf>
    <xf numFmtId="0" fontId="45" fillId="11" borderId="0" xfId="0" applyFont="1" applyFill="1" applyBorder="1" applyAlignment="1">
      <alignment horizontal="right" vertical="center"/>
    </xf>
    <xf numFmtId="0" fontId="45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47" fillId="0" borderId="0" xfId="1" applyNumberFormat="1" applyFont="1" applyFill="1" applyAlignment="1" applyProtection="1">
      <alignment horizontal="center"/>
    </xf>
    <xf numFmtId="18" fontId="7" fillId="0" borderId="0" xfId="1" applyNumberFormat="1" applyFont="1"/>
    <xf numFmtId="166" fontId="48" fillId="0" borderId="0" xfId="1" applyNumberFormat="1" applyFont="1"/>
    <xf numFmtId="164" fontId="47" fillId="0" borderId="0" xfId="1" applyNumberFormat="1" applyFont="1" applyFill="1" applyAlignment="1" applyProtection="1">
      <alignment horizontal="left"/>
    </xf>
    <xf numFmtId="0" fontId="49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51" fillId="3" borderId="12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51" fillId="6" borderId="13" xfId="0" applyFont="1" applyFill="1" applyBorder="1" applyAlignment="1">
      <alignment horizontal="center" vertical="center" wrapText="1"/>
    </xf>
    <xf numFmtId="0" fontId="51" fillId="6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52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2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37" fillId="12" borderId="2" xfId="0" applyFont="1" applyFill="1" applyBorder="1" applyAlignment="1">
      <alignment horizontal="left" vertical="center"/>
    </xf>
    <xf numFmtId="0" fontId="37" fillId="12" borderId="9" xfId="0" applyFont="1" applyFill="1" applyBorder="1" applyAlignment="1">
      <alignment horizontal="left" vertical="center"/>
    </xf>
    <xf numFmtId="0" fontId="35" fillId="12" borderId="2" xfId="0" applyFont="1" applyFill="1" applyBorder="1" applyAlignment="1">
      <alignment vertical="center"/>
    </xf>
    <xf numFmtId="0" fontId="35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4" fillId="12" borderId="0" xfId="0" applyFont="1" applyFill="1" applyBorder="1" applyAlignment="1">
      <alignment horizontal="left" vertical="center"/>
    </xf>
    <xf numFmtId="0" fontId="44" fillId="12" borderId="10" xfId="0" applyFont="1" applyFill="1" applyBorder="1" applyAlignment="1">
      <alignment horizontal="left" vertical="center"/>
    </xf>
    <xf numFmtId="0" fontId="36" fillId="12" borderId="0" xfId="0" applyFont="1" applyFill="1" applyBorder="1" applyAlignment="1">
      <alignment vertical="center"/>
    </xf>
    <xf numFmtId="0" fontId="36" fillId="12" borderId="10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41" fillId="12" borderId="0" xfId="0" applyFont="1" applyFill="1" applyBorder="1" applyAlignment="1">
      <alignment horizontal="left" vertical="center"/>
    </xf>
    <xf numFmtId="0" fontId="41" fillId="12" borderId="10" xfId="0" applyFont="1" applyFill="1" applyBorder="1" applyAlignment="1">
      <alignment horizontal="left" vertical="center"/>
    </xf>
    <xf numFmtId="0" fontId="37" fillId="12" borderId="0" xfId="0" applyFont="1" applyFill="1" applyBorder="1" applyAlignment="1">
      <alignment vertical="center"/>
    </xf>
    <xf numFmtId="0" fontId="37" fillId="12" borderId="1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center" vertical="center"/>
    </xf>
    <xf numFmtId="0" fontId="43" fillId="12" borderId="0" xfId="0" applyFont="1" applyFill="1" applyBorder="1" applyAlignment="1">
      <alignment vertical="center"/>
    </xf>
    <xf numFmtId="0" fontId="43" fillId="12" borderId="10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0" fontId="50" fillId="12" borderId="12" xfId="0" applyFont="1" applyFill="1" applyBorder="1" applyAlignment="1">
      <alignment horizontal="left" vertical="center"/>
    </xf>
    <xf numFmtId="0" fontId="43" fillId="12" borderId="0" xfId="0" applyFont="1" applyFill="1" applyBorder="1" applyAlignment="1">
      <alignment horizontal="left" vertical="center" indent="1"/>
    </xf>
    <xf numFmtId="0" fontId="43" fillId="12" borderId="10" xfId="0" applyFont="1" applyFill="1" applyBorder="1" applyAlignment="1">
      <alignment horizontal="left" vertical="center" indent="1"/>
    </xf>
    <xf numFmtId="0" fontId="0" fillId="0" borderId="10" xfId="0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41" fillId="12" borderId="4" xfId="0" applyFont="1" applyFill="1" applyBorder="1" applyAlignment="1">
      <alignment horizontal="left" vertical="center"/>
    </xf>
    <xf numFmtId="0" fontId="41" fillId="12" borderId="2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39" fillId="12" borderId="4" xfId="0" applyFont="1" applyFill="1" applyBorder="1" applyAlignment="1">
      <alignment vertical="center"/>
    </xf>
    <xf numFmtId="0" fontId="39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56" fillId="0" borderId="0" xfId="0" applyFont="1" applyFill="1" applyBorder="1"/>
    <xf numFmtId="0" fontId="56" fillId="3" borderId="0" xfId="0" applyFont="1" applyFill="1" applyBorder="1"/>
    <xf numFmtId="0" fontId="29" fillId="10" borderId="0" xfId="0" applyFont="1" applyFill="1" applyBorder="1" applyAlignment="1">
      <alignment vertical="center"/>
    </xf>
    <xf numFmtId="0" fontId="23" fillId="11" borderId="16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4" xfId="0" quotePrefix="1" applyFont="1" applyFill="1" applyBorder="1" applyAlignment="1">
      <alignment horizontal="center" vertical="center"/>
    </xf>
    <xf numFmtId="0" fontId="50" fillId="11" borderId="0" xfId="0" applyFont="1" applyFill="1" applyBorder="1" applyAlignment="1">
      <alignment horizontal="right" vertical="center"/>
    </xf>
    <xf numFmtId="0" fontId="23" fillId="12" borderId="0" xfId="0" quotePrefix="1" applyFont="1" applyFill="1" applyBorder="1" applyAlignment="1">
      <alignment horizontal="center" vertical="center"/>
    </xf>
    <xf numFmtId="0" fontId="54" fillId="11" borderId="0" xfId="0" applyFont="1" applyFill="1"/>
    <xf numFmtId="0" fontId="53" fillId="11" borderId="0" xfId="0" applyFont="1" applyFill="1" applyBorder="1" applyAlignment="1">
      <alignment horizontal="right" vertical="center"/>
    </xf>
    <xf numFmtId="0" fontId="57" fillId="11" borderId="0" xfId="0" applyFont="1" applyFill="1" applyBorder="1" applyAlignment="1">
      <alignment horizontal="right" vertical="center"/>
    </xf>
    <xf numFmtId="0" fontId="57" fillId="10" borderId="0" xfId="0" applyFont="1" applyFill="1" applyBorder="1" applyAlignment="1">
      <alignment horizontal="right" vertical="center"/>
    </xf>
    <xf numFmtId="0" fontId="23" fillId="12" borderId="24" xfId="0" quotePrefix="1" applyFont="1" applyFill="1" applyBorder="1" applyAlignment="1">
      <alignment horizontal="center" vertical="center"/>
    </xf>
    <xf numFmtId="0" fontId="23" fillId="12" borderId="24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/>
    </xf>
    <xf numFmtId="1" fontId="23" fillId="12" borderId="19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8" fillId="0" borderId="0" xfId="1" applyFont="1"/>
    <xf numFmtId="0" fontId="5" fillId="0" borderId="0" xfId="0" applyFont="1"/>
    <xf numFmtId="0" fontId="21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2" fillId="3" borderId="0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59" fillId="12" borderId="0" xfId="0" applyFont="1" applyFill="1" applyBorder="1" applyAlignment="1">
      <alignment horizontal="left" vertical="center" indent="1"/>
    </xf>
    <xf numFmtId="0" fontId="48" fillId="0" borderId="0" xfId="1" applyFont="1" applyAlignment="1">
      <alignment horizontal="left"/>
    </xf>
    <xf numFmtId="18" fontId="48" fillId="0" borderId="0" xfId="1" applyNumberFormat="1" applyFont="1"/>
    <xf numFmtId="0" fontId="48" fillId="0" borderId="0" xfId="1" quotePrefix="1" applyNumberFormat="1" applyFont="1"/>
    <xf numFmtId="49" fontId="48" fillId="0" borderId="0" xfId="0" applyNumberFormat="1" applyFont="1" applyAlignment="1">
      <alignment horizontal="left"/>
    </xf>
    <xf numFmtId="167" fontId="48" fillId="0" borderId="0" xfId="1" applyNumberFormat="1" applyFont="1" applyProtection="1"/>
    <xf numFmtId="0" fontId="48" fillId="0" borderId="0" xfId="0" applyFont="1"/>
    <xf numFmtId="0" fontId="48" fillId="0" borderId="0" xfId="0" applyFont="1" applyAlignment="1">
      <alignment horizontal="left" wrapText="1"/>
    </xf>
    <xf numFmtId="0" fontId="48" fillId="0" borderId="0" xfId="1" applyFont="1" applyAlignment="1">
      <alignment horizontal="center"/>
    </xf>
    <xf numFmtId="0" fontId="60" fillId="0" borderId="0" xfId="0" applyFont="1"/>
    <xf numFmtId="0" fontId="60" fillId="0" borderId="0" xfId="0" applyFont="1" applyAlignment="1">
      <alignment horizontal="left"/>
    </xf>
    <xf numFmtId="49" fontId="48" fillId="0" borderId="0" xfId="0" applyNumberFormat="1" applyFont="1"/>
    <xf numFmtId="0" fontId="48" fillId="0" borderId="0" xfId="1" applyFont="1" applyFill="1"/>
    <xf numFmtId="0" fontId="61" fillId="0" borderId="0" xfId="0" applyFont="1"/>
    <xf numFmtId="0" fontId="48" fillId="0" borderId="0" xfId="1" applyFont="1" applyAlignment="1"/>
    <xf numFmtId="0" fontId="48" fillId="0" borderId="0" xfId="0" applyFont="1" applyAlignment="1">
      <alignment wrapText="1"/>
    </xf>
    <xf numFmtId="0" fontId="48" fillId="0" borderId="0" xfId="1" applyFont="1" applyFill="1" applyAlignment="1"/>
    <xf numFmtId="0" fontId="63" fillId="4" borderId="0" xfId="0" applyFont="1" applyFill="1" applyBorder="1" applyAlignment="1">
      <alignment horizontal="center" vertical="center"/>
    </xf>
    <xf numFmtId="0" fontId="63" fillId="12" borderId="12" xfId="0" applyFont="1" applyFill="1" applyBorder="1" applyAlignment="1">
      <alignment horizontal="left" vertical="center"/>
    </xf>
    <xf numFmtId="0" fontId="64" fillId="11" borderId="0" xfId="0" applyFont="1" applyFill="1" applyBorder="1" applyAlignment="1">
      <alignment horizontal="right" vertical="center"/>
    </xf>
    <xf numFmtId="0" fontId="23" fillId="12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8" fillId="12" borderId="12" xfId="0" applyFont="1" applyFill="1" applyBorder="1" applyAlignment="1">
      <alignment vertical="center"/>
    </xf>
    <xf numFmtId="0" fontId="40" fillId="4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55" fillId="4" borderId="0" xfId="0" applyFont="1" applyFill="1" applyBorder="1" applyAlignment="1">
      <alignment horizontal="left" vertical="center"/>
    </xf>
    <xf numFmtId="0" fontId="56" fillId="4" borderId="0" xfId="0" applyFont="1" applyFill="1" applyBorder="1" applyAlignment="1">
      <alignment horizontal="left" vertical="center"/>
    </xf>
    <xf numFmtId="0" fontId="71" fillId="12" borderId="12" xfId="0" applyFont="1" applyFill="1" applyBorder="1" applyAlignment="1">
      <alignment horizontal="left" vertical="center"/>
    </xf>
    <xf numFmtId="0" fontId="69" fillId="4" borderId="0" xfId="0" applyFont="1" applyFill="1" applyBorder="1" applyAlignment="1">
      <alignment horizontal="left" vertical="center"/>
    </xf>
    <xf numFmtId="0" fontId="53" fillId="4" borderId="0" xfId="0" applyFont="1" applyFill="1" applyBorder="1" applyAlignment="1">
      <alignment horizontal="left" vertical="center"/>
    </xf>
    <xf numFmtId="0" fontId="72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0" fontId="4" fillId="19" borderId="0" xfId="0" applyFont="1" applyFill="1"/>
    <xf numFmtId="0" fontId="56" fillId="19" borderId="0" xfId="0" applyFont="1" applyFill="1" applyBorder="1"/>
    <xf numFmtId="0" fontId="23" fillId="19" borderId="2" xfId="0" applyFont="1" applyFill="1" applyBorder="1" applyAlignment="1">
      <alignment vertical="center"/>
    </xf>
    <xf numFmtId="0" fontId="23" fillId="11" borderId="30" xfId="0" applyFont="1" applyFill="1" applyBorder="1" applyAlignment="1">
      <alignment vertical="center"/>
    </xf>
    <xf numFmtId="0" fontId="23" fillId="19" borderId="0" xfId="0" applyFont="1" applyFill="1"/>
    <xf numFmtId="0" fontId="23" fillId="11" borderId="21" xfId="0" applyFont="1" applyFill="1" applyBorder="1" applyAlignment="1">
      <alignment horizontal="left" vertical="center"/>
    </xf>
    <xf numFmtId="0" fontId="27" fillId="19" borderId="0" xfId="0" applyFont="1" applyFill="1" applyBorder="1" applyAlignment="1">
      <alignment horizontal="left" vertical="center"/>
    </xf>
    <xf numFmtId="0" fontId="27" fillId="11" borderId="21" xfId="0" applyFont="1" applyFill="1" applyBorder="1" applyAlignment="1">
      <alignment horizontal="left" vertical="center"/>
    </xf>
    <xf numFmtId="0" fontId="29" fillId="19" borderId="0" xfId="0" applyFont="1" applyFill="1" applyBorder="1" applyAlignment="1">
      <alignment vertical="center"/>
    </xf>
    <xf numFmtId="0" fontId="29" fillId="11" borderId="21" xfId="0" applyFont="1" applyFill="1" applyBorder="1" applyAlignment="1">
      <alignment vertical="center"/>
    </xf>
    <xf numFmtId="0" fontId="23" fillId="11" borderId="21" xfId="0" applyFont="1" applyFill="1" applyBorder="1"/>
    <xf numFmtId="10" fontId="32" fillId="20" borderId="0" xfId="0" applyNumberFormat="1" applyFont="1" applyFill="1" applyBorder="1" applyAlignment="1" applyProtection="1">
      <alignment horizontal="right" vertical="center"/>
    </xf>
    <xf numFmtId="0" fontId="64" fillId="20" borderId="0" xfId="0" applyFont="1" applyFill="1" applyBorder="1" applyAlignment="1">
      <alignment horizontal="right" vertical="center"/>
    </xf>
    <xf numFmtId="0" fontId="53" fillId="20" borderId="0" xfId="0" applyFont="1" applyFill="1" applyBorder="1" applyAlignment="1">
      <alignment horizontal="right" vertical="center"/>
    </xf>
    <xf numFmtId="0" fontId="69" fillId="20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vertical="center"/>
    </xf>
    <xf numFmtId="0" fontId="26" fillId="19" borderId="0" xfId="0" applyFont="1" applyFill="1" applyBorder="1" applyAlignment="1">
      <alignment horizontal="right" vertical="center"/>
    </xf>
    <xf numFmtId="0" fontId="23" fillId="11" borderId="21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23" fillId="19" borderId="4" xfId="0" applyFont="1" applyFill="1" applyBorder="1" applyAlignment="1">
      <alignment vertical="center"/>
    </xf>
    <xf numFmtId="0" fontId="23" fillId="11" borderId="31" xfId="0" applyFont="1" applyFill="1" applyBorder="1" applyAlignment="1">
      <alignment vertical="center"/>
    </xf>
    <xf numFmtId="0" fontId="4" fillId="19" borderId="0" xfId="0" applyFont="1" applyFill="1" applyBorder="1"/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  <xf numFmtId="0" fontId="4" fillId="8" borderId="6" xfId="0" applyFont="1" applyFill="1" applyBorder="1" applyAlignment="1">
      <alignment horizontal="center" vertical="center" wrapText="1"/>
    </xf>
    <xf numFmtId="0" fontId="41" fillId="12" borderId="5" xfId="0" applyFont="1" applyFill="1" applyBorder="1" applyAlignment="1">
      <alignment horizontal="left" vertical="center"/>
    </xf>
    <xf numFmtId="0" fontId="71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56" fillId="4" borderId="0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left" vertical="center"/>
    </xf>
    <xf numFmtId="0" fontId="73" fillId="12" borderId="12" xfId="0" applyFont="1" applyFill="1" applyBorder="1" applyAlignment="1">
      <alignment vertical="center"/>
    </xf>
    <xf numFmtId="0" fontId="74" fillId="4" borderId="0" xfId="0" applyFont="1" applyFill="1" applyBorder="1" applyAlignment="1">
      <alignment horizontal="left" vertical="center"/>
    </xf>
    <xf numFmtId="0" fontId="74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50" fillId="12" borderId="13" xfId="0" applyFont="1" applyFill="1" applyBorder="1" applyAlignment="1">
      <alignment horizontal="left" vertical="center"/>
    </xf>
    <xf numFmtId="2" fontId="23" fillId="12" borderId="17" xfId="0" applyNumberFormat="1" applyFont="1" applyFill="1" applyBorder="1" applyAlignment="1">
      <alignment horizontal="center" vertical="center"/>
    </xf>
    <xf numFmtId="2" fontId="23" fillId="12" borderId="22" xfId="0" applyNumberFormat="1" applyFont="1" applyFill="1" applyBorder="1" applyAlignment="1">
      <alignment horizontal="center" vertical="center"/>
    </xf>
    <xf numFmtId="0" fontId="24" fillId="20" borderId="0" xfId="0" applyFont="1" applyFill="1" applyBorder="1" applyAlignment="1">
      <alignment horizontal="right" vertical="center"/>
    </xf>
    <xf numFmtId="0" fontId="50" fillId="20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 vertical="center"/>
    </xf>
    <xf numFmtId="0" fontId="69" fillId="18" borderId="0" xfId="0" applyFont="1" applyFill="1" applyBorder="1" applyAlignment="1">
      <alignment horizontal="right" vertical="center"/>
    </xf>
    <xf numFmtId="0" fontId="56" fillId="18" borderId="0" xfId="0" applyFont="1" applyFill="1" applyBorder="1" applyAlignment="1">
      <alignment horizontal="right" vertical="center"/>
    </xf>
    <xf numFmtId="0" fontId="56" fillId="20" borderId="0" xfId="0" applyFont="1" applyFill="1" applyBorder="1" applyAlignment="1">
      <alignment horizontal="right" vertical="center"/>
    </xf>
    <xf numFmtId="0" fontId="53" fillId="18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left"/>
    </xf>
    <xf numFmtId="0" fontId="73" fillId="18" borderId="0" xfId="0" applyFont="1" applyFill="1" applyBorder="1" applyAlignment="1">
      <alignment horizontal="right"/>
    </xf>
    <xf numFmtId="0" fontId="74" fillId="18" borderId="0" xfId="0" applyFont="1" applyFill="1" applyBorder="1" applyAlignment="1">
      <alignment horizontal="left"/>
    </xf>
    <xf numFmtId="0" fontId="74" fillId="18" borderId="0" xfId="0" applyFont="1" applyFill="1" applyBorder="1" applyAlignment="1">
      <alignment horizontal="right"/>
    </xf>
    <xf numFmtId="0" fontId="73" fillId="20" borderId="0" xfId="0" applyFont="1" applyFill="1" applyBorder="1" applyAlignment="1">
      <alignment horizontal="right" vertical="center"/>
    </xf>
    <xf numFmtId="0" fontId="74" fillId="20" borderId="0" xfId="0" applyFont="1" applyFill="1" applyBorder="1" applyAlignment="1">
      <alignment horizontal="right" vertical="center"/>
    </xf>
    <xf numFmtId="2" fontId="23" fillId="12" borderId="23" xfId="0" applyNumberFormat="1" applyFont="1" applyFill="1" applyBorder="1" applyAlignment="1">
      <alignment horizontal="center" vertical="center"/>
    </xf>
    <xf numFmtId="2" fontId="18" fillId="11" borderId="0" xfId="0" applyNumberFormat="1" applyFont="1" applyFill="1" applyBorder="1" applyAlignment="1">
      <alignment horizontal="center" vertical="center"/>
    </xf>
    <xf numFmtId="2" fontId="23" fillId="12" borderId="19" xfId="0" applyNumberFormat="1" applyFont="1" applyFill="1" applyBorder="1" applyAlignment="1">
      <alignment horizontal="center" vertical="center"/>
    </xf>
    <xf numFmtId="0" fontId="75" fillId="4" borderId="0" xfId="0" applyFont="1" applyFill="1" applyBorder="1" applyAlignment="1">
      <alignment horizontal="left" vertical="center"/>
    </xf>
    <xf numFmtId="0" fontId="75" fillId="12" borderId="12" xfId="0" applyFont="1" applyFill="1" applyBorder="1" applyAlignment="1">
      <alignment vertical="center"/>
    </xf>
    <xf numFmtId="0" fontId="73" fillId="4" borderId="0" xfId="0" applyFont="1" applyFill="1" applyBorder="1" applyAlignment="1">
      <alignment horizontal="center" vertical="center"/>
    </xf>
    <xf numFmtId="49" fontId="76" fillId="0" borderId="0" xfId="0" applyNumberFormat="1" applyFont="1"/>
    <xf numFmtId="0" fontId="79" fillId="12" borderId="12" xfId="0" applyFont="1" applyFill="1" applyBorder="1" applyAlignment="1">
      <alignment vertical="center"/>
    </xf>
    <xf numFmtId="0" fontId="79" fillId="20" borderId="0" xfId="0" applyFont="1" applyFill="1" applyBorder="1" applyAlignment="1">
      <alignment horizontal="right" vertical="center"/>
    </xf>
    <xf numFmtId="0" fontId="77" fillId="11" borderId="0" xfId="0" applyFont="1" applyFill="1" applyBorder="1" applyAlignment="1">
      <alignment horizontal="right" vertical="center"/>
    </xf>
    <xf numFmtId="0" fontId="80" fillId="11" borderId="0" xfId="0" applyFont="1" applyFill="1" applyBorder="1" applyAlignment="1">
      <alignment horizontal="right" vertical="center"/>
    </xf>
    <xf numFmtId="0" fontId="80" fillId="10" borderId="0" xfId="0" applyFont="1" applyFill="1" applyBorder="1" applyAlignment="1">
      <alignment horizontal="right" vertical="center"/>
    </xf>
    <xf numFmtId="0" fontId="23" fillId="10" borderId="0" xfId="0" applyFont="1" applyFill="1" applyBorder="1" applyAlignment="1">
      <alignment horizontal="center" vertical="center"/>
    </xf>
    <xf numFmtId="0" fontId="30" fillId="12" borderId="5" xfId="0" applyFont="1" applyFill="1" applyBorder="1" applyAlignment="1">
      <alignment vertical="center"/>
    </xf>
    <xf numFmtId="0" fontId="16" fillId="12" borderId="12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31" fillId="12" borderId="12" xfId="0" applyFont="1" applyFill="1" applyBorder="1" applyAlignment="1">
      <alignment vertical="center"/>
    </xf>
    <xf numFmtId="0" fontId="83" fillId="12" borderId="12" xfId="0" applyFont="1" applyFill="1" applyBorder="1" applyAlignment="1">
      <alignment vertical="center"/>
    </xf>
    <xf numFmtId="0" fontId="79" fillId="4" borderId="0" xfId="0" applyFont="1" applyFill="1" applyBorder="1" applyAlignment="1">
      <alignment horizontal="center" vertical="center"/>
    </xf>
    <xf numFmtId="0" fontId="84" fillId="12" borderId="12" xfId="0" applyFont="1" applyFill="1" applyBorder="1" applyAlignment="1">
      <alignment vertical="center"/>
    </xf>
    <xf numFmtId="0" fontId="45" fillId="12" borderId="1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0" fontId="67" fillId="0" borderId="24" xfId="0" applyFont="1" applyBorder="1" applyAlignment="1">
      <alignment horizontal="center" vertical="center" wrapText="1"/>
    </xf>
    <xf numFmtId="0" fontId="68" fillId="17" borderId="7" xfId="0" applyFont="1" applyFill="1" applyBorder="1" applyAlignment="1">
      <alignment horizontal="center" vertical="center" wrapText="1"/>
    </xf>
    <xf numFmtId="0" fontId="68" fillId="17" borderId="14" xfId="0" applyFont="1" applyFill="1" applyBorder="1" applyAlignment="1">
      <alignment horizontal="center" vertical="center" wrapText="1"/>
    </xf>
    <xf numFmtId="0" fontId="68" fillId="17" borderId="24" xfId="0" applyFont="1" applyFill="1" applyBorder="1" applyAlignment="1">
      <alignment horizontal="center" vertical="center" wrapText="1"/>
    </xf>
    <xf numFmtId="0" fontId="77" fillId="17" borderId="7" xfId="0" applyFont="1" applyFill="1" applyBorder="1" applyAlignment="1">
      <alignment horizontal="center" vertical="center" wrapText="1"/>
    </xf>
    <xf numFmtId="0" fontId="77" fillId="17" borderId="14" xfId="0" applyFont="1" applyFill="1" applyBorder="1" applyAlignment="1">
      <alignment horizontal="center" vertical="center" wrapText="1"/>
    </xf>
    <xf numFmtId="0" fontId="77" fillId="17" borderId="24" xfId="0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58" fillId="0" borderId="24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23" fillId="8" borderId="26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4" fillId="21" borderId="7" xfId="0" applyFont="1" applyFill="1" applyBorder="1" applyAlignment="1">
      <alignment horizontal="center" vertical="center" textRotation="180" wrapText="1"/>
    </xf>
    <xf numFmtId="0" fontId="4" fillId="21" borderId="14" xfId="0" applyFont="1" applyFill="1" applyBorder="1" applyAlignment="1">
      <alignment horizontal="center" vertical="center" textRotation="180" wrapText="1"/>
    </xf>
    <xf numFmtId="0" fontId="4" fillId="21" borderId="24" xfId="0" applyFont="1" applyFill="1" applyBorder="1" applyAlignment="1">
      <alignment horizontal="center" vertical="center" textRotation="180" wrapText="1"/>
    </xf>
    <xf numFmtId="0" fontId="70" fillId="0" borderId="7" xfId="0" applyFont="1" applyFill="1" applyBorder="1" applyAlignment="1">
      <alignment horizontal="center" vertical="center" wrapText="1"/>
    </xf>
    <xf numFmtId="0" fontId="70" fillId="0" borderId="14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70" fillId="17" borderId="7" xfId="0" applyFont="1" applyFill="1" applyBorder="1" applyAlignment="1">
      <alignment horizontal="center" vertical="center" wrapText="1"/>
    </xf>
    <xf numFmtId="0" fontId="70" fillId="17" borderId="14" xfId="0" applyFont="1" applyFill="1" applyBorder="1" applyAlignment="1">
      <alignment horizontal="center" vertical="center" wrapText="1"/>
    </xf>
    <xf numFmtId="0" fontId="70" fillId="17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50" fillId="17" borderId="7" xfId="0" applyFont="1" applyFill="1" applyBorder="1" applyAlignment="1">
      <alignment horizontal="center" vertical="center" wrapText="1"/>
    </xf>
    <xf numFmtId="0" fontId="50" fillId="17" borderId="14" xfId="0" applyFont="1" applyFill="1" applyBorder="1" applyAlignment="1">
      <alignment horizontal="center" vertical="center" wrapText="1"/>
    </xf>
    <xf numFmtId="0" fontId="50" fillId="17" borderId="24" xfId="0" applyFont="1" applyFill="1" applyBorder="1" applyAlignment="1">
      <alignment horizontal="center" vertical="center" wrapText="1"/>
    </xf>
    <xf numFmtId="0" fontId="58" fillId="17" borderId="7" xfId="0" applyFont="1" applyFill="1" applyBorder="1" applyAlignment="1">
      <alignment horizontal="center" vertical="center" wrapText="1"/>
    </xf>
    <xf numFmtId="0" fontId="58" fillId="17" borderId="14" xfId="0" applyFont="1" applyFill="1" applyBorder="1" applyAlignment="1">
      <alignment horizontal="center" vertical="center" wrapText="1"/>
    </xf>
    <xf numFmtId="0" fontId="58" fillId="17" borderId="24" xfId="0" applyFont="1" applyFill="1" applyBorder="1" applyAlignment="1">
      <alignment horizontal="center" vertical="center" wrapText="1"/>
    </xf>
    <xf numFmtId="0" fontId="77" fillId="0" borderId="7" xfId="0" applyFont="1" applyFill="1" applyBorder="1" applyAlignment="1">
      <alignment horizontal="center" vertical="center" wrapText="1"/>
    </xf>
    <xf numFmtId="0" fontId="77" fillId="0" borderId="14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62" fillId="11" borderId="7" xfId="0" applyFont="1" applyFill="1" applyBorder="1" applyAlignment="1">
      <alignment horizontal="center" vertical="center" wrapText="1"/>
    </xf>
    <xf numFmtId="0" fontId="62" fillId="11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78" fillId="18" borderId="7" xfId="0" applyFont="1" applyFill="1" applyBorder="1" applyAlignment="1">
      <alignment horizontal="center" vertical="center" wrapText="1"/>
    </xf>
    <xf numFmtId="0" fontId="78" fillId="18" borderId="24" xfId="0" applyFont="1" applyFill="1" applyBorder="1" applyAlignment="1">
      <alignment horizontal="center" vertical="center" wrapText="1"/>
    </xf>
    <xf numFmtId="0" fontId="81" fillId="0" borderId="7" xfId="0" applyFont="1" applyFill="1" applyBorder="1" applyAlignment="1">
      <alignment horizontal="center" vertical="center" wrapText="1"/>
    </xf>
    <xf numFmtId="0" fontId="81" fillId="0" borderId="14" xfId="0" applyFont="1" applyFill="1" applyBorder="1" applyAlignment="1">
      <alignment horizontal="center" vertical="center" wrapText="1"/>
    </xf>
    <xf numFmtId="0" fontId="81" fillId="0" borderId="24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2" fillId="15" borderId="14" xfId="0" applyFont="1" applyFill="1" applyBorder="1" applyAlignment="1">
      <alignment horizontal="center" vertical="center" wrapText="1"/>
    </xf>
    <xf numFmtId="0" fontId="42" fillId="15" borderId="25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8" fillId="16" borderId="12" xfId="0" applyFont="1" applyFill="1" applyBorder="1" applyAlignment="1">
      <alignment horizontal="center" vertical="center" wrapText="1"/>
    </xf>
    <xf numFmtId="0" fontId="8" fillId="16" borderId="0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6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="125" zoomScaleNormal="125" zoomScalePageLayoutView="125" workbookViewId="0">
      <selection sqref="A1:XFD1048576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10" width="5.6640625" style="25" customWidth="1"/>
    <col min="11" max="11" width="0.33203125" style="25" customWidth="1"/>
    <col min="12" max="16" width="5.6640625" style="25" customWidth="1"/>
    <col min="17" max="17" width="0.33203125" style="25" customWidth="1"/>
    <col min="18" max="22" width="5.6640625" style="25" customWidth="1"/>
    <col min="23" max="23" width="0.33203125" style="25" customWidth="1"/>
    <col min="24" max="28" width="5.6640625" style="25" customWidth="1"/>
    <col min="29" max="29" width="0.33203125" style="25" customWidth="1"/>
    <col min="30" max="32" width="4.6640625" style="25" customWidth="1"/>
    <col min="33" max="33" width="0.33203125" style="25" customWidth="1"/>
    <col min="34" max="16384" width="9.1640625" style="25"/>
  </cols>
  <sheetData>
    <row r="1" spans="1:39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9" s="4" customFormat="1" ht="19.75" customHeight="1">
      <c r="A2" s="6"/>
      <c r="B2" s="427" t="s">
        <v>136</v>
      </c>
      <c r="C2" s="6"/>
      <c r="D2" s="139" t="s">
        <v>137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9"/>
      <c r="AF2" s="10"/>
      <c r="AG2" s="6"/>
    </row>
    <row r="3" spans="1:39" s="4" customFormat="1" ht="19.75" customHeight="1">
      <c r="A3" s="11"/>
      <c r="B3" s="428"/>
      <c r="C3" s="11"/>
      <c r="D3" s="140" t="s">
        <v>138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  <c r="AF3" s="14"/>
      <c r="AG3" s="11"/>
      <c r="AH3" s="67"/>
      <c r="AI3" s="15"/>
      <c r="AJ3" s="15"/>
      <c r="AK3" s="15"/>
      <c r="AL3" s="15"/>
      <c r="AM3" s="301"/>
    </row>
    <row r="4" spans="1:39" s="4" customFormat="1" ht="19.75" customHeight="1">
      <c r="A4" s="16"/>
      <c r="B4" s="428"/>
      <c r="C4" s="16"/>
      <c r="D4" s="141" t="s">
        <v>139</v>
      </c>
      <c r="E4" s="17"/>
      <c r="F4" s="1"/>
      <c r="G4" s="1"/>
      <c r="H4" s="1"/>
      <c r="I4" s="1"/>
      <c r="J4" s="1"/>
      <c r="K4" s="17"/>
      <c r="L4" s="1"/>
      <c r="M4" s="1"/>
      <c r="N4" s="1"/>
      <c r="O4" s="1"/>
      <c r="P4" s="1"/>
      <c r="Q4" s="17"/>
      <c r="R4" s="1"/>
      <c r="S4" s="1"/>
      <c r="T4" s="1"/>
      <c r="U4" s="1"/>
      <c r="V4" s="1"/>
      <c r="W4" s="17"/>
      <c r="X4" s="1"/>
      <c r="Y4" s="1"/>
      <c r="Z4" s="1"/>
      <c r="AA4" s="1"/>
      <c r="AB4" s="1"/>
      <c r="AC4" s="1"/>
      <c r="AD4" s="1"/>
      <c r="AE4" s="1"/>
      <c r="AF4" s="2"/>
      <c r="AG4" s="16"/>
      <c r="AH4"/>
      <c r="AI4" s="3"/>
      <c r="AJ4" s="3"/>
      <c r="AK4" s="3"/>
      <c r="AL4" s="3"/>
      <c r="AM4" s="302"/>
    </row>
    <row r="5" spans="1:39" s="4" customFormat="1" ht="19.75" customHeight="1" thickBot="1">
      <c r="A5" s="18"/>
      <c r="B5" s="428"/>
      <c r="C5" s="18"/>
      <c r="D5" s="160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9"/>
      <c r="X5" s="20"/>
      <c r="Y5" s="20"/>
      <c r="Z5" s="20"/>
      <c r="AA5" s="20"/>
      <c r="AB5" s="20"/>
      <c r="AC5" s="19"/>
      <c r="AD5" s="20" t="s">
        <v>2</v>
      </c>
      <c r="AE5" s="20"/>
      <c r="AF5" s="21"/>
      <c r="AG5" s="18"/>
      <c r="AH5"/>
    </row>
    <row r="6" spans="1:39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H6" t="s">
        <v>82</v>
      </c>
    </row>
    <row r="7" spans="1:39" ht="13" customHeight="1" thickBot="1">
      <c r="A7" s="22"/>
      <c r="B7" s="23" t="s">
        <v>1</v>
      </c>
      <c r="C7" s="22"/>
      <c r="D7" s="24" t="s">
        <v>3</v>
      </c>
      <c r="E7" s="22"/>
      <c r="F7" s="429" t="s">
        <v>4</v>
      </c>
      <c r="G7" s="430"/>
      <c r="H7" s="430"/>
      <c r="I7" s="430"/>
      <c r="J7" s="431"/>
      <c r="K7" s="22"/>
      <c r="L7" s="414" t="s">
        <v>5</v>
      </c>
      <c r="M7" s="414"/>
      <c r="N7" s="414"/>
      <c r="O7" s="414"/>
      <c r="P7" s="414"/>
      <c r="Q7" s="22"/>
      <c r="R7" s="414" t="s">
        <v>140</v>
      </c>
      <c r="S7" s="414"/>
      <c r="T7" s="414"/>
      <c r="U7" s="414"/>
      <c r="V7" s="414"/>
      <c r="W7" s="22"/>
      <c r="X7" s="413" t="s">
        <v>6</v>
      </c>
      <c r="Y7" s="414"/>
      <c r="Z7" s="414"/>
      <c r="AA7" s="414"/>
      <c r="AB7" s="414"/>
      <c r="AC7" s="22"/>
      <c r="AD7" s="413" t="s">
        <v>7</v>
      </c>
      <c r="AE7" s="414"/>
      <c r="AF7" s="414"/>
      <c r="AG7" s="22"/>
    </row>
    <row r="8" spans="1:39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9" ht="13" customHeight="1">
      <c r="A9" s="26"/>
      <c r="B9" s="27" t="s">
        <v>8</v>
      </c>
      <c r="C9" s="26"/>
      <c r="D9" s="158"/>
      <c r="E9" s="26"/>
      <c r="F9" s="28"/>
      <c r="G9" s="28"/>
      <c r="H9" s="28"/>
      <c r="I9" s="28"/>
      <c r="J9" s="29"/>
      <c r="K9" s="26"/>
      <c r="L9" s="30"/>
      <c r="M9" s="28"/>
      <c r="N9" s="28"/>
      <c r="O9" s="28"/>
      <c r="P9" s="29"/>
      <c r="Q9" s="26"/>
      <c r="R9" s="355" t="s">
        <v>9</v>
      </c>
      <c r="S9" s="355"/>
      <c r="T9" s="355"/>
      <c r="U9" s="355"/>
      <c r="V9" s="355"/>
      <c r="W9" s="26"/>
      <c r="X9" s="31" t="s">
        <v>2</v>
      </c>
      <c r="Y9" s="32"/>
      <c r="Z9" s="32"/>
      <c r="AA9" s="32"/>
      <c r="AB9" s="32"/>
      <c r="AC9" s="26"/>
      <c r="AD9" s="31" t="s">
        <v>2</v>
      </c>
      <c r="AE9" s="32"/>
      <c r="AF9" s="33"/>
      <c r="AG9" s="26"/>
    </row>
    <row r="10" spans="1:39" ht="13" customHeight="1" thickBot="1">
      <c r="A10" s="34"/>
      <c r="B10" s="27" t="s">
        <v>10</v>
      </c>
      <c r="C10" s="34"/>
      <c r="D10" s="159"/>
      <c r="E10" s="34"/>
      <c r="F10" s="35"/>
      <c r="G10" s="35"/>
      <c r="H10" s="35"/>
      <c r="I10" s="35"/>
      <c r="J10" s="36"/>
      <c r="K10" s="34"/>
      <c r="L10" s="37"/>
      <c r="M10" s="35"/>
      <c r="N10" s="35"/>
      <c r="O10" s="35"/>
      <c r="P10" s="36"/>
      <c r="Q10" s="34"/>
      <c r="R10" s="359"/>
      <c r="S10" s="359"/>
      <c r="T10" s="359"/>
      <c r="U10" s="359"/>
      <c r="V10" s="359"/>
      <c r="W10" s="34"/>
      <c r="X10" s="38"/>
      <c r="Y10" s="39"/>
      <c r="Z10" s="39"/>
      <c r="AA10" s="39"/>
      <c r="AB10" s="39"/>
      <c r="AC10" s="34"/>
      <c r="AD10" s="40"/>
      <c r="AE10" s="41"/>
      <c r="AF10" s="42"/>
      <c r="AG10" s="34"/>
    </row>
    <row r="11" spans="1:39" ht="13" customHeight="1">
      <c r="A11" s="43"/>
      <c r="B11" s="44" t="s">
        <v>11</v>
      </c>
      <c r="C11" s="43"/>
      <c r="D11" s="159"/>
      <c r="E11" s="43"/>
      <c r="F11" s="444" t="s">
        <v>124</v>
      </c>
      <c r="G11" s="445"/>
      <c r="H11" s="445"/>
      <c r="I11" s="445"/>
      <c r="J11" s="446"/>
      <c r="K11" s="43"/>
      <c r="L11" s="364" t="s">
        <v>102</v>
      </c>
      <c r="M11" s="394" t="s">
        <v>65</v>
      </c>
      <c r="N11" s="373" t="s">
        <v>141</v>
      </c>
      <c r="O11" s="415" t="s">
        <v>93</v>
      </c>
      <c r="P11" s="364"/>
      <c r="Q11" s="161"/>
      <c r="R11" s="370" t="s">
        <v>110</v>
      </c>
      <c r="S11" s="367" t="s">
        <v>142</v>
      </c>
      <c r="T11" s="402" t="s">
        <v>66</v>
      </c>
      <c r="U11" s="437"/>
      <c r="V11" s="370"/>
      <c r="W11" s="161"/>
      <c r="X11" s="394" t="s">
        <v>65</v>
      </c>
      <c r="Y11" s="364" t="s">
        <v>102</v>
      </c>
      <c r="Z11" s="418" t="s">
        <v>113</v>
      </c>
      <c r="AA11" s="391" t="s">
        <v>93</v>
      </c>
      <c r="AB11" s="421"/>
      <c r="AC11" s="43"/>
      <c r="AD11" s="40"/>
      <c r="AE11" s="41"/>
      <c r="AF11" s="42"/>
      <c r="AG11" s="43"/>
    </row>
    <row r="12" spans="1:39" ht="13" customHeight="1" thickBot="1">
      <c r="A12" s="43"/>
      <c r="B12" s="44" t="s">
        <v>12</v>
      </c>
      <c r="C12" s="43"/>
      <c r="D12" s="159"/>
      <c r="E12" s="43"/>
      <c r="F12" s="447"/>
      <c r="G12" s="448"/>
      <c r="H12" s="448"/>
      <c r="I12" s="448"/>
      <c r="J12" s="449"/>
      <c r="K12" s="43"/>
      <c r="L12" s="365"/>
      <c r="M12" s="395"/>
      <c r="N12" s="374"/>
      <c r="O12" s="416"/>
      <c r="P12" s="365"/>
      <c r="Q12" s="161"/>
      <c r="R12" s="371"/>
      <c r="S12" s="368"/>
      <c r="T12" s="403"/>
      <c r="U12" s="438"/>
      <c r="V12" s="371"/>
      <c r="W12" s="161"/>
      <c r="X12" s="395"/>
      <c r="Y12" s="365"/>
      <c r="Z12" s="419"/>
      <c r="AA12" s="392"/>
      <c r="AB12" s="422"/>
      <c r="AC12" s="43"/>
      <c r="AD12" s="40"/>
      <c r="AE12" s="41"/>
      <c r="AF12" s="42"/>
      <c r="AG12" s="43"/>
    </row>
    <row r="13" spans="1:39" ht="13" customHeight="1" thickBot="1">
      <c r="A13" s="43"/>
      <c r="B13" s="44" t="s">
        <v>13</v>
      </c>
      <c r="C13" s="43"/>
      <c r="D13" s="159"/>
      <c r="E13" s="43"/>
      <c r="F13" s="382" t="s">
        <v>16</v>
      </c>
      <c r="G13" s="383"/>
      <c r="H13" s="383"/>
      <c r="I13" s="383"/>
      <c r="J13" s="384"/>
      <c r="K13" s="43"/>
      <c r="L13" s="365"/>
      <c r="M13" s="395"/>
      <c r="N13" s="374"/>
      <c r="O13" s="416"/>
      <c r="P13" s="365"/>
      <c r="Q13" s="161"/>
      <c r="R13" s="371"/>
      <c r="S13" s="368"/>
      <c r="T13" s="403"/>
      <c r="U13" s="438"/>
      <c r="V13" s="371"/>
      <c r="W13" s="161"/>
      <c r="X13" s="395"/>
      <c r="Y13" s="365"/>
      <c r="Z13" s="419"/>
      <c r="AA13" s="392"/>
      <c r="AB13" s="422"/>
      <c r="AC13" s="43"/>
      <c r="AD13" s="40"/>
      <c r="AE13" s="41"/>
      <c r="AF13" s="42"/>
      <c r="AG13" s="43"/>
    </row>
    <row r="14" spans="1:39" ht="13" customHeight="1" thickBot="1">
      <c r="A14" s="43"/>
      <c r="B14" s="44" t="s">
        <v>14</v>
      </c>
      <c r="C14" s="43"/>
      <c r="D14" s="159"/>
      <c r="E14" s="43"/>
      <c r="F14" s="358" t="s">
        <v>24</v>
      </c>
      <c r="G14" s="359"/>
      <c r="H14" s="359"/>
      <c r="I14" s="359"/>
      <c r="J14" s="450"/>
      <c r="K14" s="43"/>
      <c r="L14" s="366"/>
      <c r="M14" s="396"/>
      <c r="N14" s="375"/>
      <c r="O14" s="417"/>
      <c r="P14" s="366"/>
      <c r="Q14" s="161"/>
      <c r="R14" s="372"/>
      <c r="S14" s="369"/>
      <c r="T14" s="404"/>
      <c r="U14" s="439"/>
      <c r="V14" s="372"/>
      <c r="W14" s="161"/>
      <c r="X14" s="396"/>
      <c r="Y14" s="366"/>
      <c r="Z14" s="420"/>
      <c r="AA14" s="393"/>
      <c r="AB14" s="423"/>
      <c r="AC14" s="43"/>
      <c r="AD14" s="40"/>
      <c r="AE14" s="41"/>
      <c r="AF14" s="42"/>
      <c r="AG14" s="43"/>
    </row>
    <row r="15" spans="1:39" ht="13" customHeight="1" thickBot="1">
      <c r="A15" s="43"/>
      <c r="B15" s="45" t="s">
        <v>15</v>
      </c>
      <c r="C15" s="43"/>
      <c r="D15" s="159"/>
      <c r="E15" s="43"/>
      <c r="F15" s="382" t="s">
        <v>16</v>
      </c>
      <c r="G15" s="383"/>
      <c r="H15" s="383"/>
      <c r="I15" s="383"/>
      <c r="J15" s="384"/>
      <c r="K15" s="43"/>
      <c r="L15" s="382" t="s">
        <v>16</v>
      </c>
      <c r="M15" s="383"/>
      <c r="N15" s="383"/>
      <c r="O15" s="383"/>
      <c r="P15" s="384"/>
      <c r="Q15" s="161"/>
      <c r="R15" s="382" t="s">
        <v>16</v>
      </c>
      <c r="S15" s="383"/>
      <c r="T15" s="383"/>
      <c r="U15" s="383"/>
      <c r="V15" s="384"/>
      <c r="W15" s="161"/>
      <c r="X15" s="382" t="s">
        <v>16</v>
      </c>
      <c r="Y15" s="383"/>
      <c r="Z15" s="383"/>
      <c r="AA15" s="383"/>
      <c r="AB15" s="383"/>
      <c r="AC15" s="43"/>
      <c r="AD15" s="40"/>
      <c r="AE15" s="41"/>
      <c r="AF15" s="42"/>
      <c r="AG15" s="43"/>
    </row>
    <row r="16" spans="1:39" ht="13" customHeight="1">
      <c r="A16" s="43"/>
      <c r="B16" s="46" t="s">
        <v>17</v>
      </c>
      <c r="C16" s="43"/>
      <c r="D16" s="159"/>
      <c r="E16" s="43"/>
      <c r="F16" s="402" t="s">
        <v>66</v>
      </c>
      <c r="G16" s="373" t="s">
        <v>141</v>
      </c>
      <c r="H16" s="432" t="s">
        <v>70</v>
      </c>
      <c r="I16" s="370"/>
      <c r="J16" s="364"/>
      <c r="K16" s="43"/>
      <c r="L16" s="364" t="s">
        <v>102</v>
      </c>
      <c r="M16" s="394" t="s">
        <v>65</v>
      </c>
      <c r="N16" s="373" t="s">
        <v>141</v>
      </c>
      <c r="O16" s="415" t="s">
        <v>93</v>
      </c>
      <c r="P16" s="364"/>
      <c r="Q16" s="161"/>
      <c r="R16" s="355" t="s">
        <v>60</v>
      </c>
      <c r="S16" s="355"/>
      <c r="T16" s="355"/>
      <c r="U16" s="355"/>
      <c r="V16" s="355"/>
      <c r="W16" s="161"/>
      <c r="X16" s="394" t="s">
        <v>65</v>
      </c>
      <c r="Y16" s="364" t="s">
        <v>102</v>
      </c>
      <c r="Z16" s="418" t="s">
        <v>113</v>
      </c>
      <c r="AA16" s="391" t="s">
        <v>93</v>
      </c>
      <c r="AB16" s="391"/>
      <c r="AC16" s="43"/>
      <c r="AD16" s="40"/>
      <c r="AE16" s="41"/>
      <c r="AF16" s="42"/>
      <c r="AG16" s="43"/>
    </row>
    <row r="17" spans="1:33" ht="13.5" customHeight="1" thickBot="1">
      <c r="A17" s="43"/>
      <c r="B17" s="46" t="s">
        <v>18</v>
      </c>
      <c r="C17" s="43"/>
      <c r="D17" s="159"/>
      <c r="E17" s="43"/>
      <c r="F17" s="403"/>
      <c r="G17" s="374"/>
      <c r="H17" s="433"/>
      <c r="I17" s="371"/>
      <c r="J17" s="365"/>
      <c r="K17" s="43"/>
      <c r="L17" s="365"/>
      <c r="M17" s="395"/>
      <c r="N17" s="374"/>
      <c r="O17" s="416"/>
      <c r="P17" s="365"/>
      <c r="Q17" s="161"/>
      <c r="R17" s="359"/>
      <c r="S17" s="359"/>
      <c r="T17" s="359"/>
      <c r="U17" s="359"/>
      <c r="V17" s="359"/>
      <c r="W17" s="161"/>
      <c r="X17" s="395"/>
      <c r="Y17" s="365"/>
      <c r="Z17" s="419"/>
      <c r="AA17" s="392"/>
      <c r="AB17" s="392"/>
      <c r="AC17" s="43"/>
      <c r="AD17" s="40"/>
      <c r="AE17" s="41"/>
      <c r="AF17" s="42"/>
      <c r="AG17" s="43"/>
    </row>
    <row r="18" spans="1:33" ht="15.75" customHeight="1">
      <c r="A18" s="43"/>
      <c r="B18" s="46" t="s">
        <v>19</v>
      </c>
      <c r="C18" s="43"/>
      <c r="D18" s="159"/>
      <c r="E18" s="43"/>
      <c r="F18" s="403"/>
      <c r="G18" s="374"/>
      <c r="H18" s="433"/>
      <c r="I18" s="371"/>
      <c r="J18" s="365"/>
      <c r="K18" s="43"/>
      <c r="L18" s="365"/>
      <c r="M18" s="395"/>
      <c r="N18" s="374"/>
      <c r="O18" s="416"/>
      <c r="P18" s="365"/>
      <c r="Q18" s="161"/>
      <c r="R18" s="405" t="s">
        <v>27</v>
      </c>
      <c r="S18" s="406"/>
      <c r="T18" s="406"/>
      <c r="U18" s="406"/>
      <c r="V18" s="407"/>
      <c r="W18" s="161"/>
      <c r="X18" s="395"/>
      <c r="Y18" s="365"/>
      <c r="Z18" s="419"/>
      <c r="AA18" s="392"/>
      <c r="AB18" s="392"/>
      <c r="AC18" s="43"/>
      <c r="AD18" s="40"/>
      <c r="AE18" s="41"/>
      <c r="AF18" s="42"/>
      <c r="AG18" s="43"/>
    </row>
    <row r="19" spans="1:33" ht="16.5" customHeight="1" thickBot="1">
      <c r="A19" s="43"/>
      <c r="B19" s="46" t="s">
        <v>20</v>
      </c>
      <c r="C19" s="43"/>
      <c r="D19" s="159"/>
      <c r="E19" s="43"/>
      <c r="F19" s="404"/>
      <c r="G19" s="375"/>
      <c r="H19" s="434"/>
      <c r="I19" s="372"/>
      <c r="J19" s="366"/>
      <c r="K19" s="43"/>
      <c r="L19" s="366"/>
      <c r="M19" s="396"/>
      <c r="N19" s="375"/>
      <c r="O19" s="417"/>
      <c r="P19" s="366"/>
      <c r="Q19" s="161"/>
      <c r="R19" s="408"/>
      <c r="S19" s="409"/>
      <c r="T19" s="409"/>
      <c r="U19" s="409"/>
      <c r="V19" s="410"/>
      <c r="W19" s="161"/>
      <c r="X19" s="396"/>
      <c r="Y19" s="366"/>
      <c r="Z19" s="420"/>
      <c r="AA19" s="393"/>
      <c r="AB19" s="393"/>
      <c r="AC19" s="43"/>
      <c r="AD19" s="40"/>
      <c r="AE19" s="41"/>
      <c r="AF19" s="42"/>
      <c r="AG19" s="43"/>
    </row>
    <row r="20" spans="1:33" ht="12.75" customHeight="1">
      <c r="A20" s="43"/>
      <c r="B20" s="47" t="s">
        <v>21</v>
      </c>
      <c r="C20" s="43"/>
      <c r="D20" s="159"/>
      <c r="E20" s="43"/>
      <c r="F20" s="360" t="s">
        <v>114</v>
      </c>
      <c r="G20" s="351"/>
      <c r="H20" s="351"/>
      <c r="I20" s="351"/>
      <c r="J20" s="400"/>
      <c r="K20" s="34"/>
      <c r="L20" s="360" t="s">
        <v>114</v>
      </c>
      <c r="M20" s="351"/>
      <c r="N20" s="351"/>
      <c r="O20" s="351"/>
      <c r="P20" s="400"/>
      <c r="Q20" s="162"/>
      <c r="R20" s="360" t="s">
        <v>114</v>
      </c>
      <c r="S20" s="351"/>
      <c r="T20" s="351"/>
      <c r="U20" s="351"/>
      <c r="V20" s="400"/>
      <c r="W20" s="162"/>
      <c r="X20" s="360" t="s">
        <v>114</v>
      </c>
      <c r="Y20" s="351"/>
      <c r="Z20" s="351"/>
      <c r="AA20" s="351"/>
      <c r="AB20" s="400"/>
      <c r="AC20" s="34"/>
      <c r="AD20" s="40"/>
      <c r="AE20" s="41"/>
      <c r="AF20" s="42"/>
      <c r="AG20" s="43"/>
    </row>
    <row r="21" spans="1:33" ht="13" customHeight="1" thickBot="1">
      <c r="A21" s="43"/>
      <c r="B21" s="47" t="s">
        <v>22</v>
      </c>
      <c r="C21" s="43"/>
      <c r="D21" s="159"/>
      <c r="E21" s="43"/>
      <c r="F21" s="362"/>
      <c r="G21" s="353"/>
      <c r="H21" s="353"/>
      <c r="I21" s="353"/>
      <c r="J21" s="401"/>
      <c r="K21" s="34"/>
      <c r="L21" s="362"/>
      <c r="M21" s="353"/>
      <c r="N21" s="353"/>
      <c r="O21" s="353"/>
      <c r="P21" s="401"/>
      <c r="Q21" s="162"/>
      <c r="R21" s="362"/>
      <c r="S21" s="353"/>
      <c r="T21" s="353"/>
      <c r="U21" s="353"/>
      <c r="V21" s="401"/>
      <c r="W21" s="162"/>
      <c r="X21" s="362"/>
      <c r="Y21" s="353"/>
      <c r="Z21" s="353"/>
      <c r="AA21" s="353"/>
      <c r="AB21" s="401"/>
      <c r="AC21" s="34"/>
      <c r="AD21" s="40"/>
      <c r="AE21" s="41"/>
      <c r="AF21" s="42"/>
      <c r="AG21" s="43"/>
    </row>
    <row r="22" spans="1:33" ht="12.75" customHeight="1">
      <c r="A22" s="43"/>
      <c r="B22" s="46" t="s">
        <v>23</v>
      </c>
      <c r="C22" s="43"/>
      <c r="D22" s="159"/>
      <c r="E22" s="43"/>
      <c r="F22" s="397" t="s">
        <v>125</v>
      </c>
      <c r="G22" s="376" t="s">
        <v>113</v>
      </c>
      <c r="H22" s="394" t="s">
        <v>65</v>
      </c>
      <c r="I22" s="364" t="s">
        <v>102</v>
      </c>
      <c r="J22" s="364"/>
      <c r="K22" s="43"/>
      <c r="L22" s="370" t="s">
        <v>110</v>
      </c>
      <c r="M22" s="394" t="s">
        <v>65</v>
      </c>
      <c r="N22" s="418" t="s">
        <v>113</v>
      </c>
      <c r="O22" s="367" t="s">
        <v>142</v>
      </c>
      <c r="P22" s="370"/>
      <c r="Q22" s="161"/>
      <c r="R22" s="397" t="s">
        <v>125</v>
      </c>
      <c r="S22" s="394" t="s">
        <v>65</v>
      </c>
      <c r="T22" s="364" t="s">
        <v>102</v>
      </c>
      <c r="U22" s="376" t="s">
        <v>113</v>
      </c>
      <c r="V22" s="402"/>
      <c r="W22" s="161"/>
      <c r="X22" s="394" t="s">
        <v>65</v>
      </c>
      <c r="Y22" s="367" t="s">
        <v>142</v>
      </c>
      <c r="Z22" s="370" t="s">
        <v>110</v>
      </c>
      <c r="AA22" s="373"/>
      <c r="AB22" s="376"/>
      <c r="AC22" s="43"/>
      <c r="AD22" s="40"/>
      <c r="AE22" s="41"/>
      <c r="AF22" s="42"/>
      <c r="AG22" s="43"/>
    </row>
    <row r="23" spans="1:33" ht="16.5" customHeight="1" thickBot="1">
      <c r="A23" s="43"/>
      <c r="B23" s="46" t="s">
        <v>25</v>
      </c>
      <c r="C23" s="43"/>
      <c r="D23" s="159"/>
      <c r="E23" s="43"/>
      <c r="F23" s="398"/>
      <c r="G23" s="377"/>
      <c r="H23" s="395"/>
      <c r="I23" s="365"/>
      <c r="J23" s="365"/>
      <c r="K23" s="43"/>
      <c r="L23" s="371"/>
      <c r="M23" s="395"/>
      <c r="N23" s="419"/>
      <c r="O23" s="368"/>
      <c r="P23" s="371"/>
      <c r="Q23" s="161"/>
      <c r="R23" s="398"/>
      <c r="S23" s="395"/>
      <c r="T23" s="365"/>
      <c r="U23" s="377"/>
      <c r="V23" s="403"/>
      <c r="W23" s="161"/>
      <c r="X23" s="395"/>
      <c r="Y23" s="368"/>
      <c r="Z23" s="371"/>
      <c r="AA23" s="374"/>
      <c r="AB23" s="377"/>
      <c r="AC23" s="43"/>
      <c r="AD23" s="40"/>
      <c r="AE23" s="41"/>
      <c r="AF23" s="42"/>
      <c r="AG23" s="43"/>
    </row>
    <row r="24" spans="1:33" ht="12.75" customHeight="1">
      <c r="A24" s="43"/>
      <c r="B24" s="46" t="s">
        <v>26</v>
      </c>
      <c r="C24" s="43"/>
      <c r="D24" s="435" t="s">
        <v>126</v>
      </c>
      <c r="E24" s="43"/>
      <c r="F24" s="398"/>
      <c r="G24" s="377"/>
      <c r="H24" s="395"/>
      <c r="I24" s="365"/>
      <c r="J24" s="365"/>
      <c r="K24" s="43"/>
      <c r="L24" s="371"/>
      <c r="M24" s="395"/>
      <c r="N24" s="419"/>
      <c r="O24" s="368"/>
      <c r="P24" s="371"/>
      <c r="Q24" s="161"/>
      <c r="R24" s="398"/>
      <c r="S24" s="395"/>
      <c r="T24" s="365"/>
      <c r="U24" s="377"/>
      <c r="V24" s="403"/>
      <c r="W24" s="161"/>
      <c r="X24" s="395"/>
      <c r="Y24" s="368"/>
      <c r="Z24" s="371"/>
      <c r="AA24" s="374"/>
      <c r="AB24" s="377"/>
      <c r="AC24" s="43"/>
      <c r="AD24" s="40"/>
      <c r="AE24" s="41"/>
      <c r="AF24" s="42"/>
      <c r="AG24" s="43"/>
    </row>
    <row r="25" spans="1:33" ht="16.5" customHeight="1" thickBot="1">
      <c r="A25" s="48"/>
      <c r="B25" s="46" t="s">
        <v>28</v>
      </c>
      <c r="C25" s="48"/>
      <c r="D25" s="436"/>
      <c r="E25" s="48"/>
      <c r="F25" s="399"/>
      <c r="G25" s="378"/>
      <c r="H25" s="396"/>
      <c r="I25" s="366"/>
      <c r="J25" s="366"/>
      <c r="K25" s="48"/>
      <c r="L25" s="372"/>
      <c r="M25" s="396"/>
      <c r="N25" s="420"/>
      <c r="O25" s="369"/>
      <c r="P25" s="372"/>
      <c r="Q25" s="163"/>
      <c r="R25" s="399"/>
      <c r="S25" s="396"/>
      <c r="T25" s="366"/>
      <c r="U25" s="378"/>
      <c r="V25" s="404"/>
      <c r="W25" s="163"/>
      <c r="X25" s="396"/>
      <c r="Y25" s="369"/>
      <c r="Z25" s="372"/>
      <c r="AA25" s="375"/>
      <c r="AB25" s="378"/>
      <c r="AC25" s="48"/>
      <c r="AD25" s="40"/>
      <c r="AE25" s="41"/>
      <c r="AF25" s="42"/>
      <c r="AG25" s="48"/>
    </row>
    <row r="26" spans="1:33" ht="13" customHeight="1" thickBot="1">
      <c r="A26" s="48"/>
      <c r="B26" s="49" t="s">
        <v>29</v>
      </c>
      <c r="C26" s="48"/>
      <c r="D26" s="303" t="s">
        <v>16</v>
      </c>
      <c r="E26" s="48"/>
      <c r="F26" s="379" t="s">
        <v>16</v>
      </c>
      <c r="G26" s="380"/>
      <c r="H26" s="380"/>
      <c r="I26" s="380"/>
      <c r="J26" s="381"/>
      <c r="K26" s="48"/>
      <c r="L26" s="382" t="s">
        <v>16</v>
      </c>
      <c r="M26" s="383"/>
      <c r="N26" s="383"/>
      <c r="O26" s="383"/>
      <c r="P26" s="384"/>
      <c r="Q26" s="163"/>
      <c r="R26" s="383"/>
      <c r="S26" s="383"/>
      <c r="T26" s="383"/>
      <c r="U26" s="383"/>
      <c r="V26" s="383"/>
      <c r="W26" s="163"/>
      <c r="X26" s="382" t="s">
        <v>16</v>
      </c>
      <c r="Y26" s="383"/>
      <c r="Z26" s="383"/>
      <c r="AA26" s="383"/>
      <c r="AB26" s="383"/>
      <c r="AC26" s="48"/>
      <c r="AD26" s="40"/>
      <c r="AE26" s="41"/>
      <c r="AF26" s="42"/>
      <c r="AG26" s="48"/>
    </row>
    <row r="27" spans="1:33" ht="12.75" customHeight="1">
      <c r="A27" s="50"/>
      <c r="B27" s="44" t="s">
        <v>30</v>
      </c>
      <c r="C27" s="50"/>
      <c r="D27" s="442" t="s">
        <v>33</v>
      </c>
      <c r="E27" s="50"/>
      <c r="F27" s="397" t="s">
        <v>125</v>
      </c>
      <c r="G27" s="376" t="s">
        <v>113</v>
      </c>
      <c r="H27" s="394" t="s">
        <v>65</v>
      </c>
      <c r="I27" s="364" t="s">
        <v>102</v>
      </c>
      <c r="J27" s="385">
        <v>802.24</v>
      </c>
      <c r="K27" s="50"/>
      <c r="L27" s="370" t="s">
        <v>110</v>
      </c>
      <c r="M27" s="394" t="s">
        <v>65</v>
      </c>
      <c r="N27" s="418" t="s">
        <v>113</v>
      </c>
      <c r="O27" s="367" t="s">
        <v>142</v>
      </c>
      <c r="P27" s="385">
        <v>802.24</v>
      </c>
      <c r="Q27" s="164"/>
      <c r="R27" s="397" t="s">
        <v>125</v>
      </c>
      <c r="S27" s="394" t="s">
        <v>65</v>
      </c>
      <c r="T27" s="364" t="s">
        <v>102</v>
      </c>
      <c r="U27" s="376" t="s">
        <v>113</v>
      </c>
      <c r="V27" s="385">
        <v>802.24</v>
      </c>
      <c r="W27" s="164"/>
      <c r="X27" s="394" t="s">
        <v>65</v>
      </c>
      <c r="Y27" s="367" t="s">
        <v>142</v>
      </c>
      <c r="Z27" s="370" t="s">
        <v>110</v>
      </c>
      <c r="AA27" s="424" t="s">
        <v>115</v>
      </c>
      <c r="AB27" s="376"/>
      <c r="AC27" s="50"/>
      <c r="AD27" s="40"/>
      <c r="AE27" s="41"/>
      <c r="AF27" s="42"/>
      <c r="AG27" s="50"/>
    </row>
    <row r="28" spans="1:33" ht="15.75" customHeight="1">
      <c r="A28" s="50"/>
      <c r="B28" s="46" t="s">
        <v>31</v>
      </c>
      <c r="C28" s="50"/>
      <c r="D28" s="442"/>
      <c r="E28" s="50"/>
      <c r="F28" s="398"/>
      <c r="G28" s="377"/>
      <c r="H28" s="395"/>
      <c r="I28" s="365"/>
      <c r="J28" s="386"/>
      <c r="K28" s="50"/>
      <c r="L28" s="371"/>
      <c r="M28" s="395"/>
      <c r="N28" s="419"/>
      <c r="O28" s="368"/>
      <c r="P28" s="386"/>
      <c r="Q28" s="164"/>
      <c r="R28" s="398"/>
      <c r="S28" s="395"/>
      <c r="T28" s="365"/>
      <c r="U28" s="377"/>
      <c r="V28" s="386"/>
      <c r="W28" s="164"/>
      <c r="X28" s="395"/>
      <c r="Y28" s="368"/>
      <c r="Z28" s="371"/>
      <c r="AA28" s="425"/>
      <c r="AB28" s="377"/>
      <c r="AC28" s="50"/>
      <c r="AD28" s="40"/>
      <c r="AE28" s="41"/>
      <c r="AF28" s="42"/>
      <c r="AG28" s="50"/>
    </row>
    <row r="29" spans="1:33" ht="16.5" customHeight="1" thickBot="1">
      <c r="A29" s="50"/>
      <c r="B29" s="46" t="s">
        <v>32</v>
      </c>
      <c r="C29" s="50"/>
      <c r="D29" s="443"/>
      <c r="E29" s="50"/>
      <c r="F29" s="398"/>
      <c r="G29" s="377"/>
      <c r="H29" s="395"/>
      <c r="I29" s="365"/>
      <c r="J29" s="386"/>
      <c r="K29" s="50"/>
      <c r="L29" s="371"/>
      <c r="M29" s="395"/>
      <c r="N29" s="419"/>
      <c r="O29" s="368"/>
      <c r="P29" s="386"/>
      <c r="Q29" s="164"/>
      <c r="R29" s="398"/>
      <c r="S29" s="395"/>
      <c r="T29" s="365"/>
      <c r="U29" s="377"/>
      <c r="V29" s="386"/>
      <c r="W29" s="164"/>
      <c r="X29" s="395"/>
      <c r="Y29" s="368"/>
      <c r="Z29" s="371"/>
      <c r="AA29" s="425"/>
      <c r="AB29" s="377"/>
      <c r="AC29" s="50"/>
      <c r="AD29" s="40"/>
      <c r="AE29" s="41"/>
      <c r="AF29" s="42"/>
      <c r="AG29" s="50"/>
    </row>
    <row r="30" spans="1:33" ht="16.5" customHeight="1" thickBot="1">
      <c r="A30" s="50"/>
      <c r="B30" s="46" t="s">
        <v>34</v>
      </c>
      <c r="C30" s="50"/>
      <c r="D30" s="440" t="s">
        <v>9</v>
      </c>
      <c r="E30" s="50"/>
      <c r="F30" s="399"/>
      <c r="G30" s="378"/>
      <c r="H30" s="396"/>
      <c r="I30" s="366"/>
      <c r="J30" s="387"/>
      <c r="K30" s="50"/>
      <c r="L30" s="372"/>
      <c r="M30" s="396"/>
      <c r="N30" s="420"/>
      <c r="O30" s="369"/>
      <c r="P30" s="387"/>
      <c r="Q30" s="164"/>
      <c r="R30" s="399"/>
      <c r="S30" s="396"/>
      <c r="T30" s="366"/>
      <c r="U30" s="378"/>
      <c r="V30" s="387"/>
      <c r="W30" s="164"/>
      <c r="X30" s="396"/>
      <c r="Y30" s="369"/>
      <c r="Z30" s="372"/>
      <c r="AA30" s="426"/>
      <c r="AB30" s="378"/>
      <c r="AC30" s="50"/>
      <c r="AD30" s="40"/>
      <c r="AE30" s="41"/>
      <c r="AF30" s="42"/>
      <c r="AG30" s="50"/>
    </row>
    <row r="31" spans="1:33" ht="13.5" customHeight="1" thickBot="1">
      <c r="A31" s="50"/>
      <c r="B31" s="47" t="s">
        <v>35</v>
      </c>
      <c r="C31" s="50"/>
      <c r="D31" s="441"/>
      <c r="E31" s="50"/>
      <c r="F31" s="382" t="s">
        <v>16</v>
      </c>
      <c r="G31" s="383"/>
      <c r="H31" s="383"/>
      <c r="I31" s="383"/>
      <c r="J31" s="383"/>
      <c r="K31" s="50"/>
      <c r="L31" s="382" t="s">
        <v>16</v>
      </c>
      <c r="M31" s="383"/>
      <c r="N31" s="383"/>
      <c r="O31" s="383"/>
      <c r="P31" s="383"/>
      <c r="Q31" s="164"/>
      <c r="R31" s="382" t="s">
        <v>16</v>
      </c>
      <c r="S31" s="383"/>
      <c r="T31" s="383"/>
      <c r="U31" s="383"/>
      <c r="V31" s="383"/>
      <c r="W31" s="164"/>
      <c r="X31" s="411" t="s">
        <v>16</v>
      </c>
      <c r="Y31" s="412"/>
      <c r="Z31" s="412"/>
      <c r="AA31" s="412"/>
      <c r="AB31" s="412"/>
      <c r="AC31" s="50"/>
      <c r="AD31" s="40"/>
      <c r="AE31" s="41"/>
      <c r="AF31" s="42"/>
      <c r="AG31" s="50"/>
    </row>
    <row r="32" spans="1:33" ht="15.75" customHeight="1">
      <c r="A32" s="50"/>
      <c r="B32" s="47" t="s">
        <v>36</v>
      </c>
      <c r="C32" s="50"/>
      <c r="D32" s="159"/>
      <c r="E32" s="50"/>
      <c r="F32" s="451"/>
      <c r="G32" s="370"/>
      <c r="H32" s="388"/>
      <c r="I32" s="388"/>
      <c r="J32" s="388"/>
      <c r="K32" s="50"/>
      <c r="L32" s="388"/>
      <c r="M32" s="388"/>
      <c r="N32" s="388"/>
      <c r="O32" s="388"/>
      <c r="P32" s="364" t="s">
        <v>116</v>
      </c>
      <c r="Q32" s="164"/>
      <c r="R32" s="351" t="s">
        <v>94</v>
      </c>
      <c r="S32" s="351"/>
      <c r="T32" s="351"/>
      <c r="U32" s="351"/>
      <c r="V32" s="351"/>
      <c r="W32" s="238"/>
      <c r="X32" s="354" t="s">
        <v>39</v>
      </c>
      <c r="Y32" s="355"/>
      <c r="Z32" s="355"/>
      <c r="AA32" s="355"/>
      <c r="AB32" s="355"/>
      <c r="AC32" s="147"/>
      <c r="AD32" s="40"/>
      <c r="AE32" s="41"/>
      <c r="AF32" s="41"/>
      <c r="AG32" s="50"/>
    </row>
    <row r="33" spans="1:33" ht="16.5" customHeight="1" thickBot="1">
      <c r="A33" s="51"/>
      <c r="B33" s="47" t="s">
        <v>37</v>
      </c>
      <c r="C33" s="51"/>
      <c r="D33" s="159"/>
      <c r="E33" s="51"/>
      <c r="F33" s="451"/>
      <c r="G33" s="371"/>
      <c r="H33" s="389"/>
      <c r="I33" s="389"/>
      <c r="J33" s="389"/>
      <c r="K33" s="51"/>
      <c r="L33" s="389"/>
      <c r="M33" s="389"/>
      <c r="N33" s="389"/>
      <c r="O33" s="389"/>
      <c r="P33" s="365"/>
      <c r="Q33" s="165"/>
      <c r="R33" s="352"/>
      <c r="S33" s="352"/>
      <c r="T33" s="352"/>
      <c r="U33" s="352"/>
      <c r="V33" s="352"/>
      <c r="W33" s="239"/>
      <c r="X33" s="356"/>
      <c r="Y33" s="357"/>
      <c r="Z33" s="357"/>
      <c r="AA33" s="357"/>
      <c r="AB33" s="357"/>
      <c r="AC33" s="148"/>
      <c r="AD33" s="40"/>
      <c r="AE33" s="41"/>
      <c r="AF33" s="41"/>
      <c r="AG33" s="51"/>
    </row>
    <row r="34" spans="1:33" ht="12.75" customHeight="1">
      <c r="A34" s="52"/>
      <c r="B34" s="46" t="s">
        <v>38</v>
      </c>
      <c r="C34" s="52"/>
      <c r="D34" s="41"/>
      <c r="E34" s="52"/>
      <c r="F34" s="451"/>
      <c r="G34" s="371"/>
      <c r="H34" s="389"/>
      <c r="I34" s="389"/>
      <c r="J34" s="389"/>
      <c r="K34" s="149"/>
      <c r="L34" s="389"/>
      <c r="M34" s="389"/>
      <c r="N34" s="389"/>
      <c r="O34" s="389"/>
      <c r="P34" s="365"/>
      <c r="Q34" s="166"/>
      <c r="R34" s="352"/>
      <c r="S34" s="352"/>
      <c r="T34" s="352"/>
      <c r="U34" s="352"/>
      <c r="V34" s="352"/>
      <c r="W34" s="240"/>
      <c r="X34" s="356"/>
      <c r="Y34" s="357"/>
      <c r="Z34" s="357"/>
      <c r="AA34" s="357"/>
      <c r="AB34" s="357"/>
      <c r="AC34" s="149"/>
      <c r="AD34" s="40"/>
      <c r="AE34" s="41"/>
      <c r="AF34" s="41"/>
      <c r="AG34" s="52"/>
    </row>
    <row r="35" spans="1:33" ht="16.5" customHeight="1" thickBot="1">
      <c r="A35" s="53"/>
      <c r="B35" s="54" t="s">
        <v>40</v>
      </c>
      <c r="C35" s="53"/>
      <c r="D35" s="159"/>
      <c r="E35" s="53"/>
      <c r="F35" s="451"/>
      <c r="G35" s="372"/>
      <c r="H35" s="390"/>
      <c r="I35" s="390"/>
      <c r="J35" s="390"/>
      <c r="K35" s="150"/>
      <c r="L35" s="390"/>
      <c r="M35" s="390"/>
      <c r="N35" s="390"/>
      <c r="O35" s="390"/>
      <c r="P35" s="366"/>
      <c r="Q35" s="167"/>
      <c r="R35" s="352"/>
      <c r="S35" s="352"/>
      <c r="T35" s="352"/>
      <c r="U35" s="352"/>
      <c r="V35" s="352"/>
      <c r="W35" s="169"/>
      <c r="X35" s="358"/>
      <c r="Y35" s="359"/>
      <c r="Z35" s="359"/>
      <c r="AA35" s="359"/>
      <c r="AB35" s="359"/>
      <c r="AC35" s="150"/>
      <c r="AD35" s="168"/>
      <c r="AE35" s="41"/>
      <c r="AF35" s="41"/>
      <c r="AG35" s="53"/>
    </row>
    <row r="36" spans="1:33" ht="12.75" customHeight="1">
      <c r="A36" s="53"/>
      <c r="B36" s="55" t="s">
        <v>41</v>
      </c>
      <c r="C36" s="53"/>
      <c r="D36" s="159"/>
      <c r="E36" s="53"/>
      <c r="F36" s="360" t="s">
        <v>83</v>
      </c>
      <c r="G36" s="351"/>
      <c r="H36" s="351"/>
      <c r="I36" s="351"/>
      <c r="J36" s="400"/>
      <c r="K36" s="150"/>
      <c r="L36" s="360" t="s">
        <v>83</v>
      </c>
      <c r="M36" s="351"/>
      <c r="N36" s="351"/>
      <c r="O36" s="351"/>
      <c r="P36" s="351"/>
      <c r="Q36" s="236"/>
      <c r="R36" s="352"/>
      <c r="S36" s="352"/>
      <c r="T36" s="352"/>
      <c r="U36" s="352"/>
      <c r="V36" s="352"/>
      <c r="W36" s="236"/>
      <c r="X36" s="360" t="s">
        <v>83</v>
      </c>
      <c r="Y36" s="351"/>
      <c r="Z36" s="351"/>
      <c r="AA36" s="351"/>
      <c r="AB36" s="351"/>
      <c r="AC36" s="150"/>
      <c r="AD36" s="40"/>
      <c r="AE36" s="41"/>
      <c r="AF36" s="41"/>
      <c r="AG36" s="53"/>
    </row>
    <row r="37" spans="1:33" ht="13.5" customHeight="1" thickBot="1">
      <c r="A37" s="53"/>
      <c r="B37" s="56" t="s">
        <v>42</v>
      </c>
      <c r="C37" s="53"/>
      <c r="D37" s="159"/>
      <c r="E37" s="53"/>
      <c r="F37" s="361"/>
      <c r="G37" s="352"/>
      <c r="H37" s="352"/>
      <c r="I37" s="352"/>
      <c r="J37" s="452"/>
      <c r="K37" s="150"/>
      <c r="L37" s="361"/>
      <c r="M37" s="352"/>
      <c r="N37" s="352"/>
      <c r="O37" s="352"/>
      <c r="P37" s="352"/>
      <c r="Q37" s="236"/>
      <c r="R37" s="352"/>
      <c r="S37" s="352"/>
      <c r="T37" s="352"/>
      <c r="U37" s="352"/>
      <c r="V37" s="352"/>
      <c r="W37" s="236"/>
      <c r="X37" s="361"/>
      <c r="Y37" s="352"/>
      <c r="Z37" s="352"/>
      <c r="AA37" s="352"/>
      <c r="AB37" s="352"/>
      <c r="AC37" s="150"/>
      <c r="AD37" s="40"/>
      <c r="AE37" s="41"/>
      <c r="AF37" s="41"/>
      <c r="AG37" s="53"/>
    </row>
    <row r="38" spans="1:33" ht="13" thickBot="1">
      <c r="A38" s="57"/>
      <c r="B38" s="58" t="s">
        <v>43</v>
      </c>
      <c r="C38" s="57"/>
      <c r="D38" s="159"/>
      <c r="E38" s="57"/>
      <c r="F38" s="362"/>
      <c r="G38" s="353"/>
      <c r="H38" s="353"/>
      <c r="I38" s="353"/>
      <c r="J38" s="401"/>
      <c r="K38" s="57"/>
      <c r="L38" s="362"/>
      <c r="M38" s="353"/>
      <c r="N38" s="353"/>
      <c r="O38" s="353"/>
      <c r="P38" s="353"/>
      <c r="Q38" s="169"/>
      <c r="R38" s="352"/>
      <c r="S38" s="352"/>
      <c r="T38" s="352"/>
      <c r="U38" s="352"/>
      <c r="V38" s="352"/>
      <c r="W38" s="169"/>
      <c r="X38" s="362"/>
      <c r="Y38" s="353"/>
      <c r="Z38" s="353"/>
      <c r="AA38" s="353"/>
      <c r="AB38" s="353"/>
      <c r="AC38" s="57"/>
      <c r="AD38" s="40"/>
      <c r="AE38" s="41"/>
      <c r="AF38" s="41"/>
      <c r="AG38" s="57"/>
    </row>
    <row r="39" spans="1:33" ht="13" thickBot="1">
      <c r="A39" s="59"/>
      <c r="B39" s="60" t="s">
        <v>44</v>
      </c>
      <c r="C39" s="59"/>
      <c r="D39" s="61"/>
      <c r="E39" s="59"/>
      <c r="F39" s="170"/>
      <c r="G39" s="171"/>
      <c r="H39" s="171"/>
      <c r="I39" s="171"/>
      <c r="J39" s="171"/>
      <c r="K39" s="237"/>
      <c r="L39" s="170"/>
      <c r="M39" s="171"/>
      <c r="N39" s="171"/>
      <c r="O39" s="171"/>
      <c r="P39" s="171"/>
      <c r="Q39" s="172"/>
      <c r="R39" s="353"/>
      <c r="S39" s="353"/>
      <c r="T39" s="353"/>
      <c r="U39" s="353"/>
      <c r="V39" s="353"/>
      <c r="W39" s="172"/>
      <c r="X39" s="173"/>
      <c r="Y39" s="174"/>
      <c r="Z39" s="174"/>
      <c r="AA39" s="174"/>
      <c r="AB39" s="174"/>
      <c r="AC39" s="59"/>
      <c r="AD39" s="62"/>
      <c r="AE39" s="63"/>
      <c r="AF39" s="63"/>
      <c r="AG39" s="59"/>
    </row>
    <row r="40" spans="1:33" s="4" customFormat="1" ht="2.2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s="67" customFormat="1">
      <c r="A41" s="64"/>
      <c r="B41" s="175" t="s">
        <v>45</v>
      </c>
      <c r="C41" s="176"/>
      <c r="D41" s="176"/>
      <c r="E41" s="176"/>
      <c r="F41" s="176"/>
      <c r="G41" s="177"/>
      <c r="H41" s="177"/>
      <c r="I41" s="177"/>
      <c r="J41" s="177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8"/>
      <c r="AF41" s="176"/>
      <c r="AG41" s="64"/>
    </row>
    <row r="42" spans="1:33" s="67" customFormat="1" ht="13" thickBot="1">
      <c r="A42" s="68"/>
      <c r="B42" s="65"/>
      <c r="C42" s="179"/>
      <c r="D42" s="17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6"/>
      <c r="AE42" s="66"/>
      <c r="AF42" s="69"/>
      <c r="AG42" s="68"/>
    </row>
    <row r="43" spans="1:33" s="67" customFormat="1">
      <c r="A43" s="68"/>
      <c r="B43" s="180"/>
      <c r="C43" s="138" t="s">
        <v>80</v>
      </c>
      <c r="D43" s="137"/>
      <c r="E43" s="72"/>
      <c r="F43" s="304" t="s">
        <v>105</v>
      </c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2"/>
      <c r="R43" s="69"/>
      <c r="S43" s="265" t="s">
        <v>27</v>
      </c>
      <c r="T43" s="265"/>
      <c r="U43" s="265"/>
      <c r="V43" s="343" t="s">
        <v>46</v>
      </c>
      <c r="W43" s="183"/>
      <c r="X43" s="183"/>
      <c r="Y43" s="183"/>
      <c r="Z43" s="183"/>
      <c r="AA43" s="183"/>
      <c r="AB43" s="183"/>
      <c r="AC43" s="183"/>
      <c r="AD43" s="183"/>
      <c r="AE43" s="184"/>
      <c r="AF43" s="69"/>
      <c r="AG43" s="68"/>
    </row>
    <row r="44" spans="1:33" s="67" customFormat="1">
      <c r="A44" s="68"/>
      <c r="B44" s="185"/>
      <c r="C44" s="199" t="s">
        <v>65</v>
      </c>
      <c r="D44" s="143"/>
      <c r="E44" s="70"/>
      <c r="F44" s="200" t="s">
        <v>143</v>
      </c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7"/>
      <c r="R44" s="69"/>
      <c r="S44" s="267" t="s">
        <v>67</v>
      </c>
      <c r="T44" s="266"/>
      <c r="U44" s="266"/>
      <c r="V44" s="344" t="s">
        <v>144</v>
      </c>
      <c r="W44" s="188"/>
      <c r="X44" s="188"/>
      <c r="Y44" s="188"/>
      <c r="Z44" s="188"/>
      <c r="AA44" s="188"/>
      <c r="AB44" s="188"/>
      <c r="AC44" s="188"/>
      <c r="AD44" s="188"/>
      <c r="AE44" s="189"/>
      <c r="AF44" s="69"/>
      <c r="AG44" s="68"/>
    </row>
    <row r="45" spans="1:33" s="67" customFormat="1">
      <c r="A45" s="68"/>
      <c r="B45" s="190"/>
      <c r="C45" s="259" t="s">
        <v>89</v>
      </c>
      <c r="D45" s="73"/>
      <c r="E45" s="73"/>
      <c r="F45" s="260" t="s">
        <v>145</v>
      </c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2"/>
      <c r="R45" s="69"/>
      <c r="S45" s="268" t="s">
        <v>47</v>
      </c>
      <c r="T45" s="267"/>
      <c r="U45" s="267"/>
      <c r="V45" s="345" t="s">
        <v>146</v>
      </c>
      <c r="W45" s="193"/>
      <c r="X45" s="193"/>
      <c r="Y45" s="193"/>
      <c r="Z45" s="193"/>
      <c r="AA45" s="193"/>
      <c r="AB45" s="193"/>
      <c r="AC45" s="193"/>
      <c r="AD45" s="193"/>
      <c r="AE45" s="194"/>
      <c r="AF45" s="69"/>
      <c r="AG45" s="68"/>
    </row>
    <row r="46" spans="1:33" s="67" customFormat="1">
      <c r="A46" s="68"/>
      <c r="B46" s="190"/>
      <c r="C46" s="305" t="s">
        <v>106</v>
      </c>
      <c r="D46" s="73"/>
      <c r="E46" s="73"/>
      <c r="F46" s="271" t="s">
        <v>147</v>
      </c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2"/>
      <c r="R46" s="69"/>
      <c r="S46" s="269" t="s">
        <v>68</v>
      </c>
      <c r="T46" s="268"/>
      <c r="U46" s="268"/>
      <c r="V46" s="346" t="s">
        <v>69</v>
      </c>
      <c r="W46" s="193"/>
      <c r="X46" s="193"/>
      <c r="Y46" s="193"/>
      <c r="Z46" s="193"/>
      <c r="AA46" s="193"/>
      <c r="AB46" s="193"/>
      <c r="AC46" s="193"/>
      <c r="AD46" s="193"/>
      <c r="AE46" s="194"/>
      <c r="AF46" s="69"/>
      <c r="AG46" s="68"/>
    </row>
    <row r="47" spans="1:33" s="67" customFormat="1">
      <c r="A47" s="68"/>
      <c r="B47" s="185"/>
      <c r="C47" s="306" t="s">
        <v>107</v>
      </c>
      <c r="D47" s="74"/>
      <c r="E47" s="73"/>
      <c r="F47" s="264" t="s">
        <v>148</v>
      </c>
      <c r="G47" s="195"/>
      <c r="H47" s="195"/>
      <c r="I47" s="195"/>
      <c r="J47" s="195"/>
      <c r="K47" s="191"/>
      <c r="L47" s="191"/>
      <c r="M47" s="191"/>
      <c r="N47" s="191"/>
      <c r="O47" s="191"/>
      <c r="P47" s="191"/>
      <c r="Q47" s="192"/>
      <c r="R47" s="69"/>
      <c r="S47" s="333" t="s">
        <v>116</v>
      </c>
      <c r="T47" s="269"/>
      <c r="U47" s="269"/>
      <c r="V47" s="334" t="s">
        <v>117</v>
      </c>
      <c r="W47" s="193"/>
      <c r="X47" s="193"/>
      <c r="Y47" s="193"/>
      <c r="Z47" s="193"/>
      <c r="AA47" s="193"/>
      <c r="AB47" s="193"/>
      <c r="AC47" s="193"/>
      <c r="AD47" s="193"/>
      <c r="AE47" s="194"/>
      <c r="AF47" s="69"/>
      <c r="AG47" s="68"/>
    </row>
    <row r="48" spans="1:33" s="67" customFormat="1">
      <c r="A48" s="68"/>
      <c r="B48" s="196"/>
      <c r="C48" s="335" t="s">
        <v>142</v>
      </c>
      <c r="D48" s="142"/>
      <c r="E48" s="74"/>
      <c r="F48" s="309" t="s">
        <v>149</v>
      </c>
      <c r="G48" s="197"/>
      <c r="H48" s="193"/>
      <c r="I48" s="193"/>
      <c r="J48" s="193"/>
      <c r="K48" s="193"/>
      <c r="L48" s="193"/>
      <c r="M48" s="193"/>
      <c r="N48" s="193"/>
      <c r="O48" s="193"/>
      <c r="P48" s="193"/>
      <c r="Q48" s="194"/>
      <c r="R48" s="69"/>
      <c r="S48" s="333" t="s">
        <v>128</v>
      </c>
      <c r="T48" s="270"/>
      <c r="U48" s="270"/>
      <c r="V48" s="334" t="s">
        <v>150</v>
      </c>
      <c r="W48" s="197"/>
      <c r="X48" s="197"/>
      <c r="Y48" s="197"/>
      <c r="Z48" s="197"/>
      <c r="AA48" s="197"/>
      <c r="AB48" s="197"/>
      <c r="AC48" s="197"/>
      <c r="AD48" s="197"/>
      <c r="AE48" s="198"/>
      <c r="AF48" s="69"/>
      <c r="AG48" s="68"/>
    </row>
    <row r="49" spans="1:33" s="67" customFormat="1">
      <c r="A49" s="68"/>
      <c r="B49" s="196"/>
      <c r="C49" s="307" t="s">
        <v>108</v>
      </c>
      <c r="D49" s="138"/>
      <c r="E49" s="70"/>
      <c r="F49" s="308" t="s">
        <v>151</v>
      </c>
      <c r="G49" s="193"/>
      <c r="H49" s="197"/>
      <c r="I49" s="193"/>
      <c r="J49" s="193"/>
      <c r="K49" s="193"/>
      <c r="L49" s="193"/>
      <c r="M49" s="193"/>
      <c r="N49" s="193"/>
      <c r="O49" s="193"/>
      <c r="P49" s="193"/>
      <c r="Q49" s="194"/>
      <c r="R49" s="69"/>
      <c r="S49" s="310" t="s">
        <v>103</v>
      </c>
      <c r="T49" s="273"/>
      <c r="U49" s="273"/>
      <c r="V49" s="311" t="s">
        <v>109</v>
      </c>
      <c r="W49" s="242"/>
      <c r="X49" s="242"/>
      <c r="Y49" s="201"/>
      <c r="Z49" s="201"/>
      <c r="AA49" s="201"/>
      <c r="AB49" s="201"/>
      <c r="AC49" s="201"/>
      <c r="AD49" s="201"/>
      <c r="AE49" s="202"/>
      <c r="AF49" s="71"/>
      <c r="AG49" s="68"/>
    </row>
    <row r="50" spans="1:33" s="67" customFormat="1">
      <c r="A50" s="68"/>
      <c r="B50" s="196"/>
      <c r="C50" s="199" t="s">
        <v>93</v>
      </c>
      <c r="D50" s="142"/>
      <c r="E50" s="74"/>
      <c r="F50" s="200" t="s">
        <v>152</v>
      </c>
      <c r="G50" s="193"/>
      <c r="H50" s="197"/>
      <c r="I50" s="197"/>
      <c r="J50" s="197"/>
      <c r="K50" s="197"/>
      <c r="L50" s="197"/>
      <c r="M50" s="197"/>
      <c r="N50" s="197"/>
      <c r="O50" s="197"/>
      <c r="P50" s="197"/>
      <c r="Q50" s="198"/>
      <c r="R50" s="69"/>
      <c r="S50" s="274" t="s">
        <v>70</v>
      </c>
      <c r="T50" s="272"/>
      <c r="U50" s="272"/>
      <c r="V50" s="347" t="s">
        <v>153</v>
      </c>
      <c r="W50" s="201"/>
      <c r="X50" s="201"/>
      <c r="Y50" s="201"/>
      <c r="Z50" s="201"/>
      <c r="AA50" s="201"/>
      <c r="AB50" s="201"/>
      <c r="AC50" s="201"/>
      <c r="AD50" s="201"/>
      <c r="AE50" s="202"/>
      <c r="AF50" s="71"/>
      <c r="AG50" s="68"/>
    </row>
    <row r="51" spans="1:33" s="67" customFormat="1">
      <c r="A51" s="68"/>
      <c r="B51" s="312"/>
      <c r="C51" s="348" t="s">
        <v>154</v>
      </c>
      <c r="D51" s="142"/>
      <c r="E51" s="74"/>
      <c r="F51" s="337" t="s">
        <v>155</v>
      </c>
      <c r="G51" s="193"/>
      <c r="H51" s="197"/>
      <c r="I51" s="197"/>
      <c r="J51" s="197"/>
      <c r="K51" s="197"/>
      <c r="L51" s="197"/>
      <c r="M51" s="197"/>
      <c r="N51" s="197"/>
      <c r="O51" s="197"/>
      <c r="P51" s="197"/>
      <c r="Q51" s="203"/>
      <c r="R51" s="69"/>
      <c r="S51" s="275" t="s">
        <v>71</v>
      </c>
      <c r="T51" s="272"/>
      <c r="U51" s="272"/>
      <c r="V51" s="349" t="s">
        <v>156</v>
      </c>
      <c r="W51" s="201"/>
      <c r="X51" s="201"/>
      <c r="Y51" s="201"/>
      <c r="Z51" s="201"/>
      <c r="AA51" s="201"/>
      <c r="AB51" s="201"/>
      <c r="AC51" s="201"/>
      <c r="AD51" s="201"/>
      <c r="AE51" s="202"/>
      <c r="AF51" s="71"/>
      <c r="AG51" s="68"/>
    </row>
    <row r="52" spans="1:33" s="67" customFormat="1" ht="13" thickBot="1">
      <c r="A52" s="68"/>
      <c r="B52" s="204"/>
      <c r="C52" s="199"/>
      <c r="D52" s="138"/>
      <c r="E52" s="70"/>
      <c r="F52" s="313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6"/>
      <c r="R52" s="69"/>
      <c r="S52" s="275"/>
      <c r="T52" s="275"/>
      <c r="U52" s="275"/>
      <c r="V52" s="350"/>
      <c r="W52" s="208"/>
      <c r="X52" s="208"/>
      <c r="Y52" s="208"/>
      <c r="Z52" s="208"/>
      <c r="AA52" s="208"/>
      <c r="AB52" s="208"/>
      <c r="AC52" s="208"/>
      <c r="AD52" s="208"/>
      <c r="AE52" s="209"/>
      <c r="AF52" s="207"/>
      <c r="AG52" s="68"/>
    </row>
    <row r="53" spans="1:33" s="67" customFormat="1" ht="15.75" customHeight="1" thickBot="1">
      <c r="A53" s="276"/>
      <c r="B53" s="210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3"/>
      <c r="AE53" s="213"/>
      <c r="AF53" s="212"/>
      <c r="AG53" s="68"/>
    </row>
    <row r="54" spans="1:33" s="67" customFormat="1" ht="1.5" customHeight="1" thickBot="1">
      <c r="A54" s="277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68"/>
    </row>
    <row r="55" spans="1:33" s="67" customFormat="1">
      <c r="A55" s="278"/>
      <c r="B55" s="279"/>
      <c r="C55" s="93"/>
      <c r="D55" s="93"/>
      <c r="E55" s="93"/>
      <c r="F55" s="93"/>
      <c r="G55" s="93"/>
      <c r="H55" s="93"/>
      <c r="I55" s="93"/>
      <c r="J55" s="93"/>
      <c r="K55" s="95"/>
      <c r="L55" s="95"/>
      <c r="M55" s="95"/>
      <c r="N55" s="95"/>
      <c r="O55" s="95"/>
      <c r="P55" s="96"/>
      <c r="Q55" s="94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4"/>
      <c r="AC55" s="96"/>
      <c r="AD55" s="96"/>
      <c r="AE55" s="96"/>
      <c r="AF55" s="96"/>
      <c r="AG55" s="68"/>
    </row>
    <row r="56" spans="1:33" s="214" customFormat="1" thickBot="1">
      <c r="A56" s="280"/>
      <c r="B56" s="281" t="s">
        <v>48</v>
      </c>
      <c r="C56" s="99"/>
      <c r="D56" s="99"/>
      <c r="E56" s="99"/>
      <c r="F56" s="99"/>
      <c r="G56" s="99"/>
      <c r="H56" s="99"/>
      <c r="I56" s="99"/>
      <c r="J56" s="99"/>
      <c r="K56" s="342"/>
      <c r="L56" s="342"/>
      <c r="M56" s="342"/>
      <c r="N56" s="342"/>
      <c r="O56" s="342"/>
      <c r="P56" s="342"/>
      <c r="Q56" s="342"/>
      <c r="R56" s="342"/>
      <c r="S56" s="342"/>
      <c r="T56" s="363" t="s">
        <v>49</v>
      </c>
      <c r="U56" s="363"/>
      <c r="V56" s="363"/>
      <c r="W56" s="363"/>
      <c r="X56" s="363"/>
      <c r="Y56" s="363"/>
      <c r="Z56" s="363"/>
      <c r="AA56" s="363"/>
      <c r="AB56" s="363"/>
      <c r="AC56" s="342"/>
      <c r="AD56" s="342"/>
      <c r="AE56" s="342"/>
      <c r="AF56" s="342"/>
      <c r="AG56" s="215"/>
    </row>
    <row r="57" spans="1:33" s="97" customFormat="1" ht="10">
      <c r="A57" s="282"/>
      <c r="B57" s="283"/>
      <c r="C57" s="102"/>
      <c r="D57" s="102"/>
      <c r="E57" s="102"/>
      <c r="F57" s="102"/>
      <c r="G57" s="99"/>
      <c r="H57" s="102"/>
      <c r="I57" s="102"/>
      <c r="J57" s="102"/>
      <c r="K57" s="103"/>
      <c r="L57" s="103"/>
      <c r="M57" s="103"/>
      <c r="N57" s="103"/>
      <c r="O57" s="103"/>
      <c r="P57" s="104"/>
      <c r="Q57" s="103"/>
      <c r="R57" s="105"/>
      <c r="S57" s="105"/>
      <c r="T57" s="104"/>
      <c r="U57" s="104"/>
      <c r="V57" s="104"/>
      <c r="W57" s="104"/>
      <c r="X57" s="104"/>
      <c r="Y57" s="104"/>
      <c r="Z57" s="104"/>
      <c r="AA57" s="104"/>
      <c r="AB57" s="103"/>
      <c r="AC57" s="104"/>
      <c r="AD57" s="104"/>
      <c r="AE57" s="104"/>
      <c r="AF57" s="104"/>
      <c r="AG57" s="92"/>
    </row>
    <row r="58" spans="1:33" s="97" customFormat="1" ht="11" thickBot="1">
      <c r="A58" s="284"/>
      <c r="B58" s="285"/>
      <c r="C58" s="107" t="e">
        <f>G85/G83</f>
        <v>#DIV/0!</v>
      </c>
      <c r="D58" s="107"/>
      <c r="E58" s="107"/>
      <c r="F58" s="107"/>
      <c r="G58" s="108" t="s">
        <v>72</v>
      </c>
      <c r="H58" s="107"/>
      <c r="I58" s="107"/>
      <c r="J58" s="107"/>
      <c r="K58" s="100"/>
      <c r="L58" s="100"/>
      <c r="M58" s="100"/>
      <c r="N58" s="109"/>
      <c r="O58" s="109"/>
      <c r="P58" s="216"/>
      <c r="Q58" s="109"/>
      <c r="R58" s="110" t="s">
        <v>50</v>
      </c>
      <c r="S58" s="110"/>
      <c r="T58" s="111" t="s">
        <v>51</v>
      </c>
      <c r="U58" s="112"/>
      <c r="V58" s="112"/>
      <c r="W58" s="111"/>
      <c r="X58" s="111" t="s">
        <v>52</v>
      </c>
      <c r="Y58" s="217" t="s">
        <v>73</v>
      </c>
      <c r="Z58" s="99"/>
      <c r="AA58" s="99"/>
      <c r="AB58" s="104"/>
      <c r="AC58" s="104"/>
      <c r="AD58" s="104"/>
      <c r="AE58" s="104"/>
      <c r="AF58" s="104"/>
      <c r="AG58" s="98"/>
    </row>
    <row r="59" spans="1:33" s="97" customFormat="1" ht="10">
      <c r="A59" s="280"/>
      <c r="B59" s="286"/>
      <c r="C59" s="83"/>
      <c r="D59" s="107"/>
      <c r="E59" s="83"/>
      <c r="F59" s="84" t="s">
        <v>53</v>
      </c>
      <c r="G59" s="314">
        <v>1</v>
      </c>
      <c r="H59" s="83"/>
      <c r="I59" s="83"/>
      <c r="J59" s="83"/>
      <c r="K59" s="342"/>
      <c r="L59" s="342"/>
      <c r="M59" s="342"/>
      <c r="N59" s="77"/>
      <c r="O59" s="77"/>
      <c r="P59" s="77" t="s">
        <v>53</v>
      </c>
      <c r="Q59" s="77"/>
      <c r="R59" s="218">
        <v>20</v>
      </c>
      <c r="S59" s="218"/>
      <c r="T59" s="218" t="s">
        <v>54</v>
      </c>
      <c r="U59" s="218"/>
      <c r="V59" s="218"/>
      <c r="W59" s="114"/>
      <c r="X59" s="218" t="s">
        <v>55</v>
      </c>
      <c r="Y59" s="218" t="s">
        <v>55</v>
      </c>
      <c r="Z59" s="115"/>
      <c r="AA59" s="115"/>
      <c r="AB59" s="104"/>
      <c r="AC59" s="104"/>
      <c r="AD59" s="104"/>
      <c r="AE59" s="104"/>
      <c r="AF59" s="104"/>
      <c r="AG59" s="101"/>
    </row>
    <row r="60" spans="1:33" s="97" customFormat="1" ht="10">
      <c r="A60" s="280"/>
      <c r="B60" s="286"/>
      <c r="C60" s="83"/>
      <c r="D60" s="107"/>
      <c r="E60" s="83"/>
      <c r="F60" s="84" t="s">
        <v>62</v>
      </c>
      <c r="G60" s="315">
        <v>1.75</v>
      </c>
      <c r="H60" s="83"/>
      <c r="I60" s="83"/>
      <c r="J60" s="83"/>
      <c r="K60" s="113"/>
      <c r="L60" s="113"/>
      <c r="M60" s="113"/>
      <c r="N60" s="77"/>
      <c r="O60" s="77"/>
      <c r="P60" s="77" t="s">
        <v>84</v>
      </c>
      <c r="Q60" s="77"/>
      <c r="R60" s="219">
        <v>100</v>
      </c>
      <c r="S60" s="219"/>
      <c r="T60" s="219" t="s">
        <v>56</v>
      </c>
      <c r="U60" s="219"/>
      <c r="V60" s="219"/>
      <c r="W60" s="115"/>
      <c r="X60" s="219">
        <v>1</v>
      </c>
      <c r="Y60" s="219">
        <v>1</v>
      </c>
      <c r="Z60" s="115"/>
      <c r="AA60" s="115"/>
      <c r="AB60" s="104"/>
      <c r="AC60" s="104"/>
      <c r="AD60" s="104"/>
      <c r="AE60" s="104"/>
      <c r="AF60" s="104"/>
      <c r="AG60" s="106"/>
    </row>
    <row r="61" spans="1:33" s="97" customFormat="1" ht="10">
      <c r="A61" s="280"/>
      <c r="B61" s="286"/>
      <c r="C61" s="83"/>
      <c r="D61" s="107"/>
      <c r="E61" s="83"/>
      <c r="F61" s="85" t="s">
        <v>57</v>
      </c>
      <c r="G61" s="315">
        <v>0.5</v>
      </c>
      <c r="H61" s="83"/>
      <c r="I61" s="83"/>
      <c r="J61" s="83"/>
      <c r="K61" s="113"/>
      <c r="L61" s="113"/>
      <c r="M61" s="113"/>
      <c r="N61" s="78"/>
      <c r="O61" s="78"/>
      <c r="P61" s="78" t="s">
        <v>57</v>
      </c>
      <c r="Q61" s="78"/>
      <c r="R61" s="219">
        <v>20</v>
      </c>
      <c r="S61" s="219"/>
      <c r="T61" s="219" t="s">
        <v>54</v>
      </c>
      <c r="U61" s="219"/>
      <c r="V61" s="219"/>
      <c r="W61" s="115"/>
      <c r="X61" s="219" t="s">
        <v>55</v>
      </c>
      <c r="Y61" s="219" t="s">
        <v>55</v>
      </c>
      <c r="Z61" s="115"/>
      <c r="AA61" s="115"/>
      <c r="AB61" s="104"/>
      <c r="AC61" s="104"/>
      <c r="AD61" s="104"/>
      <c r="AE61" s="104"/>
      <c r="AF61" s="104"/>
      <c r="AG61" s="98"/>
    </row>
    <row r="62" spans="1:33" s="97" customFormat="1" ht="10">
      <c r="A62" s="280"/>
      <c r="B62" s="286"/>
      <c r="C62" s="83"/>
      <c r="D62" s="107"/>
      <c r="E62" s="83"/>
      <c r="F62" s="86" t="s">
        <v>95</v>
      </c>
      <c r="G62" s="315">
        <v>0.5</v>
      </c>
      <c r="H62" s="83"/>
      <c r="I62" s="83"/>
      <c r="J62" s="83"/>
      <c r="K62" s="116"/>
      <c r="L62" s="116"/>
      <c r="M62" s="116"/>
      <c r="N62" s="118"/>
      <c r="O62" s="118"/>
      <c r="P62" s="118" t="s">
        <v>95</v>
      </c>
      <c r="Q62" s="118"/>
      <c r="R62" s="219">
        <v>100</v>
      </c>
      <c r="S62" s="219"/>
      <c r="T62" s="219" t="s">
        <v>56</v>
      </c>
      <c r="U62" s="219"/>
      <c r="V62" s="219"/>
      <c r="W62" s="115"/>
      <c r="X62" s="219">
        <v>1</v>
      </c>
      <c r="Y62" s="219">
        <v>1</v>
      </c>
      <c r="Z62" s="115"/>
      <c r="AA62" s="115"/>
      <c r="AB62" s="104"/>
      <c r="AC62" s="104"/>
      <c r="AD62" s="104"/>
      <c r="AE62" s="104"/>
      <c r="AF62" s="104"/>
      <c r="AG62" s="98"/>
    </row>
    <row r="63" spans="1:33" s="97" customFormat="1" ht="10">
      <c r="A63" s="280"/>
      <c r="B63" s="286"/>
      <c r="C63" s="83"/>
      <c r="D63" s="107"/>
      <c r="E63" s="83"/>
      <c r="F63" s="86" t="s">
        <v>66</v>
      </c>
      <c r="G63" s="315">
        <v>8</v>
      </c>
      <c r="H63" s="83"/>
      <c r="I63" s="83"/>
      <c r="J63" s="83"/>
      <c r="K63" s="119"/>
      <c r="L63" s="119"/>
      <c r="M63" s="119"/>
      <c r="N63" s="109"/>
      <c r="O63" s="109"/>
      <c r="P63" s="316" t="s">
        <v>66</v>
      </c>
      <c r="Q63" s="109"/>
      <c r="R63" s="219">
        <v>10</v>
      </c>
      <c r="S63" s="219"/>
      <c r="T63" s="219" t="s">
        <v>54</v>
      </c>
      <c r="U63" s="219"/>
      <c r="V63" s="220"/>
      <c r="W63" s="115"/>
      <c r="X63" s="220" t="s">
        <v>55</v>
      </c>
      <c r="Y63" s="220" t="s">
        <v>55</v>
      </c>
      <c r="Z63" s="115"/>
      <c r="AA63" s="115"/>
      <c r="AB63" s="104"/>
      <c r="AC63" s="104"/>
      <c r="AD63" s="104"/>
      <c r="AE63" s="104"/>
      <c r="AF63" s="104"/>
      <c r="AG63" s="98"/>
    </row>
    <row r="64" spans="1:33" s="97" customFormat="1" ht="10">
      <c r="A64" s="280"/>
      <c r="B64" s="286"/>
      <c r="C64" s="83"/>
      <c r="D64" s="107"/>
      <c r="E64" s="83"/>
      <c r="F64" s="221" t="s">
        <v>65</v>
      </c>
      <c r="G64" s="315">
        <v>12</v>
      </c>
      <c r="H64" s="83"/>
      <c r="I64" s="83"/>
      <c r="J64" s="83"/>
      <c r="K64" s="120"/>
      <c r="L64" s="120"/>
      <c r="M64" s="120"/>
      <c r="N64" s="80"/>
      <c r="O64" s="80"/>
      <c r="P64" s="317" t="s">
        <v>65</v>
      </c>
      <c r="Q64" s="80"/>
      <c r="R64" s="219">
        <v>20</v>
      </c>
      <c r="S64" s="219"/>
      <c r="T64" s="219" t="s">
        <v>56</v>
      </c>
      <c r="U64" s="219"/>
      <c r="V64" s="220"/>
      <c r="W64" s="115"/>
      <c r="X64" s="220" t="s">
        <v>55</v>
      </c>
      <c r="Y64" s="220" t="s">
        <v>55</v>
      </c>
      <c r="Z64" s="115"/>
      <c r="AA64" s="115"/>
      <c r="AB64" s="104"/>
      <c r="AC64" s="104"/>
      <c r="AD64" s="104"/>
      <c r="AE64" s="104"/>
      <c r="AF64" s="104"/>
      <c r="AG64" s="98"/>
    </row>
    <row r="65" spans="1:33" s="97" customFormat="1" ht="10">
      <c r="A65" s="280"/>
      <c r="B65" s="286"/>
      <c r="C65" s="83"/>
      <c r="D65" s="107"/>
      <c r="E65" s="83"/>
      <c r="F65" s="261" t="s">
        <v>90</v>
      </c>
      <c r="G65" s="315">
        <v>8</v>
      </c>
      <c r="H65" s="83"/>
      <c r="I65" s="83"/>
      <c r="J65" s="83"/>
      <c r="K65" s="120"/>
      <c r="L65" s="120"/>
      <c r="M65" s="120"/>
      <c r="N65" s="109"/>
      <c r="O65" s="109"/>
      <c r="P65" s="288" t="s">
        <v>90</v>
      </c>
      <c r="Q65" s="109"/>
      <c r="R65" s="219">
        <v>30</v>
      </c>
      <c r="S65" s="219"/>
      <c r="T65" s="219" t="s">
        <v>56</v>
      </c>
      <c r="U65" s="219"/>
      <c r="V65" s="219"/>
      <c r="W65" s="115"/>
      <c r="X65" s="220">
        <v>1</v>
      </c>
      <c r="Y65" s="220" t="s">
        <v>55</v>
      </c>
      <c r="Z65" s="115"/>
      <c r="AA65" s="115"/>
      <c r="AB65" s="104"/>
      <c r="AC65" s="104"/>
      <c r="AD65" s="104"/>
      <c r="AE65" s="104"/>
      <c r="AF65" s="104"/>
      <c r="AG65" s="98"/>
    </row>
    <row r="66" spans="1:33" s="97" customFormat="1" ht="11">
      <c r="A66" s="280"/>
      <c r="B66" s="286"/>
      <c r="C66" s="83"/>
      <c r="D66" s="107"/>
      <c r="E66" s="83"/>
      <c r="F66" s="318" t="s">
        <v>106</v>
      </c>
      <c r="G66" s="315">
        <v>4</v>
      </c>
      <c r="H66" s="83"/>
      <c r="I66" s="83"/>
      <c r="J66" s="83"/>
      <c r="K66" s="121"/>
      <c r="L66" s="121"/>
      <c r="M66" s="121"/>
      <c r="N66" s="82"/>
      <c r="O66" s="82"/>
      <c r="P66" s="319" t="s">
        <v>106</v>
      </c>
      <c r="Q66" s="82"/>
      <c r="R66" s="220">
        <v>20</v>
      </c>
      <c r="S66" s="220"/>
      <c r="T66" s="219" t="s">
        <v>81</v>
      </c>
      <c r="U66" s="219"/>
      <c r="V66" s="219"/>
      <c r="W66" s="115"/>
      <c r="X66" s="220" t="s">
        <v>55</v>
      </c>
      <c r="Y66" s="220" t="s">
        <v>55</v>
      </c>
      <c r="Z66" s="115"/>
      <c r="AA66" s="115"/>
      <c r="AB66" s="104"/>
      <c r="AC66" s="104"/>
      <c r="AD66" s="104"/>
      <c r="AE66" s="104"/>
      <c r="AF66" s="104"/>
      <c r="AG66" s="98"/>
    </row>
    <row r="67" spans="1:33" s="97" customFormat="1" ht="11">
      <c r="A67" s="280"/>
      <c r="B67" s="286"/>
      <c r="C67" s="83"/>
      <c r="D67" s="107"/>
      <c r="E67" s="83"/>
      <c r="F67" s="320" t="s">
        <v>107</v>
      </c>
      <c r="G67" s="315">
        <v>5</v>
      </c>
      <c r="H67" s="83"/>
      <c r="I67" s="83"/>
      <c r="J67" s="83"/>
      <c r="K67" s="122"/>
      <c r="L67" s="122"/>
      <c r="M67" s="287"/>
      <c r="N67" s="79"/>
      <c r="O67" s="79"/>
      <c r="P67" s="290" t="s">
        <v>107</v>
      </c>
      <c r="Q67" s="79"/>
      <c r="R67" s="220">
        <v>10</v>
      </c>
      <c r="S67" s="220"/>
      <c r="T67" s="219" t="s">
        <v>54</v>
      </c>
      <c r="U67" s="219"/>
      <c r="V67" s="219"/>
      <c r="W67" s="115"/>
      <c r="X67" s="220" t="s">
        <v>55</v>
      </c>
      <c r="Y67" s="220" t="s">
        <v>55</v>
      </c>
      <c r="Z67" s="115"/>
      <c r="AA67" s="115"/>
      <c r="AB67" s="104"/>
      <c r="AC67" s="104"/>
      <c r="AD67" s="104"/>
      <c r="AE67" s="104"/>
      <c r="AF67" s="104"/>
      <c r="AG67" s="98"/>
    </row>
    <row r="68" spans="1:33" s="97" customFormat="1" ht="11">
      <c r="A68" s="280"/>
      <c r="B68" s="286"/>
      <c r="C68" s="83"/>
      <c r="D68" s="107"/>
      <c r="E68" s="83"/>
      <c r="F68" s="321" t="s">
        <v>108</v>
      </c>
      <c r="G68" s="315">
        <v>8</v>
      </c>
      <c r="H68" s="83"/>
      <c r="I68" s="83"/>
      <c r="J68" s="83"/>
      <c r="K68" s="117"/>
      <c r="L68" s="117"/>
      <c r="M68" s="117"/>
      <c r="N68" s="123"/>
      <c r="O68" s="123"/>
      <c r="P68" s="322" t="s">
        <v>108</v>
      </c>
      <c r="Q68" s="123"/>
      <c r="R68" s="220">
        <v>30</v>
      </c>
      <c r="S68" s="220"/>
      <c r="T68" s="219" t="s">
        <v>56</v>
      </c>
      <c r="U68" s="219"/>
      <c r="V68" s="219"/>
      <c r="W68" s="222"/>
      <c r="X68" s="220">
        <v>1</v>
      </c>
      <c r="Y68" s="220" t="s">
        <v>55</v>
      </c>
      <c r="Z68" s="115"/>
      <c r="AA68" s="115"/>
      <c r="AB68" s="104"/>
      <c r="AC68" s="104"/>
      <c r="AD68" s="104"/>
      <c r="AE68" s="104"/>
      <c r="AF68" s="104"/>
      <c r="AG68" s="98"/>
    </row>
    <row r="69" spans="1:33" s="97" customFormat="1" ht="11">
      <c r="A69" s="280"/>
      <c r="B69" s="286"/>
      <c r="C69" s="83"/>
      <c r="D69" s="107"/>
      <c r="E69" s="83"/>
      <c r="F69" s="323" t="s">
        <v>93</v>
      </c>
      <c r="G69" s="315">
        <v>4</v>
      </c>
      <c r="H69" s="83"/>
      <c r="I69" s="83"/>
      <c r="J69" s="83"/>
      <c r="K69" s="117"/>
      <c r="L69" s="117"/>
      <c r="M69" s="117"/>
      <c r="N69" s="123"/>
      <c r="O69" s="123"/>
      <c r="P69" s="289" t="s">
        <v>93</v>
      </c>
      <c r="Q69" s="81"/>
      <c r="R69" s="219">
        <v>10</v>
      </c>
      <c r="S69" s="219"/>
      <c r="T69" s="219" t="s">
        <v>54</v>
      </c>
      <c r="U69" s="219"/>
      <c r="V69" s="219"/>
      <c r="W69" s="115"/>
      <c r="X69" s="220" t="s">
        <v>55</v>
      </c>
      <c r="Y69" s="220" t="s">
        <v>55</v>
      </c>
      <c r="Z69" s="115"/>
      <c r="AA69" s="115"/>
      <c r="AB69" s="104"/>
      <c r="AC69" s="104"/>
      <c r="AD69" s="104"/>
      <c r="AE69" s="104"/>
      <c r="AF69" s="104"/>
      <c r="AG69" s="98"/>
    </row>
    <row r="70" spans="1:33" s="97" customFormat="1" ht="11">
      <c r="A70" s="280"/>
      <c r="B70" s="286"/>
      <c r="C70" s="83"/>
      <c r="D70" s="107"/>
      <c r="E70" s="83"/>
      <c r="F70" s="224"/>
      <c r="G70" s="315"/>
      <c r="H70" s="83"/>
      <c r="I70" s="83"/>
      <c r="J70" s="83"/>
      <c r="K70" s="117"/>
      <c r="L70" s="117"/>
      <c r="M70" s="117"/>
      <c r="N70" s="123"/>
      <c r="O70" s="123"/>
      <c r="P70" s="289"/>
      <c r="Q70" s="81"/>
      <c r="R70" s="220" t="s">
        <v>55</v>
      </c>
      <c r="S70" s="219"/>
      <c r="T70" s="220" t="s">
        <v>55</v>
      </c>
      <c r="U70" s="219"/>
      <c r="V70" s="219"/>
      <c r="W70" s="115"/>
      <c r="X70" s="220" t="s">
        <v>55</v>
      </c>
      <c r="Y70" s="220" t="s">
        <v>55</v>
      </c>
      <c r="Z70" s="115"/>
      <c r="AA70" s="115"/>
      <c r="AB70" s="104"/>
      <c r="AC70" s="104"/>
      <c r="AD70" s="104"/>
      <c r="AE70" s="104"/>
      <c r="AF70" s="104"/>
      <c r="AG70" s="98"/>
    </row>
    <row r="71" spans="1:33" s="97" customFormat="1" ht="11">
      <c r="A71" s="280"/>
      <c r="B71" s="286"/>
      <c r="C71" s="83"/>
      <c r="D71" s="107"/>
      <c r="E71" s="324"/>
      <c r="F71" s="325" t="s">
        <v>104</v>
      </c>
      <c r="G71" s="315">
        <v>4</v>
      </c>
      <c r="H71" s="83"/>
      <c r="I71" s="83"/>
      <c r="J71" s="83"/>
      <c r="K71" s="117"/>
      <c r="L71" s="117"/>
      <c r="M71" s="117"/>
      <c r="N71" s="123"/>
      <c r="O71" s="123"/>
      <c r="P71" s="328" t="s">
        <v>104</v>
      </c>
      <c r="Q71" s="81"/>
      <c r="R71" s="220">
        <v>20</v>
      </c>
      <c r="S71" s="220"/>
      <c r="T71" s="219" t="s">
        <v>81</v>
      </c>
      <c r="U71" s="219"/>
      <c r="V71" s="220"/>
      <c r="W71" s="222"/>
      <c r="X71" s="220" t="s">
        <v>55</v>
      </c>
      <c r="Y71" s="220" t="s">
        <v>55</v>
      </c>
      <c r="Z71" s="222"/>
      <c r="AA71" s="222"/>
      <c r="AB71" s="104"/>
      <c r="AC71" s="104"/>
      <c r="AD71" s="104"/>
      <c r="AE71" s="104"/>
      <c r="AF71" s="104"/>
      <c r="AG71" s="98"/>
    </row>
    <row r="72" spans="1:33" s="97" customFormat="1" ht="11">
      <c r="A72" s="280"/>
      <c r="B72" s="286"/>
      <c r="C72" s="83"/>
      <c r="D72" s="107"/>
      <c r="E72" s="326"/>
      <c r="F72" s="327" t="s">
        <v>103</v>
      </c>
      <c r="G72" s="315">
        <v>1</v>
      </c>
      <c r="H72" s="83"/>
      <c r="I72" s="83"/>
      <c r="J72" s="83"/>
      <c r="K72" s="117"/>
      <c r="L72" s="117"/>
      <c r="M72" s="117"/>
      <c r="N72" s="123"/>
      <c r="O72" s="123"/>
      <c r="P72" s="338" t="s">
        <v>127</v>
      </c>
      <c r="Q72" s="81"/>
      <c r="R72" s="220">
        <v>15</v>
      </c>
      <c r="S72" s="220"/>
      <c r="T72" s="219" t="s">
        <v>54</v>
      </c>
      <c r="U72" s="219"/>
      <c r="V72" s="220"/>
      <c r="W72" s="222"/>
      <c r="X72" s="220" t="s">
        <v>55</v>
      </c>
      <c r="Y72" s="220" t="s">
        <v>55</v>
      </c>
      <c r="Z72" s="222"/>
      <c r="AA72" s="222"/>
      <c r="AB72" s="104"/>
      <c r="AC72" s="104"/>
      <c r="AD72" s="104"/>
      <c r="AE72" s="104"/>
      <c r="AF72" s="104"/>
      <c r="AG72" s="98"/>
    </row>
    <row r="73" spans="1:33" s="97" customFormat="1" ht="11">
      <c r="A73" s="280"/>
      <c r="B73" s="286"/>
      <c r="C73" s="83"/>
      <c r="D73" s="107"/>
      <c r="E73" s="223"/>
      <c r="F73" s="339" t="s">
        <v>127</v>
      </c>
      <c r="G73" s="315">
        <v>3</v>
      </c>
      <c r="H73" s="83"/>
      <c r="I73" s="83"/>
      <c r="J73" s="83"/>
      <c r="K73" s="117"/>
      <c r="L73" s="117"/>
      <c r="M73" s="117"/>
      <c r="N73" s="123"/>
      <c r="O73" s="123"/>
      <c r="P73" s="329" t="s">
        <v>103</v>
      </c>
      <c r="Q73" s="81"/>
      <c r="R73" s="220">
        <v>10</v>
      </c>
      <c r="S73" s="220"/>
      <c r="T73" s="220" t="s">
        <v>54</v>
      </c>
      <c r="U73" s="220"/>
      <c r="V73" s="220"/>
      <c r="W73" s="115"/>
      <c r="X73" s="220" t="s">
        <v>55</v>
      </c>
      <c r="Y73" s="220" t="s">
        <v>55</v>
      </c>
      <c r="Z73" s="222"/>
      <c r="AA73" s="222"/>
      <c r="AB73" s="104"/>
      <c r="AC73" s="104"/>
      <c r="AD73" s="104"/>
      <c r="AE73" s="104"/>
      <c r="AF73" s="104"/>
      <c r="AG73" s="98"/>
    </row>
    <row r="74" spans="1:33" s="97" customFormat="1" ht="10">
      <c r="A74" s="280"/>
      <c r="B74" s="286"/>
      <c r="C74" s="83"/>
      <c r="D74" s="107"/>
      <c r="E74" s="83"/>
      <c r="F74" s="88" t="s">
        <v>116</v>
      </c>
      <c r="G74" s="315">
        <v>1</v>
      </c>
      <c r="H74" s="83"/>
      <c r="I74" s="83"/>
      <c r="J74" s="83"/>
      <c r="K74" s="117"/>
      <c r="L74" s="117"/>
      <c r="M74" s="117"/>
      <c r="N74" s="123"/>
      <c r="O74" s="123"/>
      <c r="P74" s="291" t="s">
        <v>115</v>
      </c>
      <c r="Q74" s="81"/>
      <c r="R74" s="220">
        <v>10</v>
      </c>
      <c r="S74" s="219"/>
      <c r="T74" s="220" t="s">
        <v>54</v>
      </c>
      <c r="U74" s="220"/>
      <c r="V74" s="219"/>
      <c r="W74" s="115"/>
      <c r="X74" s="220" t="s">
        <v>55</v>
      </c>
      <c r="Y74" s="220" t="s">
        <v>55</v>
      </c>
      <c r="Z74" s="222"/>
      <c r="AA74" s="222"/>
      <c r="AB74" s="104"/>
      <c r="AC74" s="104"/>
      <c r="AD74" s="104"/>
      <c r="AE74" s="104"/>
      <c r="AF74" s="104"/>
      <c r="AG74" s="98"/>
    </row>
    <row r="75" spans="1:33" s="97" customFormat="1" ht="10">
      <c r="A75" s="280"/>
      <c r="B75" s="286"/>
      <c r="C75" s="83"/>
      <c r="D75" s="107"/>
      <c r="E75" s="83"/>
      <c r="F75" s="88" t="s">
        <v>115</v>
      </c>
      <c r="G75" s="315">
        <v>1</v>
      </c>
      <c r="H75" s="83"/>
      <c r="I75" s="83"/>
      <c r="J75" s="83"/>
      <c r="K75" s="113"/>
      <c r="L75" s="113"/>
      <c r="M75" s="113"/>
      <c r="N75" s="81"/>
      <c r="O75" s="81"/>
      <c r="P75" s="81" t="s">
        <v>116</v>
      </c>
      <c r="Q75" s="109"/>
      <c r="R75" s="220">
        <v>10</v>
      </c>
      <c r="S75" s="219"/>
      <c r="T75" s="220" t="s">
        <v>54</v>
      </c>
      <c r="U75" s="220"/>
      <c r="V75" s="219"/>
      <c r="W75" s="115"/>
      <c r="X75" s="220" t="s">
        <v>55</v>
      </c>
      <c r="Y75" s="219"/>
      <c r="Z75" s="115"/>
      <c r="AA75" s="115"/>
      <c r="AB75" s="104"/>
      <c r="AC75" s="104"/>
      <c r="AD75" s="104"/>
      <c r="AE75" s="104"/>
      <c r="AF75" s="104"/>
      <c r="AG75" s="98"/>
    </row>
    <row r="76" spans="1:33" s="97" customFormat="1" ht="10">
      <c r="A76" s="280"/>
      <c r="B76" s="286"/>
      <c r="C76" s="83"/>
      <c r="D76" s="107"/>
      <c r="E76" s="83"/>
      <c r="F76" s="144" t="s">
        <v>74</v>
      </c>
      <c r="G76" s="315">
        <v>0</v>
      </c>
      <c r="H76" s="83"/>
      <c r="I76" s="83"/>
      <c r="J76" s="83"/>
      <c r="K76" s="113"/>
      <c r="L76" s="113"/>
      <c r="M76" s="113"/>
      <c r="N76" s="81"/>
      <c r="O76" s="81"/>
      <c r="P76" s="123" t="s">
        <v>74</v>
      </c>
      <c r="Q76" s="109"/>
      <c r="R76" s="220" t="s">
        <v>55</v>
      </c>
      <c r="S76" s="220"/>
      <c r="T76" s="220" t="s">
        <v>55</v>
      </c>
      <c r="U76" s="220"/>
      <c r="V76" s="220"/>
      <c r="W76" s="222"/>
      <c r="X76" s="220" t="s">
        <v>55</v>
      </c>
      <c r="Y76" s="220" t="s">
        <v>55</v>
      </c>
      <c r="Z76" s="222"/>
      <c r="AA76" s="222"/>
      <c r="AB76" s="104"/>
      <c r="AC76" s="104"/>
      <c r="AD76" s="104"/>
      <c r="AE76" s="104"/>
      <c r="AF76" s="104"/>
      <c r="AG76" s="98"/>
    </row>
    <row r="77" spans="1:33" s="97" customFormat="1" ht="11">
      <c r="A77" s="280"/>
      <c r="B77" s="286"/>
      <c r="C77" s="83"/>
      <c r="D77" s="107"/>
      <c r="E77" s="83"/>
      <c r="F77" s="340" t="s">
        <v>157</v>
      </c>
      <c r="G77" s="315">
        <v>1</v>
      </c>
      <c r="H77" s="83"/>
      <c r="I77" s="83"/>
      <c r="J77" s="83"/>
      <c r="K77" s="113"/>
      <c r="L77" s="113"/>
      <c r="M77" s="113"/>
      <c r="N77" s="81"/>
      <c r="O77" s="81"/>
      <c r="P77" s="341" t="s">
        <v>128</v>
      </c>
      <c r="Q77" s="109"/>
      <c r="R77" s="220">
        <v>10</v>
      </c>
      <c r="S77" s="219"/>
      <c r="T77" s="220" t="s">
        <v>54</v>
      </c>
      <c r="U77" s="220"/>
      <c r="V77" s="219"/>
      <c r="W77" s="222"/>
      <c r="X77" s="220" t="s">
        <v>55</v>
      </c>
      <c r="Y77" s="220" t="s">
        <v>55</v>
      </c>
      <c r="Z77" s="222"/>
      <c r="AA77" s="222"/>
      <c r="AB77" s="104"/>
      <c r="AC77" s="104"/>
      <c r="AD77" s="104"/>
      <c r="AE77" s="104"/>
      <c r="AF77" s="104"/>
      <c r="AG77" s="98"/>
    </row>
    <row r="78" spans="1:33" s="97" customFormat="1" ht="11">
      <c r="A78" s="280"/>
      <c r="B78" s="286"/>
      <c r="C78" s="83"/>
      <c r="D78" s="107"/>
      <c r="E78" s="83"/>
      <c r="F78" s="225" t="s">
        <v>75</v>
      </c>
      <c r="G78" s="315">
        <v>1</v>
      </c>
      <c r="H78" s="83"/>
      <c r="I78" s="83"/>
      <c r="J78" s="83"/>
      <c r="K78" s="113"/>
      <c r="L78" s="113"/>
      <c r="M78" s="113"/>
      <c r="N78" s="81"/>
      <c r="O78" s="81"/>
      <c r="P78" s="226" t="s">
        <v>75</v>
      </c>
      <c r="Q78" s="109"/>
      <c r="R78" s="220">
        <v>10</v>
      </c>
      <c r="S78" s="219"/>
      <c r="T78" s="219" t="s">
        <v>54</v>
      </c>
      <c r="U78" s="219"/>
      <c r="V78" s="219"/>
      <c r="W78" s="115"/>
      <c r="X78" s="262" t="s">
        <v>55</v>
      </c>
      <c r="Y78" s="262" t="s">
        <v>55</v>
      </c>
      <c r="Z78" s="222"/>
      <c r="AA78" s="222"/>
      <c r="AB78" s="104"/>
      <c r="AC78" s="104"/>
      <c r="AD78" s="104"/>
      <c r="AE78" s="104"/>
      <c r="AF78" s="104"/>
      <c r="AG78" s="98"/>
    </row>
    <row r="79" spans="1:33" s="97" customFormat="1" ht="11" thickBot="1">
      <c r="A79" s="280"/>
      <c r="B79" s="286"/>
      <c r="C79" s="83"/>
      <c r="D79" s="107"/>
      <c r="E79" s="83"/>
      <c r="F79" s="145" t="s">
        <v>61</v>
      </c>
      <c r="G79" s="330">
        <v>4</v>
      </c>
      <c r="H79" s="83"/>
      <c r="I79" s="83"/>
      <c r="J79" s="83"/>
      <c r="K79" s="113"/>
      <c r="L79" s="113"/>
      <c r="M79" s="113"/>
      <c r="N79" s="109"/>
      <c r="O79" s="109"/>
      <c r="P79" s="146" t="s">
        <v>61</v>
      </c>
      <c r="Q79" s="109"/>
      <c r="R79" s="227">
        <v>30</v>
      </c>
      <c r="S79" s="227"/>
      <c r="T79" s="228" t="s">
        <v>81</v>
      </c>
      <c r="U79" s="228"/>
      <c r="V79" s="228"/>
      <c r="W79" s="229"/>
      <c r="X79" s="228">
        <v>1</v>
      </c>
      <c r="Y79" s="228" t="s">
        <v>55</v>
      </c>
      <c r="Z79" s="222"/>
      <c r="AA79" s="222"/>
      <c r="AB79" s="104"/>
      <c r="AC79" s="104"/>
      <c r="AD79" s="104"/>
      <c r="AE79" s="104"/>
      <c r="AF79" s="104"/>
      <c r="AG79" s="98"/>
    </row>
    <row r="80" spans="1:33" s="97" customFormat="1" ht="10">
      <c r="A80" s="292"/>
      <c r="B80" s="293"/>
      <c r="C80" s="89"/>
      <c r="D80" s="89"/>
      <c r="E80" s="89"/>
      <c r="F80" s="90"/>
      <c r="G80" s="331"/>
      <c r="H80" s="89"/>
      <c r="I80" s="89"/>
      <c r="J80" s="89"/>
      <c r="K80" s="100"/>
      <c r="L80" s="100"/>
      <c r="M80" s="100"/>
      <c r="N80" s="100"/>
      <c r="O80" s="100"/>
      <c r="P80" s="79"/>
      <c r="Q80" s="125"/>
      <c r="R80" s="125"/>
      <c r="S80" s="125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98"/>
    </row>
    <row r="81" spans="1:34" s="97" customFormat="1" ht="10">
      <c r="A81" s="294"/>
      <c r="B81" s="293"/>
      <c r="C81" s="89"/>
      <c r="D81" s="89"/>
      <c r="E81" s="89"/>
      <c r="F81" s="87" t="s">
        <v>58</v>
      </c>
      <c r="G81" s="332">
        <v>8</v>
      </c>
      <c r="H81" s="90"/>
      <c r="I81" s="90"/>
      <c r="J81" s="90"/>
      <c r="K81" s="100"/>
      <c r="L81" s="100"/>
      <c r="M81" s="100"/>
      <c r="N81" s="100"/>
      <c r="O81" s="100"/>
      <c r="P81" s="342"/>
      <c r="Q81" s="100"/>
      <c r="R81" s="342"/>
      <c r="S81" s="342"/>
      <c r="T81" s="342"/>
      <c r="U81" s="342"/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124"/>
    </row>
    <row r="82" spans="1:34" s="128" customFormat="1" ht="10">
      <c r="A82" s="294"/>
      <c r="B82" s="293"/>
      <c r="C82" s="89"/>
      <c r="D82" s="89"/>
      <c r="E82" s="89"/>
      <c r="F82" s="87"/>
      <c r="G82" s="129"/>
      <c r="H82" s="90"/>
      <c r="I82" s="90"/>
      <c r="J82" s="90"/>
      <c r="K82" s="342"/>
      <c r="L82" s="342"/>
      <c r="M82" s="342"/>
      <c r="N82" s="342"/>
      <c r="O82" s="342"/>
      <c r="P82" s="342"/>
      <c r="Q82" s="100"/>
      <c r="R82" s="100" t="s">
        <v>96</v>
      </c>
      <c r="S82" s="100"/>
      <c r="T82" s="230" t="s">
        <v>50</v>
      </c>
      <c r="U82" s="342"/>
      <c r="V82" s="342"/>
      <c r="W82" s="100"/>
      <c r="X82" s="100" t="s">
        <v>97</v>
      </c>
      <c r="Y82" s="100"/>
      <c r="Z82" s="342"/>
      <c r="AA82" s="342"/>
      <c r="AB82" s="100"/>
      <c r="AC82" s="100"/>
      <c r="AD82" s="100"/>
      <c r="AE82" s="100"/>
      <c r="AF82" s="100"/>
      <c r="AG82" s="127"/>
    </row>
    <row r="83" spans="1:34" s="128" customFormat="1" ht="10">
      <c r="A83" s="294"/>
      <c r="B83" s="293"/>
      <c r="C83" s="89"/>
      <c r="D83" s="89"/>
      <c r="E83" s="89"/>
      <c r="F83" s="87" t="s">
        <v>76</v>
      </c>
      <c r="G83" s="231"/>
      <c r="H83" s="90"/>
      <c r="I83" s="90"/>
      <c r="J83" s="90"/>
      <c r="K83" s="100"/>
      <c r="L83" s="100"/>
      <c r="M83" s="100"/>
      <c r="N83" s="100"/>
      <c r="O83" s="100"/>
      <c r="P83" s="100"/>
      <c r="Q83" s="100"/>
      <c r="R83" s="100" t="s">
        <v>98</v>
      </c>
      <c r="S83" s="100"/>
      <c r="T83" s="230" t="s">
        <v>51</v>
      </c>
      <c r="U83" s="342"/>
      <c r="V83" s="342"/>
      <c r="W83" s="100"/>
      <c r="X83" s="100" t="s">
        <v>99</v>
      </c>
      <c r="Y83" s="100"/>
      <c r="Z83" s="342"/>
      <c r="AA83" s="342"/>
      <c r="AB83" s="100"/>
      <c r="AC83" s="100"/>
      <c r="AD83" s="100"/>
      <c r="AE83" s="100"/>
      <c r="AF83" s="100"/>
      <c r="AG83" s="127"/>
    </row>
    <row r="84" spans="1:34" s="97" customFormat="1" ht="10">
      <c r="A84" s="295"/>
      <c r="B84" s="293"/>
      <c r="C84" s="89"/>
      <c r="D84" s="89"/>
      <c r="E84" s="89"/>
      <c r="F84" s="91"/>
      <c r="G84" s="99"/>
      <c r="H84" s="91"/>
      <c r="I84" s="91"/>
      <c r="J84" s="91"/>
      <c r="K84" s="100"/>
      <c r="L84" s="100"/>
      <c r="M84" s="100"/>
      <c r="N84" s="100"/>
      <c r="O84" s="100"/>
      <c r="P84" s="100"/>
      <c r="Q84" s="232"/>
      <c r="R84" s="100" t="s">
        <v>100</v>
      </c>
      <c r="S84" s="100"/>
      <c r="T84" s="230" t="s">
        <v>52</v>
      </c>
      <c r="U84" s="342"/>
      <c r="V84" s="342"/>
      <c r="W84" s="232"/>
      <c r="X84" s="342" t="s">
        <v>101</v>
      </c>
      <c r="Y84" s="100"/>
      <c r="Z84" s="342"/>
      <c r="AA84" s="342"/>
      <c r="AB84" s="100"/>
      <c r="AC84" s="100"/>
      <c r="AD84" s="100"/>
      <c r="AE84" s="100"/>
      <c r="AF84" s="100"/>
      <c r="AG84" s="127"/>
      <c r="AH84" s="130"/>
    </row>
    <row r="85" spans="1:34" s="97" customFormat="1" ht="10">
      <c r="A85" s="294"/>
      <c r="B85" s="296"/>
      <c r="C85" s="91"/>
      <c r="D85" s="91"/>
      <c r="E85" s="83"/>
      <c r="F85" s="83"/>
      <c r="G85" s="99"/>
      <c r="H85" s="90"/>
      <c r="I85" s="90"/>
      <c r="J85" s="90"/>
      <c r="K85" s="100"/>
      <c r="L85" s="100"/>
      <c r="M85" s="100"/>
      <c r="N85" s="100"/>
      <c r="O85" s="100"/>
      <c r="P85" s="100"/>
      <c r="Q85" s="100"/>
      <c r="R85" s="100"/>
      <c r="S85" s="100"/>
      <c r="T85" s="342"/>
      <c r="U85" s="342"/>
      <c r="V85" s="342"/>
      <c r="W85" s="100"/>
      <c r="X85" s="342"/>
      <c r="Y85" s="100"/>
      <c r="Z85" s="100"/>
      <c r="AA85" s="100"/>
      <c r="AB85" s="100"/>
      <c r="AC85" s="100"/>
      <c r="AD85" s="100"/>
      <c r="AE85" s="100"/>
      <c r="AF85" s="100"/>
      <c r="AG85" s="131"/>
      <c r="AH85" s="132"/>
    </row>
    <row r="86" spans="1:34" s="97" customFormat="1" ht="10">
      <c r="A86" s="297"/>
      <c r="B86" s="296"/>
      <c r="C86" s="87"/>
      <c r="D86" s="87"/>
      <c r="E86" s="83"/>
      <c r="F86" s="83"/>
      <c r="G86" s="134"/>
      <c r="H86" s="87"/>
      <c r="I86" s="87"/>
      <c r="J86" s="87"/>
      <c r="K86" s="100"/>
      <c r="L86" s="100"/>
      <c r="M86" s="100"/>
      <c r="N86" s="100"/>
      <c r="O86" s="100"/>
      <c r="P86" s="100"/>
      <c r="Q86" s="109"/>
      <c r="R86" s="100"/>
      <c r="S86" s="100"/>
      <c r="T86" s="363" t="s">
        <v>59</v>
      </c>
      <c r="U86" s="363"/>
      <c r="V86" s="363"/>
      <c r="W86" s="363"/>
      <c r="X86" s="363"/>
      <c r="Y86" s="363"/>
      <c r="Z86" s="363"/>
      <c r="AA86" s="363"/>
      <c r="AB86" s="363"/>
      <c r="AC86" s="363"/>
      <c r="AD86" s="342"/>
      <c r="AE86" s="342"/>
      <c r="AF86" s="342"/>
      <c r="AG86" s="127"/>
      <c r="AH86" s="132"/>
    </row>
    <row r="87" spans="1:34" s="97" customFormat="1" ht="11" thickBot="1">
      <c r="A87" s="298"/>
      <c r="B87" s="299"/>
      <c r="C87" s="135"/>
      <c r="D87" s="135"/>
      <c r="E87" s="135"/>
      <c r="F87" s="135"/>
      <c r="G87" s="135"/>
      <c r="H87" s="135"/>
      <c r="I87" s="135"/>
      <c r="J87" s="135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3"/>
    </row>
    <row r="88" spans="1:34" s="97" customFormat="1" ht="2.25" customHeight="1">
      <c r="A88" s="300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90"/>
    </row>
    <row r="89" spans="1:34" s="4" customFormat="1">
      <c r="A89" s="233"/>
      <c r="B89" s="233"/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</row>
    <row r="90" spans="1:34" s="67" customFormat="1">
      <c r="A90" s="75"/>
      <c r="C90" s="75"/>
      <c r="D90" s="75"/>
      <c r="E90" s="75"/>
      <c r="F90" s="75"/>
      <c r="G90" s="75"/>
      <c r="K90" s="75"/>
      <c r="Q90" s="75"/>
      <c r="W90" s="75"/>
      <c r="AC90" s="75"/>
      <c r="AG90" s="75"/>
    </row>
    <row r="91" spans="1:34" s="67" customFormat="1">
      <c r="R91" s="76"/>
      <c r="S91" s="76"/>
      <c r="T91" s="76"/>
      <c r="U91" s="76"/>
      <c r="V91" s="76"/>
      <c r="X91" s="76"/>
      <c r="Y91" s="76"/>
      <c r="Z91" s="76"/>
      <c r="AA91" s="76"/>
      <c r="AB91" s="76"/>
    </row>
    <row r="92" spans="1:34" s="67" customFormat="1">
      <c r="R92" s="76"/>
      <c r="S92" s="76"/>
      <c r="T92" s="76"/>
      <c r="U92" s="76"/>
      <c r="V92" s="76"/>
      <c r="X92" s="76"/>
      <c r="Y92" s="76"/>
      <c r="Z92" s="76"/>
      <c r="AA92" s="76"/>
      <c r="AB92" s="76"/>
    </row>
    <row r="93" spans="1:34" s="67" customFormat="1">
      <c r="R93" s="76"/>
      <c r="S93" s="76"/>
      <c r="T93" s="76"/>
      <c r="U93" s="76"/>
      <c r="V93" s="76"/>
      <c r="X93" s="76"/>
      <c r="Y93" s="76"/>
      <c r="Z93" s="76"/>
      <c r="AA93" s="76"/>
      <c r="AB93" s="76"/>
    </row>
    <row r="94" spans="1:34" s="67" customFormat="1">
      <c r="R94" s="76"/>
      <c r="S94" s="76"/>
      <c r="T94" s="76"/>
      <c r="U94" s="76"/>
      <c r="V94" s="76"/>
      <c r="X94" s="76"/>
      <c r="Y94" s="76"/>
      <c r="Z94" s="76"/>
      <c r="AA94" s="76"/>
      <c r="AB94" s="76"/>
    </row>
    <row r="95" spans="1:34" s="67" customFormat="1">
      <c r="R95" s="76"/>
      <c r="S95" s="76"/>
      <c r="T95" s="76"/>
      <c r="U95" s="76"/>
      <c r="V95" s="76"/>
      <c r="X95" s="76"/>
      <c r="Y95" s="76"/>
      <c r="Z95" s="76"/>
      <c r="AA95" s="76"/>
      <c r="AB95" s="76"/>
    </row>
    <row r="96" spans="1:34" s="67" customFormat="1">
      <c r="R96" s="76"/>
      <c r="S96" s="76"/>
      <c r="T96" s="76"/>
      <c r="U96" s="76"/>
      <c r="V96" s="76"/>
      <c r="X96" s="76"/>
      <c r="Y96" s="76"/>
      <c r="Z96" s="76"/>
      <c r="AA96" s="76"/>
      <c r="AB96" s="76"/>
    </row>
    <row r="97" spans="1:33" s="67" customFormat="1">
      <c r="R97" s="76"/>
      <c r="S97" s="76"/>
      <c r="T97" s="76"/>
      <c r="U97" s="76"/>
      <c r="V97" s="76"/>
      <c r="X97" s="76"/>
      <c r="Y97" s="76"/>
      <c r="Z97" s="76"/>
      <c r="AA97" s="76"/>
      <c r="AB97" s="76"/>
    </row>
    <row r="98" spans="1:33" s="67" customFormat="1"/>
    <row r="99" spans="1:33" s="67" customFormat="1"/>
    <row r="100" spans="1:33" s="67" customFormat="1"/>
    <row r="101" spans="1:33" s="67" customFormat="1"/>
    <row r="102" spans="1:33" s="67" customFormat="1"/>
    <row r="103" spans="1:3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</row>
    <row r="104" spans="1:3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</row>
    <row r="105" spans="1:33">
      <c r="A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</row>
    <row r="106" spans="1:33">
      <c r="A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G106" s="67"/>
    </row>
    <row r="107" spans="1:33">
      <c r="A107" s="67"/>
      <c r="C107" s="67"/>
      <c r="D107" s="67"/>
      <c r="E107" s="67"/>
      <c r="F107" s="67"/>
      <c r="G107" s="67"/>
      <c r="K107" s="67"/>
      <c r="Q107" s="67"/>
      <c r="W107" s="67"/>
      <c r="AC107" s="67"/>
      <c r="AG107" s="67"/>
    </row>
    <row r="108" spans="1:33">
      <c r="A108" s="67"/>
      <c r="C108" s="67"/>
      <c r="D108" s="67"/>
      <c r="E108" s="67"/>
      <c r="F108" s="67"/>
      <c r="G108" s="67"/>
      <c r="K108" s="67"/>
      <c r="Q108" s="67"/>
      <c r="W108" s="67"/>
      <c r="AC108" s="67"/>
      <c r="AG108" s="67"/>
    </row>
  </sheetData>
  <mergeCells count="118">
    <mergeCell ref="F31:J31"/>
    <mergeCell ref="F32:F35"/>
    <mergeCell ref="G32:G35"/>
    <mergeCell ref="H32:H35"/>
    <mergeCell ref="I32:I35"/>
    <mergeCell ref="J32:J35"/>
    <mergeCell ref="F36:J38"/>
    <mergeCell ref="L22:L25"/>
    <mergeCell ref="F27:F30"/>
    <mergeCell ref="G27:G30"/>
    <mergeCell ref="H27:H30"/>
    <mergeCell ref="I27:I30"/>
    <mergeCell ref="L32:L35"/>
    <mergeCell ref="X11:X14"/>
    <mergeCell ref="S11:S14"/>
    <mergeCell ref="U11:U14"/>
    <mergeCell ref="V11:V14"/>
    <mergeCell ref="R11:R14"/>
    <mergeCell ref="D30:D31"/>
    <mergeCell ref="D27:D29"/>
    <mergeCell ref="M27:M30"/>
    <mergeCell ref="P27:P30"/>
    <mergeCell ref="L27:L30"/>
    <mergeCell ref="N27:N30"/>
    <mergeCell ref="R27:R30"/>
    <mergeCell ref="M22:M25"/>
    <mergeCell ref="N22:N25"/>
    <mergeCell ref="U22:U25"/>
    <mergeCell ref="O16:O19"/>
    <mergeCell ref="P16:P19"/>
    <mergeCell ref="R16:V17"/>
    <mergeCell ref="F11:J12"/>
    <mergeCell ref="F13:J13"/>
    <mergeCell ref="F14:J14"/>
    <mergeCell ref="F15:J15"/>
    <mergeCell ref="F16:F19"/>
    <mergeCell ref="G16:G19"/>
    <mergeCell ref="V27:V30"/>
    <mergeCell ref="B2:B5"/>
    <mergeCell ref="L11:L14"/>
    <mergeCell ref="M11:M14"/>
    <mergeCell ref="N11:N14"/>
    <mergeCell ref="P11:P14"/>
    <mergeCell ref="F7:J7"/>
    <mergeCell ref="L7:P7"/>
    <mergeCell ref="R7:V7"/>
    <mergeCell ref="H16:H19"/>
    <mergeCell ref="I16:I19"/>
    <mergeCell ref="J16:J19"/>
    <mergeCell ref="D24:D25"/>
    <mergeCell ref="R31:V31"/>
    <mergeCell ref="X31:AB31"/>
    <mergeCell ref="O32:O35"/>
    <mergeCell ref="P32:P35"/>
    <mergeCell ref="X7:AB7"/>
    <mergeCell ref="AD7:AF7"/>
    <mergeCell ref="R9:V10"/>
    <mergeCell ref="O11:O14"/>
    <mergeCell ref="T11:T14"/>
    <mergeCell ref="Y11:Y14"/>
    <mergeCell ref="Z11:Z14"/>
    <mergeCell ref="AA11:AA14"/>
    <mergeCell ref="AB11:AB14"/>
    <mergeCell ref="L15:P15"/>
    <mergeCell ref="R15:V15"/>
    <mergeCell ref="X15:AB15"/>
    <mergeCell ref="Z27:Z30"/>
    <mergeCell ref="AA27:AA30"/>
    <mergeCell ref="AB27:AB30"/>
    <mergeCell ref="Y16:Y19"/>
    <mergeCell ref="Z16:Z19"/>
    <mergeCell ref="X27:X30"/>
    <mergeCell ref="S27:S30"/>
    <mergeCell ref="U27:U30"/>
    <mergeCell ref="AA16:AA19"/>
    <mergeCell ref="AB16:AB19"/>
    <mergeCell ref="X22:X25"/>
    <mergeCell ref="F22:F25"/>
    <mergeCell ref="F20:J21"/>
    <mergeCell ref="L20:P21"/>
    <mergeCell ref="R20:V21"/>
    <mergeCell ref="X20:AB21"/>
    <mergeCell ref="H22:H25"/>
    <mergeCell ref="I22:I25"/>
    <mergeCell ref="S22:S25"/>
    <mergeCell ref="P22:P25"/>
    <mergeCell ref="L16:L19"/>
    <mergeCell ref="G22:G25"/>
    <mergeCell ref="X16:X19"/>
    <mergeCell ref="M16:M19"/>
    <mergeCell ref="N16:N19"/>
    <mergeCell ref="R22:R25"/>
    <mergeCell ref="V22:V25"/>
    <mergeCell ref="R18:V19"/>
    <mergeCell ref="R32:V39"/>
    <mergeCell ref="X32:AB35"/>
    <mergeCell ref="L36:P38"/>
    <mergeCell ref="X36:AB38"/>
    <mergeCell ref="T56:AB56"/>
    <mergeCell ref="T86:AC86"/>
    <mergeCell ref="J22:J25"/>
    <mergeCell ref="O22:O25"/>
    <mergeCell ref="T22:T25"/>
    <mergeCell ref="Y22:Y25"/>
    <mergeCell ref="Z22:Z25"/>
    <mergeCell ref="AA22:AA25"/>
    <mergeCell ref="AB22:AB25"/>
    <mergeCell ref="F26:J26"/>
    <mergeCell ref="L26:P26"/>
    <mergeCell ref="R26:V26"/>
    <mergeCell ref="X26:AB26"/>
    <mergeCell ref="J27:J30"/>
    <mergeCell ref="O27:O30"/>
    <mergeCell ref="T27:T30"/>
    <mergeCell ref="Y27:Y30"/>
    <mergeCell ref="M32:M35"/>
    <mergeCell ref="N32:N35"/>
    <mergeCell ref="L31:P31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27" sqref="B27"/>
    </sheetView>
  </sheetViews>
  <sheetFormatPr baseColWidth="10" defaultColWidth="8.83203125" defaultRowHeight="12" x14ac:dyDescent="0"/>
  <sheetData>
    <row r="1" spans="1:9" ht="15">
      <c r="A1" s="234"/>
      <c r="B1" s="155" t="s">
        <v>87</v>
      </c>
      <c r="C1" s="251"/>
      <c r="D1" s="251"/>
      <c r="E1" s="251"/>
      <c r="F1" s="251"/>
      <c r="G1" s="251"/>
      <c r="H1" s="251"/>
      <c r="I1" s="251"/>
    </row>
    <row r="2" spans="1:9" ht="15">
      <c r="A2" s="234"/>
      <c r="B2" s="155" t="str">
        <f>Graphic!D3</f>
        <v>Hyatt Regency Vancouver, Vancouver, BC, Canada</v>
      </c>
      <c r="C2" s="251"/>
      <c r="D2" s="251"/>
      <c r="E2" s="251"/>
      <c r="F2" s="251"/>
      <c r="G2" s="251"/>
      <c r="H2" s="251"/>
      <c r="I2" s="251"/>
    </row>
    <row r="3" spans="1:9" ht="15">
      <c r="A3" s="234"/>
      <c r="B3" s="155" t="str">
        <f>Graphic!D4</f>
        <v>January 13-17, 2013</v>
      </c>
      <c r="C3" s="251"/>
      <c r="D3" s="251"/>
      <c r="E3" s="251"/>
      <c r="F3" s="251"/>
      <c r="G3" s="251"/>
      <c r="H3" s="251"/>
      <c r="I3" s="251"/>
    </row>
    <row r="4" spans="1:9" ht="15">
      <c r="A4" s="234"/>
      <c r="B4" s="155"/>
      <c r="C4" s="251"/>
      <c r="D4" s="251"/>
      <c r="E4" s="251"/>
      <c r="F4" s="251"/>
      <c r="G4" s="251"/>
      <c r="H4" s="251"/>
      <c r="I4" s="251"/>
    </row>
    <row r="5" spans="1:9" ht="15">
      <c r="A5" s="234" t="s">
        <v>77</v>
      </c>
      <c r="B5" s="155"/>
      <c r="C5" s="251"/>
      <c r="D5" s="251"/>
      <c r="E5" s="251"/>
      <c r="F5" s="251"/>
      <c r="G5" s="251"/>
      <c r="H5" s="251"/>
      <c r="I5" s="251"/>
    </row>
    <row r="6" spans="1:9" ht="15">
      <c r="A6" s="234"/>
      <c r="B6" s="251"/>
      <c r="C6" s="251"/>
      <c r="D6" s="251"/>
      <c r="E6" s="251"/>
      <c r="F6" s="251"/>
      <c r="G6" s="251"/>
      <c r="H6" s="251"/>
      <c r="I6" s="251"/>
    </row>
    <row r="7" spans="1:9" ht="15">
      <c r="A7" s="234"/>
      <c r="B7" s="155" t="s">
        <v>169</v>
      </c>
      <c r="C7" s="251"/>
      <c r="D7" s="251"/>
      <c r="E7" s="251"/>
      <c r="F7" s="251"/>
      <c r="G7" s="251"/>
      <c r="H7" s="251"/>
      <c r="I7" s="251"/>
    </row>
    <row r="8" spans="1:9" ht="15">
      <c r="A8" s="234"/>
      <c r="B8" s="155" t="s">
        <v>121</v>
      </c>
      <c r="C8" s="251"/>
      <c r="D8" s="251"/>
      <c r="E8" s="251"/>
      <c r="F8" s="251"/>
      <c r="G8" s="251"/>
      <c r="H8" s="251"/>
      <c r="I8" s="251"/>
    </row>
    <row r="9" spans="1:9" ht="15">
      <c r="A9" s="234"/>
      <c r="B9" s="155" t="s">
        <v>122</v>
      </c>
      <c r="C9" s="251"/>
      <c r="D9" s="251"/>
      <c r="E9" s="251"/>
      <c r="F9" s="251"/>
      <c r="G9" s="251"/>
      <c r="H9" s="251"/>
      <c r="I9" s="251"/>
    </row>
    <row r="10" spans="1:9" ht="15">
      <c r="A10" s="234"/>
      <c r="B10" s="155" t="s">
        <v>172</v>
      </c>
      <c r="C10" s="251"/>
      <c r="D10" s="251"/>
      <c r="E10" s="251"/>
      <c r="F10" s="251"/>
      <c r="G10" s="251"/>
      <c r="H10" s="251"/>
      <c r="I10" s="251"/>
    </row>
    <row r="11" spans="1:9" ht="15">
      <c r="B11" s="234" t="s">
        <v>123</v>
      </c>
      <c r="C11" s="251"/>
      <c r="D11" s="251"/>
      <c r="E11" s="251"/>
      <c r="F11" s="251"/>
      <c r="G11" s="251"/>
      <c r="H11" s="251"/>
      <c r="I11" s="251"/>
    </row>
    <row r="12" spans="1:9" ht="15">
      <c r="A12" s="251"/>
      <c r="B12" s="251"/>
      <c r="C12" s="251"/>
      <c r="D12" s="251"/>
      <c r="E12" s="251"/>
      <c r="F12" s="251"/>
      <c r="G12" s="251"/>
      <c r="H12" s="251"/>
      <c r="I12" s="251"/>
    </row>
    <row r="13" spans="1:9" ht="15">
      <c r="A13" s="258" t="s">
        <v>78</v>
      </c>
      <c r="B13" s="258"/>
      <c r="C13" s="251"/>
      <c r="D13" s="251"/>
      <c r="E13" s="251"/>
      <c r="F13" s="251"/>
      <c r="G13" s="251"/>
      <c r="H13" s="251"/>
      <c r="I13" s="251"/>
    </row>
    <row r="14" spans="1:9" ht="15">
      <c r="A14" s="258"/>
      <c r="B14" s="258"/>
      <c r="C14" s="251"/>
      <c r="D14" s="251"/>
      <c r="E14" s="251"/>
      <c r="F14" s="251"/>
      <c r="G14" s="251"/>
      <c r="H14" s="251"/>
      <c r="I14" s="251"/>
    </row>
    <row r="15" spans="1:9" ht="15">
      <c r="A15" s="234">
        <v>1</v>
      </c>
      <c r="B15" s="246" t="s">
        <v>158</v>
      </c>
      <c r="C15" s="251"/>
      <c r="D15" s="251"/>
      <c r="E15" s="251"/>
      <c r="F15" s="251"/>
      <c r="G15" s="251"/>
      <c r="H15" s="251"/>
      <c r="I15" s="251"/>
    </row>
    <row r="16" spans="1:9" ht="15">
      <c r="A16" s="234">
        <v>2</v>
      </c>
      <c r="B16" s="246" t="s">
        <v>159</v>
      </c>
      <c r="C16" s="251"/>
      <c r="D16" s="251"/>
      <c r="E16" s="251"/>
      <c r="F16" s="251"/>
      <c r="G16" s="251"/>
      <c r="H16" s="251"/>
      <c r="I16" s="251"/>
    </row>
    <row r="17" spans="1:9" ht="15">
      <c r="A17" s="234">
        <v>3</v>
      </c>
      <c r="B17" s="246" t="s">
        <v>160</v>
      </c>
      <c r="C17" s="251"/>
      <c r="D17" s="251"/>
      <c r="E17" s="251"/>
      <c r="F17" s="251"/>
      <c r="G17" s="251"/>
      <c r="H17" s="251"/>
      <c r="I17" s="251"/>
    </row>
    <row r="18" spans="1:9" ht="15">
      <c r="A18" s="234">
        <v>4</v>
      </c>
      <c r="B18" s="246" t="s">
        <v>161</v>
      </c>
      <c r="C18" s="251"/>
      <c r="D18" s="251"/>
      <c r="E18" s="251"/>
      <c r="F18" s="251"/>
      <c r="G18" s="251"/>
      <c r="H18" s="251"/>
      <c r="I18" s="251"/>
    </row>
    <row r="19" spans="1:9" ht="15">
      <c r="A19" s="234">
        <v>5</v>
      </c>
      <c r="B19" s="246" t="s">
        <v>162</v>
      </c>
      <c r="C19" s="251"/>
      <c r="D19" s="251"/>
      <c r="E19" s="251"/>
      <c r="F19" s="251"/>
      <c r="G19" s="251"/>
      <c r="H19" s="251"/>
      <c r="I19" s="251"/>
    </row>
    <row r="20" spans="1:9" ht="15">
      <c r="A20" s="234">
        <v>6</v>
      </c>
      <c r="B20" s="246" t="s">
        <v>163</v>
      </c>
      <c r="C20" s="251"/>
      <c r="D20" s="251"/>
      <c r="E20" s="251"/>
      <c r="F20" s="251"/>
      <c r="G20" s="251"/>
      <c r="H20" s="251"/>
      <c r="I20" s="251"/>
    </row>
    <row r="21" spans="1:9" ht="15">
      <c r="A21" s="234">
        <v>7</v>
      </c>
      <c r="B21" s="246" t="s">
        <v>164</v>
      </c>
      <c r="C21" s="251"/>
      <c r="D21" s="251"/>
      <c r="E21" s="251"/>
      <c r="F21" s="251"/>
      <c r="G21" s="251"/>
      <c r="H21" s="251"/>
      <c r="I21" s="251"/>
    </row>
    <row r="22" spans="1:9" ht="15">
      <c r="A22" s="234">
        <v>8</v>
      </c>
      <c r="B22" s="246" t="s">
        <v>165</v>
      </c>
      <c r="C22" s="251"/>
      <c r="D22" s="251"/>
      <c r="E22" s="251"/>
      <c r="F22" s="251"/>
      <c r="G22" s="251"/>
      <c r="H22" s="251"/>
      <c r="I22" s="251"/>
    </row>
    <row r="23" spans="1:9" ht="15">
      <c r="A23" s="234">
        <v>9</v>
      </c>
      <c r="B23" s="246" t="s">
        <v>166</v>
      </c>
      <c r="C23" s="251"/>
      <c r="D23" s="251"/>
      <c r="E23" s="251"/>
      <c r="F23" s="251"/>
      <c r="G23" s="251"/>
      <c r="H23" s="251"/>
      <c r="I23" s="251"/>
    </row>
    <row r="24" spans="1:9" ht="15">
      <c r="A24" s="234">
        <v>10</v>
      </c>
      <c r="B24" s="246" t="s">
        <v>167</v>
      </c>
      <c r="C24" s="251"/>
      <c r="D24" s="251"/>
      <c r="E24" s="251"/>
      <c r="F24" s="251"/>
      <c r="G24" s="251"/>
      <c r="H24" s="251"/>
      <c r="I24" s="251"/>
    </row>
    <row r="25" spans="1:9" ht="15">
      <c r="A25" s="234">
        <v>11</v>
      </c>
      <c r="B25" s="246" t="s">
        <v>168</v>
      </c>
      <c r="C25" s="251"/>
      <c r="D25" s="251"/>
      <c r="E25" s="251"/>
      <c r="F25" s="251"/>
      <c r="G25" s="251"/>
      <c r="H25" s="251"/>
      <c r="I25" s="251"/>
    </row>
    <row r="26" spans="1:9" ht="15">
      <c r="A26" s="234">
        <v>12</v>
      </c>
      <c r="B26" s="246" t="s">
        <v>173</v>
      </c>
      <c r="C26" s="251"/>
      <c r="D26" s="251"/>
      <c r="E26" s="251"/>
      <c r="F26" s="251"/>
      <c r="G26" s="251"/>
      <c r="H26" s="251"/>
      <c r="I26" s="251"/>
    </row>
    <row r="27" spans="1:9" ht="15">
      <c r="B27" s="246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25" sqref="B25"/>
    </sheetView>
  </sheetViews>
  <sheetFormatPr baseColWidth="10" defaultColWidth="8.83203125" defaultRowHeight="12" x14ac:dyDescent="0"/>
  <cols>
    <col min="1" max="1" width="6.83203125" customWidth="1"/>
    <col min="2" max="2" width="72.33203125" customWidth="1"/>
    <col min="3" max="3" width="12.6640625" customWidth="1"/>
    <col min="4" max="4" width="5.5" customWidth="1"/>
  </cols>
  <sheetData>
    <row r="1" spans="1:8" ht="15">
      <c r="A1" s="151"/>
      <c r="B1" s="155" t="str">
        <f>Objectives!B1</f>
        <v>AGENDA IEEE 802.15 TG4k  Meetings</v>
      </c>
      <c r="C1" s="151"/>
      <c r="D1" s="151"/>
      <c r="E1" s="153"/>
    </row>
    <row r="2" spans="1:8" ht="15">
      <c r="A2" s="151"/>
      <c r="B2" s="155" t="str">
        <f>Objectives!B2</f>
        <v>Hyatt Regency Vancouver, Vancouver, BC, Canada</v>
      </c>
      <c r="C2" s="151"/>
      <c r="D2" s="151"/>
      <c r="E2" s="153"/>
    </row>
    <row r="3" spans="1:8" ht="15">
      <c r="A3" s="151"/>
      <c r="B3" s="155" t="str">
        <f>Objectives!B3</f>
        <v>January 13-17, 2013</v>
      </c>
      <c r="C3" s="151"/>
      <c r="D3" s="151"/>
      <c r="E3" s="153"/>
      <c r="H3" s="156"/>
    </row>
    <row r="4" spans="1:8" ht="15">
      <c r="A4" s="151"/>
      <c r="B4" s="152"/>
      <c r="C4" s="151"/>
      <c r="D4" s="151"/>
      <c r="E4" s="153"/>
    </row>
    <row r="5" spans="1:8" ht="15">
      <c r="A5" s="234"/>
      <c r="C5" s="243"/>
      <c r="D5" s="234"/>
      <c r="E5" s="244"/>
    </row>
    <row r="6" spans="1:8" ht="15">
      <c r="A6" s="234"/>
      <c r="B6" s="154"/>
      <c r="C6" s="243"/>
      <c r="D6" s="234"/>
      <c r="E6" s="244"/>
    </row>
    <row r="7" spans="1:8" ht="15">
      <c r="A7" s="245">
        <v>1.1000000000000001</v>
      </c>
      <c r="B7" s="336" t="str">
        <f>Objectives!B15</f>
        <v>Monday 14 January,  PM1 - Opening report, vote and comment review and categorize comments</v>
      </c>
      <c r="C7" s="243" t="s">
        <v>85</v>
      </c>
      <c r="D7" s="234">
        <v>0</v>
      </c>
      <c r="E7" s="247">
        <f>TIME(10,30,0)</f>
        <v>0.4375</v>
      </c>
    </row>
    <row r="8" spans="1:8" ht="15">
      <c r="A8" s="245">
        <f>A7+0.1</f>
        <v>1.2000000000000002</v>
      </c>
      <c r="B8" s="248" t="s">
        <v>79</v>
      </c>
      <c r="C8" s="243" t="s">
        <v>85</v>
      </c>
      <c r="D8" s="248">
        <v>30</v>
      </c>
      <c r="E8" s="247">
        <f>E7+TIME(0,D7,0)</f>
        <v>0.4375</v>
      </c>
    </row>
    <row r="9" spans="1:8" ht="15">
      <c r="A9" s="245">
        <f t="shared" ref="A9:A13" si="0">A8+0.1</f>
        <v>1.3000000000000003</v>
      </c>
      <c r="B9" s="248" t="s">
        <v>171</v>
      </c>
      <c r="C9" s="243" t="s">
        <v>85</v>
      </c>
      <c r="D9" s="248">
        <v>2</v>
      </c>
      <c r="E9" s="247">
        <f t="shared" ref="E9:E13" si="1">E8+TIME(0,D8,0)</f>
        <v>0.45833333333333331</v>
      </c>
    </row>
    <row r="10" spans="1:8" ht="15">
      <c r="A10" s="245">
        <f t="shared" si="0"/>
        <v>1.4000000000000004</v>
      </c>
      <c r="B10" s="246" t="s">
        <v>170</v>
      </c>
      <c r="C10" s="243" t="s">
        <v>85</v>
      </c>
      <c r="D10" s="248">
        <v>5</v>
      </c>
      <c r="E10" s="247">
        <f t="shared" si="1"/>
        <v>0.4597222222222222</v>
      </c>
    </row>
    <row r="11" spans="1:8" ht="15">
      <c r="A11" s="245">
        <f t="shared" si="0"/>
        <v>1.5000000000000004</v>
      </c>
      <c r="B11" s="246" t="s">
        <v>129</v>
      </c>
      <c r="C11" s="243" t="s">
        <v>85</v>
      </c>
      <c r="D11" s="248">
        <v>10</v>
      </c>
      <c r="E11" s="247">
        <f t="shared" si="1"/>
        <v>0.46319444444444441</v>
      </c>
    </row>
    <row r="12" spans="1:8" ht="15">
      <c r="A12" s="245">
        <f t="shared" si="0"/>
        <v>1.6000000000000005</v>
      </c>
      <c r="B12" s="246" t="s">
        <v>130</v>
      </c>
      <c r="C12" s="243" t="s">
        <v>85</v>
      </c>
      <c r="D12" s="248">
        <v>73</v>
      </c>
      <c r="E12" s="247">
        <f t="shared" si="1"/>
        <v>0.47013888888888883</v>
      </c>
    </row>
    <row r="13" spans="1:8" ht="15">
      <c r="A13" s="245">
        <f t="shared" si="0"/>
        <v>1.7000000000000006</v>
      </c>
      <c r="B13" s="248" t="s">
        <v>64</v>
      </c>
      <c r="C13" s="243" t="s">
        <v>85</v>
      </c>
      <c r="D13" s="234">
        <v>0</v>
      </c>
      <c r="E13" s="247">
        <f t="shared" si="1"/>
        <v>0.52083333333333326</v>
      </c>
    </row>
    <row r="16" spans="1:8" ht="15">
      <c r="A16" s="67">
        <f>A7+1</f>
        <v>2.1</v>
      </c>
      <c r="B16" s="336" t="str">
        <f>Objectives!B16</f>
        <v>Monday 14 January, PM2 - Resolve comments from clause 5</v>
      </c>
      <c r="C16" s="243" t="s">
        <v>85</v>
      </c>
      <c r="D16" s="234">
        <v>0</v>
      </c>
      <c r="E16" s="247">
        <f>TIME(133,0,0)</f>
        <v>0.54166666666666696</v>
      </c>
    </row>
    <row r="17" spans="1:5" ht="15">
      <c r="A17" s="248">
        <f>A16+0.1</f>
        <v>2.2000000000000002</v>
      </c>
      <c r="B17" s="248" t="s">
        <v>118</v>
      </c>
      <c r="C17" s="243" t="s">
        <v>85</v>
      </c>
      <c r="D17" s="234">
        <v>60</v>
      </c>
      <c r="E17" s="247">
        <f>E16+TIME(0,D16,0)</f>
        <v>0.54166666666666696</v>
      </c>
    </row>
    <row r="18" spans="1:5" ht="15">
      <c r="A18" s="248">
        <f>A17+0.1</f>
        <v>2.3000000000000003</v>
      </c>
      <c r="B18" s="248" t="s">
        <v>118</v>
      </c>
      <c r="C18" s="243" t="s">
        <v>85</v>
      </c>
      <c r="D18" s="248">
        <v>60</v>
      </c>
      <c r="E18" s="247">
        <f>E17+TIME(0,D17,0)</f>
        <v>0.58333333333333359</v>
      </c>
    </row>
    <row r="19" spans="1:5" ht="15">
      <c r="A19" s="248">
        <f>A18+0.1</f>
        <v>2.4000000000000004</v>
      </c>
      <c r="B19" s="248" t="s">
        <v>64</v>
      </c>
      <c r="C19" s="243" t="s">
        <v>85</v>
      </c>
      <c r="D19" s="248">
        <v>0</v>
      </c>
      <c r="E19" s="247">
        <f>E18+TIME(0,D18,0)</f>
        <v>0.62500000000000022</v>
      </c>
    </row>
    <row r="20" spans="1:5" ht="15">
      <c r="A20" s="67"/>
      <c r="B20" s="251"/>
      <c r="C20" s="251"/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6" workbookViewId="0">
      <selection activeCell="A8" sqref="A8"/>
    </sheetView>
  </sheetViews>
  <sheetFormatPr baseColWidth="10" defaultColWidth="8.83203125" defaultRowHeight="12" x14ac:dyDescent="0"/>
  <cols>
    <col min="1" max="1" width="7.83203125" customWidth="1"/>
    <col min="2" max="2" width="60.83203125" customWidth="1"/>
    <col min="3" max="3" width="19.33203125" style="157" customWidth="1"/>
    <col min="4" max="4" width="5.1640625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234"/>
      <c r="B1" s="155" t="str">
        <f>Monday!B1</f>
        <v>AGENDA IEEE 802.15 TG4k  Meetings</v>
      </c>
      <c r="C1" s="243"/>
      <c r="D1" s="234"/>
      <c r="E1" s="244"/>
      <c r="F1" s="235"/>
    </row>
    <row r="2" spans="1:6" ht="15">
      <c r="A2" s="234"/>
      <c r="B2" s="155" t="str">
        <f>Monday!B2</f>
        <v>Hyatt Regency Vancouver, Vancouver, BC, Canada</v>
      </c>
      <c r="C2" s="243"/>
      <c r="D2" s="234"/>
      <c r="E2" s="244"/>
      <c r="F2" s="235"/>
    </row>
    <row r="3" spans="1:6" ht="15">
      <c r="A3" s="234"/>
      <c r="B3" s="155" t="str">
        <f>Monday!B3</f>
        <v>January 13-17, 2013</v>
      </c>
      <c r="C3" s="243"/>
      <c r="D3" s="234"/>
      <c r="E3" s="244"/>
      <c r="F3" s="235"/>
    </row>
    <row r="4" spans="1:6" ht="15">
      <c r="A4" s="234"/>
      <c r="B4" s="152"/>
      <c r="C4" s="249"/>
      <c r="D4" s="250"/>
      <c r="E4" s="234"/>
      <c r="F4" s="235"/>
    </row>
    <row r="5" spans="1:6" ht="15">
      <c r="A5" s="251"/>
      <c r="B5" s="251"/>
      <c r="C5" s="252"/>
      <c r="D5" s="251"/>
      <c r="E5" s="251"/>
    </row>
    <row r="6" spans="1:6" ht="15">
      <c r="A6" s="251"/>
      <c r="B6" s="253" t="str">
        <f>Objectives!B17</f>
        <v>Tuesday 15 January,  AM1 - Resolve comments from clause 5</v>
      </c>
      <c r="C6" s="252"/>
      <c r="D6" s="251"/>
      <c r="E6" s="251"/>
    </row>
    <row r="7" spans="1:6" ht="15">
      <c r="A7" s="248">
        <f>Monday!A16+1</f>
        <v>3.1</v>
      </c>
      <c r="B7" s="246" t="s">
        <v>63</v>
      </c>
      <c r="C7" s="243" t="s">
        <v>85</v>
      </c>
      <c r="D7" s="234">
        <v>0</v>
      </c>
      <c r="E7" s="247">
        <f>TIME(8,0,0)</f>
        <v>0.33333333333333331</v>
      </c>
    </row>
    <row r="8" spans="1:6" ht="15">
      <c r="A8" s="248">
        <f>A7+0.1</f>
        <v>3.2</v>
      </c>
      <c r="B8" s="248" t="s">
        <v>118</v>
      </c>
      <c r="C8" s="255" t="s">
        <v>112</v>
      </c>
      <c r="D8" s="234">
        <v>90</v>
      </c>
      <c r="E8" s="247">
        <f>E7+TIME(0,D7,0)</f>
        <v>0.33333333333333331</v>
      </c>
    </row>
    <row r="9" spans="1:6" ht="15">
      <c r="A9" s="248">
        <f>A8+0.1</f>
        <v>3.3000000000000003</v>
      </c>
      <c r="B9" s="248" t="s">
        <v>118</v>
      </c>
      <c r="C9" s="255" t="s">
        <v>112</v>
      </c>
      <c r="D9" s="248">
        <v>30</v>
      </c>
      <c r="E9" s="247">
        <f>E8+TIME(0,D8,0)</f>
        <v>0.39583333333333331</v>
      </c>
    </row>
    <row r="10" spans="1:6" ht="15">
      <c r="A10" s="248">
        <f>A9+0.1</f>
        <v>3.4000000000000004</v>
      </c>
      <c r="B10" s="248" t="s">
        <v>64</v>
      </c>
      <c r="C10" s="243" t="s">
        <v>85</v>
      </c>
      <c r="D10" s="248">
        <v>0</v>
      </c>
      <c r="E10" s="247">
        <f>E9+TIME(0,D9,0)</f>
        <v>0.41666666666666663</v>
      </c>
    </row>
    <row r="11" spans="1:6" ht="15">
      <c r="A11" s="248"/>
      <c r="B11" s="251"/>
      <c r="C11" s="252"/>
      <c r="D11" s="251"/>
      <c r="E11" s="251"/>
    </row>
    <row r="12" spans="1:6" ht="15">
      <c r="A12" s="234"/>
      <c r="B12" s="154" t="str">
        <f>Objectives!B18</f>
        <v>Tuesday 15 January,  AM2 - Resolve comments from clauses 5 and 6</v>
      </c>
      <c r="C12" s="234"/>
      <c r="D12" s="234"/>
      <c r="E12" s="244"/>
    </row>
    <row r="13" spans="1:6" ht="15">
      <c r="A13" s="245">
        <f>Tuesday!A7+1</f>
        <v>4.0999999999999996</v>
      </c>
      <c r="B13" s="246" t="s">
        <v>63</v>
      </c>
      <c r="C13" s="243" t="s">
        <v>86</v>
      </c>
      <c r="D13" s="234">
        <v>0</v>
      </c>
      <c r="E13" s="247">
        <f>TIME(10,30,0)</f>
        <v>0.4375</v>
      </c>
    </row>
    <row r="14" spans="1:6" ht="15">
      <c r="A14" s="245">
        <f>0.1+A13</f>
        <v>4.1999999999999993</v>
      </c>
      <c r="B14" s="248" t="s">
        <v>118</v>
      </c>
      <c r="C14" s="255" t="s">
        <v>112</v>
      </c>
      <c r="D14" s="234">
        <v>60</v>
      </c>
      <c r="E14" s="247">
        <f>E13+TIME(0,D13,0)</f>
        <v>0.4375</v>
      </c>
    </row>
    <row r="15" spans="1:6" ht="15">
      <c r="A15" s="245">
        <f>0.1+A14</f>
        <v>4.2999999999999989</v>
      </c>
      <c r="B15" s="248" t="s">
        <v>118</v>
      </c>
      <c r="C15" s="255" t="s">
        <v>112</v>
      </c>
      <c r="D15" s="234">
        <v>60</v>
      </c>
      <c r="E15" s="247">
        <f>E14+TIME(0,D14,0)</f>
        <v>0.47916666666666669</v>
      </c>
    </row>
    <row r="16" spans="1:6" ht="15">
      <c r="A16" s="245">
        <f>0.1+A15</f>
        <v>4.3999999999999986</v>
      </c>
      <c r="B16" s="248" t="s">
        <v>64</v>
      </c>
      <c r="C16" s="243" t="s">
        <v>86</v>
      </c>
      <c r="D16" s="254">
        <v>0</v>
      </c>
      <c r="E16" s="247">
        <f>E15+TIME(0,D15,0)</f>
        <v>0.52083333333333337</v>
      </c>
    </row>
    <row r="17" spans="1:5" ht="15">
      <c r="A17" s="248"/>
      <c r="B17" s="251"/>
      <c r="C17" s="252"/>
      <c r="D17" s="251"/>
      <c r="E17" s="251"/>
    </row>
    <row r="18" spans="1:5" ht="15">
      <c r="A18" s="248"/>
      <c r="B18" s="253" t="str">
        <f>Objectives!B19</f>
        <v>Tuesday 15 January,  PM1 -Resolve comments from clauses 8 and 9</v>
      </c>
      <c r="C18" s="252"/>
      <c r="D18" s="251"/>
      <c r="E18" s="251"/>
    </row>
    <row r="19" spans="1:5" ht="15">
      <c r="A19" s="248">
        <f>A13+1</f>
        <v>5.0999999999999996</v>
      </c>
      <c r="B19" s="246" t="s">
        <v>63</v>
      </c>
      <c r="C19" s="243" t="s">
        <v>85</v>
      </c>
      <c r="D19" s="234">
        <v>0</v>
      </c>
      <c r="E19" s="247">
        <f>TIME(13,30,0)</f>
        <v>0.5625</v>
      </c>
    </row>
    <row r="20" spans="1:5" ht="15">
      <c r="A20" s="248">
        <f>A19+0.1</f>
        <v>5.1999999999999993</v>
      </c>
      <c r="B20" s="248" t="s">
        <v>118</v>
      </c>
      <c r="C20" s="243" t="s">
        <v>85</v>
      </c>
      <c r="D20" s="234">
        <v>60</v>
      </c>
      <c r="E20" s="247">
        <f>E19+TIME(0,D19,0)</f>
        <v>0.5625</v>
      </c>
    </row>
    <row r="21" spans="1:5" ht="15">
      <c r="A21" s="248">
        <f t="shared" ref="A21:A22" si="0">A20+0.1</f>
        <v>5.2999999999999989</v>
      </c>
      <c r="B21" s="248" t="s">
        <v>118</v>
      </c>
      <c r="C21" s="243" t="s">
        <v>85</v>
      </c>
      <c r="D21" s="234">
        <v>30</v>
      </c>
      <c r="E21" s="247">
        <f t="shared" ref="E21:E22" si="1">E20+TIME(0,D20,0)</f>
        <v>0.60416666666666663</v>
      </c>
    </row>
    <row r="22" spans="1:5" ht="15">
      <c r="A22" s="248">
        <f t="shared" si="0"/>
        <v>5.3999999999999986</v>
      </c>
      <c r="B22" s="248" t="s">
        <v>64</v>
      </c>
      <c r="C22" s="243" t="s">
        <v>85</v>
      </c>
      <c r="D22" s="248">
        <v>0</v>
      </c>
      <c r="E22" s="247">
        <f t="shared" si="1"/>
        <v>0.625</v>
      </c>
    </row>
    <row r="23" spans="1:5" ht="15">
      <c r="A23" s="248"/>
      <c r="B23" s="251"/>
      <c r="C23" s="252"/>
      <c r="D23" s="251"/>
      <c r="E23" s="251"/>
    </row>
    <row r="24" spans="1:5" ht="15">
      <c r="A24" s="248"/>
      <c r="B24" s="253" t="str">
        <f>Objectives!B20</f>
        <v>Tuesday 15 January,  PM2 - Resolve comments from clauses 8 and 9</v>
      </c>
      <c r="C24" s="252"/>
      <c r="D24" s="251"/>
      <c r="E24" s="251"/>
    </row>
    <row r="25" spans="1:5" ht="15">
      <c r="A25" s="248">
        <f>A19+1</f>
        <v>6.1</v>
      </c>
      <c r="B25" s="246" t="s">
        <v>63</v>
      </c>
      <c r="C25" s="243" t="s">
        <v>85</v>
      </c>
      <c r="D25" s="234">
        <v>0</v>
      </c>
      <c r="E25" s="247">
        <f>TIME(16,0,0)</f>
        <v>0.66666666666666663</v>
      </c>
    </row>
    <row r="26" spans="1:5" ht="15">
      <c r="A26" s="248">
        <f>A25+0.1</f>
        <v>6.1999999999999993</v>
      </c>
      <c r="B26" s="248" t="s">
        <v>118</v>
      </c>
      <c r="C26" s="243" t="s">
        <v>85</v>
      </c>
      <c r="D26" s="234">
        <v>60</v>
      </c>
      <c r="E26" s="247">
        <f>E25+TIME(0,D25,0)</f>
        <v>0.66666666666666663</v>
      </c>
    </row>
    <row r="27" spans="1:5" ht="15">
      <c r="A27" s="248">
        <f t="shared" ref="A27:A28" si="2">A26+0.1</f>
        <v>6.2999999999999989</v>
      </c>
      <c r="B27" s="248" t="s">
        <v>118</v>
      </c>
      <c r="C27" s="243" t="s">
        <v>85</v>
      </c>
      <c r="D27" s="234">
        <v>60</v>
      </c>
      <c r="E27" s="247">
        <f t="shared" ref="E27:E28" si="3">E26+TIME(0,D26,0)</f>
        <v>0.70833333333333326</v>
      </c>
    </row>
    <row r="28" spans="1:5" ht="15">
      <c r="A28" s="248">
        <f t="shared" si="2"/>
        <v>6.3999999999999986</v>
      </c>
      <c r="B28" s="248" t="s">
        <v>64</v>
      </c>
      <c r="C28" s="243" t="s">
        <v>85</v>
      </c>
      <c r="D28" s="248">
        <v>0</v>
      </c>
      <c r="E28" s="247">
        <f t="shared" si="3"/>
        <v>0.74999999999999989</v>
      </c>
    </row>
    <row r="29" spans="1:5">
      <c r="A29" s="241"/>
    </row>
  </sheetData>
  <phoneticPr fontId="3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>
      <selection activeCell="B10" sqref="B10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13.33203125" customWidth="1"/>
    <col min="5" max="5" width="5.83203125" customWidth="1"/>
  </cols>
  <sheetData>
    <row r="1" spans="2:6" ht="15">
      <c r="B1" s="155" t="str">
        <f>Monday!B1</f>
        <v>AGENDA IEEE 802.15 TG4k  Meetings</v>
      </c>
      <c r="C1" s="251"/>
      <c r="D1" s="251"/>
      <c r="E1" s="251"/>
      <c r="F1" s="251"/>
    </row>
    <row r="2" spans="2:6" ht="15">
      <c r="B2" s="155" t="str">
        <f>Monday!B2</f>
        <v>Hyatt Regency Vancouver, Vancouver, BC, Canada</v>
      </c>
      <c r="C2" s="251"/>
      <c r="D2" s="251"/>
      <c r="E2" s="251"/>
      <c r="F2" s="251"/>
    </row>
    <row r="3" spans="2:6" ht="15">
      <c r="B3" s="155" t="str">
        <f>Monday!B3</f>
        <v>January 13-17, 2013</v>
      </c>
      <c r="C3" s="251"/>
      <c r="D3" s="251"/>
      <c r="E3" s="251"/>
      <c r="F3" s="251"/>
    </row>
    <row r="4" spans="2:6" ht="15">
      <c r="B4" s="251"/>
      <c r="C4" s="251"/>
      <c r="D4" s="251"/>
      <c r="E4" s="251"/>
      <c r="F4" s="251"/>
    </row>
    <row r="5" spans="2:6" ht="15">
      <c r="B5" s="251"/>
      <c r="C5" s="251"/>
      <c r="D5" s="251"/>
      <c r="E5" s="251"/>
      <c r="F5" s="251"/>
    </row>
    <row r="6" spans="2:6" ht="15">
      <c r="B6" s="251"/>
      <c r="C6" s="253"/>
      <c r="D6" s="251"/>
      <c r="E6" s="251"/>
      <c r="F6" s="251"/>
    </row>
    <row r="7" spans="2:6" ht="15">
      <c r="B7" s="251"/>
      <c r="C7" s="251"/>
      <c r="D7" s="251"/>
      <c r="E7" s="251"/>
      <c r="F7" s="251"/>
    </row>
    <row r="8" spans="2:6" ht="15">
      <c r="B8" s="251"/>
      <c r="C8" s="253" t="str">
        <f>Objectives!B21</f>
        <v>Wednesday 16 January,  PM1 -Review and resolve comments from coexistence</v>
      </c>
      <c r="D8" s="251"/>
      <c r="E8" s="251"/>
      <c r="F8" s="251"/>
    </row>
    <row r="9" spans="2:6" ht="15">
      <c r="B9" s="248">
        <f>1+Tuesday!A25</f>
        <v>7.1</v>
      </c>
      <c r="C9" s="246" t="s">
        <v>63</v>
      </c>
      <c r="D9" s="243" t="s">
        <v>85</v>
      </c>
      <c r="E9" s="234">
        <v>0</v>
      </c>
      <c r="F9" s="247">
        <f>TIME(13,30,0)</f>
        <v>0.5625</v>
      </c>
    </row>
    <row r="10" spans="2:6" ht="15">
      <c r="B10" s="248">
        <f>B9+0.1</f>
        <v>7.1999999999999993</v>
      </c>
      <c r="C10" s="248" t="s">
        <v>131</v>
      </c>
      <c r="D10" s="255" t="s">
        <v>133</v>
      </c>
      <c r="E10" s="234">
        <v>60</v>
      </c>
      <c r="F10" s="247">
        <f>F9+TIME(0,E9,0)</f>
        <v>0.5625</v>
      </c>
    </row>
    <row r="11" spans="2:6" ht="15">
      <c r="B11" s="248">
        <f>B10+0.1</f>
        <v>7.2999999999999989</v>
      </c>
      <c r="C11" s="248" t="s">
        <v>119</v>
      </c>
      <c r="D11" s="255" t="s">
        <v>133</v>
      </c>
      <c r="E11" s="234">
        <v>60</v>
      </c>
      <c r="F11" s="247">
        <f>F10+TIME(0,E10,0)</f>
        <v>0.60416666666666663</v>
      </c>
    </row>
    <row r="12" spans="2:6" ht="15">
      <c r="B12" s="248">
        <f>B11+0.1</f>
        <v>7.3999999999999986</v>
      </c>
      <c r="C12" s="248" t="s">
        <v>64</v>
      </c>
      <c r="D12" s="243" t="s">
        <v>85</v>
      </c>
      <c r="E12" s="248">
        <v>0</v>
      </c>
      <c r="F12" s="247">
        <f>F11+TIME(0,E11,0)</f>
        <v>0.64583333333333326</v>
      </c>
    </row>
    <row r="13" spans="2:6" ht="15">
      <c r="B13" s="251"/>
      <c r="C13" s="251"/>
      <c r="D13" s="251"/>
      <c r="E13" s="251"/>
      <c r="F13" s="251"/>
    </row>
    <row r="14" spans="2:6" ht="15">
      <c r="B14" s="251"/>
      <c r="C14" s="251"/>
      <c r="D14" s="251"/>
      <c r="E14" s="251"/>
      <c r="F14" s="251"/>
    </row>
    <row r="15" spans="2:6" ht="15">
      <c r="B15" s="251"/>
      <c r="C15" s="253" t="str">
        <f>Objectives!B22</f>
        <v xml:space="preserve">Wednesday 16 January,  PM2 -Resolve remaining comments </v>
      </c>
      <c r="D15" s="251"/>
      <c r="E15" s="251"/>
      <c r="F15" s="251"/>
    </row>
    <row r="16" spans="2:6" ht="15">
      <c r="B16" s="248">
        <f>B9+1</f>
        <v>8.1</v>
      </c>
      <c r="C16" s="248" t="s">
        <v>91</v>
      </c>
      <c r="D16" s="243" t="s">
        <v>85</v>
      </c>
      <c r="E16" s="248">
        <v>0</v>
      </c>
      <c r="F16" s="247">
        <f>TIME(16,0,0)</f>
        <v>0.66666666666666663</v>
      </c>
    </row>
    <row r="17" spans="2:6" ht="15">
      <c r="B17" s="248">
        <f>B16+0.1</f>
        <v>8.1999999999999993</v>
      </c>
      <c r="C17" s="248" t="s">
        <v>119</v>
      </c>
      <c r="D17" s="243" t="s">
        <v>132</v>
      </c>
      <c r="E17" s="248">
        <v>90</v>
      </c>
      <c r="F17" s="247">
        <f>F16+TIME(0,E16,0)</f>
        <v>0.66666666666666663</v>
      </c>
    </row>
    <row r="18" spans="2:6" ht="15">
      <c r="B18" s="248">
        <f>B17+0.1</f>
        <v>8.2999999999999989</v>
      </c>
      <c r="C18" s="248" t="s">
        <v>119</v>
      </c>
      <c r="D18" s="243" t="s">
        <v>132</v>
      </c>
      <c r="E18" s="248">
        <v>30</v>
      </c>
      <c r="F18" s="247">
        <f t="shared" ref="F18:F19" si="0">F17+TIME(0,E17,0)</f>
        <v>0.72916666666666663</v>
      </c>
    </row>
    <row r="19" spans="2:6" ht="15">
      <c r="B19" s="248">
        <f>B18+0.1</f>
        <v>8.3999999999999986</v>
      </c>
      <c r="C19" s="248" t="s">
        <v>64</v>
      </c>
      <c r="D19" s="243" t="s">
        <v>85</v>
      </c>
      <c r="E19" s="248">
        <v>0</v>
      </c>
      <c r="F19" s="247">
        <f t="shared" si="0"/>
        <v>0.75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5" workbookViewId="0">
      <selection activeCell="B26" sqref="B26"/>
    </sheetView>
  </sheetViews>
  <sheetFormatPr baseColWidth="10" defaultColWidth="8.83203125" defaultRowHeight="12" x14ac:dyDescent="0"/>
  <cols>
    <col min="1" max="1" width="7.5" customWidth="1"/>
    <col min="2" max="2" width="39.5" customWidth="1"/>
    <col min="3" max="3" width="19.5" customWidth="1"/>
  </cols>
  <sheetData>
    <row r="1" spans="1:6" ht="15">
      <c r="A1" s="256"/>
      <c r="B1" s="155" t="str">
        <f>Tuesday!B1</f>
        <v>AGENDA IEEE 802.15 TG4k  Meetings</v>
      </c>
      <c r="C1" s="234"/>
      <c r="D1" s="234"/>
      <c r="E1" s="244"/>
      <c r="F1" s="251"/>
    </row>
    <row r="2" spans="1:6" ht="15">
      <c r="A2" s="256"/>
      <c r="B2" s="155" t="str">
        <f>Tuesday!B2</f>
        <v>Hyatt Regency Vancouver, Vancouver, BC, Canada</v>
      </c>
      <c r="C2" s="234"/>
      <c r="D2" s="234"/>
      <c r="E2" s="244"/>
      <c r="F2" s="251"/>
    </row>
    <row r="3" spans="1:6" ht="15">
      <c r="A3" s="256"/>
      <c r="B3" s="155" t="str">
        <f>Tuesday!B3</f>
        <v>January 13-17, 2013</v>
      </c>
      <c r="C3" s="234"/>
      <c r="D3" s="234"/>
      <c r="E3" s="244"/>
      <c r="F3" s="251"/>
    </row>
    <row r="4" spans="1:6" ht="15">
      <c r="A4" s="234"/>
      <c r="B4" s="152"/>
      <c r="C4" s="257"/>
      <c r="D4" s="250"/>
      <c r="E4" s="234"/>
      <c r="F4" s="251"/>
    </row>
    <row r="5" spans="1:6" ht="15">
      <c r="A5" s="251"/>
      <c r="B5" s="253" t="str">
        <f>Objectives!B23</f>
        <v>Thursday 17 January,  AM1 - Resolve remaining comments</v>
      </c>
      <c r="C5" s="251"/>
      <c r="D5" s="251"/>
      <c r="E5" s="251"/>
      <c r="F5" s="251"/>
    </row>
    <row r="6" spans="1:6" ht="15">
      <c r="A6" s="245">
        <f>Wednesday!B16+1</f>
        <v>9.1</v>
      </c>
      <c r="B6" s="246" t="s">
        <v>63</v>
      </c>
      <c r="C6" s="250" t="s">
        <v>86</v>
      </c>
      <c r="D6" s="234">
        <v>0</v>
      </c>
      <c r="E6" s="247">
        <f>TIME(8,0,0)</f>
        <v>0.33333333333333331</v>
      </c>
      <c r="F6" s="251"/>
    </row>
    <row r="7" spans="1:6" ht="15">
      <c r="A7" s="245">
        <f>0.1+A6</f>
        <v>9.1999999999999993</v>
      </c>
      <c r="B7" s="248" t="s">
        <v>134</v>
      </c>
      <c r="C7" s="250" t="s">
        <v>132</v>
      </c>
      <c r="D7" s="234">
        <v>60</v>
      </c>
      <c r="E7" s="247">
        <f>E6+TIME(0,D6,0)</f>
        <v>0.33333333333333331</v>
      </c>
      <c r="F7" s="251"/>
    </row>
    <row r="8" spans="1:6" ht="15">
      <c r="A8" s="245">
        <f>0.1+A7</f>
        <v>9.2999999999999989</v>
      </c>
      <c r="B8" s="248" t="s">
        <v>134</v>
      </c>
      <c r="C8" s="250" t="s">
        <v>132</v>
      </c>
      <c r="D8" s="234">
        <v>60</v>
      </c>
      <c r="E8" s="247">
        <f>E7+TIME(0,D7,0)</f>
        <v>0.375</v>
      </c>
      <c r="F8" s="251"/>
    </row>
    <row r="9" spans="1:6" ht="15">
      <c r="A9" s="245">
        <f>0.1+A8</f>
        <v>9.3999999999999986</v>
      </c>
      <c r="B9" s="248" t="s">
        <v>88</v>
      </c>
      <c r="C9" s="250" t="s">
        <v>86</v>
      </c>
      <c r="D9" s="254">
        <v>0</v>
      </c>
      <c r="E9" s="247">
        <f>E8+TIME(0,D8,0)</f>
        <v>0.41666666666666669</v>
      </c>
      <c r="F9" s="251"/>
    </row>
    <row r="10" spans="1:6" ht="15">
      <c r="A10" s="251"/>
      <c r="B10" s="251"/>
      <c r="C10" s="251"/>
      <c r="D10" s="251"/>
      <c r="E10" s="251"/>
      <c r="F10" s="251"/>
    </row>
    <row r="11" spans="1:6" ht="15">
      <c r="A11" s="251"/>
      <c r="B11" s="253" t="str">
        <f>Objectives!B24</f>
        <v>Thursday 17 January, AM2 -Edit draft</v>
      </c>
      <c r="C11" s="251"/>
      <c r="D11" s="251"/>
      <c r="E11" s="251"/>
      <c r="F11" s="251"/>
    </row>
    <row r="12" spans="1:6" ht="15">
      <c r="A12" s="245">
        <f>A6+1</f>
        <v>10.1</v>
      </c>
      <c r="B12" s="246" t="s">
        <v>63</v>
      </c>
      <c r="C12" s="250" t="s">
        <v>86</v>
      </c>
      <c r="D12" s="234">
        <v>0</v>
      </c>
      <c r="E12" s="247">
        <f>TIME(10,30,0)</f>
        <v>0.4375</v>
      </c>
      <c r="F12" s="251"/>
    </row>
    <row r="13" spans="1:6" ht="15">
      <c r="A13" s="245">
        <f>0.1+A12</f>
        <v>10.199999999999999</v>
      </c>
      <c r="B13" s="248" t="s">
        <v>120</v>
      </c>
      <c r="C13" s="250" t="s">
        <v>135</v>
      </c>
      <c r="D13" s="234">
        <v>60</v>
      </c>
      <c r="E13" s="247">
        <f>E12+TIME(0,D12,0)</f>
        <v>0.4375</v>
      </c>
      <c r="F13" s="251"/>
    </row>
    <row r="14" spans="1:6" ht="15">
      <c r="A14" s="245">
        <f>0.1+A13</f>
        <v>10.299999999999999</v>
      </c>
      <c r="B14" s="248" t="s">
        <v>120</v>
      </c>
      <c r="C14" s="250" t="s">
        <v>135</v>
      </c>
      <c r="D14" s="234">
        <v>60</v>
      </c>
      <c r="E14" s="247">
        <f>E13+TIME(0,D13,0)</f>
        <v>0.47916666666666669</v>
      </c>
      <c r="F14" s="251"/>
    </row>
    <row r="15" spans="1:6" ht="15">
      <c r="A15" s="245">
        <f>0.1+A14</f>
        <v>10.399999999999999</v>
      </c>
      <c r="B15" s="248" t="s">
        <v>88</v>
      </c>
      <c r="C15" s="250" t="s">
        <v>86</v>
      </c>
      <c r="D15" s="254">
        <v>0</v>
      </c>
      <c r="E15" s="247">
        <f>E14+TIME(0,D14,0)</f>
        <v>0.52083333333333337</v>
      </c>
      <c r="F15" s="251"/>
    </row>
    <row r="16" spans="1:6" ht="15">
      <c r="A16" s="251"/>
      <c r="B16" s="251"/>
      <c r="C16" s="251"/>
      <c r="D16" s="251"/>
      <c r="E16" s="251"/>
      <c r="F16" s="251"/>
    </row>
    <row r="17" spans="1:6" ht="15">
      <c r="A17" s="251"/>
      <c r="B17" s="253" t="str">
        <f>Objectives!B25</f>
        <v>Thursday 17 January, PM1 -Edit draft</v>
      </c>
      <c r="C17" s="251"/>
      <c r="D17" s="251"/>
      <c r="E17" s="251"/>
      <c r="F17" s="251"/>
    </row>
    <row r="18" spans="1:6" ht="15">
      <c r="A18" s="245">
        <f>A12+1</f>
        <v>11.1</v>
      </c>
      <c r="B18" s="246" t="s">
        <v>63</v>
      </c>
      <c r="C18" s="250" t="s">
        <v>86</v>
      </c>
      <c r="D18" s="234">
        <v>0</v>
      </c>
      <c r="E18" s="247">
        <f>TIME(13,30,0)</f>
        <v>0.5625</v>
      </c>
      <c r="F18" s="251"/>
    </row>
    <row r="19" spans="1:6" ht="15">
      <c r="A19" s="245">
        <f>0.1+A18</f>
        <v>11.2</v>
      </c>
      <c r="B19" s="248" t="s">
        <v>92</v>
      </c>
      <c r="C19" s="250" t="s">
        <v>86</v>
      </c>
      <c r="D19" s="234">
        <v>100</v>
      </c>
      <c r="E19" s="247">
        <f>E18+TIME(0,D18,0)</f>
        <v>0.5625</v>
      </c>
      <c r="F19" s="251"/>
    </row>
    <row r="20" spans="1:6" ht="15">
      <c r="A20" s="245">
        <f>0.1+A19</f>
        <v>11.299999999999999</v>
      </c>
      <c r="B20" s="248" t="s">
        <v>111</v>
      </c>
      <c r="C20" s="250" t="s">
        <v>86</v>
      </c>
      <c r="D20" s="234">
        <v>20</v>
      </c>
      <c r="E20" s="247">
        <f>E19+TIME(0,D19,0)</f>
        <v>0.63194444444444442</v>
      </c>
      <c r="F20" s="251"/>
    </row>
    <row r="21" spans="1:6" ht="15">
      <c r="A21" s="245">
        <f>0.1+A20</f>
        <v>11.399999999999999</v>
      </c>
      <c r="B21" s="248" t="s">
        <v>88</v>
      </c>
      <c r="C21" s="250" t="s">
        <v>86</v>
      </c>
      <c r="D21" s="254">
        <v>0</v>
      </c>
      <c r="E21" s="247">
        <f>E20+TIME(0,D20,0)</f>
        <v>0.64583333333333326</v>
      </c>
      <c r="F21" s="251"/>
    </row>
    <row r="22" spans="1:6" ht="15">
      <c r="A22" s="251"/>
      <c r="B22" s="251"/>
      <c r="C22" s="251"/>
      <c r="D22" s="251"/>
      <c r="E22" s="251"/>
      <c r="F22" s="251"/>
    </row>
    <row r="23" spans="1:6" ht="15">
      <c r="A23" s="251"/>
      <c r="B23" s="336" t="str">
        <f>Objectives!B26</f>
        <v>Thursday 17 January,  PM2 - edit draft, motion to approve BRC, closing report</v>
      </c>
      <c r="C23" s="251"/>
      <c r="D23" s="251"/>
      <c r="E23" s="251"/>
    </row>
    <row r="24" spans="1:6" ht="15">
      <c r="A24" s="245">
        <f>A18+1</f>
        <v>12.1</v>
      </c>
      <c r="B24" s="246" t="s">
        <v>63</v>
      </c>
      <c r="C24" s="250" t="s">
        <v>86</v>
      </c>
      <c r="D24" s="234">
        <v>0</v>
      </c>
      <c r="E24" s="247">
        <f>TIME(13,30,0)</f>
        <v>0.5625</v>
      </c>
    </row>
    <row r="25" spans="1:6" ht="15">
      <c r="A25" s="245">
        <f>0.1+A24</f>
        <v>12.2</v>
      </c>
      <c r="B25" s="248" t="s">
        <v>175</v>
      </c>
      <c r="C25" s="250" t="s">
        <v>86</v>
      </c>
      <c r="D25" s="234">
        <v>100</v>
      </c>
      <c r="E25" s="247">
        <f>E24+TIME(0,D24,0)</f>
        <v>0.5625</v>
      </c>
    </row>
    <row r="26" spans="1:6" ht="15">
      <c r="A26" s="245">
        <f>0.1+A25</f>
        <v>12.299999999999999</v>
      </c>
      <c r="B26" s="248" t="s">
        <v>111</v>
      </c>
      <c r="C26" s="250" t="s">
        <v>86</v>
      </c>
      <c r="D26" s="234">
        <v>20</v>
      </c>
      <c r="E26" s="247">
        <f>E25+TIME(0,D25,0)</f>
        <v>0.63194444444444442</v>
      </c>
    </row>
    <row r="27" spans="1:6" ht="15">
      <c r="A27" s="245">
        <f>0.1+A26</f>
        <v>12.399999999999999</v>
      </c>
      <c r="B27" s="248" t="s">
        <v>174</v>
      </c>
      <c r="C27" s="250" t="s">
        <v>86</v>
      </c>
      <c r="D27" s="254">
        <v>0</v>
      </c>
      <c r="E27" s="247">
        <f>E26+TIME(0,D26,0)</f>
        <v>0.64583333333333326</v>
      </c>
    </row>
    <row r="28" spans="1:6">
      <c r="C28" s="263"/>
    </row>
  </sheetData>
  <phoneticPr fontId="3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cp:lastPrinted>2012-04-12T14:28:52Z</cp:lastPrinted>
  <dcterms:created xsi:type="dcterms:W3CDTF">2007-03-13T13:40:10Z</dcterms:created>
  <dcterms:modified xsi:type="dcterms:W3CDTF">2013-01-03T03:33:36Z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0</vt:i4>
  </property>
  <property fmtid="{D5CDD505-2E9C-101B-9397-08002B2CF9AE}" pid="3" name="_NewReviewCycle">
    <vt:lpwstr/>
  </property>
  <property fmtid="{D5CDD505-2E9C-101B-9397-08002B2CF9AE}" pid="4" name="_EmailSubject">
    <vt:lpwstr>Jacksonville agenda</vt:lpwstr>
  </property>
  <property fmtid="{D5CDD505-2E9C-101B-9397-08002B2CF9AE}" pid="5" name="_AuthorEmail">
    <vt:lpwstr>pat.kinney@ieee.org</vt:lpwstr>
  </property>
  <property fmtid="{D5CDD505-2E9C-101B-9397-08002B2CF9AE}" pid="6" name="_AuthorEmailDisplayName">
    <vt:lpwstr>Pat Kinney</vt:lpwstr>
  </property>
  <property fmtid="{D5CDD505-2E9C-101B-9397-08002B2CF9AE}" pid="7" name="_ReviewingToolsShownOnce">
    <vt:lpwstr/>
  </property>
</Properties>
</file>