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360" yWindow="20" windowWidth="28360" windowHeight="14220" activeTab="5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6" l="1"/>
  <c r="E26" i="5"/>
  <c r="E27" i="5"/>
  <c r="E28" i="5"/>
  <c r="E25" i="5"/>
  <c r="A26" i="5"/>
  <c r="A25" i="5"/>
  <c r="B23" i="5"/>
  <c r="B17" i="5"/>
  <c r="E12" i="5"/>
  <c r="E6" i="5"/>
  <c r="E13" i="5"/>
  <c r="E14" i="5"/>
  <c r="E15" i="5"/>
  <c r="E7" i="5"/>
  <c r="E8" i="5"/>
  <c r="E9" i="5"/>
  <c r="B11" i="5"/>
  <c r="B5" i="5"/>
  <c r="A6" i="5"/>
  <c r="A12" i="5"/>
  <c r="A18" i="5"/>
  <c r="A13" i="5"/>
  <c r="A14" i="5"/>
  <c r="A15" i="5"/>
  <c r="A7" i="5"/>
  <c r="A8" i="5"/>
  <c r="A9" i="5"/>
  <c r="C58" i="1"/>
  <c r="E10" i="3"/>
  <c r="E11" i="3"/>
  <c r="E12" i="3"/>
  <c r="E13" i="3"/>
  <c r="E8" i="3"/>
  <c r="E27" i="4"/>
  <c r="E28" i="4"/>
  <c r="E26" i="4"/>
  <c r="D17" i="6"/>
  <c r="D16" i="6"/>
  <c r="D10" i="6"/>
  <c r="D9" i="6"/>
  <c r="C26" i="4"/>
  <c r="C20" i="4"/>
  <c r="C15" i="4"/>
  <c r="C14" i="4"/>
  <c r="C9" i="4"/>
  <c r="F16" i="6"/>
  <c r="F17" i="6"/>
  <c r="F18" i="6"/>
  <c r="B15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B8" i="6"/>
  <c r="B9" i="6"/>
  <c r="B10" i="6"/>
  <c r="B11" i="6"/>
  <c r="A27" i="4"/>
  <c r="A28" i="4"/>
  <c r="A26" i="4"/>
  <c r="A7" i="4"/>
  <c r="A13" i="4"/>
  <c r="A19" i="4"/>
  <c r="A25" i="4"/>
  <c r="F9" i="6"/>
  <c r="F10" i="6"/>
  <c r="E24" i="5"/>
  <c r="A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E9" i="3"/>
  <c r="A9" i="3"/>
  <c r="A10" i="3"/>
  <c r="A11" i="3"/>
  <c r="A12" i="3"/>
  <c r="A13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<sst xmlns="http://schemas.openxmlformats.org/spreadsheetml/2006/main" count="509" uniqueCount="261">
  <si>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</si>
  <si>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</si>
  <si>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</si>
  <si>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</si>
  <si>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</si>
  <si>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</si>
  <si>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</si>
  <si>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</si>
  <si>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</si>
  <si>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</si>
  <si>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</si>
  <si>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</si>
  <si>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</si>
  <si>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</si>
  <si>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</si>
  <si>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</si>
  <si>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</si>
  <si>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</si>
  <si>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</si>
  <si>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</si>
  <si>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</si>
  <si>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</si>
  <si>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</si>
  <si>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</si>
  <si>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</si>
  <si>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</si>
  <si>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</si>
  <si>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</si>
  <si>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</si>
  <si>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</si>
  <si>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</si>
  <si>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</si>
  <si>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</si>
  <si>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</si>
  <si>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</si>
  <si>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</si>
  <si>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</si>
  <si>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</si>
  <si>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</si>
  <si>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</si>
  <si>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</si>
  <si>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</si>
  <si>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</si>
  <si>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</si>
  <si>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</si>
  <si>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</si>
  <si>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</si>
  <si>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</si>
  <si>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</si>
  <si>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</si>
  <si>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</si>
  <si>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</si>
  <si>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</si>
  <si>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</si>
  <si>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</si>
  <si>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</si>
  <si>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</si>
  <si>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</si>
  <si>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</si>
  <si>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</si>
  <si>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</si>
  <si>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</si>
  <si>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</si>
  <si>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</si>
  <si>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</si>
  <si>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</si>
  <si>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</si>
  <si>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</si>
  <si>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</si>
  <si>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</si>
  <si>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</si>
  <si>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</si>
  <si>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</si>
  <si>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</si>
  <si>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</si>
  <si>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</si>
  <si>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</si>
  <si>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</si>
  <si>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</si>
  <si>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</si>
  <si>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</si>
  <si>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</si>
  <si>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</si>
  <si>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</si>
  <si>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</si>
  <si>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</si>
  <si>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</si>
  <si>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</si>
  <si>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 xml:space="preserve">SG PSC 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</si>
  <si>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</si>
  <si>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</si>
  <si>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</si>
  <si>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</si>
  <si>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</si>
  <si>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</si>
  <si>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</si>
  <si>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</si>
  <si>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</si>
  <si>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</si>
  <si>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</si>
  <si>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</si>
  <si>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</si>
  <si>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</si>
  <si>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</si>
  <si>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 Interest Group</t>
  </si>
  <si>
    <t>IG THZ</t>
  </si>
  <si>
    <t>Slots</t>
  </si>
  <si>
    <t>F MIC</t>
  </si>
  <si>
    <t>TG4f- RFID</t>
  </si>
  <si>
    <t>TG4g- SUN</t>
  </si>
  <si>
    <t>Joint 4g/4e/4f</t>
  </si>
  <si>
    <t>PSC Study Group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</si>
  <si>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</si>
  <si>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</si>
  <si>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</si>
  <si>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</si>
  <si>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</si>
  <si>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</si>
  <si>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</si>
  <si>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Lunch Break</t>
  </si>
  <si>
    <t>TG4J MBANj</t>
  </si>
  <si>
    <t>C or B</t>
  </si>
  <si>
    <t>USA</t>
  </si>
  <si>
    <t>Lunch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</si>
  <si>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</si>
  <si>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</si>
  <si>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</si>
  <si>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</si>
  <si>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</si>
  <si>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</si>
  <si>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</si>
  <si>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</si>
  <si>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</si>
  <si>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</si>
  <si>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 Dey/S Kato</t>
  </si>
  <si>
    <t>Seong-Soon Joo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</si>
  <si>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</si>
  <si>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</si>
  <si>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</si>
  <si>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</si>
  <si>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</si>
  <si>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</si>
  <si>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</si>
  <si>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</si>
  <si>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</si>
  <si>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</si>
  <si>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</si>
  <si>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</si>
  <si>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</si>
  <si>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</si>
  <si>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</si>
  <si>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</si>
  <si>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</si>
  <si>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</si>
  <si>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</si>
  <si>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</si>
  <si>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</si>
  <si>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</si>
  <si>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</si>
  <si>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Slot Allocated</t>
  </si>
  <si>
    <t>Hear Final Proposal presentations</t>
  </si>
  <si>
    <t>Monday 19 Sept,  AM2 - Opening report, approve agenda and previous minutes, Channel Model discussion</t>
  </si>
  <si>
    <t>Tuesday 20 Sept July,  AM1 - Final Proposal Presentations</t>
  </si>
  <si>
    <t>Tuesday 20 Sept,  AM2 -Hear  Final Proposal Presentations</t>
  </si>
  <si>
    <t>Tuesday 20 Sept,  PM1 - Hear  Final Proposal Presentations</t>
  </si>
  <si>
    <t>Tuesday 20 Sept,  PM2 -Hear  Final Proposal Presentations</t>
  </si>
  <si>
    <t>Wednesday 21 Sept,  AM1 -Hear  Final Proposal Presentations</t>
  </si>
  <si>
    <t>Thursday 22 Sept,  PM1 - Hear  Final Proposal Presentations</t>
  </si>
  <si>
    <t>Thursday 22 Sept,  PM2 -Panel discussion, closing report</t>
  </si>
  <si>
    <t>Panel Discussion</t>
  </si>
  <si>
    <t>Open</t>
  </si>
  <si>
    <t>Channel Model discussion</t>
  </si>
  <si>
    <t>Approve the agenda (15-11-0563-02)</t>
  </si>
  <si>
    <t>Approve San Francisco minutes (15-11-0557-00)</t>
  </si>
  <si>
    <t>Work on Coexistence Assurance document</t>
  </si>
  <si>
    <t xml:space="preserve">Work on channel model 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</si>
  <si>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</si>
  <si>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</si>
  <si>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</si>
  <si>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</si>
  <si>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</si>
  <si>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</si>
  <si>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</si>
  <si>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</si>
  <si>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</si>
  <si>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</si>
  <si>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</si>
  <si>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</si>
  <si>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</si>
  <si>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</si>
  <si>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</si>
  <si>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</si>
  <si>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AM1, Tue</t>
  </si>
  <si>
    <t>AM2, Tue</t>
  </si>
  <si>
    <t>PM1, Tue</t>
  </si>
  <si>
    <t>PM2, Tue</t>
  </si>
  <si>
    <t>AM1, Wed</t>
  </si>
  <si>
    <t>David Howard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</si>
  <si>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</si>
  <si>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</si>
  <si>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</si>
  <si>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</si>
  <si>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</si>
  <si>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</si>
  <si>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</si>
  <si>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</si>
  <si>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</si>
  <si>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</si>
  <si>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</si>
  <si>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</si>
  <si>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</si>
  <si>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>New Members Orientation</t>
  </si>
  <si>
    <t>Thursday 22 Sept,  AM1 - Hear  Final Proposal Presentations</t>
  </si>
  <si>
    <t>Thursday 22 Sept, AM2 -Hear  Final Proposal Presentations</t>
  </si>
  <si>
    <t>AM2, Thur</t>
  </si>
  <si>
    <t>AM1, Thur</t>
  </si>
  <si>
    <t xml:space="preserve"> Wrap-up and Coexistence Discussions</t>
  </si>
  <si>
    <t>CQUPT</t>
  </si>
  <si>
    <t>PM1, Thur</t>
  </si>
  <si>
    <t>PM1, Wed</t>
  </si>
  <si>
    <t>Kyung Sup Kwak</t>
  </si>
  <si>
    <t>Yong Li</t>
  </si>
  <si>
    <t>Jean Schwoerer</t>
  </si>
  <si>
    <t>France Telecom</t>
  </si>
  <si>
    <t>15-11-0606-01-004k</t>
  </si>
  <si>
    <t>15-11-0619-01-004k</t>
  </si>
  <si>
    <t>15-11-0589-00-004k</t>
  </si>
  <si>
    <t>15-11-0602-00-004k</t>
  </si>
  <si>
    <t>Pingping Xu</t>
  </si>
  <si>
    <t>Final Proposal Presentaton (15-11-0631-01)</t>
  </si>
  <si>
    <t>Final Proposal Presentaton (15-11-619-010)</t>
  </si>
  <si>
    <t>Final Proposal Presentaton (15-11-0623-01)</t>
  </si>
  <si>
    <t>Final Proposal Presentaton (15-11-0607-01)</t>
  </si>
  <si>
    <t>Final Proposal Presentaton (15-11-0589-00)</t>
  </si>
  <si>
    <t>Final Proposal Presentaton (15-11-0464-03)</t>
  </si>
  <si>
    <t>Final Proposal Presentaton (15-11-0611-01)</t>
  </si>
  <si>
    <t>Final Proposal Presentaton (15-11-0606-01)</t>
  </si>
  <si>
    <t>Final Proposal Presentaton (15-11-0609-01)</t>
  </si>
  <si>
    <t>Wednesday 21 Sept,  PM1 -Hear  Final Proposal Presentations</t>
  </si>
  <si>
    <t>Final Proposal Presentaton (15-11-629-02)</t>
  </si>
  <si>
    <t>Final Proposal Presentaton (15-11-0602-00)</t>
  </si>
  <si>
    <t>Final Proposal Presentaton (15-11-0597-01)</t>
  </si>
  <si>
    <t>Final Proposal Presentaton (591-01/596-00)</t>
  </si>
  <si>
    <t>Final Proposal Presentaton (15-11-605-01)</t>
  </si>
  <si>
    <t>Final Proposal Presentaton (15-11-0630-03)</t>
  </si>
  <si>
    <t>15-11-0596-00</t>
  </si>
  <si>
    <t>Final Proposal Presentaton (15-11-0641-02)</t>
  </si>
  <si>
    <t>15-11-0641-02-004k</t>
  </si>
  <si>
    <t>withdrawn</t>
  </si>
  <si>
    <t>Tae-Joon Park</t>
  </si>
  <si>
    <t>15-11-0605-01-004k</t>
  </si>
  <si>
    <t>15-11-0630-03-004k</t>
  </si>
  <si>
    <t>15-11-0597-01-004k</t>
  </si>
  <si>
    <t>15-11-0629-02-004k</t>
  </si>
  <si>
    <t>15-11-0609-01-004k</t>
  </si>
  <si>
    <t>15-11-0611-01-004k</t>
  </si>
  <si>
    <t>15-11-0623-01-004k</t>
  </si>
  <si>
    <t>15-11-0627-01-004k</t>
  </si>
  <si>
    <t>15-11-0607-01-004k</t>
  </si>
  <si>
    <t>15-11-0591-01-004k</t>
  </si>
  <si>
    <t>15-11-0631-01-004k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</si>
</sst>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9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60">
    <xf numFmtId="0" fontId="0" fillId="0" borderId="0"/>
    <xf numFmtId="0" fontId="50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47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48" fillId="12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center" vertical="center"/>
    </xf>
    <xf numFmtId="0" fontId="55" fillId="12" borderId="12" xfId="0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8" fillId="12" borderId="12" xfId="0" applyFont="1" applyFill="1" applyBorder="1" applyAlignment="1">
      <alignment horizontal="left" vertical="center"/>
    </xf>
    <xf numFmtId="0" fontId="68" fillId="12" borderId="0" xfId="0" applyFont="1" applyFill="1" applyBorder="1" applyAlignment="1">
      <alignment horizontal="left" vertical="center" indent="1"/>
    </xf>
    <xf numFmtId="0" fontId="66" fillId="11" borderId="0" xfId="0" applyFont="1" applyFill="1" applyBorder="1" applyAlignment="1">
      <alignment horizontal="right" vertical="center"/>
    </xf>
    <xf numFmtId="0" fontId="66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70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2" fillId="4" borderId="0" xfId="0" applyFont="1" applyFill="1" applyBorder="1" applyAlignment="1">
      <alignment horizontal="center" vertical="center"/>
    </xf>
    <xf numFmtId="0" fontId="72" fillId="12" borderId="12" xfId="0" applyFont="1" applyFill="1" applyBorder="1" applyAlignment="1">
      <alignment horizontal="left" vertical="center"/>
    </xf>
    <xf numFmtId="0" fontId="73" fillId="1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6" fillId="0" borderId="0" xfId="0" applyFont="1"/>
    <xf numFmtId="0" fontId="25" fillId="10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4" fillId="0" borderId="0" xfId="36"/>
    <xf numFmtId="0" fontId="25" fillId="1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77" fillId="18" borderId="7" xfId="0" applyFont="1" applyFill="1" applyBorder="1" applyAlignment="1">
      <alignment horizontal="center" vertical="center" wrapText="1"/>
    </xf>
    <xf numFmtId="0" fontId="77" fillId="18" borderId="24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1" fillId="11" borderId="7" xfId="0" applyFont="1" applyFill="1" applyBorder="1" applyAlignment="1">
      <alignment horizontal="center" vertical="center" wrapText="1"/>
    </xf>
    <xf numFmtId="0" fontId="71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</cellXfs>
  <cellStyles count="6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1" Type="http://schemas.openxmlformats.org/officeDocument/2006/relationships/hyperlink" Target="https://mentor.ieee.org/802.15/dcn/11/15-11-0597-01-004k-lecim-mac-proposal-for-tg4k.ppt" TargetMode="External"/><Relationship Id="rId12" Type="http://schemas.openxmlformats.org/officeDocument/2006/relationships/hyperlink" Target="https://mentor.ieee.org/802.15/dcn/11/15-11-0630-03-004k-reed-solomon-erasure-correction-based-hybrid-arq.pptx" TargetMode="External"/><Relationship Id="rId13" Type="http://schemas.openxmlformats.org/officeDocument/2006/relationships/hyperlink" Target="https://mentor.ieee.org/802.15/dcn/11/15-11-0591-01-004k-lecim-phy-proposal-for-ieee802-15-4k.pptx" TargetMode="External"/><Relationship Id="rId14" Type="http://schemas.openxmlformats.org/officeDocument/2006/relationships/hyperlink" Target="https://mentor.ieee.org/802.15/dcn/11/15-11-0629-02-004k-lecim-proposal-with-data-rate-adaptation-for-resilient-relay.pdf" TargetMode="External"/><Relationship Id="rId15" Type="http://schemas.openxmlformats.org/officeDocument/2006/relationships/hyperlink" Target="https://mentor.ieee.org/802.15/dcn/11/15-11-0596-00-004k-wsniri-low-energy-mac-proposal-for-tg4k.ppt" TargetMode="External"/><Relationship Id="rId16" Type="http://schemas.openxmlformats.org/officeDocument/2006/relationships/hyperlink" Target="https://mentor.ieee.org/802.15/dcn/11/15-11-0641-02-004k-ieee-802-4k-system-proposal-iswan-integrated-services-wide-area-networks.pptx" TargetMode="External"/><Relationship Id="rId17" Type="http://schemas.openxmlformats.org/officeDocument/2006/relationships/hyperlink" Target="https://mentor.ieee.org/802.15/dcn/11/15-11-0589-00-004k-fragmentation-update.pptx" TargetMode="External"/><Relationship Id="rId1" Type="http://schemas.openxmlformats.org/officeDocument/2006/relationships/hyperlink" Target="https://mentor.ieee.org/802.15/dcn/11/15-11-0619-01-004k-energy-effi-mac-for-lecim.ppt" TargetMode="External"/><Relationship Id="rId2" Type="http://schemas.openxmlformats.org/officeDocument/2006/relationships/hyperlink" Target="https://mentor.ieee.org/802.15/dcn/11/15-11-0631-01-004k-acknowledgement-scheme-for-4k-fragmentation.ppt" TargetMode="External"/><Relationship Id="rId3" Type="http://schemas.openxmlformats.org/officeDocument/2006/relationships/hyperlink" Target="https://mentor.ieee.org/802.15/dcn/11/15-11-0607-01-004k-a-mac-proposal-for-lecim.pdf" TargetMode="External"/><Relationship Id="rId4" Type="http://schemas.openxmlformats.org/officeDocument/2006/relationships/hyperlink" Target="https://mentor.ieee.org/802.15/dcn/11/15-11-0623-01-004k-lecim-positive-train-control-preliminary-proposal.pptx" TargetMode="External"/><Relationship Id="rId5" Type="http://schemas.openxmlformats.org/officeDocument/2006/relationships/hyperlink" Target="https://mentor.ieee.org/802.15/dcn/11/15-11-0627-01-004k-high-gain-dsss-phy.pptx" TargetMode="External"/><Relationship Id="rId6" Type="http://schemas.openxmlformats.org/officeDocument/2006/relationships/hyperlink" Target="https://mentor.ieee.org/802.15/dcn/11/15-11-0611-01-004k-legacy-based-phy-design-for-lecim.pdf" TargetMode="External"/><Relationship Id="rId7" Type="http://schemas.openxmlformats.org/officeDocument/2006/relationships/hyperlink" Target="https://mentor.ieee.org/802.15/dcn/11/15-11-0609-01-004k-etri-nb-phy-proposal-for-tg4k-lecim-networks.pdf" TargetMode="External"/><Relationship Id="rId8" Type="http://schemas.openxmlformats.org/officeDocument/2006/relationships/hyperlink" Target="https://mentor.ieee.org/802.15/dcn/11/15-11-0602-00-004k-proposal-for-fhss-phy-for-802-15-4k.pdf" TargetMode="External"/><Relationship Id="rId9" Type="http://schemas.openxmlformats.org/officeDocument/2006/relationships/hyperlink" Target="https://mentor.ieee.org/802.15/dcn/11/15-11-0606-01-004k-a-flexible-mac-proposals-for-tg4k-networks.ppt" TargetMode="External"/><Relationship Id="rId10" Type="http://schemas.openxmlformats.org/officeDocument/2006/relationships/hyperlink" Target="https://mentor.ieee.org/802.15/dcn/11/15-11-0605-01-004k-orange-elster-fhss-proposa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workbookViewId="0">
      <selection activeCell="Y22" sqref="Y22:Y25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9" width="5.6640625" style="25" customWidth="1"/>
    <col min="30" max="30" width="0.33203125" style="25" customWidth="1"/>
    <col min="31" max="33" width="4.6640625" style="25" customWidth="1"/>
    <col min="34" max="34" width="0.33203125" style="25" customWidth="1"/>
    <col min="35" max="16384" width="9.1640625" style="25"/>
  </cols>
  <sheetData>
    <row r="1" spans="1:40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s="4" customFormat="1" ht="19.75" customHeight="1">
      <c r="A2" s="6"/>
      <c r="B2" s="455" t="s">
        <v>210</v>
      </c>
      <c r="C2" s="6"/>
      <c r="D2" s="174" t="s">
        <v>136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8"/>
      <c r="AF2" s="9"/>
      <c r="AG2" s="10"/>
      <c r="AH2" s="6"/>
    </row>
    <row r="3" spans="1:40" s="4" customFormat="1" ht="19.75" customHeight="1">
      <c r="A3" s="11"/>
      <c r="B3" s="456"/>
      <c r="C3" s="11"/>
      <c r="D3" s="175" t="s">
        <v>137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3"/>
      <c r="AG3" s="14"/>
      <c r="AH3" s="11"/>
      <c r="AI3" s="68"/>
      <c r="AJ3" s="15"/>
      <c r="AK3" s="15"/>
      <c r="AL3" s="15"/>
      <c r="AM3" s="15"/>
      <c r="AN3" s="356"/>
    </row>
    <row r="4" spans="1:40" s="4" customFormat="1" ht="19.75" customHeight="1">
      <c r="A4" s="16"/>
      <c r="B4" s="456"/>
      <c r="C4" s="16"/>
      <c r="D4" s="176" t="s">
        <v>138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1"/>
      <c r="AG4" s="2"/>
      <c r="AH4" s="16"/>
      <c r="AI4"/>
      <c r="AJ4" s="3"/>
      <c r="AK4" s="3"/>
      <c r="AL4" s="3"/>
      <c r="AM4" s="3"/>
      <c r="AN4" s="357"/>
    </row>
    <row r="5" spans="1:40" s="4" customFormat="1" ht="19.75" customHeight="1" thickBot="1">
      <c r="A5" s="18"/>
      <c r="B5" s="456"/>
      <c r="C5" s="18"/>
      <c r="D5" s="20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20"/>
      <c r="AD5" s="19"/>
      <c r="AE5" s="20" t="s">
        <v>2</v>
      </c>
      <c r="AF5" s="20"/>
      <c r="AG5" s="21"/>
      <c r="AH5" s="18"/>
      <c r="AI5"/>
    </row>
    <row r="6" spans="1:40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t="s">
        <v>122</v>
      </c>
    </row>
    <row r="7" spans="1:40" ht="13" customHeight="1" thickBot="1">
      <c r="A7" s="22"/>
      <c r="B7" s="23" t="s">
        <v>1</v>
      </c>
      <c r="C7" s="22"/>
      <c r="D7" s="24" t="s">
        <v>3</v>
      </c>
      <c r="E7" s="22"/>
      <c r="F7" s="457" t="s">
        <v>4</v>
      </c>
      <c r="G7" s="458"/>
      <c r="H7" s="458"/>
      <c r="I7" s="458"/>
      <c r="J7" s="459"/>
      <c r="K7" s="22"/>
      <c r="L7" s="451" t="s">
        <v>5</v>
      </c>
      <c r="M7" s="451"/>
      <c r="N7" s="451"/>
      <c r="O7" s="451"/>
      <c r="P7" s="451"/>
      <c r="Q7" s="22"/>
      <c r="R7" s="450" t="s">
        <v>6</v>
      </c>
      <c r="S7" s="451"/>
      <c r="T7" s="451"/>
      <c r="U7" s="451"/>
      <c r="V7" s="451"/>
      <c r="W7" s="22"/>
      <c r="X7" s="450" t="s">
        <v>7</v>
      </c>
      <c r="Y7" s="451"/>
      <c r="Z7" s="451"/>
      <c r="AA7" s="451"/>
      <c r="AB7" s="451"/>
      <c r="AC7" s="451"/>
      <c r="AD7" s="22"/>
      <c r="AE7" s="450" t="s">
        <v>8</v>
      </c>
      <c r="AF7" s="451"/>
      <c r="AG7" s="451"/>
      <c r="AH7" s="22"/>
    </row>
    <row r="8" spans="1:40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0" ht="13" customHeight="1">
      <c r="A9" s="26"/>
      <c r="B9" s="27" t="s">
        <v>9</v>
      </c>
      <c r="C9" s="26"/>
      <c r="D9" s="200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80" t="s">
        <v>10</v>
      </c>
      <c r="S9" s="381"/>
      <c r="T9" s="381"/>
      <c r="U9" s="381"/>
      <c r="V9" s="381"/>
      <c r="W9" s="26"/>
      <c r="X9" s="31" t="s">
        <v>2</v>
      </c>
      <c r="Y9" s="32"/>
      <c r="Z9" s="32"/>
      <c r="AA9" s="32"/>
      <c r="AB9" s="32"/>
      <c r="AC9" s="32"/>
      <c r="AD9" s="26"/>
      <c r="AE9" s="31" t="s">
        <v>2</v>
      </c>
      <c r="AF9" s="32"/>
      <c r="AG9" s="33"/>
      <c r="AH9" s="26"/>
    </row>
    <row r="10" spans="1:40" ht="13" customHeight="1" thickBot="1">
      <c r="A10" s="34"/>
      <c r="B10" s="27" t="s">
        <v>11</v>
      </c>
      <c r="C10" s="34"/>
      <c r="D10" s="201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73"/>
      <c r="S10" s="474"/>
      <c r="T10" s="474"/>
      <c r="U10" s="474"/>
      <c r="V10" s="474"/>
      <c r="W10" s="34"/>
      <c r="X10" s="39"/>
      <c r="Y10" s="40"/>
      <c r="Z10" s="40"/>
      <c r="AA10" s="40"/>
      <c r="AB10" s="40"/>
      <c r="AC10" s="40"/>
      <c r="AD10" s="34"/>
      <c r="AE10" s="41"/>
      <c r="AF10" s="42"/>
      <c r="AG10" s="43"/>
      <c r="AH10" s="34"/>
    </row>
    <row r="11" spans="1:40" ht="13" customHeight="1">
      <c r="A11" s="44"/>
      <c r="B11" s="45" t="s">
        <v>12</v>
      </c>
      <c r="C11" s="44"/>
      <c r="D11" s="201"/>
      <c r="E11" s="44"/>
      <c r="F11" s="460" t="s">
        <v>139</v>
      </c>
      <c r="G11" s="461"/>
      <c r="H11" s="461"/>
      <c r="I11" s="461"/>
      <c r="J11" s="462"/>
      <c r="K11" s="44"/>
      <c r="L11" s="408" t="s">
        <v>76</v>
      </c>
      <c r="M11" s="452" t="s">
        <v>87</v>
      </c>
      <c r="N11" s="411" t="s">
        <v>86</v>
      </c>
      <c r="O11" s="409" t="s">
        <v>85</v>
      </c>
      <c r="P11" s="392" t="s">
        <v>140</v>
      </c>
      <c r="Q11" s="205"/>
      <c r="R11" s="452" t="s">
        <v>87</v>
      </c>
      <c r="S11" s="411" t="s">
        <v>86</v>
      </c>
      <c r="T11" s="414" t="s">
        <v>128</v>
      </c>
      <c r="U11" s="371" t="s">
        <v>88</v>
      </c>
      <c r="V11" s="409" t="s">
        <v>85</v>
      </c>
      <c r="W11" s="205"/>
      <c r="X11" s="452" t="s">
        <v>87</v>
      </c>
      <c r="Y11" s="470" t="s">
        <v>86</v>
      </c>
      <c r="Z11" s="405" t="s">
        <v>74</v>
      </c>
      <c r="AA11" s="409" t="s">
        <v>85</v>
      </c>
      <c r="AB11" s="371" t="s">
        <v>88</v>
      </c>
      <c r="AC11" s="392" t="s">
        <v>140</v>
      </c>
      <c r="AD11" s="44"/>
      <c r="AE11" s="41"/>
      <c r="AF11" s="42"/>
      <c r="AG11" s="43"/>
      <c r="AH11" s="44"/>
    </row>
    <row r="12" spans="1:40" ht="13" customHeight="1" thickBot="1">
      <c r="A12" s="44"/>
      <c r="B12" s="45" t="s">
        <v>13</v>
      </c>
      <c r="C12" s="44"/>
      <c r="D12" s="201"/>
      <c r="E12" s="44"/>
      <c r="F12" s="463"/>
      <c r="G12" s="464"/>
      <c r="H12" s="464"/>
      <c r="I12" s="464"/>
      <c r="J12" s="465"/>
      <c r="K12" s="44"/>
      <c r="L12" s="408"/>
      <c r="M12" s="453"/>
      <c r="N12" s="412"/>
      <c r="O12" s="410"/>
      <c r="P12" s="393"/>
      <c r="Q12" s="205"/>
      <c r="R12" s="453"/>
      <c r="S12" s="412"/>
      <c r="T12" s="415"/>
      <c r="U12" s="372"/>
      <c r="V12" s="410"/>
      <c r="W12" s="205"/>
      <c r="X12" s="453"/>
      <c r="Y12" s="471"/>
      <c r="Z12" s="406"/>
      <c r="AA12" s="410"/>
      <c r="AB12" s="372"/>
      <c r="AC12" s="393"/>
      <c r="AD12" s="44"/>
      <c r="AE12" s="41"/>
      <c r="AF12" s="42"/>
      <c r="AG12" s="43"/>
      <c r="AH12" s="44"/>
    </row>
    <row r="13" spans="1:40" ht="13" customHeight="1" thickBot="1">
      <c r="A13" s="44"/>
      <c r="B13" s="45" t="s">
        <v>14</v>
      </c>
      <c r="C13" s="44"/>
      <c r="D13" s="201"/>
      <c r="E13" s="44"/>
      <c r="F13" s="433" t="s">
        <v>17</v>
      </c>
      <c r="G13" s="434"/>
      <c r="H13" s="434"/>
      <c r="I13" s="434"/>
      <c r="J13" s="435"/>
      <c r="K13" s="44"/>
      <c r="L13" s="408"/>
      <c r="M13" s="453"/>
      <c r="N13" s="412"/>
      <c r="O13" s="410"/>
      <c r="P13" s="393"/>
      <c r="Q13" s="205"/>
      <c r="R13" s="453"/>
      <c r="S13" s="412"/>
      <c r="T13" s="415"/>
      <c r="U13" s="372"/>
      <c r="V13" s="410"/>
      <c r="W13" s="205"/>
      <c r="X13" s="453"/>
      <c r="Y13" s="471"/>
      <c r="Z13" s="406"/>
      <c r="AA13" s="410"/>
      <c r="AB13" s="372"/>
      <c r="AC13" s="393"/>
      <c r="AD13" s="44"/>
      <c r="AE13" s="41"/>
      <c r="AF13" s="42"/>
      <c r="AG13" s="43"/>
      <c r="AH13" s="44"/>
    </row>
    <row r="14" spans="1:40" ht="13" customHeight="1" thickBot="1">
      <c r="A14" s="44"/>
      <c r="B14" s="45" t="s">
        <v>15</v>
      </c>
      <c r="C14" s="44"/>
      <c r="D14" s="201"/>
      <c r="E14" s="44"/>
      <c r="F14" s="430" t="s">
        <v>25</v>
      </c>
      <c r="G14" s="431"/>
      <c r="H14" s="431"/>
      <c r="I14" s="431"/>
      <c r="J14" s="432"/>
      <c r="K14" s="44"/>
      <c r="L14" s="408"/>
      <c r="M14" s="454"/>
      <c r="N14" s="413"/>
      <c r="O14" s="410"/>
      <c r="P14" s="394"/>
      <c r="Q14" s="205"/>
      <c r="R14" s="454"/>
      <c r="S14" s="413"/>
      <c r="T14" s="416"/>
      <c r="U14" s="373"/>
      <c r="V14" s="410"/>
      <c r="W14" s="205"/>
      <c r="X14" s="454"/>
      <c r="Y14" s="472"/>
      <c r="Z14" s="407"/>
      <c r="AA14" s="410"/>
      <c r="AB14" s="373"/>
      <c r="AC14" s="394"/>
      <c r="AD14" s="44"/>
      <c r="AE14" s="41"/>
      <c r="AF14" s="42"/>
      <c r="AG14" s="43"/>
      <c r="AH14" s="44"/>
    </row>
    <row r="15" spans="1:40" ht="13" customHeight="1" thickBot="1">
      <c r="A15" s="44"/>
      <c r="B15" s="46" t="s">
        <v>16</v>
      </c>
      <c r="C15" s="44"/>
      <c r="D15" s="201"/>
      <c r="E15" s="44"/>
      <c r="F15" s="433" t="s">
        <v>17</v>
      </c>
      <c r="G15" s="434"/>
      <c r="H15" s="434"/>
      <c r="I15" s="434"/>
      <c r="J15" s="435"/>
      <c r="K15" s="44"/>
      <c r="L15" s="400" t="s">
        <v>17</v>
      </c>
      <c r="M15" s="401"/>
      <c r="N15" s="401"/>
      <c r="O15" s="401"/>
      <c r="P15" s="404"/>
      <c r="Q15" s="205"/>
      <c r="R15" s="400" t="s">
        <v>17</v>
      </c>
      <c r="S15" s="401"/>
      <c r="T15" s="401"/>
      <c r="U15" s="401"/>
      <c r="V15" s="401"/>
      <c r="W15" s="205"/>
      <c r="X15" s="400" t="s">
        <v>17</v>
      </c>
      <c r="Y15" s="401"/>
      <c r="Z15" s="401"/>
      <c r="AA15" s="401"/>
      <c r="AB15" s="401"/>
      <c r="AC15" s="401"/>
      <c r="AD15" s="44"/>
      <c r="AE15" s="41"/>
      <c r="AF15" s="42"/>
      <c r="AG15" s="43"/>
      <c r="AH15" s="44"/>
    </row>
    <row r="16" spans="1:40" ht="13" customHeight="1">
      <c r="A16" s="44"/>
      <c r="B16" s="47" t="s">
        <v>18</v>
      </c>
      <c r="C16" s="44"/>
      <c r="D16" s="201"/>
      <c r="E16" s="44"/>
      <c r="F16" s="408" t="s">
        <v>76</v>
      </c>
      <c r="G16" s="414" t="s">
        <v>128</v>
      </c>
      <c r="H16" s="371" t="s">
        <v>88</v>
      </c>
      <c r="I16" s="411" t="s">
        <v>86</v>
      </c>
      <c r="J16" s="395" t="s">
        <v>90</v>
      </c>
      <c r="K16" s="44"/>
      <c r="L16" s="408" t="s">
        <v>76</v>
      </c>
      <c r="M16" s="414" t="s">
        <v>128</v>
      </c>
      <c r="N16" s="411" t="s">
        <v>86</v>
      </c>
      <c r="O16" s="409" t="s">
        <v>85</v>
      </c>
      <c r="P16" s="392" t="s">
        <v>140</v>
      </c>
      <c r="Q16" s="205"/>
      <c r="R16" s="444" t="s">
        <v>73</v>
      </c>
      <c r="S16" s="445"/>
      <c r="T16" s="445"/>
      <c r="U16" s="445"/>
      <c r="V16" s="445"/>
      <c r="W16" s="205"/>
      <c r="X16" s="452" t="s">
        <v>87</v>
      </c>
      <c r="Y16" s="470" t="s">
        <v>86</v>
      </c>
      <c r="Z16" s="405" t="s">
        <v>74</v>
      </c>
      <c r="AA16" s="409" t="s">
        <v>85</v>
      </c>
      <c r="AB16" s="371" t="s">
        <v>88</v>
      </c>
      <c r="AC16" s="392" t="s">
        <v>140</v>
      </c>
      <c r="AD16" s="44"/>
      <c r="AE16" s="41"/>
      <c r="AF16" s="42"/>
      <c r="AG16" s="43"/>
      <c r="AH16" s="44"/>
    </row>
    <row r="17" spans="1:34" ht="13" customHeight="1" thickBot="1">
      <c r="A17" s="44"/>
      <c r="B17" s="47" t="s">
        <v>19</v>
      </c>
      <c r="C17" s="44"/>
      <c r="D17" s="201"/>
      <c r="E17" s="44"/>
      <c r="F17" s="408"/>
      <c r="G17" s="415"/>
      <c r="H17" s="372"/>
      <c r="I17" s="412"/>
      <c r="J17" s="396"/>
      <c r="K17" s="44"/>
      <c r="L17" s="408"/>
      <c r="M17" s="415"/>
      <c r="N17" s="412"/>
      <c r="O17" s="410"/>
      <c r="P17" s="393"/>
      <c r="Q17" s="205"/>
      <c r="R17" s="386"/>
      <c r="S17" s="387"/>
      <c r="T17" s="387"/>
      <c r="U17" s="387"/>
      <c r="V17" s="387"/>
      <c r="W17" s="205"/>
      <c r="X17" s="453"/>
      <c r="Y17" s="471"/>
      <c r="Z17" s="406"/>
      <c r="AA17" s="410"/>
      <c r="AB17" s="372"/>
      <c r="AC17" s="393"/>
      <c r="AD17" s="44"/>
      <c r="AE17" s="41"/>
      <c r="AF17" s="42"/>
      <c r="AG17" s="43"/>
      <c r="AH17" s="44"/>
    </row>
    <row r="18" spans="1:34" ht="13" customHeight="1">
      <c r="A18" s="44"/>
      <c r="B18" s="47" t="s">
        <v>20</v>
      </c>
      <c r="C18" s="44"/>
      <c r="D18" s="201"/>
      <c r="E18" s="44"/>
      <c r="F18" s="408"/>
      <c r="G18" s="415"/>
      <c r="H18" s="372"/>
      <c r="I18" s="412"/>
      <c r="J18" s="396"/>
      <c r="K18" s="44"/>
      <c r="L18" s="408"/>
      <c r="M18" s="415"/>
      <c r="N18" s="412"/>
      <c r="O18" s="410"/>
      <c r="P18" s="393"/>
      <c r="Q18" s="205"/>
      <c r="R18" s="446" t="s">
        <v>28</v>
      </c>
      <c r="S18" s="447"/>
      <c r="T18" s="466" t="s">
        <v>89</v>
      </c>
      <c r="U18" s="467"/>
      <c r="V18" s="467"/>
      <c r="W18" s="205"/>
      <c r="X18" s="453"/>
      <c r="Y18" s="471"/>
      <c r="Z18" s="406"/>
      <c r="AA18" s="410"/>
      <c r="AB18" s="372"/>
      <c r="AC18" s="393"/>
      <c r="AD18" s="44"/>
      <c r="AE18" s="41"/>
      <c r="AF18" s="42"/>
      <c r="AG18" s="43"/>
      <c r="AH18" s="44"/>
    </row>
    <row r="19" spans="1:34" ht="13" customHeight="1" thickBot="1">
      <c r="A19" s="44"/>
      <c r="B19" s="47" t="s">
        <v>21</v>
      </c>
      <c r="C19" s="44"/>
      <c r="D19" s="201"/>
      <c r="E19" s="44"/>
      <c r="F19" s="408"/>
      <c r="G19" s="416"/>
      <c r="H19" s="373"/>
      <c r="I19" s="413"/>
      <c r="J19" s="397"/>
      <c r="K19" s="44"/>
      <c r="L19" s="408"/>
      <c r="M19" s="416"/>
      <c r="N19" s="413"/>
      <c r="O19" s="410"/>
      <c r="P19" s="394"/>
      <c r="Q19" s="205"/>
      <c r="R19" s="448"/>
      <c r="S19" s="449"/>
      <c r="T19" s="468"/>
      <c r="U19" s="469"/>
      <c r="V19" s="469"/>
      <c r="W19" s="205"/>
      <c r="X19" s="454"/>
      <c r="Y19" s="472"/>
      <c r="Z19" s="407"/>
      <c r="AA19" s="410"/>
      <c r="AB19" s="373"/>
      <c r="AC19" s="394"/>
      <c r="AD19" s="44"/>
      <c r="AE19" s="41"/>
      <c r="AF19" s="42"/>
      <c r="AG19" s="43"/>
      <c r="AH19" s="44"/>
    </row>
    <row r="20" spans="1:34" ht="13" customHeight="1">
      <c r="A20" s="44"/>
      <c r="B20" s="48" t="s">
        <v>22</v>
      </c>
      <c r="C20" s="44"/>
      <c r="D20" s="201"/>
      <c r="E20" s="44"/>
      <c r="F20" s="362" t="s">
        <v>123</v>
      </c>
      <c r="G20" s="363"/>
      <c r="H20" s="363"/>
      <c r="I20" s="363"/>
      <c r="J20" s="389"/>
      <c r="K20" s="34"/>
      <c r="L20" s="362" t="s">
        <v>119</v>
      </c>
      <c r="M20" s="363"/>
      <c r="N20" s="363"/>
      <c r="O20" s="363"/>
      <c r="P20" s="389"/>
      <c r="Q20" s="206"/>
      <c r="R20" s="362" t="s">
        <v>119</v>
      </c>
      <c r="S20" s="363"/>
      <c r="T20" s="363"/>
      <c r="U20" s="363"/>
      <c r="V20" s="363"/>
      <c r="W20" s="206"/>
      <c r="X20" s="362" t="s">
        <v>119</v>
      </c>
      <c r="Y20" s="363"/>
      <c r="Z20" s="363"/>
      <c r="AA20" s="363"/>
      <c r="AB20" s="363"/>
      <c r="AC20" s="363"/>
      <c r="AD20" s="34"/>
      <c r="AE20" s="41"/>
      <c r="AF20" s="42"/>
      <c r="AG20" s="43"/>
      <c r="AH20" s="44"/>
    </row>
    <row r="21" spans="1:34" ht="13" customHeight="1" thickBot="1">
      <c r="A21" s="44"/>
      <c r="B21" s="48" t="s">
        <v>23</v>
      </c>
      <c r="C21" s="44"/>
      <c r="D21" s="201"/>
      <c r="E21" s="44"/>
      <c r="F21" s="366"/>
      <c r="G21" s="367"/>
      <c r="H21" s="367"/>
      <c r="I21" s="367"/>
      <c r="J21" s="391"/>
      <c r="K21" s="34"/>
      <c r="L21" s="366"/>
      <c r="M21" s="367"/>
      <c r="N21" s="367"/>
      <c r="O21" s="367"/>
      <c r="P21" s="391"/>
      <c r="Q21" s="206"/>
      <c r="R21" s="366"/>
      <c r="S21" s="367"/>
      <c r="T21" s="367"/>
      <c r="U21" s="367"/>
      <c r="V21" s="367"/>
      <c r="W21" s="206"/>
      <c r="X21" s="366"/>
      <c r="Y21" s="367"/>
      <c r="Z21" s="367"/>
      <c r="AA21" s="367"/>
      <c r="AB21" s="367"/>
      <c r="AC21" s="367"/>
      <c r="AD21" s="34"/>
      <c r="AE21" s="41"/>
      <c r="AF21" s="42"/>
      <c r="AG21" s="43"/>
      <c r="AH21" s="44"/>
    </row>
    <row r="22" spans="1:34" ht="13" customHeight="1">
      <c r="A22" s="44"/>
      <c r="B22" s="47" t="s">
        <v>24</v>
      </c>
      <c r="C22" s="44"/>
      <c r="D22" s="201"/>
      <c r="E22" s="44"/>
      <c r="F22" s="408" t="s">
        <v>76</v>
      </c>
      <c r="G22" s="405" t="s">
        <v>74</v>
      </c>
      <c r="H22" s="371" t="s">
        <v>88</v>
      </c>
      <c r="I22" s="409" t="s">
        <v>85</v>
      </c>
      <c r="J22" s="395" t="s">
        <v>90</v>
      </c>
      <c r="K22" s="44"/>
      <c r="L22" s="408" t="s">
        <v>76</v>
      </c>
      <c r="M22" s="405" t="s">
        <v>74</v>
      </c>
      <c r="N22" s="411" t="s">
        <v>86</v>
      </c>
      <c r="O22" s="409" t="s">
        <v>85</v>
      </c>
      <c r="P22" s="395" t="s">
        <v>90</v>
      </c>
      <c r="Q22" s="205"/>
      <c r="R22" s="408" t="s">
        <v>76</v>
      </c>
      <c r="S22" s="411" t="s">
        <v>86</v>
      </c>
      <c r="T22" s="414" t="s">
        <v>128</v>
      </c>
      <c r="U22" s="371" t="s">
        <v>88</v>
      </c>
      <c r="V22" s="395" t="s">
        <v>90</v>
      </c>
      <c r="W22" s="205"/>
      <c r="X22" s="408" t="s">
        <v>76</v>
      </c>
      <c r="Y22" s="411" t="s">
        <v>86</v>
      </c>
      <c r="Z22" s="405" t="s">
        <v>74</v>
      </c>
      <c r="AA22" s="409" t="s">
        <v>85</v>
      </c>
      <c r="AB22" s="377"/>
      <c r="AC22" s="395" t="s">
        <v>90</v>
      </c>
      <c r="AD22" s="44"/>
      <c r="AE22" s="41"/>
      <c r="AF22" s="42"/>
      <c r="AG22" s="43"/>
      <c r="AH22" s="44"/>
    </row>
    <row r="23" spans="1:34" ht="13" customHeight="1" thickBot="1">
      <c r="A23" s="44"/>
      <c r="B23" s="47" t="s">
        <v>26</v>
      </c>
      <c r="C23" s="44"/>
      <c r="D23" s="201"/>
      <c r="E23" s="44"/>
      <c r="F23" s="408"/>
      <c r="G23" s="406"/>
      <c r="H23" s="372"/>
      <c r="I23" s="410"/>
      <c r="J23" s="396"/>
      <c r="K23" s="44"/>
      <c r="L23" s="408"/>
      <c r="M23" s="406"/>
      <c r="N23" s="412"/>
      <c r="O23" s="410"/>
      <c r="P23" s="396"/>
      <c r="Q23" s="205"/>
      <c r="R23" s="408"/>
      <c r="S23" s="412"/>
      <c r="T23" s="415"/>
      <c r="U23" s="372"/>
      <c r="V23" s="396"/>
      <c r="W23" s="205"/>
      <c r="X23" s="408"/>
      <c r="Y23" s="412"/>
      <c r="Z23" s="406"/>
      <c r="AA23" s="410"/>
      <c r="AB23" s="378"/>
      <c r="AC23" s="396"/>
      <c r="AD23" s="44"/>
      <c r="AE23" s="41"/>
      <c r="AF23" s="42"/>
      <c r="AG23" s="43"/>
      <c r="AH23" s="44"/>
    </row>
    <row r="24" spans="1:34" ht="13" customHeight="1">
      <c r="A24" s="44"/>
      <c r="B24" s="47" t="s">
        <v>27</v>
      </c>
      <c r="C24" s="44"/>
      <c r="D24" s="398" t="s">
        <v>211</v>
      </c>
      <c r="E24" s="44"/>
      <c r="F24" s="408"/>
      <c r="G24" s="406"/>
      <c r="H24" s="372"/>
      <c r="I24" s="410"/>
      <c r="J24" s="396"/>
      <c r="K24" s="44"/>
      <c r="L24" s="408"/>
      <c r="M24" s="406"/>
      <c r="N24" s="412"/>
      <c r="O24" s="410"/>
      <c r="P24" s="396"/>
      <c r="Q24" s="205"/>
      <c r="R24" s="408"/>
      <c r="S24" s="412"/>
      <c r="T24" s="415"/>
      <c r="U24" s="372"/>
      <c r="V24" s="396"/>
      <c r="W24" s="205"/>
      <c r="X24" s="408"/>
      <c r="Y24" s="412"/>
      <c r="Z24" s="406"/>
      <c r="AA24" s="410"/>
      <c r="AB24" s="378"/>
      <c r="AC24" s="396"/>
      <c r="AD24" s="44"/>
      <c r="AE24" s="41"/>
      <c r="AF24" s="42"/>
      <c r="AG24" s="43"/>
      <c r="AH24" s="44"/>
    </row>
    <row r="25" spans="1:34" ht="13" customHeight="1" thickBot="1">
      <c r="A25" s="49"/>
      <c r="B25" s="47" t="s">
        <v>29</v>
      </c>
      <c r="C25" s="49"/>
      <c r="D25" s="399"/>
      <c r="E25" s="49"/>
      <c r="F25" s="408"/>
      <c r="G25" s="407"/>
      <c r="H25" s="373"/>
      <c r="I25" s="410"/>
      <c r="J25" s="397"/>
      <c r="K25" s="49"/>
      <c r="L25" s="408"/>
      <c r="M25" s="407"/>
      <c r="N25" s="413"/>
      <c r="O25" s="410"/>
      <c r="P25" s="397"/>
      <c r="Q25" s="207"/>
      <c r="R25" s="408"/>
      <c r="S25" s="413"/>
      <c r="T25" s="416"/>
      <c r="U25" s="373"/>
      <c r="V25" s="397"/>
      <c r="W25" s="207"/>
      <c r="X25" s="408"/>
      <c r="Y25" s="413"/>
      <c r="Z25" s="407"/>
      <c r="AA25" s="410"/>
      <c r="AB25" s="379"/>
      <c r="AC25" s="397"/>
      <c r="AD25" s="49"/>
      <c r="AE25" s="41"/>
      <c r="AF25" s="42"/>
      <c r="AG25" s="43"/>
      <c r="AH25" s="49"/>
    </row>
    <row r="26" spans="1:34" ht="13" customHeight="1" thickBot="1">
      <c r="A26" s="49"/>
      <c r="B26" s="50" t="s">
        <v>30</v>
      </c>
      <c r="C26" s="49"/>
      <c r="D26" s="208" t="s">
        <v>17</v>
      </c>
      <c r="E26" s="49"/>
      <c r="F26" s="433" t="s">
        <v>17</v>
      </c>
      <c r="G26" s="434"/>
      <c r="H26" s="434"/>
      <c r="I26" s="434"/>
      <c r="J26" s="435"/>
      <c r="K26" s="49"/>
      <c r="L26" s="400" t="s">
        <v>17</v>
      </c>
      <c r="M26" s="401"/>
      <c r="N26" s="401"/>
      <c r="O26" s="401"/>
      <c r="P26" s="404"/>
      <c r="Q26" s="207"/>
      <c r="R26" s="400" t="s">
        <v>17</v>
      </c>
      <c r="S26" s="401"/>
      <c r="T26" s="401"/>
      <c r="U26" s="401"/>
      <c r="V26" s="401"/>
      <c r="W26" s="207"/>
      <c r="X26" s="400" t="s">
        <v>17</v>
      </c>
      <c r="Y26" s="401"/>
      <c r="Z26" s="401"/>
      <c r="AA26" s="401"/>
      <c r="AB26" s="401"/>
      <c r="AC26" s="401"/>
      <c r="AD26" s="49"/>
      <c r="AE26" s="41"/>
      <c r="AF26" s="42"/>
      <c r="AG26" s="43"/>
      <c r="AH26" s="49"/>
    </row>
    <row r="27" spans="1:34" ht="13" customHeight="1">
      <c r="A27" s="51"/>
      <c r="B27" s="45" t="s">
        <v>31</v>
      </c>
      <c r="C27" s="51"/>
      <c r="D27" s="419" t="s">
        <v>34</v>
      </c>
      <c r="E27" s="51"/>
      <c r="F27" s="408" t="s">
        <v>76</v>
      </c>
      <c r="G27" s="405" t="s">
        <v>74</v>
      </c>
      <c r="H27" s="371" t="s">
        <v>88</v>
      </c>
      <c r="I27" s="409" t="s">
        <v>85</v>
      </c>
      <c r="J27" s="395" t="s">
        <v>90</v>
      </c>
      <c r="K27" s="51"/>
      <c r="L27" s="408" t="s">
        <v>76</v>
      </c>
      <c r="M27" s="405" t="s">
        <v>74</v>
      </c>
      <c r="N27" s="411" t="s">
        <v>86</v>
      </c>
      <c r="O27" s="409" t="s">
        <v>85</v>
      </c>
      <c r="P27" s="395" t="s">
        <v>90</v>
      </c>
      <c r="Q27" s="209"/>
      <c r="R27" s="436" t="s">
        <v>141</v>
      </c>
      <c r="S27" s="437"/>
      <c r="T27" s="437"/>
      <c r="U27" s="437"/>
      <c r="V27" s="438"/>
      <c r="W27" s="209"/>
      <c r="X27" s="408" t="s">
        <v>76</v>
      </c>
      <c r="Y27" s="411" t="s">
        <v>86</v>
      </c>
      <c r="Z27" s="405" t="s">
        <v>74</v>
      </c>
      <c r="AA27" s="409" t="s">
        <v>85</v>
      </c>
      <c r="AB27" s="377"/>
      <c r="AC27" s="395" t="s">
        <v>90</v>
      </c>
      <c r="AD27" s="51"/>
      <c r="AE27" s="41"/>
      <c r="AF27" s="42"/>
      <c r="AG27" s="43"/>
      <c r="AH27" s="51"/>
    </row>
    <row r="28" spans="1:34" ht="13" customHeight="1">
      <c r="A28" s="51"/>
      <c r="B28" s="47" t="s">
        <v>32</v>
      </c>
      <c r="C28" s="51"/>
      <c r="D28" s="419"/>
      <c r="E28" s="51"/>
      <c r="F28" s="408"/>
      <c r="G28" s="406"/>
      <c r="H28" s="372"/>
      <c r="I28" s="410"/>
      <c r="J28" s="396"/>
      <c r="K28" s="51"/>
      <c r="L28" s="408"/>
      <c r="M28" s="406"/>
      <c r="N28" s="412"/>
      <c r="O28" s="410"/>
      <c r="P28" s="396"/>
      <c r="Q28" s="209"/>
      <c r="R28" s="408"/>
      <c r="S28" s="439"/>
      <c r="T28" s="439"/>
      <c r="U28" s="439"/>
      <c r="V28" s="440"/>
      <c r="W28" s="209"/>
      <c r="X28" s="408"/>
      <c r="Y28" s="412"/>
      <c r="Z28" s="406"/>
      <c r="AA28" s="410"/>
      <c r="AB28" s="378"/>
      <c r="AC28" s="396"/>
      <c r="AD28" s="51"/>
      <c r="AE28" s="41"/>
      <c r="AF28" s="42"/>
      <c r="AG28" s="43"/>
      <c r="AH28" s="51"/>
    </row>
    <row r="29" spans="1:34" ht="13" customHeight="1" thickBot="1">
      <c r="A29" s="51"/>
      <c r="B29" s="47" t="s">
        <v>33</v>
      </c>
      <c r="C29" s="51"/>
      <c r="D29" s="420"/>
      <c r="E29" s="51"/>
      <c r="F29" s="408"/>
      <c r="G29" s="406"/>
      <c r="H29" s="372"/>
      <c r="I29" s="410"/>
      <c r="J29" s="396"/>
      <c r="K29" s="51"/>
      <c r="L29" s="408"/>
      <c r="M29" s="406"/>
      <c r="N29" s="412"/>
      <c r="O29" s="410"/>
      <c r="P29" s="396"/>
      <c r="Q29" s="209"/>
      <c r="R29" s="408"/>
      <c r="S29" s="439"/>
      <c r="T29" s="439"/>
      <c r="U29" s="439"/>
      <c r="V29" s="440"/>
      <c r="W29" s="209"/>
      <c r="X29" s="408"/>
      <c r="Y29" s="412"/>
      <c r="Z29" s="406"/>
      <c r="AA29" s="410"/>
      <c r="AB29" s="378"/>
      <c r="AC29" s="396"/>
      <c r="AD29" s="51"/>
      <c r="AE29" s="41"/>
      <c r="AF29" s="42"/>
      <c r="AG29" s="43"/>
      <c r="AH29" s="51"/>
    </row>
    <row r="30" spans="1:34" ht="13" customHeight="1" thickBot="1">
      <c r="A30" s="51"/>
      <c r="B30" s="47" t="s">
        <v>35</v>
      </c>
      <c r="C30" s="51"/>
      <c r="D30" s="417" t="s">
        <v>10</v>
      </c>
      <c r="E30" s="51"/>
      <c r="F30" s="408"/>
      <c r="G30" s="407"/>
      <c r="H30" s="373"/>
      <c r="I30" s="410"/>
      <c r="J30" s="397"/>
      <c r="K30" s="51"/>
      <c r="L30" s="408"/>
      <c r="M30" s="407"/>
      <c r="N30" s="413"/>
      <c r="O30" s="410"/>
      <c r="P30" s="397"/>
      <c r="Q30" s="209"/>
      <c r="R30" s="441"/>
      <c r="S30" s="442"/>
      <c r="T30" s="442"/>
      <c r="U30" s="442"/>
      <c r="V30" s="443"/>
      <c r="W30" s="209"/>
      <c r="X30" s="408"/>
      <c r="Y30" s="413"/>
      <c r="Z30" s="407"/>
      <c r="AA30" s="410"/>
      <c r="AB30" s="379"/>
      <c r="AC30" s="397"/>
      <c r="AD30" s="51"/>
      <c r="AE30" s="41"/>
      <c r="AF30" s="42"/>
      <c r="AG30" s="43"/>
      <c r="AH30" s="51"/>
    </row>
    <row r="31" spans="1:34" ht="13" customHeight="1" thickBot="1">
      <c r="A31" s="51"/>
      <c r="B31" s="48" t="s">
        <v>36</v>
      </c>
      <c r="C31" s="51"/>
      <c r="D31" s="418"/>
      <c r="E31" s="51"/>
      <c r="F31" s="400" t="s">
        <v>17</v>
      </c>
      <c r="G31" s="401"/>
      <c r="H31" s="401"/>
      <c r="I31" s="401"/>
      <c r="J31" s="404"/>
      <c r="K31" s="51"/>
      <c r="L31" s="400" t="s">
        <v>17</v>
      </c>
      <c r="M31" s="401"/>
      <c r="N31" s="401"/>
      <c r="O31" s="401"/>
      <c r="P31" s="401"/>
      <c r="Q31" s="209"/>
      <c r="R31" s="400" t="s">
        <v>17</v>
      </c>
      <c r="S31" s="401"/>
      <c r="T31" s="401"/>
      <c r="U31" s="401"/>
      <c r="V31" s="404"/>
      <c r="W31" s="209"/>
      <c r="X31" s="402" t="s">
        <v>17</v>
      </c>
      <c r="Y31" s="403"/>
      <c r="Z31" s="403"/>
      <c r="AA31" s="403"/>
      <c r="AB31" s="403"/>
      <c r="AC31" s="403"/>
      <c r="AD31" s="51"/>
      <c r="AE31" s="41"/>
      <c r="AF31" s="42"/>
      <c r="AG31" s="43"/>
      <c r="AH31" s="51"/>
    </row>
    <row r="32" spans="1:34" ht="13" customHeight="1">
      <c r="A32" s="51"/>
      <c r="B32" s="48" t="s">
        <v>37</v>
      </c>
      <c r="C32" s="51"/>
      <c r="D32" s="201"/>
      <c r="E32" s="51"/>
      <c r="F32" s="421" t="s">
        <v>142</v>
      </c>
      <c r="G32" s="422"/>
      <c r="H32" s="422"/>
      <c r="I32" s="422"/>
      <c r="J32" s="423"/>
      <c r="K32" s="51"/>
      <c r="L32" s="362" t="s">
        <v>91</v>
      </c>
      <c r="M32" s="363"/>
      <c r="N32" s="363"/>
      <c r="O32" s="363"/>
      <c r="P32" s="363"/>
      <c r="Q32" s="209"/>
      <c r="R32" s="368"/>
      <c r="S32" s="371"/>
      <c r="T32" s="374"/>
      <c r="U32" s="377"/>
      <c r="V32" s="377"/>
      <c r="W32" s="321"/>
      <c r="X32" s="380" t="s">
        <v>40</v>
      </c>
      <c r="Y32" s="381"/>
      <c r="Z32" s="381"/>
      <c r="AA32" s="381"/>
      <c r="AB32" s="381"/>
      <c r="AC32" s="382"/>
      <c r="AD32" s="186"/>
      <c r="AE32" s="41"/>
      <c r="AF32" s="42"/>
      <c r="AG32" s="42"/>
      <c r="AH32" s="51"/>
    </row>
    <row r="33" spans="1:34" ht="13" customHeight="1" thickBot="1">
      <c r="A33" s="52"/>
      <c r="B33" s="48" t="s">
        <v>38</v>
      </c>
      <c r="C33" s="52"/>
      <c r="D33" s="201"/>
      <c r="E33" s="52"/>
      <c r="F33" s="424"/>
      <c r="G33" s="425"/>
      <c r="H33" s="425"/>
      <c r="I33" s="425"/>
      <c r="J33" s="426"/>
      <c r="K33" s="52"/>
      <c r="L33" s="364"/>
      <c r="M33" s="365"/>
      <c r="N33" s="365"/>
      <c r="O33" s="365"/>
      <c r="P33" s="365"/>
      <c r="Q33" s="210"/>
      <c r="R33" s="369"/>
      <c r="S33" s="372"/>
      <c r="T33" s="375"/>
      <c r="U33" s="378"/>
      <c r="V33" s="378"/>
      <c r="W33" s="322"/>
      <c r="X33" s="383"/>
      <c r="Y33" s="384"/>
      <c r="Z33" s="384"/>
      <c r="AA33" s="384"/>
      <c r="AB33" s="384"/>
      <c r="AC33" s="385"/>
      <c r="AD33" s="187"/>
      <c r="AE33" s="41"/>
      <c r="AF33" s="42"/>
      <c r="AG33" s="42"/>
      <c r="AH33" s="52"/>
    </row>
    <row r="34" spans="1:34" ht="13" customHeight="1">
      <c r="A34" s="53"/>
      <c r="B34" s="47" t="s">
        <v>39</v>
      </c>
      <c r="C34" s="53"/>
      <c r="D34" s="42"/>
      <c r="E34" s="53"/>
      <c r="F34" s="424"/>
      <c r="G34" s="425"/>
      <c r="H34" s="425"/>
      <c r="I34" s="425"/>
      <c r="J34" s="426"/>
      <c r="K34" s="188"/>
      <c r="L34" s="364"/>
      <c r="M34" s="365"/>
      <c r="N34" s="365"/>
      <c r="O34" s="365"/>
      <c r="P34" s="365"/>
      <c r="Q34" s="211"/>
      <c r="R34" s="369"/>
      <c r="S34" s="372"/>
      <c r="T34" s="375"/>
      <c r="U34" s="378"/>
      <c r="V34" s="378"/>
      <c r="W34" s="323"/>
      <c r="X34" s="383"/>
      <c r="Y34" s="384"/>
      <c r="Z34" s="384"/>
      <c r="AA34" s="384"/>
      <c r="AB34" s="384"/>
      <c r="AC34" s="385"/>
      <c r="AD34" s="188"/>
      <c r="AE34" s="41"/>
      <c r="AF34" s="42"/>
      <c r="AG34" s="42"/>
      <c r="AH34" s="53"/>
    </row>
    <row r="35" spans="1:34" ht="13" customHeight="1" thickBot="1">
      <c r="A35" s="54"/>
      <c r="B35" s="55" t="s">
        <v>41</v>
      </c>
      <c r="C35" s="54"/>
      <c r="D35" s="201"/>
      <c r="E35" s="54"/>
      <c r="F35" s="427"/>
      <c r="G35" s="428"/>
      <c r="H35" s="428"/>
      <c r="I35" s="428"/>
      <c r="J35" s="429"/>
      <c r="K35" s="189"/>
      <c r="L35" s="364"/>
      <c r="M35" s="365"/>
      <c r="N35" s="365"/>
      <c r="O35" s="365"/>
      <c r="P35" s="365"/>
      <c r="Q35" s="212"/>
      <c r="R35" s="370"/>
      <c r="S35" s="373"/>
      <c r="T35" s="376"/>
      <c r="U35" s="379"/>
      <c r="V35" s="379"/>
      <c r="W35" s="214"/>
      <c r="X35" s="386"/>
      <c r="Y35" s="387"/>
      <c r="Z35" s="387"/>
      <c r="AA35" s="387"/>
      <c r="AB35" s="387"/>
      <c r="AC35" s="388"/>
      <c r="AD35" s="189"/>
      <c r="AE35" s="213"/>
      <c r="AF35" s="42"/>
      <c r="AG35" s="42"/>
      <c r="AH35" s="54"/>
    </row>
    <row r="36" spans="1:34" ht="13" customHeight="1">
      <c r="A36" s="54"/>
      <c r="B36" s="56" t="s">
        <v>42</v>
      </c>
      <c r="C36" s="54"/>
      <c r="D36" s="201"/>
      <c r="E36" s="54"/>
      <c r="F36" s="362" t="s">
        <v>124</v>
      </c>
      <c r="G36" s="363"/>
      <c r="H36" s="363"/>
      <c r="I36" s="363"/>
      <c r="J36" s="389"/>
      <c r="K36" s="189"/>
      <c r="L36" s="364"/>
      <c r="M36" s="365"/>
      <c r="N36" s="365"/>
      <c r="O36" s="365"/>
      <c r="P36" s="365"/>
      <c r="Q36" s="319"/>
      <c r="R36" s="362" t="s">
        <v>124</v>
      </c>
      <c r="S36" s="363"/>
      <c r="T36" s="363"/>
      <c r="U36" s="363"/>
      <c r="V36" s="389"/>
      <c r="W36" s="319"/>
      <c r="X36" s="362" t="s">
        <v>124</v>
      </c>
      <c r="Y36" s="363"/>
      <c r="Z36" s="363"/>
      <c r="AA36" s="363"/>
      <c r="AB36" s="363"/>
      <c r="AC36" s="389"/>
      <c r="AD36" s="189"/>
      <c r="AE36" s="41"/>
      <c r="AF36" s="42"/>
      <c r="AG36" s="42"/>
      <c r="AH36" s="54"/>
    </row>
    <row r="37" spans="1:34" ht="13" customHeight="1" thickBot="1">
      <c r="A37" s="54"/>
      <c r="B37" s="57" t="s">
        <v>43</v>
      </c>
      <c r="C37" s="54"/>
      <c r="D37" s="201"/>
      <c r="E37" s="54"/>
      <c r="F37" s="364"/>
      <c r="G37" s="365"/>
      <c r="H37" s="365"/>
      <c r="I37" s="365"/>
      <c r="J37" s="390"/>
      <c r="K37" s="189"/>
      <c r="L37" s="364"/>
      <c r="M37" s="365"/>
      <c r="N37" s="365"/>
      <c r="O37" s="365"/>
      <c r="P37" s="365"/>
      <c r="Q37" s="319"/>
      <c r="R37" s="364"/>
      <c r="S37" s="365"/>
      <c r="T37" s="365"/>
      <c r="U37" s="365"/>
      <c r="V37" s="390"/>
      <c r="W37" s="319"/>
      <c r="X37" s="364"/>
      <c r="Y37" s="365"/>
      <c r="Z37" s="365"/>
      <c r="AA37" s="365"/>
      <c r="AB37" s="365"/>
      <c r="AC37" s="390"/>
      <c r="AD37" s="189"/>
      <c r="AE37" s="41"/>
      <c r="AF37" s="42"/>
      <c r="AG37" s="42"/>
      <c r="AH37" s="54"/>
    </row>
    <row r="38" spans="1:34" ht="13" customHeight="1" thickBot="1">
      <c r="A38" s="58"/>
      <c r="B38" s="59" t="s">
        <v>44</v>
      </c>
      <c r="C38" s="58"/>
      <c r="D38" s="201"/>
      <c r="E38" s="58"/>
      <c r="F38" s="366"/>
      <c r="G38" s="367"/>
      <c r="H38" s="367"/>
      <c r="I38" s="367"/>
      <c r="J38" s="391"/>
      <c r="K38" s="58"/>
      <c r="L38" s="364"/>
      <c r="M38" s="365"/>
      <c r="N38" s="365"/>
      <c r="O38" s="365"/>
      <c r="P38" s="365"/>
      <c r="Q38" s="214"/>
      <c r="R38" s="366"/>
      <c r="S38" s="367"/>
      <c r="T38" s="367"/>
      <c r="U38" s="367"/>
      <c r="V38" s="391"/>
      <c r="W38" s="214"/>
      <c r="X38" s="366"/>
      <c r="Y38" s="367"/>
      <c r="Z38" s="367"/>
      <c r="AA38" s="367"/>
      <c r="AB38" s="367"/>
      <c r="AC38" s="391"/>
      <c r="AD38" s="58"/>
      <c r="AE38" s="41"/>
      <c r="AF38" s="42"/>
      <c r="AG38" s="42"/>
      <c r="AH38" s="58"/>
    </row>
    <row r="39" spans="1:34" ht="13" customHeight="1" thickBot="1">
      <c r="A39" s="60"/>
      <c r="B39" s="61" t="s">
        <v>45</v>
      </c>
      <c r="C39" s="60"/>
      <c r="D39" s="62"/>
      <c r="E39" s="60"/>
      <c r="F39" s="215"/>
      <c r="G39" s="216"/>
      <c r="H39" s="216"/>
      <c r="I39" s="216"/>
      <c r="J39" s="216"/>
      <c r="K39" s="320"/>
      <c r="L39" s="366"/>
      <c r="M39" s="367"/>
      <c r="N39" s="367"/>
      <c r="O39" s="367"/>
      <c r="P39" s="367"/>
      <c r="Q39" s="217"/>
      <c r="R39" s="215"/>
      <c r="S39" s="216"/>
      <c r="T39" s="216"/>
      <c r="U39" s="216"/>
      <c r="V39" s="216"/>
      <c r="W39" s="217"/>
      <c r="X39" s="218"/>
      <c r="Y39" s="219"/>
      <c r="Z39" s="219"/>
      <c r="AA39" s="219"/>
      <c r="AB39" s="219"/>
      <c r="AC39" s="219"/>
      <c r="AD39" s="60"/>
      <c r="AE39" s="63"/>
      <c r="AF39" s="64"/>
      <c r="AG39" s="64"/>
      <c r="AH39" s="60"/>
    </row>
    <row r="40" spans="1:34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s="68" customFormat="1" ht="13" customHeight="1">
      <c r="A41" s="65"/>
      <c r="B41" s="220" t="s">
        <v>46</v>
      </c>
      <c r="C41" s="221"/>
      <c r="D41" s="221"/>
      <c r="E41" s="221"/>
      <c r="F41" s="221"/>
      <c r="G41" s="222"/>
      <c r="H41" s="222"/>
      <c r="I41" s="222"/>
      <c r="J41" s="222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3"/>
      <c r="AG41" s="221"/>
      <c r="AH41" s="65"/>
    </row>
    <row r="42" spans="1:34" s="68" customFormat="1" ht="13" customHeight="1" thickBot="1">
      <c r="A42" s="69"/>
      <c r="B42" s="66"/>
      <c r="C42" s="224"/>
      <c r="D42" s="224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67"/>
      <c r="AG42" s="70"/>
      <c r="AH42" s="69"/>
    </row>
    <row r="43" spans="1:34" s="68" customFormat="1" ht="13" customHeight="1">
      <c r="A43" s="69"/>
      <c r="B43" s="225"/>
      <c r="C43" s="171" t="s">
        <v>74</v>
      </c>
      <c r="D43" s="171"/>
      <c r="E43" s="75"/>
      <c r="F43" s="226" t="s">
        <v>75</v>
      </c>
      <c r="G43" s="227"/>
      <c r="H43" s="227"/>
      <c r="I43" s="227"/>
      <c r="J43" s="227"/>
      <c r="K43" s="227"/>
      <c r="L43" s="227"/>
      <c r="M43" s="227"/>
      <c r="N43" s="227"/>
      <c r="O43" s="228"/>
      <c r="P43" s="71"/>
      <c r="Q43" s="168" t="s">
        <v>28</v>
      </c>
      <c r="R43" s="72"/>
      <c r="S43" s="229" t="s">
        <v>47</v>
      </c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1"/>
      <c r="AG43" s="70"/>
      <c r="AH43" s="69"/>
    </row>
    <row r="44" spans="1:34" s="68" customFormat="1" ht="13" customHeight="1">
      <c r="A44" s="69"/>
      <c r="B44" s="232"/>
      <c r="C44" s="178" t="s">
        <v>92</v>
      </c>
      <c r="D44" s="178"/>
      <c r="E44" s="71"/>
      <c r="F44" s="233" t="s">
        <v>93</v>
      </c>
      <c r="G44" s="234"/>
      <c r="H44" s="234"/>
      <c r="I44" s="234"/>
      <c r="J44" s="234"/>
      <c r="K44" s="234"/>
      <c r="L44" s="234"/>
      <c r="M44" s="234"/>
      <c r="N44" s="234"/>
      <c r="O44" s="235"/>
      <c r="P44" s="73"/>
      <c r="Q44" s="169" t="s">
        <v>48</v>
      </c>
      <c r="R44" s="74"/>
      <c r="S44" s="236" t="s">
        <v>49</v>
      </c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8"/>
      <c r="AG44" s="70"/>
      <c r="AH44" s="69"/>
    </row>
    <row r="45" spans="1:34" s="68" customFormat="1" ht="13" customHeight="1">
      <c r="A45" s="69"/>
      <c r="B45" s="239"/>
      <c r="C45" s="76" t="s">
        <v>85</v>
      </c>
      <c r="D45" s="76"/>
      <c r="E45" s="76"/>
      <c r="F45" s="240" t="s">
        <v>94</v>
      </c>
      <c r="G45" s="241"/>
      <c r="H45" s="241"/>
      <c r="I45" s="241"/>
      <c r="J45" s="241"/>
      <c r="K45" s="241"/>
      <c r="L45" s="241"/>
      <c r="M45" s="241"/>
      <c r="N45" s="241"/>
      <c r="O45" s="242"/>
      <c r="P45" s="71"/>
      <c r="Q45" s="170" t="s">
        <v>95</v>
      </c>
      <c r="R45" s="77"/>
      <c r="S45" s="243" t="s">
        <v>96</v>
      </c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5"/>
      <c r="AG45" s="70"/>
      <c r="AH45" s="69"/>
    </row>
    <row r="46" spans="1:34" s="68" customFormat="1" ht="13" customHeight="1">
      <c r="A46" s="69"/>
      <c r="B46" s="239"/>
      <c r="C46" s="173" t="s">
        <v>120</v>
      </c>
      <c r="D46" s="76"/>
      <c r="E46" s="76"/>
      <c r="F46" s="240" t="s">
        <v>99</v>
      </c>
      <c r="G46" s="246"/>
      <c r="H46" s="241"/>
      <c r="I46" s="241"/>
      <c r="J46" s="241"/>
      <c r="K46" s="241"/>
      <c r="L46" s="241"/>
      <c r="M46" s="241"/>
      <c r="N46" s="241"/>
      <c r="O46" s="242"/>
      <c r="P46" s="71"/>
      <c r="Q46" s="171" t="s">
        <v>50</v>
      </c>
      <c r="R46" s="247"/>
      <c r="S46" s="248" t="s">
        <v>51</v>
      </c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5"/>
      <c r="AG46" s="70"/>
      <c r="AH46" s="69"/>
    </row>
    <row r="47" spans="1:34" s="68" customFormat="1" ht="13" customHeight="1">
      <c r="A47" s="69"/>
      <c r="B47" s="232"/>
      <c r="C47" s="259" t="s">
        <v>86</v>
      </c>
      <c r="D47" s="77"/>
      <c r="E47" s="76"/>
      <c r="F47" s="260" t="s">
        <v>102</v>
      </c>
      <c r="G47" s="249"/>
      <c r="H47" s="249"/>
      <c r="I47" s="249"/>
      <c r="J47" s="241"/>
      <c r="K47" s="241"/>
      <c r="L47" s="241"/>
      <c r="M47" s="241"/>
      <c r="N47" s="241"/>
      <c r="O47" s="250"/>
      <c r="P47" s="75"/>
      <c r="Q47" s="251" t="s">
        <v>97</v>
      </c>
      <c r="R47" s="247"/>
      <c r="S47" s="252" t="s">
        <v>98</v>
      </c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5"/>
      <c r="AG47" s="70"/>
      <c r="AH47" s="69"/>
    </row>
    <row r="48" spans="1:34" s="68" customFormat="1" ht="13" customHeight="1">
      <c r="A48" s="69"/>
      <c r="B48" s="253"/>
      <c r="C48" s="347" t="s">
        <v>143</v>
      </c>
      <c r="D48" s="173"/>
      <c r="E48" s="71"/>
      <c r="F48" s="348" t="s">
        <v>144</v>
      </c>
      <c r="G48" s="254"/>
      <c r="H48" s="244"/>
      <c r="I48" s="244"/>
      <c r="J48" s="244"/>
      <c r="K48" s="244"/>
      <c r="L48" s="244"/>
      <c r="M48" s="244"/>
      <c r="N48" s="244"/>
      <c r="O48" s="245"/>
      <c r="P48" s="75"/>
      <c r="Q48" s="255" t="s">
        <v>100</v>
      </c>
      <c r="R48" s="177"/>
      <c r="S48" s="256" t="s">
        <v>101</v>
      </c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8"/>
      <c r="AG48" s="70"/>
      <c r="AH48" s="69"/>
    </row>
    <row r="49" spans="1:34" s="68" customFormat="1" ht="13" customHeight="1">
      <c r="A49" s="69"/>
      <c r="B49" s="253"/>
      <c r="C49" s="259"/>
      <c r="D49" s="177"/>
      <c r="E49" s="77"/>
      <c r="F49" s="260"/>
      <c r="G49" s="257"/>
      <c r="H49" s="244"/>
      <c r="I49" s="244"/>
      <c r="J49" s="244"/>
      <c r="K49" s="244"/>
      <c r="L49" s="244"/>
      <c r="M49" s="244"/>
      <c r="N49" s="244"/>
      <c r="O49" s="245"/>
      <c r="P49" s="325"/>
      <c r="Q49" s="326"/>
      <c r="R49" s="325"/>
      <c r="S49" s="327"/>
      <c r="T49" s="328"/>
      <c r="U49" s="328"/>
      <c r="V49" s="328"/>
      <c r="W49" s="328"/>
      <c r="X49" s="328"/>
      <c r="Y49" s="262"/>
      <c r="Z49" s="262"/>
      <c r="AA49" s="262"/>
      <c r="AB49" s="262"/>
      <c r="AC49" s="262"/>
      <c r="AD49" s="262"/>
      <c r="AE49" s="262"/>
      <c r="AF49" s="263"/>
      <c r="AG49" s="72"/>
      <c r="AH49" s="69"/>
    </row>
    <row r="50" spans="1:34" s="68" customFormat="1" ht="13" customHeight="1">
      <c r="A50" s="69"/>
      <c r="B50" s="253"/>
      <c r="C50" s="172" t="s">
        <v>76</v>
      </c>
      <c r="D50" s="172"/>
      <c r="E50" s="77"/>
      <c r="F50" s="264" t="s">
        <v>77</v>
      </c>
      <c r="G50" s="265"/>
      <c r="H50" s="257"/>
      <c r="I50" s="257"/>
      <c r="J50" s="257"/>
      <c r="K50" s="257"/>
      <c r="L50" s="257"/>
      <c r="M50" s="257"/>
      <c r="N50" s="257"/>
      <c r="O50" s="258"/>
      <c r="P50" s="75"/>
      <c r="Q50" s="259" t="s">
        <v>128</v>
      </c>
      <c r="R50" s="266"/>
      <c r="S50" s="260" t="s">
        <v>129</v>
      </c>
      <c r="T50" s="256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3"/>
      <c r="AG50" s="72"/>
      <c r="AH50" s="69"/>
    </row>
    <row r="51" spans="1:34" s="68" customFormat="1" ht="13" customHeight="1">
      <c r="A51" s="69"/>
      <c r="B51" s="253"/>
      <c r="C51" s="177"/>
      <c r="D51" s="177"/>
      <c r="E51" s="77"/>
      <c r="F51" s="267"/>
      <c r="G51" s="265"/>
      <c r="H51" s="268"/>
      <c r="I51" s="268"/>
      <c r="J51" s="268"/>
      <c r="K51" s="268"/>
      <c r="L51" s="268"/>
      <c r="M51" s="268"/>
      <c r="N51" s="268"/>
      <c r="O51" s="269"/>
      <c r="P51" s="270"/>
      <c r="Q51" s="271" t="s">
        <v>103</v>
      </c>
      <c r="R51" s="270"/>
      <c r="S51" s="272" t="s">
        <v>104</v>
      </c>
      <c r="T51" s="261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3"/>
      <c r="AG51" s="72"/>
      <c r="AH51" s="69"/>
    </row>
    <row r="52" spans="1:34" s="68" customFormat="1" ht="1.75" customHeight="1" thickBot="1">
      <c r="A52" s="69"/>
      <c r="B52" s="273"/>
      <c r="C52" s="173"/>
      <c r="D52" s="173"/>
      <c r="E52" s="71"/>
      <c r="F52" s="274"/>
      <c r="G52" s="275"/>
      <c r="H52" s="275"/>
      <c r="I52" s="275"/>
      <c r="J52" s="275"/>
      <c r="K52" s="275"/>
      <c r="L52" s="275"/>
      <c r="M52" s="275"/>
      <c r="N52" s="275"/>
      <c r="O52" s="276"/>
      <c r="P52" s="277"/>
      <c r="Q52" s="203" t="s">
        <v>105</v>
      </c>
      <c r="R52" s="278"/>
      <c r="S52" s="279" t="s">
        <v>78</v>
      </c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1"/>
      <c r="AG52" s="277"/>
      <c r="AH52" s="69"/>
    </row>
    <row r="53" spans="1:34" s="68" customFormat="1" ht="10" customHeight="1" thickBot="1">
      <c r="A53" s="69"/>
      <c r="B53" s="282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5"/>
      <c r="AF53" s="285"/>
      <c r="AG53" s="284"/>
      <c r="AH53" s="69"/>
    </row>
    <row r="54" spans="1:34" s="68" customFormat="1" ht="10" customHeight="1" thickBo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69"/>
    </row>
    <row r="55" spans="1:34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3"/>
      <c r="AB55" s="103"/>
      <c r="AC55" s="103"/>
      <c r="AD55" s="105"/>
      <c r="AE55" s="105"/>
      <c r="AF55" s="105"/>
      <c r="AG55" s="105"/>
      <c r="AH55" s="69"/>
    </row>
    <row r="56" spans="1:34" s="286" customFormat="1" ht="10" customHeight="1" thickBot="1">
      <c r="A56" s="107"/>
      <c r="B56" s="202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5"/>
      <c r="N56" s="355"/>
      <c r="O56" s="355"/>
      <c r="P56" s="355"/>
      <c r="Q56" s="355"/>
      <c r="R56" s="355"/>
      <c r="S56" s="355"/>
      <c r="T56" s="361" t="s">
        <v>53</v>
      </c>
      <c r="U56" s="361"/>
      <c r="V56" s="361"/>
      <c r="W56" s="361"/>
      <c r="X56" s="361"/>
      <c r="Y56" s="361"/>
      <c r="Z56" s="361"/>
      <c r="AA56" s="361"/>
      <c r="AB56" s="361"/>
      <c r="AC56" s="361"/>
      <c r="AD56" s="355"/>
      <c r="AE56" s="355"/>
      <c r="AF56" s="355"/>
      <c r="AG56" s="355"/>
      <c r="AH56" s="287"/>
    </row>
    <row r="57" spans="1:34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5"/>
      <c r="U57" s="115"/>
      <c r="V57" s="115"/>
      <c r="W57" s="115"/>
      <c r="X57" s="115"/>
      <c r="Y57" s="115"/>
      <c r="Z57" s="115"/>
      <c r="AA57" s="114"/>
      <c r="AB57" s="114"/>
      <c r="AC57" s="114"/>
      <c r="AD57" s="115"/>
      <c r="AE57" s="115"/>
      <c r="AF57" s="115"/>
      <c r="AG57" s="115"/>
      <c r="AH57" s="100"/>
    </row>
    <row r="58" spans="1:34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106</v>
      </c>
      <c r="I58" s="96"/>
      <c r="J58" s="108"/>
      <c r="K58" s="118"/>
      <c r="L58" s="109"/>
      <c r="M58" s="355"/>
      <c r="N58" s="110"/>
      <c r="O58" s="121"/>
      <c r="P58" s="288"/>
      <c r="Q58" s="121"/>
      <c r="R58" s="355"/>
      <c r="S58" s="122" t="s">
        <v>54</v>
      </c>
      <c r="T58" s="123" t="s">
        <v>55</v>
      </c>
      <c r="U58" s="124" t="s">
        <v>57</v>
      </c>
      <c r="V58" s="124"/>
      <c r="W58" s="123"/>
      <c r="X58" s="123" t="s">
        <v>59</v>
      </c>
      <c r="Y58" s="289" t="s">
        <v>107</v>
      </c>
      <c r="Z58" s="290" t="s">
        <v>60</v>
      </c>
      <c r="AA58" s="115"/>
      <c r="AB58" s="115"/>
      <c r="AC58" s="115"/>
      <c r="AD58" s="115"/>
      <c r="AE58" s="115"/>
      <c r="AF58" s="115"/>
      <c r="AG58" s="115"/>
      <c r="AH58" s="107"/>
    </row>
    <row r="59" spans="1:34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91">
        <v>1</v>
      </c>
      <c r="I59" s="96"/>
      <c r="J59" s="292"/>
      <c r="K59" s="86"/>
      <c r="L59" s="125"/>
      <c r="M59" s="126"/>
      <c r="N59" s="355"/>
      <c r="O59" s="80"/>
      <c r="P59" s="293"/>
      <c r="Q59" s="80"/>
      <c r="R59" s="80" t="s">
        <v>62</v>
      </c>
      <c r="S59" s="294">
        <v>20</v>
      </c>
      <c r="T59" s="294" t="s">
        <v>63</v>
      </c>
      <c r="U59" s="294" t="s">
        <v>64</v>
      </c>
      <c r="V59" s="294"/>
      <c r="W59" s="127"/>
      <c r="X59" s="294" t="s">
        <v>64</v>
      </c>
      <c r="Y59" s="294" t="s">
        <v>64</v>
      </c>
      <c r="Z59" s="294">
        <v>1</v>
      </c>
      <c r="AA59" s="115"/>
      <c r="AB59" s="115"/>
      <c r="AC59" s="115"/>
      <c r="AD59" s="115"/>
      <c r="AE59" s="115"/>
      <c r="AF59" s="115"/>
      <c r="AG59" s="115"/>
      <c r="AH59" s="111"/>
    </row>
    <row r="60" spans="1:34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95">
        <v>2.25</v>
      </c>
      <c r="I60" s="96"/>
      <c r="J60" s="292"/>
      <c r="K60" s="86"/>
      <c r="L60" s="125"/>
      <c r="M60" s="126"/>
      <c r="N60" s="126"/>
      <c r="O60" s="80"/>
      <c r="P60" s="293"/>
      <c r="Q60" s="80"/>
      <c r="R60" s="80" t="s">
        <v>125</v>
      </c>
      <c r="S60" s="296">
        <v>150</v>
      </c>
      <c r="T60" s="296" t="s">
        <v>65</v>
      </c>
      <c r="U60" s="296" t="s">
        <v>64</v>
      </c>
      <c r="V60" s="296"/>
      <c r="W60" s="128"/>
      <c r="X60" s="296">
        <v>1</v>
      </c>
      <c r="Y60" s="296">
        <v>1</v>
      </c>
      <c r="Z60" s="296">
        <v>1</v>
      </c>
      <c r="AA60" s="115"/>
      <c r="AB60" s="115"/>
      <c r="AC60" s="115"/>
      <c r="AD60" s="115"/>
      <c r="AE60" s="115"/>
      <c r="AF60" s="115"/>
      <c r="AG60" s="115"/>
      <c r="AH60" s="117"/>
    </row>
    <row r="61" spans="1:34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95">
        <v>0.75</v>
      </c>
      <c r="I61" s="96"/>
      <c r="J61" s="297"/>
      <c r="K61" s="86"/>
      <c r="L61" s="129"/>
      <c r="M61" s="130"/>
      <c r="N61" s="126"/>
      <c r="O61" s="81"/>
      <c r="P61" s="293"/>
      <c r="Q61" s="81"/>
      <c r="R61" s="81" t="s">
        <v>66</v>
      </c>
      <c r="S61" s="296">
        <v>20</v>
      </c>
      <c r="T61" s="296" t="s">
        <v>63</v>
      </c>
      <c r="U61" s="296" t="s">
        <v>64</v>
      </c>
      <c r="V61" s="296"/>
      <c r="W61" s="128"/>
      <c r="X61" s="296" t="s">
        <v>64</v>
      </c>
      <c r="Y61" s="296" t="s">
        <v>64</v>
      </c>
      <c r="Z61" s="296">
        <v>1</v>
      </c>
      <c r="AA61" s="115"/>
      <c r="AB61" s="115"/>
      <c r="AC61" s="115"/>
      <c r="AD61" s="115"/>
      <c r="AE61" s="115"/>
      <c r="AF61" s="115"/>
      <c r="AG61" s="115"/>
      <c r="AH61" s="107"/>
    </row>
    <row r="62" spans="1:34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95">
        <v>0.5</v>
      </c>
      <c r="I62" s="96"/>
      <c r="J62" s="298"/>
      <c r="K62" s="86"/>
      <c r="L62" s="131"/>
      <c r="M62" s="132"/>
      <c r="N62" s="130"/>
      <c r="O62" s="133"/>
      <c r="P62" s="293"/>
      <c r="Q62" s="133"/>
      <c r="R62" s="133" t="s">
        <v>67</v>
      </c>
      <c r="S62" s="296">
        <v>100</v>
      </c>
      <c r="T62" s="296" t="s">
        <v>65</v>
      </c>
      <c r="U62" s="296" t="s">
        <v>64</v>
      </c>
      <c r="V62" s="296"/>
      <c r="W62" s="128"/>
      <c r="X62" s="296">
        <v>1</v>
      </c>
      <c r="Y62" s="296">
        <v>1</v>
      </c>
      <c r="Z62" s="296">
        <v>1</v>
      </c>
      <c r="AA62" s="115"/>
      <c r="AB62" s="115"/>
      <c r="AC62" s="115"/>
      <c r="AD62" s="115"/>
      <c r="AE62" s="115"/>
      <c r="AF62" s="115"/>
      <c r="AG62" s="115"/>
      <c r="AH62" s="107"/>
    </row>
    <row r="63" spans="1:34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95">
        <v>8</v>
      </c>
      <c r="I63" s="96"/>
      <c r="J63" s="298"/>
      <c r="K63" s="86"/>
      <c r="L63" s="134"/>
      <c r="M63" s="135"/>
      <c r="N63" s="135"/>
      <c r="O63" s="121"/>
      <c r="P63" s="293"/>
      <c r="Q63" s="121"/>
      <c r="R63" s="82" t="s">
        <v>79</v>
      </c>
      <c r="S63" s="296">
        <v>30</v>
      </c>
      <c r="T63" s="296" t="s">
        <v>65</v>
      </c>
      <c r="U63" s="296" t="s">
        <v>64</v>
      </c>
      <c r="V63" s="296"/>
      <c r="W63" s="128"/>
      <c r="X63" s="296">
        <v>1</v>
      </c>
      <c r="Y63" s="296">
        <v>1</v>
      </c>
      <c r="Z63" s="296">
        <v>1</v>
      </c>
      <c r="AA63" s="115"/>
      <c r="AB63" s="115"/>
      <c r="AC63" s="115"/>
      <c r="AD63" s="115"/>
      <c r="AE63" s="115"/>
      <c r="AF63" s="115"/>
      <c r="AG63" s="115"/>
      <c r="AH63" s="107"/>
    </row>
    <row r="64" spans="1:34" s="106" customFormat="1" ht="10" customHeight="1">
      <c r="A64" s="107"/>
      <c r="B64" s="86"/>
      <c r="C64" s="86"/>
      <c r="D64" s="86"/>
      <c r="E64" s="86"/>
      <c r="F64" s="86"/>
      <c r="G64" s="182" t="s">
        <v>108</v>
      </c>
      <c r="H64" s="295">
        <v>8</v>
      </c>
      <c r="I64" s="96"/>
      <c r="J64" s="298"/>
      <c r="K64" s="86"/>
      <c r="L64" s="136"/>
      <c r="M64" s="137"/>
      <c r="N64" s="137"/>
      <c r="O64" s="83"/>
      <c r="P64" s="293"/>
      <c r="Q64" s="83"/>
      <c r="R64" s="183" t="s">
        <v>108</v>
      </c>
      <c r="S64" s="296">
        <v>20</v>
      </c>
      <c r="T64" s="296" t="s">
        <v>63</v>
      </c>
      <c r="U64" s="296" t="s">
        <v>64</v>
      </c>
      <c r="V64" s="296"/>
      <c r="W64" s="128"/>
      <c r="X64" s="299" t="s">
        <v>64</v>
      </c>
      <c r="Y64" s="296" t="s">
        <v>64</v>
      </c>
      <c r="Z64" s="296">
        <v>1</v>
      </c>
      <c r="AA64" s="115"/>
      <c r="AB64" s="115"/>
      <c r="AC64" s="115"/>
      <c r="AD64" s="115"/>
      <c r="AE64" s="115"/>
      <c r="AF64" s="115"/>
      <c r="AG64" s="115"/>
      <c r="AH64" s="107"/>
    </row>
    <row r="65" spans="1:34" s="106" customFormat="1" ht="10" customHeight="1">
      <c r="A65" s="107"/>
      <c r="B65" s="86"/>
      <c r="C65" s="86"/>
      <c r="D65" s="86"/>
      <c r="E65" s="86"/>
      <c r="F65" s="86"/>
      <c r="G65" s="89" t="s">
        <v>109</v>
      </c>
      <c r="H65" s="295">
        <v>11</v>
      </c>
      <c r="I65" s="96"/>
      <c r="J65" s="298"/>
      <c r="K65" s="86"/>
      <c r="L65" s="138"/>
      <c r="M65" s="139"/>
      <c r="N65" s="137"/>
      <c r="O65" s="121"/>
      <c r="P65" s="293"/>
      <c r="Q65" s="121"/>
      <c r="R65" s="133" t="s">
        <v>109</v>
      </c>
      <c r="S65" s="296">
        <v>50</v>
      </c>
      <c r="T65" s="296" t="s">
        <v>65</v>
      </c>
      <c r="U65" s="296" t="s">
        <v>64</v>
      </c>
      <c r="V65" s="296"/>
      <c r="W65" s="128"/>
      <c r="X65" s="299">
        <v>1</v>
      </c>
      <c r="Y65" s="299">
        <v>1</v>
      </c>
      <c r="Z65" s="296">
        <v>1</v>
      </c>
      <c r="AA65" s="115"/>
      <c r="AB65" s="115"/>
      <c r="AC65" s="115"/>
      <c r="AD65" s="115"/>
      <c r="AE65" s="115"/>
      <c r="AF65" s="115"/>
      <c r="AG65" s="115"/>
      <c r="AH65" s="107"/>
    </row>
    <row r="66" spans="1:34" s="106" customFormat="1" ht="10" customHeight="1">
      <c r="A66" s="107"/>
      <c r="B66" s="86"/>
      <c r="C66" s="86"/>
      <c r="D66" s="86"/>
      <c r="E66" s="86"/>
      <c r="F66" s="86"/>
      <c r="G66" s="92" t="s">
        <v>110</v>
      </c>
      <c r="H66" s="295">
        <v>0</v>
      </c>
      <c r="I66" s="96"/>
      <c r="J66" s="298"/>
      <c r="K66" s="86"/>
      <c r="L66" s="140"/>
      <c r="M66" s="141"/>
      <c r="N66" s="139"/>
      <c r="O66" s="85"/>
      <c r="P66" s="293"/>
      <c r="Q66" s="85"/>
      <c r="R66" s="349" t="s">
        <v>145</v>
      </c>
      <c r="S66" s="299">
        <v>25</v>
      </c>
      <c r="T66" s="296" t="s">
        <v>65</v>
      </c>
      <c r="U66" s="296" t="s">
        <v>64</v>
      </c>
      <c r="V66" s="296"/>
      <c r="W66" s="128"/>
      <c r="X66" s="299" t="s">
        <v>64</v>
      </c>
      <c r="Y66" s="299" t="s">
        <v>64</v>
      </c>
      <c r="Z66" s="296">
        <v>1</v>
      </c>
      <c r="AA66" s="115"/>
      <c r="AB66" s="115"/>
      <c r="AC66" s="115"/>
      <c r="AD66" s="115"/>
      <c r="AE66" s="115"/>
      <c r="AF66" s="115"/>
      <c r="AG66" s="115"/>
      <c r="AH66" s="107"/>
    </row>
    <row r="67" spans="1:34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95">
        <v>4</v>
      </c>
      <c r="I67" s="96"/>
      <c r="J67" s="298"/>
      <c r="K67" s="86"/>
      <c r="L67" s="131"/>
      <c r="M67" s="132"/>
      <c r="N67" s="141"/>
      <c r="O67" s="82"/>
      <c r="P67" s="293"/>
      <c r="Q67" s="82"/>
      <c r="R67" s="301"/>
      <c r="S67" s="299" t="s">
        <v>64</v>
      </c>
      <c r="T67" s="299" t="s">
        <v>64</v>
      </c>
      <c r="U67" s="296" t="s">
        <v>64</v>
      </c>
      <c r="V67" s="296"/>
      <c r="W67" s="128"/>
      <c r="X67" s="299" t="s">
        <v>64</v>
      </c>
      <c r="Y67" s="299" t="s">
        <v>64</v>
      </c>
      <c r="Z67" s="299" t="s">
        <v>64</v>
      </c>
      <c r="AA67" s="115"/>
      <c r="AB67" s="115"/>
      <c r="AC67" s="115"/>
      <c r="AD67" s="115"/>
      <c r="AE67" s="115"/>
      <c r="AF67" s="115"/>
      <c r="AG67" s="115"/>
      <c r="AH67" s="107"/>
    </row>
    <row r="68" spans="1:34" s="106" customFormat="1" ht="10" customHeight="1">
      <c r="A68" s="107"/>
      <c r="B68" s="86"/>
      <c r="C68" s="86"/>
      <c r="D68" s="86"/>
      <c r="E68" s="86"/>
      <c r="F68" s="86"/>
      <c r="G68" s="300" t="s">
        <v>86</v>
      </c>
      <c r="H68" s="295">
        <v>9</v>
      </c>
      <c r="I68" s="96"/>
      <c r="J68" s="298"/>
      <c r="K68" s="86"/>
      <c r="L68" s="142"/>
      <c r="M68" s="143"/>
      <c r="N68" s="132"/>
      <c r="O68" s="144"/>
      <c r="P68" s="293"/>
      <c r="Q68" s="144"/>
      <c r="R68" s="302"/>
      <c r="S68" s="299" t="s">
        <v>64</v>
      </c>
      <c r="T68" s="299" t="s">
        <v>64</v>
      </c>
      <c r="U68" s="296" t="s">
        <v>64</v>
      </c>
      <c r="V68" s="296"/>
      <c r="W68" s="303"/>
      <c r="X68" s="299" t="s">
        <v>64</v>
      </c>
      <c r="Y68" s="299" t="s">
        <v>64</v>
      </c>
      <c r="Z68" s="299" t="s">
        <v>64</v>
      </c>
      <c r="AA68" s="115"/>
      <c r="AB68" s="115"/>
      <c r="AC68" s="115"/>
      <c r="AD68" s="115"/>
      <c r="AE68" s="115"/>
      <c r="AF68" s="115"/>
      <c r="AG68" s="115"/>
      <c r="AH68" s="107"/>
    </row>
    <row r="69" spans="1:34" s="106" customFormat="1" ht="10" customHeight="1">
      <c r="A69" s="107"/>
      <c r="B69" s="86"/>
      <c r="C69" s="86"/>
      <c r="D69" s="86"/>
      <c r="E69" s="86"/>
      <c r="F69" s="86"/>
      <c r="G69" s="350" t="s">
        <v>145</v>
      </c>
      <c r="H69" s="295">
        <v>4</v>
      </c>
      <c r="I69" s="96"/>
      <c r="J69" s="298"/>
      <c r="K69" s="86"/>
      <c r="L69" s="142"/>
      <c r="M69" s="143"/>
      <c r="N69" s="132"/>
      <c r="O69" s="144"/>
      <c r="P69" s="293"/>
      <c r="Q69" s="84"/>
      <c r="R69" s="133" t="s">
        <v>87</v>
      </c>
      <c r="S69" s="296">
        <v>30</v>
      </c>
      <c r="T69" s="296" t="s">
        <v>65</v>
      </c>
      <c r="U69" s="296" t="s">
        <v>64</v>
      </c>
      <c r="V69" s="296"/>
      <c r="W69" s="128"/>
      <c r="X69" s="299">
        <v>1</v>
      </c>
      <c r="Y69" s="296">
        <v>1</v>
      </c>
      <c r="Z69" s="296">
        <v>1</v>
      </c>
      <c r="AA69" s="115"/>
      <c r="AB69" s="115"/>
      <c r="AC69" s="115"/>
      <c r="AD69" s="115"/>
      <c r="AE69" s="115"/>
      <c r="AF69" s="115"/>
      <c r="AG69" s="115"/>
      <c r="AH69" s="107"/>
    </row>
    <row r="70" spans="1:34" s="106" customFormat="1" ht="10" customHeight="1">
      <c r="A70" s="107"/>
      <c r="B70" s="86"/>
      <c r="C70" s="86"/>
      <c r="D70" s="86"/>
      <c r="E70" s="86"/>
      <c r="F70" s="86"/>
      <c r="G70" s="300"/>
      <c r="H70" s="295">
        <v>0</v>
      </c>
      <c r="I70" s="96"/>
      <c r="J70" s="298"/>
      <c r="K70" s="86"/>
      <c r="L70" s="142"/>
      <c r="M70" s="143"/>
      <c r="N70" s="132"/>
      <c r="O70" s="144"/>
      <c r="P70" s="293"/>
      <c r="Q70" s="84"/>
      <c r="R70" s="301" t="s">
        <v>86</v>
      </c>
      <c r="S70" s="296">
        <v>30</v>
      </c>
      <c r="T70" s="296" t="s">
        <v>65</v>
      </c>
      <c r="U70" s="296" t="s">
        <v>64</v>
      </c>
      <c r="V70" s="296"/>
      <c r="W70" s="128"/>
      <c r="X70" s="299">
        <v>1</v>
      </c>
      <c r="Y70" s="296">
        <v>1</v>
      </c>
      <c r="Z70" s="296">
        <v>1</v>
      </c>
      <c r="AA70" s="115"/>
      <c r="AB70" s="115"/>
      <c r="AC70" s="115"/>
      <c r="AD70" s="115"/>
      <c r="AE70" s="115"/>
      <c r="AF70" s="115"/>
      <c r="AG70" s="115"/>
      <c r="AH70" s="107"/>
    </row>
    <row r="71" spans="1:34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95">
        <v>10</v>
      </c>
      <c r="I71" s="96"/>
      <c r="J71" s="298"/>
      <c r="K71" s="86"/>
      <c r="L71" s="142"/>
      <c r="M71" s="143"/>
      <c r="N71" s="132"/>
      <c r="O71" s="144"/>
      <c r="P71" s="293"/>
      <c r="Q71" s="144"/>
      <c r="R71" s="83" t="s">
        <v>80</v>
      </c>
      <c r="S71" s="296">
        <v>50</v>
      </c>
      <c r="T71" s="296" t="s">
        <v>65</v>
      </c>
      <c r="U71" s="296" t="s">
        <v>64</v>
      </c>
      <c r="V71" s="296"/>
      <c r="W71" s="128"/>
      <c r="X71" s="299">
        <v>1</v>
      </c>
      <c r="Y71" s="296">
        <v>1</v>
      </c>
      <c r="Z71" s="296">
        <v>1</v>
      </c>
      <c r="AA71" s="115"/>
      <c r="AB71" s="115"/>
      <c r="AC71" s="115"/>
      <c r="AD71" s="115"/>
      <c r="AE71" s="115"/>
      <c r="AF71" s="115"/>
      <c r="AG71" s="115"/>
      <c r="AH71" s="107"/>
    </row>
    <row r="72" spans="1:34" s="106" customFormat="1" ht="10" customHeight="1">
      <c r="A72" s="107"/>
      <c r="B72" s="86"/>
      <c r="C72" s="86"/>
      <c r="D72" s="86"/>
      <c r="E72" s="86"/>
      <c r="F72" s="86"/>
      <c r="G72" s="180"/>
      <c r="H72" s="295">
        <v>0</v>
      </c>
      <c r="I72" s="96"/>
      <c r="J72" s="298"/>
      <c r="K72" s="86"/>
      <c r="L72" s="142"/>
      <c r="M72" s="143"/>
      <c r="N72" s="132"/>
      <c r="O72" s="144"/>
      <c r="P72" s="293"/>
      <c r="Q72" s="84"/>
      <c r="R72" s="184"/>
      <c r="S72" s="299" t="s">
        <v>64</v>
      </c>
      <c r="T72" s="299" t="s">
        <v>64</v>
      </c>
      <c r="U72" s="296" t="s">
        <v>64</v>
      </c>
      <c r="V72" s="296"/>
      <c r="W72" s="303"/>
      <c r="X72" s="299" t="s">
        <v>64</v>
      </c>
      <c r="Y72" s="299" t="s">
        <v>64</v>
      </c>
      <c r="Z72" s="299" t="s">
        <v>64</v>
      </c>
      <c r="AA72" s="115"/>
      <c r="AB72" s="115"/>
      <c r="AC72" s="115"/>
      <c r="AD72" s="115"/>
      <c r="AE72" s="115"/>
      <c r="AF72" s="115"/>
      <c r="AG72" s="115"/>
      <c r="AH72" s="107"/>
    </row>
    <row r="73" spans="1:34" s="106" customFormat="1" ht="10" customHeight="1">
      <c r="A73" s="107"/>
      <c r="B73" s="86"/>
      <c r="C73" s="86"/>
      <c r="D73" s="86"/>
      <c r="E73" s="304"/>
      <c r="F73" s="304"/>
      <c r="G73" s="329"/>
      <c r="H73" s="295">
        <v>0</v>
      </c>
      <c r="I73" s="96"/>
      <c r="J73" s="298"/>
      <c r="K73" s="86"/>
      <c r="L73" s="142"/>
      <c r="M73" s="143"/>
      <c r="N73" s="132"/>
      <c r="O73" s="144"/>
      <c r="P73" s="293"/>
      <c r="Q73" s="84"/>
      <c r="R73" s="330"/>
      <c r="S73" s="299" t="s">
        <v>64</v>
      </c>
      <c r="T73" s="299" t="s">
        <v>64</v>
      </c>
      <c r="U73" s="296" t="s">
        <v>64</v>
      </c>
      <c r="V73" s="296"/>
      <c r="W73" s="128"/>
      <c r="X73" s="299" t="s">
        <v>64</v>
      </c>
      <c r="Y73" s="299" t="s">
        <v>64</v>
      </c>
      <c r="Z73" s="299" t="s">
        <v>64</v>
      </c>
      <c r="AA73" s="115"/>
      <c r="AB73" s="115"/>
      <c r="AC73" s="115"/>
      <c r="AD73" s="115"/>
      <c r="AE73" s="115"/>
      <c r="AF73" s="115"/>
      <c r="AG73" s="115"/>
      <c r="AH73" s="107"/>
    </row>
    <row r="74" spans="1:34" s="106" customFormat="1" ht="10" customHeight="1">
      <c r="A74" s="107"/>
      <c r="B74" s="86"/>
      <c r="C74" s="86"/>
      <c r="D74" s="86"/>
      <c r="E74" s="86"/>
      <c r="F74" s="86"/>
      <c r="G74" s="94" t="s">
        <v>111</v>
      </c>
      <c r="H74" s="295">
        <v>8</v>
      </c>
      <c r="I74" s="96"/>
      <c r="J74" s="298"/>
      <c r="K74" s="86"/>
      <c r="L74" s="142"/>
      <c r="M74" s="143"/>
      <c r="N74" s="132"/>
      <c r="O74" s="144"/>
      <c r="P74" s="293"/>
      <c r="Q74" s="84"/>
      <c r="R74" s="84" t="s">
        <v>111</v>
      </c>
      <c r="S74" s="296">
        <v>20</v>
      </c>
      <c r="T74" s="296" t="s">
        <v>63</v>
      </c>
      <c r="U74" s="296" t="s">
        <v>64</v>
      </c>
      <c r="V74" s="296"/>
      <c r="W74" s="128"/>
      <c r="X74" s="299" t="s">
        <v>64</v>
      </c>
      <c r="Y74" s="299" t="s">
        <v>64</v>
      </c>
      <c r="Z74" s="296">
        <v>1</v>
      </c>
      <c r="AA74" s="115"/>
      <c r="AB74" s="115"/>
      <c r="AC74" s="115"/>
      <c r="AD74" s="115"/>
      <c r="AE74" s="115"/>
      <c r="AF74" s="115"/>
      <c r="AG74" s="115"/>
      <c r="AH74" s="107"/>
    </row>
    <row r="75" spans="1:34" s="106" customFormat="1" ht="10" customHeight="1">
      <c r="A75" s="107"/>
      <c r="B75" s="86"/>
      <c r="C75" s="86"/>
      <c r="D75" s="86"/>
      <c r="E75" s="86"/>
      <c r="F75" s="86"/>
      <c r="G75" s="94"/>
      <c r="H75" s="295"/>
      <c r="I75" s="96"/>
      <c r="J75" s="298"/>
      <c r="K75" s="86"/>
      <c r="L75" s="145"/>
      <c r="M75" s="146"/>
      <c r="N75" s="126"/>
      <c r="O75" s="84"/>
      <c r="P75" s="293"/>
      <c r="Q75" s="121"/>
      <c r="R75" s="84"/>
      <c r="S75" s="296"/>
      <c r="T75" s="296"/>
      <c r="U75" s="296"/>
      <c r="V75" s="296"/>
      <c r="W75" s="128"/>
      <c r="X75" s="296"/>
      <c r="Y75" s="296"/>
      <c r="Z75" s="296"/>
      <c r="AA75" s="115"/>
      <c r="AB75" s="115"/>
      <c r="AC75" s="115"/>
      <c r="AD75" s="115"/>
      <c r="AE75" s="115"/>
      <c r="AF75" s="115"/>
      <c r="AG75" s="115"/>
      <c r="AH75" s="107"/>
    </row>
    <row r="76" spans="1:34" s="106" customFormat="1" ht="10" customHeight="1">
      <c r="A76" s="107"/>
      <c r="B76" s="86"/>
      <c r="C76" s="86"/>
      <c r="D76" s="86"/>
      <c r="E76" s="86"/>
      <c r="F76" s="86"/>
      <c r="G76" s="179" t="s">
        <v>112</v>
      </c>
      <c r="H76" s="295">
        <v>0</v>
      </c>
      <c r="I76" s="96"/>
      <c r="J76" s="298"/>
      <c r="K76" s="86"/>
      <c r="L76" s="145"/>
      <c r="M76" s="146"/>
      <c r="N76" s="126"/>
      <c r="O76" s="84"/>
      <c r="P76" s="293"/>
      <c r="Q76" s="121"/>
      <c r="R76" s="144" t="s">
        <v>112</v>
      </c>
      <c r="S76" s="299" t="s">
        <v>64</v>
      </c>
      <c r="T76" s="299" t="s">
        <v>64</v>
      </c>
      <c r="U76" s="296" t="s">
        <v>64</v>
      </c>
      <c r="V76" s="296"/>
      <c r="W76" s="303"/>
      <c r="X76" s="299" t="s">
        <v>64</v>
      </c>
      <c r="Y76" s="299" t="s">
        <v>64</v>
      </c>
      <c r="Z76" s="299" t="s">
        <v>64</v>
      </c>
      <c r="AA76" s="115"/>
      <c r="AB76" s="115"/>
      <c r="AC76" s="115"/>
      <c r="AD76" s="115"/>
      <c r="AE76" s="115"/>
      <c r="AF76" s="115"/>
      <c r="AG76" s="115"/>
      <c r="AH76" s="107"/>
    </row>
    <row r="77" spans="1:34" s="106" customFormat="1" ht="10" customHeight="1">
      <c r="A77" s="107"/>
      <c r="B77" s="86"/>
      <c r="C77" s="86"/>
      <c r="D77" s="86"/>
      <c r="E77" s="86"/>
      <c r="F77" s="86"/>
      <c r="G77" s="305" t="s">
        <v>130</v>
      </c>
      <c r="H77" s="295">
        <v>4</v>
      </c>
      <c r="I77" s="96"/>
      <c r="J77" s="298"/>
      <c r="K77" s="86"/>
      <c r="L77" s="145"/>
      <c r="M77" s="146"/>
      <c r="N77" s="126"/>
      <c r="O77" s="84"/>
      <c r="P77" s="293"/>
      <c r="Q77" s="121"/>
      <c r="R77" s="306" t="s">
        <v>130</v>
      </c>
      <c r="S77" s="296">
        <v>10</v>
      </c>
      <c r="T77" s="296" t="s">
        <v>63</v>
      </c>
      <c r="U77" s="296" t="s">
        <v>64</v>
      </c>
      <c r="V77" s="296"/>
      <c r="W77" s="303"/>
      <c r="X77" s="299" t="s">
        <v>64</v>
      </c>
      <c r="Y77" s="299" t="s">
        <v>64</v>
      </c>
      <c r="Z77" s="299">
        <v>1</v>
      </c>
      <c r="AA77" s="115"/>
      <c r="AB77" s="115"/>
      <c r="AC77" s="115"/>
      <c r="AD77" s="115"/>
      <c r="AE77" s="115"/>
      <c r="AF77" s="115"/>
      <c r="AG77" s="115"/>
      <c r="AH77" s="107"/>
    </row>
    <row r="78" spans="1:34" s="106" customFormat="1" ht="10" customHeight="1">
      <c r="A78" s="107"/>
      <c r="B78" s="86"/>
      <c r="C78" s="86"/>
      <c r="D78" s="86"/>
      <c r="E78" s="86"/>
      <c r="F78" s="86"/>
      <c r="G78" s="307" t="s">
        <v>113</v>
      </c>
      <c r="H78" s="295">
        <v>0</v>
      </c>
      <c r="I78" s="96"/>
      <c r="J78" s="298"/>
      <c r="K78" s="86"/>
      <c r="L78" s="145"/>
      <c r="M78" s="146"/>
      <c r="N78" s="126"/>
      <c r="O78" s="84"/>
      <c r="P78" s="293"/>
      <c r="Q78" s="121"/>
      <c r="R78" s="308" t="s">
        <v>113</v>
      </c>
      <c r="S78" s="296">
        <v>0</v>
      </c>
      <c r="T78" s="296" t="s">
        <v>63</v>
      </c>
      <c r="U78" s="296" t="s">
        <v>64</v>
      </c>
      <c r="V78" s="296"/>
      <c r="W78" s="128"/>
      <c r="X78" s="351" t="s">
        <v>64</v>
      </c>
      <c r="Y78" s="351" t="s">
        <v>64</v>
      </c>
      <c r="Z78" s="352" t="s">
        <v>64</v>
      </c>
      <c r="AA78" s="115"/>
      <c r="AB78" s="115"/>
      <c r="AC78" s="115"/>
      <c r="AD78" s="115"/>
      <c r="AE78" s="115"/>
      <c r="AF78" s="115"/>
      <c r="AG78" s="115"/>
      <c r="AH78" s="107"/>
    </row>
    <row r="79" spans="1:34" s="106" customFormat="1" ht="1.75" customHeight="1" thickBot="1">
      <c r="A79" s="107"/>
      <c r="B79" s="86"/>
      <c r="C79" s="86"/>
      <c r="D79" s="86"/>
      <c r="E79" s="86"/>
      <c r="F79" s="86"/>
      <c r="G79" s="181" t="s">
        <v>81</v>
      </c>
      <c r="H79" s="309">
        <v>0</v>
      </c>
      <c r="I79" s="96"/>
      <c r="J79" s="298"/>
      <c r="K79" s="86"/>
      <c r="L79" s="145"/>
      <c r="M79" s="146"/>
      <c r="N79" s="126"/>
      <c r="O79" s="121"/>
      <c r="P79" s="293"/>
      <c r="Q79" s="121"/>
      <c r="R79" s="185" t="s">
        <v>81</v>
      </c>
      <c r="S79" s="310">
        <v>0</v>
      </c>
      <c r="T79" s="311" t="s">
        <v>121</v>
      </c>
      <c r="U79" s="310" t="s">
        <v>64</v>
      </c>
      <c r="V79" s="310"/>
      <c r="W79" s="312"/>
      <c r="X79" s="311" t="s">
        <v>64</v>
      </c>
      <c r="Y79" s="311" t="s">
        <v>64</v>
      </c>
      <c r="Z79" s="310" t="s">
        <v>64</v>
      </c>
      <c r="AA79" s="115"/>
      <c r="AB79" s="115"/>
      <c r="AC79" s="115"/>
      <c r="AD79" s="115"/>
      <c r="AE79" s="115"/>
      <c r="AF79" s="115"/>
      <c r="AG79" s="115"/>
      <c r="AH79" s="107"/>
    </row>
    <row r="80" spans="1:34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50"/>
      <c r="U80" s="149"/>
      <c r="V80" s="149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07"/>
    </row>
    <row r="81" spans="1:35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5"/>
      <c r="Q81" s="110"/>
      <c r="R81" s="355"/>
      <c r="S81" s="355"/>
      <c r="T81" s="355"/>
      <c r="U81" s="110"/>
      <c r="V81" s="110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147"/>
    </row>
    <row r="82" spans="1:35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5"/>
      <c r="O82" s="355"/>
      <c r="P82" s="355"/>
      <c r="Q82" s="110"/>
      <c r="R82" s="355"/>
      <c r="S82" s="110"/>
      <c r="T82" s="313" t="s">
        <v>54</v>
      </c>
      <c r="U82" s="110"/>
      <c r="V82" s="110"/>
      <c r="W82" s="313" t="s">
        <v>57</v>
      </c>
      <c r="X82" s="110" t="s">
        <v>69</v>
      </c>
      <c r="Y82" s="110"/>
      <c r="Z82" s="313" t="s">
        <v>107</v>
      </c>
      <c r="AA82" s="110"/>
      <c r="AB82" s="110"/>
      <c r="AC82" s="110"/>
      <c r="AD82" s="110"/>
      <c r="AE82" s="110"/>
      <c r="AF82" s="110"/>
      <c r="AG82" s="110"/>
      <c r="AH82" s="151"/>
    </row>
    <row r="83" spans="1:35" s="153" customFormat="1" ht="10">
      <c r="A83" s="151"/>
      <c r="B83" s="95"/>
      <c r="C83" s="95"/>
      <c r="D83" s="95"/>
      <c r="E83" s="95"/>
      <c r="F83" s="108"/>
      <c r="G83" s="91" t="s">
        <v>114</v>
      </c>
      <c r="H83" s="314"/>
      <c r="I83" s="96"/>
      <c r="J83" s="96"/>
      <c r="K83" s="96"/>
      <c r="L83" s="113"/>
      <c r="M83" s="110"/>
      <c r="N83" s="110"/>
      <c r="O83" s="110"/>
      <c r="P83" s="110"/>
      <c r="Q83" s="110"/>
      <c r="R83" s="355"/>
      <c r="S83" s="110"/>
      <c r="T83" s="313" t="s">
        <v>55</v>
      </c>
      <c r="U83" s="110"/>
      <c r="V83" s="110"/>
      <c r="W83" s="313" t="s">
        <v>58</v>
      </c>
      <c r="X83" s="110" t="s">
        <v>70</v>
      </c>
      <c r="Y83" s="110"/>
      <c r="Z83" s="313" t="s">
        <v>60</v>
      </c>
      <c r="AA83" s="110"/>
      <c r="AB83" s="110"/>
      <c r="AC83" s="110"/>
      <c r="AD83" s="110"/>
      <c r="AE83" s="110"/>
      <c r="AF83" s="110"/>
      <c r="AG83" s="110"/>
      <c r="AH83" s="151"/>
    </row>
    <row r="84" spans="1:35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15"/>
      <c r="R84" s="355"/>
      <c r="S84" s="110"/>
      <c r="T84" s="313" t="s">
        <v>56</v>
      </c>
      <c r="U84" s="315"/>
      <c r="V84" s="315"/>
      <c r="W84" s="313" t="s">
        <v>59</v>
      </c>
      <c r="X84" s="110" t="s">
        <v>71</v>
      </c>
      <c r="Y84" s="110"/>
      <c r="Z84" s="313" t="s">
        <v>61</v>
      </c>
      <c r="AA84" s="110"/>
      <c r="AB84" s="110"/>
      <c r="AC84" s="110"/>
      <c r="AD84" s="110"/>
      <c r="AE84" s="110"/>
      <c r="AF84" s="110"/>
      <c r="AG84" s="110"/>
      <c r="AH84" s="151"/>
      <c r="AI84" s="156"/>
    </row>
    <row r="85" spans="1:35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5"/>
      <c r="S85" s="110"/>
      <c r="T85" s="355"/>
      <c r="U85" s="110"/>
      <c r="V85" s="110"/>
      <c r="W85" s="110"/>
      <c r="X85" s="355"/>
      <c r="Y85" s="110"/>
      <c r="Z85" s="110"/>
      <c r="AA85" s="110"/>
      <c r="AB85" s="110"/>
      <c r="AC85" s="110"/>
      <c r="AD85" s="110"/>
      <c r="AE85" s="110"/>
      <c r="AF85" s="110"/>
      <c r="AG85" s="110"/>
      <c r="AH85" s="157"/>
      <c r="AI85" s="159"/>
    </row>
    <row r="86" spans="1:35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5"/>
      <c r="S86" s="110"/>
      <c r="T86" s="361" t="s">
        <v>72</v>
      </c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55"/>
      <c r="AF86" s="355"/>
      <c r="AG86" s="355"/>
      <c r="AH86" s="151"/>
      <c r="AI86" s="159"/>
    </row>
    <row r="87" spans="1:35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0"/>
    </row>
    <row r="88" spans="1:35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96"/>
    </row>
    <row r="89" spans="1:35" s="4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68" customFormat="1">
      <c r="A90" s="78"/>
      <c r="C90" s="78"/>
      <c r="D90" s="78"/>
      <c r="E90" s="78"/>
      <c r="F90" s="78"/>
      <c r="G90" s="78"/>
      <c r="H90" s="78"/>
      <c r="K90" s="78"/>
      <c r="Q90" s="78"/>
      <c r="W90" s="78"/>
      <c r="AD90" s="78"/>
      <c r="AH90" s="78"/>
    </row>
    <row r="91" spans="1:35" s="68" customFormat="1">
      <c r="R91" s="79"/>
      <c r="S91" s="79"/>
      <c r="T91" s="79"/>
      <c r="U91" s="79"/>
      <c r="V91" s="79"/>
      <c r="X91" s="79"/>
      <c r="Y91" s="79"/>
      <c r="Z91" s="79"/>
      <c r="AA91" s="79"/>
      <c r="AB91" s="79"/>
      <c r="AC91" s="79"/>
    </row>
    <row r="92" spans="1:35" s="68" customFormat="1">
      <c r="R92" s="79"/>
      <c r="S92" s="79"/>
      <c r="T92" s="79"/>
      <c r="U92" s="79"/>
      <c r="V92" s="79"/>
      <c r="X92" s="79"/>
      <c r="Y92" s="79"/>
      <c r="Z92" s="79"/>
      <c r="AA92" s="79"/>
      <c r="AB92" s="79"/>
      <c r="AC92" s="79"/>
    </row>
    <row r="93" spans="1:35" s="68" customFormat="1">
      <c r="R93" s="79"/>
      <c r="S93" s="79"/>
      <c r="T93" s="79"/>
      <c r="U93" s="79"/>
      <c r="V93" s="79"/>
      <c r="X93" s="79"/>
      <c r="Y93" s="79"/>
      <c r="Z93" s="79"/>
      <c r="AA93" s="79"/>
      <c r="AB93" s="79"/>
      <c r="AC93" s="79"/>
    </row>
    <row r="94" spans="1:35" s="68" customFormat="1">
      <c r="R94" s="79"/>
      <c r="S94" s="79"/>
      <c r="T94" s="79"/>
      <c r="U94" s="79"/>
      <c r="V94" s="79"/>
      <c r="X94" s="79"/>
      <c r="Y94" s="79"/>
      <c r="Z94" s="79"/>
      <c r="AA94" s="79"/>
      <c r="AB94" s="79"/>
      <c r="AC94" s="79"/>
    </row>
    <row r="95" spans="1:35" s="68" customFormat="1">
      <c r="R95" s="79"/>
      <c r="S95" s="79"/>
      <c r="T95" s="79"/>
      <c r="U95" s="79"/>
      <c r="V95" s="79"/>
      <c r="X95" s="79"/>
      <c r="Y95" s="79"/>
      <c r="Z95" s="79"/>
      <c r="AA95" s="79"/>
      <c r="AB95" s="79"/>
      <c r="AC95" s="79"/>
    </row>
    <row r="96" spans="1:35" s="68" customFormat="1">
      <c r="R96" s="79"/>
      <c r="S96" s="79"/>
      <c r="T96" s="79"/>
      <c r="U96" s="79"/>
      <c r="V96" s="79"/>
      <c r="X96" s="79"/>
      <c r="Y96" s="79"/>
      <c r="Z96" s="79"/>
      <c r="AA96" s="79"/>
      <c r="AB96" s="79"/>
      <c r="AC96" s="79"/>
    </row>
    <row r="97" spans="1:34" s="68" customFormat="1">
      <c r="R97" s="79"/>
      <c r="S97" s="79"/>
      <c r="T97" s="79"/>
      <c r="U97" s="79"/>
      <c r="V97" s="79"/>
      <c r="X97" s="79"/>
      <c r="Y97" s="79"/>
      <c r="Z97" s="79"/>
      <c r="AA97" s="79"/>
      <c r="AB97" s="79"/>
      <c r="AC97" s="79"/>
    </row>
    <row r="98" spans="1:34" s="68" customFormat="1"/>
    <row r="99" spans="1:34" s="68" customFormat="1"/>
    <row r="100" spans="1:34" s="68" customFormat="1"/>
    <row r="101" spans="1:34" s="68" customFormat="1"/>
    <row r="102" spans="1:34" s="68" customFormat="1"/>
    <row r="103" spans="1:34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</row>
    <row r="104" spans="1:34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</row>
    <row r="105" spans="1:34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K107" s="68"/>
      <c r="Q107" s="68"/>
      <c r="W107" s="68"/>
      <c r="AD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K108" s="68"/>
      <c r="Q108" s="68"/>
      <c r="W108" s="68"/>
      <c r="AD108" s="68"/>
      <c r="AH108" s="68"/>
    </row>
  </sheetData>
  <mergeCells count="115">
    <mergeCell ref="AE7:AG7"/>
    <mergeCell ref="H22:H25"/>
    <mergeCell ref="I22:I25"/>
    <mergeCell ref="AB22:AB25"/>
    <mergeCell ref="AB27:AB30"/>
    <mergeCell ref="Y27:Y30"/>
    <mergeCell ref="Z27:Z30"/>
    <mergeCell ref="S22:S25"/>
    <mergeCell ref="AA27:AA30"/>
    <mergeCell ref="X22:X25"/>
    <mergeCell ref="Z22:Z25"/>
    <mergeCell ref="AA22:AA25"/>
    <mergeCell ref="R26:V26"/>
    <mergeCell ref="AA11:AA14"/>
    <mergeCell ref="AB11:AB14"/>
    <mergeCell ref="X16:X19"/>
    <mergeCell ref="T18:V19"/>
    <mergeCell ref="Y11:Y14"/>
    <mergeCell ref="Z11:Z14"/>
    <mergeCell ref="Y16:Y19"/>
    <mergeCell ref="Z16:Z19"/>
    <mergeCell ref="AA16:AA19"/>
    <mergeCell ref="R9:V10"/>
    <mergeCell ref="X11:X14"/>
    <mergeCell ref="R7:V7"/>
    <mergeCell ref="R15:V15"/>
    <mergeCell ref="S11:S14"/>
    <mergeCell ref="U11:U14"/>
    <mergeCell ref="T11:T14"/>
    <mergeCell ref="V11:V14"/>
    <mergeCell ref="R11:R14"/>
    <mergeCell ref="X7:AC7"/>
    <mergeCell ref="B2:B5"/>
    <mergeCell ref="F7:J7"/>
    <mergeCell ref="L7:P7"/>
    <mergeCell ref="L11:L14"/>
    <mergeCell ref="M11:M14"/>
    <mergeCell ref="N11:N14"/>
    <mergeCell ref="P11:P14"/>
    <mergeCell ref="O11:O14"/>
    <mergeCell ref="F11:J12"/>
    <mergeCell ref="F13:J13"/>
    <mergeCell ref="AC11:AC14"/>
    <mergeCell ref="X15:AC15"/>
    <mergeCell ref="L27:L30"/>
    <mergeCell ref="R31:V31"/>
    <mergeCell ref="R27:V30"/>
    <mergeCell ref="F31:J31"/>
    <mergeCell ref="N27:N30"/>
    <mergeCell ref="L26:P26"/>
    <mergeCell ref="AB16:AB19"/>
    <mergeCell ref="Y22:Y25"/>
    <mergeCell ref="F20:J21"/>
    <mergeCell ref="L20:P21"/>
    <mergeCell ref="P22:P25"/>
    <mergeCell ref="L16:L19"/>
    <mergeCell ref="M16:M19"/>
    <mergeCell ref="U22:U25"/>
    <mergeCell ref="O16:O19"/>
    <mergeCell ref="P16:P19"/>
    <mergeCell ref="R16:V17"/>
    <mergeCell ref="R20:V21"/>
    <mergeCell ref="N16:N19"/>
    <mergeCell ref="R18:S19"/>
    <mergeCell ref="F22:F25"/>
    <mergeCell ref="F32:J35"/>
    <mergeCell ref="F36:J38"/>
    <mergeCell ref="F14:J14"/>
    <mergeCell ref="F15:J15"/>
    <mergeCell ref="F16:F19"/>
    <mergeCell ref="G16:G19"/>
    <mergeCell ref="H16:H19"/>
    <mergeCell ref="I16:I19"/>
    <mergeCell ref="J16:J19"/>
    <mergeCell ref="F26:J26"/>
    <mergeCell ref="J27:J30"/>
    <mergeCell ref="F27:F30"/>
    <mergeCell ref="G27:G30"/>
    <mergeCell ref="H27:H30"/>
    <mergeCell ref="I27:I30"/>
    <mergeCell ref="AC16:AC19"/>
    <mergeCell ref="X20:AC21"/>
    <mergeCell ref="AC22:AC25"/>
    <mergeCell ref="D24:D25"/>
    <mergeCell ref="X26:AC26"/>
    <mergeCell ref="AC27:AC30"/>
    <mergeCell ref="X31:AC31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D30:D31"/>
    <mergeCell ref="D27:D29"/>
    <mergeCell ref="O27:O30"/>
    <mergeCell ref="M27:M30"/>
    <mergeCell ref="L31:P31"/>
    <mergeCell ref="X27:X30"/>
    <mergeCell ref="P27:P30"/>
    <mergeCell ref="T56:AC56"/>
    <mergeCell ref="T86:AD86"/>
    <mergeCell ref="L32:P39"/>
    <mergeCell ref="R32:R35"/>
    <mergeCell ref="S32:S35"/>
    <mergeCell ref="T32:T35"/>
    <mergeCell ref="U32:U35"/>
    <mergeCell ref="V32:V35"/>
    <mergeCell ref="X32:AC35"/>
    <mergeCell ref="R36:V38"/>
    <mergeCell ref="X36:AC38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2" sqref="B22"/>
    </sheetView>
  </sheetViews>
  <sheetFormatPr baseColWidth="10" defaultColWidth="8.83203125" defaultRowHeight="12" x14ac:dyDescent="0"/>
  <sheetData>
    <row r="1" spans="1:9" ht="15">
      <c r="A1" s="317"/>
      <c r="B1" s="196" t="s">
        <v>131</v>
      </c>
      <c r="C1" s="339"/>
      <c r="D1" s="339"/>
      <c r="E1" s="339"/>
      <c r="F1" s="339"/>
      <c r="G1" s="339"/>
      <c r="H1" s="339"/>
      <c r="I1" s="339"/>
    </row>
    <row r="2" spans="1:9" ht="15">
      <c r="A2" s="317"/>
      <c r="B2" s="196" t="str">
        <f>Graphic!D3</f>
        <v>Okinawa Convention Center, Okinawa, Japan</v>
      </c>
      <c r="C2" s="339"/>
      <c r="D2" s="339"/>
      <c r="E2" s="339"/>
      <c r="F2" s="339"/>
      <c r="G2" s="339"/>
      <c r="H2" s="339"/>
      <c r="I2" s="339"/>
    </row>
    <row r="3" spans="1:9" ht="15">
      <c r="A3" s="317"/>
      <c r="B3" s="196" t="str">
        <f>Graphic!D4</f>
        <v>September 18-22, 2011</v>
      </c>
      <c r="C3" s="339"/>
      <c r="D3" s="339"/>
      <c r="E3" s="339"/>
      <c r="F3" s="339"/>
      <c r="G3" s="339"/>
      <c r="H3" s="339"/>
      <c r="I3" s="339"/>
    </row>
    <row r="4" spans="1:9" ht="15">
      <c r="A4" s="317"/>
      <c r="B4" s="196"/>
      <c r="C4" s="339"/>
      <c r="D4" s="339"/>
      <c r="E4" s="339"/>
      <c r="F4" s="339"/>
      <c r="G4" s="339"/>
      <c r="H4" s="339"/>
      <c r="I4" s="339"/>
    </row>
    <row r="5" spans="1:9" ht="15">
      <c r="A5" s="317" t="s">
        <v>115</v>
      </c>
      <c r="B5" s="196"/>
      <c r="C5" s="339"/>
      <c r="D5" s="339"/>
      <c r="E5" s="339"/>
      <c r="F5" s="339"/>
      <c r="G5" s="339"/>
      <c r="H5" s="339"/>
      <c r="I5" s="339"/>
    </row>
    <row r="6" spans="1:9" ht="15">
      <c r="A6" s="317"/>
      <c r="B6" s="339"/>
      <c r="C6" s="339"/>
      <c r="D6" s="339"/>
      <c r="E6" s="339"/>
      <c r="F6" s="339"/>
      <c r="G6" s="339"/>
      <c r="H6" s="339"/>
      <c r="I6" s="339"/>
    </row>
    <row r="7" spans="1:9" ht="15">
      <c r="A7" s="317"/>
      <c r="C7" s="339"/>
      <c r="D7" s="339"/>
      <c r="E7" s="339"/>
      <c r="F7" s="339"/>
      <c r="G7" s="339"/>
      <c r="H7" s="339"/>
      <c r="I7" s="339"/>
    </row>
    <row r="8" spans="1:9" ht="15">
      <c r="A8" s="317"/>
      <c r="B8" s="196" t="s">
        <v>160</v>
      </c>
      <c r="C8" s="339"/>
      <c r="D8" s="339"/>
      <c r="E8" s="339"/>
      <c r="F8" s="339"/>
      <c r="G8" s="339"/>
      <c r="H8" s="339"/>
      <c r="I8" s="339"/>
    </row>
    <row r="9" spans="1:9" ht="15">
      <c r="A9" s="317"/>
      <c r="B9" s="196" t="s">
        <v>178</v>
      </c>
      <c r="C9" s="339"/>
      <c r="D9" s="339"/>
      <c r="E9" s="339"/>
      <c r="F9" s="339"/>
      <c r="G9" s="339"/>
      <c r="H9" s="339"/>
      <c r="I9" s="339"/>
    </row>
    <row r="10" spans="1:9" ht="15">
      <c r="A10" s="317"/>
      <c r="B10" s="336" t="s">
        <v>175</v>
      </c>
      <c r="C10" s="339"/>
      <c r="D10" s="339"/>
      <c r="E10" s="339"/>
      <c r="F10" s="339"/>
      <c r="G10" s="339"/>
      <c r="H10" s="339"/>
      <c r="I10" s="339"/>
    </row>
    <row r="11" spans="1:9" ht="15">
      <c r="A11" s="317"/>
      <c r="B11" s="196" t="s">
        <v>174</v>
      </c>
      <c r="C11" s="339"/>
      <c r="D11" s="339"/>
      <c r="E11" s="339"/>
      <c r="F11" s="339"/>
      <c r="G11" s="339"/>
      <c r="H11" s="339"/>
      <c r="I11" s="339"/>
    </row>
    <row r="12" spans="1:9" ht="15">
      <c r="A12" s="317"/>
      <c r="B12" s="196" t="s">
        <v>176</v>
      </c>
      <c r="C12" s="339"/>
      <c r="D12" s="339"/>
      <c r="E12" s="339"/>
      <c r="F12" s="339"/>
      <c r="G12" s="339"/>
      <c r="H12" s="339"/>
      <c r="I12" s="339"/>
    </row>
    <row r="13" spans="1:9" ht="15">
      <c r="A13" s="339"/>
      <c r="B13" s="339"/>
      <c r="C13" s="339"/>
      <c r="D13" s="339"/>
      <c r="E13" s="339"/>
      <c r="F13" s="339"/>
      <c r="G13" s="339"/>
      <c r="H13" s="339"/>
      <c r="I13" s="339"/>
    </row>
    <row r="14" spans="1:9" ht="15">
      <c r="A14" s="346" t="s">
        <v>116</v>
      </c>
      <c r="B14" s="346"/>
      <c r="C14" s="339"/>
      <c r="D14" s="339"/>
      <c r="E14" s="339"/>
      <c r="F14" s="339"/>
      <c r="G14" s="339"/>
      <c r="H14" s="339"/>
      <c r="I14" s="339"/>
    </row>
    <row r="15" spans="1:9" ht="15">
      <c r="A15" s="317">
        <v>1</v>
      </c>
      <c r="B15" s="334" t="s">
        <v>161</v>
      </c>
      <c r="C15" s="339"/>
      <c r="D15" s="339"/>
      <c r="E15" s="339"/>
      <c r="F15" s="339"/>
      <c r="G15" s="339"/>
      <c r="H15" s="339"/>
      <c r="I15" s="339"/>
    </row>
    <row r="16" spans="1:9" ht="15">
      <c r="A16" s="317">
        <v>2</v>
      </c>
      <c r="B16" s="334" t="s">
        <v>162</v>
      </c>
      <c r="C16" s="339"/>
      <c r="D16" s="339"/>
      <c r="E16" s="339"/>
      <c r="F16" s="339"/>
      <c r="G16" s="339"/>
      <c r="H16" s="339"/>
      <c r="I16" s="339"/>
    </row>
    <row r="17" spans="1:9" ht="15">
      <c r="A17" s="317">
        <v>3</v>
      </c>
      <c r="B17" s="334" t="s">
        <v>163</v>
      </c>
      <c r="C17" s="339"/>
      <c r="D17" s="339"/>
      <c r="E17" s="339"/>
      <c r="F17" s="339"/>
      <c r="G17" s="339"/>
      <c r="H17" s="339"/>
      <c r="I17" s="339"/>
    </row>
    <row r="18" spans="1:9" ht="15">
      <c r="A18" s="317">
        <v>4</v>
      </c>
      <c r="B18" s="334" t="s">
        <v>164</v>
      </c>
      <c r="C18" s="339"/>
      <c r="D18" s="339"/>
      <c r="E18" s="339"/>
      <c r="F18" s="339"/>
      <c r="G18" s="339"/>
      <c r="H18" s="339"/>
      <c r="I18" s="339"/>
    </row>
    <row r="19" spans="1:9" ht="15">
      <c r="A19" s="317">
        <v>5</v>
      </c>
      <c r="B19" s="334" t="s">
        <v>165</v>
      </c>
      <c r="C19" s="339"/>
      <c r="D19" s="339"/>
      <c r="E19" s="339"/>
      <c r="F19" s="339"/>
      <c r="G19" s="339"/>
      <c r="H19" s="339"/>
      <c r="I19" s="339"/>
    </row>
    <row r="20" spans="1:9" ht="15">
      <c r="A20" s="317">
        <v>6</v>
      </c>
      <c r="B20" s="334" t="s">
        <v>166</v>
      </c>
      <c r="C20" s="339"/>
      <c r="D20" s="339"/>
      <c r="E20" s="339"/>
      <c r="F20" s="339"/>
      <c r="G20" s="339"/>
      <c r="H20" s="339"/>
      <c r="I20" s="339"/>
    </row>
    <row r="21" spans="1:9" ht="15">
      <c r="A21" s="317">
        <v>7</v>
      </c>
      <c r="B21" s="334" t="s">
        <v>238</v>
      </c>
      <c r="C21" s="339"/>
      <c r="D21" s="339"/>
      <c r="E21" s="339"/>
      <c r="F21" s="339"/>
      <c r="G21" s="339"/>
      <c r="H21" s="339"/>
      <c r="I21" s="339"/>
    </row>
    <row r="22" spans="1:9" ht="15">
      <c r="A22" s="317">
        <v>8</v>
      </c>
      <c r="B22" s="334" t="s">
        <v>212</v>
      </c>
      <c r="C22" s="339"/>
      <c r="D22" s="339"/>
      <c r="E22" s="339"/>
      <c r="F22" s="339"/>
      <c r="G22" s="339"/>
      <c r="H22" s="339"/>
      <c r="I22" s="339"/>
    </row>
    <row r="23" spans="1:9" ht="15">
      <c r="A23" s="317">
        <v>9</v>
      </c>
      <c r="B23" s="334" t="s">
        <v>213</v>
      </c>
      <c r="C23" s="339"/>
      <c r="D23" s="339"/>
      <c r="E23" s="339"/>
      <c r="F23" s="339"/>
      <c r="G23" s="339"/>
      <c r="H23" s="339"/>
      <c r="I23" s="339"/>
    </row>
    <row r="24" spans="1:9" ht="15">
      <c r="A24" s="317">
        <v>10</v>
      </c>
      <c r="B24" s="334" t="s">
        <v>167</v>
      </c>
      <c r="C24" s="339"/>
      <c r="D24" s="339"/>
      <c r="E24" s="339"/>
      <c r="F24" s="339"/>
      <c r="G24" s="339"/>
      <c r="H24" s="339"/>
      <c r="I24" s="339"/>
    </row>
    <row r="25" spans="1:9" ht="15">
      <c r="A25" s="317">
        <v>11</v>
      </c>
      <c r="B25" s="334" t="s">
        <v>168</v>
      </c>
      <c r="C25" s="339"/>
      <c r="D25" s="339"/>
      <c r="E25" s="339"/>
      <c r="F25" s="339"/>
      <c r="G25" s="339"/>
      <c r="H25" s="339"/>
      <c r="I25" s="339"/>
    </row>
    <row r="26" spans="1:9">
      <c r="A26" s="192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2" sqref="B12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90"/>
      <c r="B1" s="196" t="str">
        <f>Objectives!B1</f>
        <v>AGENDA IEEE 802.15 TG4k  Meetings</v>
      </c>
      <c r="C1" s="190"/>
      <c r="D1" s="190"/>
      <c r="E1" s="193"/>
    </row>
    <row r="2" spans="1:8" ht="15">
      <c r="A2" s="190"/>
      <c r="B2" s="196" t="str">
        <f>Objectives!B2</f>
        <v>Okinawa Convention Center, Okinawa, Japan</v>
      </c>
      <c r="C2" s="190"/>
      <c r="D2" s="190"/>
      <c r="E2" s="193"/>
    </row>
    <row r="3" spans="1:8" ht="15">
      <c r="A3" s="190"/>
      <c r="B3" s="196" t="str">
        <f>Objectives!B3</f>
        <v>September 18-22, 2011</v>
      </c>
      <c r="C3" s="190"/>
      <c r="D3" s="190"/>
      <c r="E3" s="193"/>
      <c r="H3" s="198"/>
    </row>
    <row r="4" spans="1:8" ht="15">
      <c r="A4" s="190"/>
      <c r="B4" s="191"/>
      <c r="C4" s="190"/>
      <c r="D4" s="190"/>
      <c r="E4" s="193"/>
    </row>
    <row r="6" spans="1:8">
      <c r="A6" s="192"/>
      <c r="B6" s="25"/>
      <c r="C6" s="197"/>
      <c r="D6" s="190"/>
      <c r="E6" s="195"/>
    </row>
    <row r="7" spans="1:8" ht="15">
      <c r="A7" s="317"/>
      <c r="B7" s="194" t="str">
        <f>Objectives!B15</f>
        <v>Monday 19 Sept,  AM2 - Opening report, approve agenda and previous minutes, Channel Model discussion</v>
      </c>
      <c r="C7" s="331"/>
      <c r="D7" s="317"/>
      <c r="E7" s="332"/>
    </row>
    <row r="8" spans="1:8" ht="15">
      <c r="A8" s="333">
        <v>1.1000000000000001</v>
      </c>
      <c r="B8" s="334" t="s">
        <v>83</v>
      </c>
      <c r="C8" s="331" t="s">
        <v>126</v>
      </c>
      <c r="D8" s="317">
        <v>0</v>
      </c>
      <c r="E8" s="335">
        <f>TIME(10,30,0)</f>
        <v>0.4375</v>
      </c>
    </row>
    <row r="9" spans="1:8" ht="15">
      <c r="A9" s="333">
        <f>A8+0.1</f>
        <v>1.2000000000000002</v>
      </c>
      <c r="B9" s="336" t="s">
        <v>117</v>
      </c>
      <c r="C9" s="331" t="s">
        <v>126</v>
      </c>
      <c r="D9" s="336">
        <v>20</v>
      </c>
      <c r="E9" s="335">
        <f>E8+TIME(0,D8,0)</f>
        <v>0.4375</v>
      </c>
    </row>
    <row r="10" spans="1:8" ht="15">
      <c r="A10" s="333">
        <f>A9+0.1</f>
        <v>1.3000000000000003</v>
      </c>
      <c r="B10" s="336" t="s">
        <v>173</v>
      </c>
      <c r="C10" s="331" t="s">
        <v>126</v>
      </c>
      <c r="D10" s="336">
        <v>2</v>
      </c>
      <c r="E10" s="335">
        <f t="shared" ref="E10:E13" si="0">E9+TIME(0,D9,0)</f>
        <v>0.4513888888888889</v>
      </c>
    </row>
    <row r="11" spans="1:8" ht="15">
      <c r="A11" s="333">
        <f>A10+0.1</f>
        <v>1.4000000000000004</v>
      </c>
      <c r="B11" s="334" t="s">
        <v>172</v>
      </c>
      <c r="C11" s="331" t="s">
        <v>126</v>
      </c>
      <c r="D11" s="336">
        <v>8</v>
      </c>
      <c r="E11" s="335">
        <f t="shared" si="0"/>
        <v>0.45277777777777778</v>
      </c>
    </row>
    <row r="12" spans="1:8" ht="15">
      <c r="A12" s="333">
        <f>A11+0.1</f>
        <v>1.5000000000000004</v>
      </c>
      <c r="B12" s="336" t="s">
        <v>171</v>
      </c>
      <c r="C12" s="331" t="s">
        <v>134</v>
      </c>
      <c r="D12" s="336">
        <v>90</v>
      </c>
      <c r="E12" s="335">
        <f t="shared" si="0"/>
        <v>0.45833333333333331</v>
      </c>
    </row>
    <row r="13" spans="1:8" ht="15">
      <c r="A13" s="333">
        <f>A12+0.1</f>
        <v>1.6000000000000005</v>
      </c>
      <c r="B13" s="336" t="s">
        <v>84</v>
      </c>
      <c r="C13" s="331" t="s">
        <v>126</v>
      </c>
      <c r="D13" s="317">
        <v>0</v>
      </c>
      <c r="E13" s="335">
        <f t="shared" si="0"/>
        <v>0.52083333333333326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6" sqref="C26:C27"/>
    </sheetView>
  </sheetViews>
  <sheetFormatPr baseColWidth="10" defaultColWidth="8.83203125" defaultRowHeight="12" x14ac:dyDescent="0"/>
  <cols>
    <col min="1" max="1" width="7.83203125" customWidth="1"/>
    <col min="2" max="2" width="56.5" customWidth="1"/>
    <col min="3" max="3" width="16" style="199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7"/>
      <c r="B1" s="196" t="str">
        <f>Monday!B1</f>
        <v>AGENDA IEEE 802.15 TG4k  Meetings</v>
      </c>
      <c r="C1" s="331"/>
      <c r="D1" s="317"/>
      <c r="E1" s="332"/>
      <c r="F1" s="318"/>
    </row>
    <row r="2" spans="1:6" ht="15">
      <c r="A2" s="317"/>
      <c r="B2" s="196" t="str">
        <f>Monday!B2</f>
        <v>Okinawa Convention Center, Okinawa, Japan</v>
      </c>
      <c r="C2" s="331"/>
      <c r="D2" s="317"/>
      <c r="E2" s="332"/>
      <c r="F2" s="318"/>
    </row>
    <row r="3" spans="1:6" ht="15">
      <c r="A3" s="317"/>
      <c r="B3" s="196" t="str">
        <f>Monday!B3</f>
        <v>September 18-22, 2011</v>
      </c>
      <c r="C3" s="331"/>
      <c r="D3" s="317"/>
      <c r="E3" s="332"/>
      <c r="F3" s="318"/>
    </row>
    <row r="4" spans="1:6" ht="15">
      <c r="A4" s="317"/>
      <c r="B4" s="191"/>
      <c r="C4" s="337"/>
      <c r="D4" s="338"/>
      <c r="E4" s="317"/>
      <c r="F4" s="318"/>
    </row>
    <row r="5" spans="1:6" ht="15">
      <c r="A5" s="339"/>
      <c r="B5" s="339"/>
      <c r="C5" s="340"/>
      <c r="D5" s="339"/>
      <c r="E5" s="339"/>
    </row>
    <row r="6" spans="1:6" ht="15">
      <c r="A6" s="339"/>
      <c r="B6" s="341" t="str">
        <f>Objectives!B16</f>
        <v>Tuesday 20 Sept July,  AM1 - Final Proposal Presentations</v>
      </c>
      <c r="C6" s="340"/>
      <c r="D6" s="339"/>
      <c r="E6" s="339"/>
    </row>
    <row r="7" spans="1:6" ht="15">
      <c r="A7" s="339">
        <f>Monday!A8+1</f>
        <v>2.1</v>
      </c>
      <c r="B7" s="334" t="s">
        <v>83</v>
      </c>
      <c r="C7" s="331" t="s">
        <v>126</v>
      </c>
      <c r="D7" s="317">
        <v>0</v>
      </c>
      <c r="E7" s="335">
        <f>TIME(8,0,0)</f>
        <v>0.33333333333333331</v>
      </c>
    </row>
    <row r="8" spans="1:6" ht="15">
      <c r="A8" s="339">
        <f>A7+0.1</f>
        <v>2.2000000000000002</v>
      </c>
      <c r="B8" s="336" t="s">
        <v>230</v>
      </c>
      <c r="C8" s="343" t="s">
        <v>228</v>
      </c>
      <c r="D8" s="317">
        <v>60</v>
      </c>
      <c r="E8" s="335">
        <f>E7+TIME(0,D7,0)</f>
        <v>0.33333333333333331</v>
      </c>
    </row>
    <row r="9" spans="1:6" ht="15">
      <c r="A9" s="339">
        <f>A8+0.1</f>
        <v>2.3000000000000003</v>
      </c>
      <c r="B9" s="336" t="s">
        <v>229</v>
      </c>
      <c r="C9" s="331" t="str">
        <f>Proposals!C7</f>
        <v>Betty Zhao</v>
      </c>
      <c r="D9" s="336">
        <v>60</v>
      </c>
      <c r="E9" s="335">
        <f>E8+TIME(0,D8,0)</f>
        <v>0.375</v>
      </c>
    </row>
    <row r="10" spans="1:6" ht="15">
      <c r="A10" s="339">
        <f>A9+0.1</f>
        <v>2.4000000000000004</v>
      </c>
      <c r="B10" s="336" t="s">
        <v>84</v>
      </c>
      <c r="C10" s="331" t="s">
        <v>126</v>
      </c>
      <c r="D10" s="336">
        <v>0</v>
      </c>
      <c r="E10" s="335">
        <f>E9+TIME(0,D9,0)</f>
        <v>0.41666666666666669</v>
      </c>
    </row>
    <row r="11" spans="1:6" ht="15">
      <c r="A11" s="339"/>
      <c r="B11" s="339"/>
      <c r="C11" s="340"/>
      <c r="D11" s="339"/>
      <c r="E11" s="339"/>
    </row>
    <row r="12" spans="1:6" ht="15">
      <c r="A12" s="317"/>
      <c r="B12" s="194" t="str">
        <f>Objectives!B17</f>
        <v>Tuesday 20 Sept,  AM2 -Hear  Final Proposal Presentations</v>
      </c>
      <c r="C12" s="317"/>
      <c r="D12" s="317"/>
      <c r="E12" s="332"/>
    </row>
    <row r="13" spans="1:6" ht="15">
      <c r="A13" s="333">
        <f>Tuesday!A7+1</f>
        <v>3.1</v>
      </c>
      <c r="B13" s="334" t="s">
        <v>83</v>
      </c>
      <c r="C13" s="331" t="s">
        <v>127</v>
      </c>
      <c r="D13" s="317">
        <v>0</v>
      </c>
      <c r="E13" s="335">
        <f>TIME(10,30,0)</f>
        <v>0.4375</v>
      </c>
    </row>
    <row r="14" spans="1:6" ht="15">
      <c r="A14" s="333">
        <f>0.1+A13</f>
        <v>3.2</v>
      </c>
      <c r="B14" s="336" t="s">
        <v>232</v>
      </c>
      <c r="C14" s="331" t="str">
        <f>Proposals!C8</f>
        <v>M. Al Ameen</v>
      </c>
      <c r="D14" s="317">
        <v>60</v>
      </c>
      <c r="E14" s="335">
        <f>E13+TIME(0,D13,0)</f>
        <v>0.4375</v>
      </c>
    </row>
    <row r="15" spans="1:6" ht="15">
      <c r="A15" s="333">
        <f>0.1+A14</f>
        <v>3.3000000000000003</v>
      </c>
      <c r="B15" s="336" t="s">
        <v>233</v>
      </c>
      <c r="C15" s="331" t="str">
        <f>Proposals!C9</f>
        <v>Ben Rolfe</v>
      </c>
      <c r="D15" s="317">
        <v>60</v>
      </c>
      <c r="E15" s="335">
        <f>E14+TIME(0,D14,0)</f>
        <v>0.47916666666666669</v>
      </c>
    </row>
    <row r="16" spans="1:6" ht="15">
      <c r="A16" s="333">
        <f>0.1+A15</f>
        <v>3.4000000000000004</v>
      </c>
      <c r="B16" s="336" t="s">
        <v>84</v>
      </c>
      <c r="C16" s="331" t="s">
        <v>127</v>
      </c>
      <c r="D16" s="342">
        <v>0</v>
      </c>
      <c r="E16" s="335">
        <f>E15+TIME(0,D15,0)</f>
        <v>0.52083333333333337</v>
      </c>
    </row>
    <row r="17" spans="1:5" ht="15">
      <c r="A17" s="339"/>
      <c r="B17" s="339"/>
      <c r="C17" s="340"/>
      <c r="D17" s="339"/>
      <c r="E17" s="339"/>
    </row>
    <row r="18" spans="1:5" ht="15">
      <c r="A18" s="339"/>
      <c r="B18" s="341" t="str">
        <f>Objectives!B18</f>
        <v>Tuesday 20 Sept,  PM1 - Hear  Final Proposal Presentations</v>
      </c>
      <c r="C18" s="340"/>
      <c r="D18" s="339"/>
      <c r="E18" s="339"/>
    </row>
    <row r="19" spans="1:5" ht="15">
      <c r="A19" s="339">
        <f>A13+1</f>
        <v>4.0999999999999996</v>
      </c>
      <c r="B19" s="334" t="s">
        <v>83</v>
      </c>
      <c r="C19" s="331" t="s">
        <v>126</v>
      </c>
      <c r="D19" s="317">
        <v>0</v>
      </c>
      <c r="E19" s="335">
        <f>TIME(13,30,0)</f>
        <v>0.5625</v>
      </c>
    </row>
    <row r="20" spans="1:5" ht="15">
      <c r="A20" s="339">
        <f>A19+0.1</f>
        <v>4.1999999999999993</v>
      </c>
      <c r="B20" s="336" t="s">
        <v>234</v>
      </c>
      <c r="C20" s="331" t="str">
        <f>Proposals!C10</f>
        <v>Sourav Dey</v>
      </c>
      <c r="D20" s="317">
        <v>60</v>
      </c>
      <c r="E20" s="335">
        <f>E19+TIME(0,D19,0)</f>
        <v>0.5625</v>
      </c>
    </row>
    <row r="21" spans="1:5" ht="15">
      <c r="A21" s="339">
        <f>A20+0.1</f>
        <v>4.2999999999999989</v>
      </c>
      <c r="B21" s="336" t="s">
        <v>231</v>
      </c>
      <c r="C21" s="331" t="s">
        <v>152</v>
      </c>
      <c r="D21" s="336">
        <v>60</v>
      </c>
      <c r="E21" s="335">
        <f>E20+TIME(0,D20,0)</f>
        <v>0.60416666666666663</v>
      </c>
    </row>
    <row r="22" spans="1:5" ht="15">
      <c r="A22" s="339">
        <f>A21+0.1</f>
        <v>4.3999999999999986</v>
      </c>
      <c r="B22" s="336" t="s">
        <v>84</v>
      </c>
      <c r="C22" s="331" t="s">
        <v>126</v>
      </c>
      <c r="D22" s="336">
        <v>0</v>
      </c>
      <c r="E22" s="335">
        <f>E21+TIME(0,D21,0)</f>
        <v>0.64583333333333326</v>
      </c>
    </row>
    <row r="23" spans="1:5" ht="15">
      <c r="A23" s="339"/>
      <c r="B23" s="339"/>
      <c r="C23" s="340"/>
      <c r="D23" s="339"/>
      <c r="E23" s="339"/>
    </row>
    <row r="24" spans="1:5" ht="15">
      <c r="A24" s="339"/>
      <c r="B24" s="341" t="str">
        <f>Objectives!B19</f>
        <v>Tuesday 20 Sept,  PM2 -Hear  Final Proposal Presentations</v>
      </c>
      <c r="C24" s="340"/>
      <c r="D24" s="339"/>
      <c r="E24" s="339"/>
    </row>
    <row r="25" spans="1:5" ht="15">
      <c r="A25" s="339">
        <f>A19+1</f>
        <v>5.0999999999999996</v>
      </c>
      <c r="B25" s="334" t="s">
        <v>83</v>
      </c>
      <c r="C25" s="331" t="s">
        <v>126</v>
      </c>
      <c r="D25" s="317">
        <v>0</v>
      </c>
      <c r="E25" s="335">
        <f>TIME(16,0,0)</f>
        <v>0.66666666666666663</v>
      </c>
    </row>
    <row r="26" spans="1:5" ht="15">
      <c r="A26" s="339">
        <f>A25+0.1</f>
        <v>5.1999999999999993</v>
      </c>
      <c r="B26" s="334" t="s">
        <v>235</v>
      </c>
      <c r="C26" s="331" t="str">
        <f>Proposals!C12</f>
        <v>Kyung Sup Kwak</v>
      </c>
      <c r="D26" s="317">
        <v>60</v>
      </c>
      <c r="E26" s="335">
        <f>E25+TIME(0,D25,0)</f>
        <v>0.66666666666666663</v>
      </c>
    </row>
    <row r="27" spans="1:5" ht="15">
      <c r="A27" s="339">
        <f t="shared" ref="A27:A28" si="0">A26+0.1</f>
        <v>5.2999999999999989</v>
      </c>
      <c r="B27" s="336" t="s">
        <v>236</v>
      </c>
      <c r="C27" s="336" t="s">
        <v>221</v>
      </c>
      <c r="D27" s="317">
        <v>60</v>
      </c>
      <c r="E27" s="335">
        <f t="shared" ref="E27:E28" si="1">E26+TIME(0,D26,0)</f>
        <v>0.70833333333333326</v>
      </c>
    </row>
    <row r="28" spans="1:5" ht="15">
      <c r="A28" s="339">
        <f t="shared" si="0"/>
        <v>5.3999999999999986</v>
      </c>
      <c r="B28" s="336" t="s">
        <v>84</v>
      </c>
      <c r="C28" s="331" t="s">
        <v>126</v>
      </c>
      <c r="D28" s="336">
        <v>0</v>
      </c>
      <c r="E28" s="335">
        <f t="shared" si="1"/>
        <v>0.74999999999999989</v>
      </c>
    </row>
    <row r="29" spans="1:5">
      <c r="A29" s="324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17" sqref="C1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6" t="str">
        <f>Monday!B1</f>
        <v>AGENDA IEEE 802.15 TG4k  Meetings</v>
      </c>
      <c r="C1" s="339"/>
      <c r="D1" s="339"/>
      <c r="E1" s="339"/>
      <c r="F1" s="339"/>
    </row>
    <row r="2" spans="2:6" ht="15">
      <c r="B2" s="196" t="str">
        <f>Monday!B2</f>
        <v>Okinawa Convention Center, Okinawa, Japan</v>
      </c>
      <c r="C2" s="339"/>
      <c r="D2" s="339"/>
      <c r="E2" s="339"/>
      <c r="F2" s="339"/>
    </row>
    <row r="3" spans="2:6" ht="15">
      <c r="B3" s="196" t="str">
        <f>Monday!B3</f>
        <v>September 18-22, 2011</v>
      </c>
      <c r="C3" s="339"/>
      <c r="D3" s="339"/>
      <c r="E3" s="339"/>
      <c r="F3" s="339"/>
    </row>
    <row r="4" spans="2:6" ht="15">
      <c r="B4" s="339"/>
      <c r="C4" s="339"/>
      <c r="D4" s="339"/>
      <c r="E4" s="339"/>
      <c r="F4" s="339"/>
    </row>
    <row r="5" spans="2:6" ht="15">
      <c r="B5" s="339"/>
      <c r="C5" s="339"/>
      <c r="D5" s="339"/>
      <c r="E5" s="339"/>
      <c r="F5" s="339"/>
    </row>
    <row r="6" spans="2:6" ht="15">
      <c r="B6" s="339"/>
      <c r="C6" s="339"/>
      <c r="D6" s="339"/>
      <c r="E6" s="339"/>
      <c r="F6" s="339"/>
    </row>
    <row r="7" spans="2:6" ht="15">
      <c r="B7" s="339"/>
      <c r="C7" s="341" t="str">
        <f>Objectives!B20</f>
        <v>Wednesday 21 Sept,  AM1 -Hear  Final Proposal Presentations</v>
      </c>
      <c r="D7" s="339"/>
      <c r="E7" s="339"/>
      <c r="F7" s="339"/>
    </row>
    <row r="8" spans="2:6" ht="15">
      <c r="B8" s="339">
        <f>Tuesday!A25+1</f>
        <v>6.1</v>
      </c>
      <c r="C8" s="334" t="s">
        <v>83</v>
      </c>
      <c r="D8" s="331" t="s">
        <v>126</v>
      </c>
      <c r="E8" s="317">
        <v>0</v>
      </c>
      <c r="F8" s="335">
        <f>TIME(8,0,0)</f>
        <v>0.33333333333333331</v>
      </c>
    </row>
    <row r="9" spans="2:6" ht="15">
      <c r="B9" s="339">
        <f>B8+0.1</f>
        <v>6.1999999999999993</v>
      </c>
      <c r="C9" s="336" t="s">
        <v>237</v>
      </c>
      <c r="D9" s="343" t="str">
        <f>Proposals!C14</f>
        <v>Mi-Kyung Oh</v>
      </c>
      <c r="E9" s="317">
        <v>60</v>
      </c>
      <c r="F9" s="335">
        <f>F8+TIME(0,E8,0)</f>
        <v>0.33333333333333331</v>
      </c>
    </row>
    <row r="10" spans="2:6" ht="15">
      <c r="B10" s="339">
        <f>B9+0.1</f>
        <v>6.2999999999999989</v>
      </c>
      <c r="C10" s="336" t="s">
        <v>239</v>
      </c>
      <c r="D10" s="331" t="str">
        <f>Proposals!C15</f>
        <v>Shusaku Shimada</v>
      </c>
      <c r="E10" s="317">
        <v>60</v>
      </c>
      <c r="F10" s="335">
        <f>F9+TIME(0,E9,0)</f>
        <v>0.375</v>
      </c>
    </row>
    <row r="11" spans="2:6" ht="15">
      <c r="B11" s="339">
        <f>B10+0.1</f>
        <v>6.3999999999999986</v>
      </c>
      <c r="C11" s="336" t="s">
        <v>84</v>
      </c>
      <c r="D11" s="331" t="s">
        <v>126</v>
      </c>
      <c r="E11" s="336">
        <v>0</v>
      </c>
      <c r="F11" s="335">
        <f>F10+TIME(0,E10,0)</f>
        <v>0.41666666666666669</v>
      </c>
    </row>
    <row r="12" spans="2:6" ht="15">
      <c r="B12" s="339"/>
      <c r="C12" s="339"/>
      <c r="D12" s="339"/>
      <c r="E12" s="339"/>
      <c r="F12" s="339"/>
    </row>
    <row r="13" spans="2:6" ht="15">
      <c r="B13" s="339"/>
      <c r="C13" s="339"/>
      <c r="D13" s="339"/>
      <c r="E13" s="339"/>
      <c r="F13" s="339"/>
    </row>
    <row r="14" spans="2:6" ht="15">
      <c r="B14" s="339"/>
      <c r="C14" s="341" t="str">
        <f>Objectives!B21</f>
        <v>Wednesday 21 Sept,  PM1 -Hear  Final Proposal Presentations</v>
      </c>
      <c r="D14" s="339"/>
      <c r="E14" s="339"/>
      <c r="F14" s="339"/>
    </row>
    <row r="15" spans="2:6" ht="15">
      <c r="B15" s="339">
        <f>Objectives!A21+0.1</f>
        <v>7.1</v>
      </c>
      <c r="C15" s="336" t="s">
        <v>170</v>
      </c>
      <c r="D15" s="331" t="s">
        <v>126</v>
      </c>
      <c r="E15" s="339">
        <v>0</v>
      </c>
      <c r="F15" s="335">
        <f>TIME(13,30,0)</f>
        <v>0.5625</v>
      </c>
    </row>
    <row r="16" spans="2:6" ht="15">
      <c r="B16" s="339">
        <f>B15+0.1</f>
        <v>7.1999999999999993</v>
      </c>
      <c r="C16" s="336" t="s">
        <v>246</v>
      </c>
      <c r="D16" s="336" t="str">
        <f>Proposals!C16</f>
        <v>Shu Kato</v>
      </c>
      <c r="E16" s="339">
        <v>60</v>
      </c>
      <c r="F16" s="335">
        <f>F15+TIME(0,E15,0)</f>
        <v>0.5625</v>
      </c>
    </row>
    <row r="17" spans="2:6" ht="15">
      <c r="B17" s="339">
        <f>B16+0.1</f>
        <v>7.2999999999999989</v>
      </c>
      <c r="C17" s="336" t="s">
        <v>240</v>
      </c>
      <c r="D17" s="336" t="str">
        <f>Proposals!C17</f>
        <v>Matt Johnson</v>
      </c>
      <c r="E17" s="339">
        <v>60</v>
      </c>
      <c r="F17" s="335">
        <f t="shared" ref="F17:F18" si="0">F16+TIME(0,E16,0)</f>
        <v>0.60416666666666663</v>
      </c>
    </row>
    <row r="18" spans="2:6" ht="15">
      <c r="B18" s="339">
        <f>B17+0.1</f>
        <v>7.3999999999999986</v>
      </c>
      <c r="C18" s="336" t="s">
        <v>84</v>
      </c>
      <c r="D18" s="331" t="s">
        <v>126</v>
      </c>
      <c r="E18" s="339">
        <v>0</v>
      </c>
      <c r="F18" s="335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15" sqref="C15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344"/>
      <c r="B1" s="196" t="str">
        <f>Tuesday!B1</f>
        <v>AGENDA IEEE 802.15 TG4k  Meetings</v>
      </c>
      <c r="C1" s="317"/>
      <c r="D1" s="317"/>
      <c r="E1" s="332"/>
      <c r="F1" s="339"/>
    </row>
    <row r="2" spans="1:6" ht="15">
      <c r="A2" s="344"/>
      <c r="B2" s="196" t="str">
        <f>Tuesday!B2</f>
        <v>Okinawa Convention Center, Okinawa, Japan</v>
      </c>
      <c r="C2" s="317"/>
      <c r="D2" s="317"/>
      <c r="E2" s="332"/>
      <c r="F2" s="339"/>
    </row>
    <row r="3" spans="1:6" ht="15">
      <c r="A3" s="344"/>
      <c r="B3" s="196" t="str">
        <f>Tuesday!B3</f>
        <v>September 18-22, 2011</v>
      </c>
      <c r="C3" s="317"/>
      <c r="D3" s="317"/>
      <c r="E3" s="332"/>
      <c r="F3" s="339"/>
    </row>
    <row r="4" spans="1:6" ht="15">
      <c r="A4" s="317"/>
      <c r="B4" s="191"/>
      <c r="C4" s="345"/>
      <c r="D4" s="338"/>
      <c r="E4" s="317"/>
      <c r="F4" s="339"/>
    </row>
    <row r="5" spans="1:6" ht="15">
      <c r="A5" s="339"/>
      <c r="B5" s="341" t="str">
        <f>Objectives!B22</f>
        <v>Thursday 22 Sept,  AM1 - Hear  Final Proposal Presentations</v>
      </c>
      <c r="C5" s="339"/>
      <c r="D5" s="339"/>
      <c r="E5" s="339"/>
      <c r="F5" s="339"/>
    </row>
    <row r="6" spans="1:6" ht="15">
      <c r="A6" s="333">
        <f>Wednesday!B15+1</f>
        <v>8.1</v>
      </c>
      <c r="B6" s="334" t="s">
        <v>83</v>
      </c>
      <c r="C6" s="338" t="s">
        <v>127</v>
      </c>
      <c r="D6" s="317">
        <v>0</v>
      </c>
      <c r="E6" s="335">
        <f>TIME(8,0,0)</f>
        <v>0.33333333333333331</v>
      </c>
      <c r="F6" s="339"/>
    </row>
    <row r="7" spans="1:6" ht="15">
      <c r="A7" s="333">
        <f>0.1+A6</f>
        <v>8.1999999999999993</v>
      </c>
      <c r="B7" s="336" t="s">
        <v>241</v>
      </c>
      <c r="C7" s="338" t="s">
        <v>135</v>
      </c>
      <c r="D7" s="317">
        <v>60</v>
      </c>
      <c r="E7" s="335">
        <f>E6+TIME(0,D6,0)</f>
        <v>0.33333333333333331</v>
      </c>
      <c r="F7" s="339"/>
    </row>
    <row r="8" spans="1:6" ht="15">
      <c r="A8" s="333">
        <f>0.1+A7</f>
        <v>8.2999999999999989</v>
      </c>
      <c r="B8" s="336" t="s">
        <v>244</v>
      </c>
      <c r="C8" s="358" t="s">
        <v>197</v>
      </c>
      <c r="D8" s="317">
        <v>60</v>
      </c>
      <c r="E8" s="335">
        <f>E7+TIME(0,D7,0)</f>
        <v>0.375</v>
      </c>
      <c r="F8" s="339"/>
    </row>
    <row r="9" spans="1:6" ht="15">
      <c r="A9" s="333">
        <f>0.1+A8</f>
        <v>8.3999999999999986</v>
      </c>
      <c r="B9" s="336" t="s">
        <v>132</v>
      </c>
      <c r="C9" s="338" t="s">
        <v>127</v>
      </c>
      <c r="D9" s="342">
        <v>0</v>
      </c>
      <c r="E9" s="335">
        <f>E8+TIME(0,D8,0)</f>
        <v>0.41666666666666669</v>
      </c>
      <c r="F9" s="339"/>
    </row>
    <row r="10" spans="1:6" ht="15">
      <c r="A10" s="339"/>
      <c r="B10" s="339"/>
      <c r="C10" s="339"/>
      <c r="D10" s="339"/>
      <c r="E10" s="339"/>
      <c r="F10" s="339"/>
    </row>
    <row r="11" spans="1:6" ht="15">
      <c r="A11" s="339"/>
      <c r="B11" s="341" t="str">
        <f>Objectives!B23</f>
        <v>Thursday 22 Sept, AM2 -Hear  Final Proposal Presentations</v>
      </c>
      <c r="C11" s="339"/>
      <c r="D11" s="339"/>
      <c r="E11" s="339"/>
      <c r="F11" s="339"/>
    </row>
    <row r="12" spans="1:6" ht="15">
      <c r="A12" s="333">
        <f>A6+1</f>
        <v>9.1</v>
      </c>
      <c r="B12" s="334" t="s">
        <v>83</v>
      </c>
      <c r="C12" s="338" t="s">
        <v>127</v>
      </c>
      <c r="D12" s="317">
        <v>0</v>
      </c>
      <c r="E12" s="335">
        <f>TIME(10,30,0)</f>
        <v>0.4375</v>
      </c>
      <c r="F12" s="339"/>
    </row>
    <row r="13" spans="1:6" ht="15">
      <c r="A13" s="333">
        <f>0.1+A12</f>
        <v>9.1999999999999993</v>
      </c>
      <c r="B13" s="336" t="s">
        <v>243</v>
      </c>
      <c r="C13" s="358" t="s">
        <v>222</v>
      </c>
      <c r="D13" s="317">
        <v>60</v>
      </c>
      <c r="E13" s="335">
        <f>E12+TIME(0,D12,0)</f>
        <v>0.4375</v>
      </c>
      <c r="F13" s="339"/>
    </row>
    <row r="14" spans="1:6" ht="15">
      <c r="A14" s="333">
        <f>0.1+A13</f>
        <v>9.2999999999999989</v>
      </c>
      <c r="B14" s="336" t="s">
        <v>242</v>
      </c>
      <c r="C14" s="358" t="s">
        <v>146</v>
      </c>
      <c r="D14" s="317">
        <v>60</v>
      </c>
      <c r="E14" s="335">
        <f>E13+TIME(0,D13,0)</f>
        <v>0.47916666666666669</v>
      </c>
      <c r="F14" s="339"/>
    </row>
    <row r="15" spans="1:6" ht="15">
      <c r="A15" s="333">
        <f>0.1+A14</f>
        <v>9.3999999999999986</v>
      </c>
      <c r="B15" s="336" t="s">
        <v>132</v>
      </c>
      <c r="C15" s="338" t="s">
        <v>127</v>
      </c>
      <c r="D15" s="342">
        <v>0</v>
      </c>
      <c r="E15" s="335">
        <f>E14+TIME(0,D14,0)</f>
        <v>0.52083333333333337</v>
      </c>
      <c r="F15" s="339"/>
    </row>
    <row r="16" spans="1:6" ht="15">
      <c r="A16" s="339"/>
      <c r="B16" s="339"/>
      <c r="C16" s="339"/>
      <c r="D16" s="339"/>
      <c r="E16" s="339"/>
      <c r="F16" s="339"/>
    </row>
    <row r="17" spans="1:6" ht="15">
      <c r="A17" s="339"/>
      <c r="B17" s="341" t="str">
        <f>Objectives!B24</f>
        <v>Thursday 22 Sept,  PM1 - Hear  Final Proposal Presentations</v>
      </c>
      <c r="C17" s="339"/>
      <c r="D17" s="339"/>
      <c r="E17" s="339"/>
      <c r="F17" s="339"/>
    </row>
    <row r="18" spans="1:6" ht="15">
      <c r="A18" s="333">
        <f>A12+1</f>
        <v>10.1</v>
      </c>
      <c r="B18" s="334" t="s">
        <v>83</v>
      </c>
      <c r="C18" s="338" t="s">
        <v>127</v>
      </c>
      <c r="D18" s="317">
        <v>0</v>
      </c>
      <c r="E18" s="335">
        <f>TIME(13,30,0)</f>
        <v>0.5625</v>
      </c>
      <c r="F18" s="339"/>
    </row>
    <row r="19" spans="1:6" ht="15">
      <c r="A19" s="333">
        <f>0.1+A18</f>
        <v>10.199999999999999</v>
      </c>
      <c r="B19" s="336" t="s">
        <v>169</v>
      </c>
      <c r="C19" s="338" t="s">
        <v>127</v>
      </c>
      <c r="D19" s="317">
        <v>60</v>
      </c>
      <c r="E19" s="335">
        <f>E18+TIME(0,D18,0)</f>
        <v>0.5625</v>
      </c>
      <c r="F19" s="339"/>
    </row>
    <row r="20" spans="1:6" ht="15">
      <c r="A20" s="333">
        <f>0.1+A19</f>
        <v>10.299999999999999</v>
      </c>
      <c r="B20" s="336" t="s">
        <v>169</v>
      </c>
      <c r="C20" s="338" t="s">
        <v>127</v>
      </c>
      <c r="D20" s="317">
        <v>60</v>
      </c>
      <c r="E20" s="335">
        <f>E19+TIME(0,D19,0)</f>
        <v>0.60416666666666663</v>
      </c>
      <c r="F20" s="339"/>
    </row>
    <row r="21" spans="1:6" ht="15">
      <c r="A21" s="333">
        <f>0.1+A20</f>
        <v>10.399999999999999</v>
      </c>
      <c r="B21" s="336" t="s">
        <v>132</v>
      </c>
      <c r="C21" s="338" t="s">
        <v>127</v>
      </c>
      <c r="D21" s="342">
        <v>0</v>
      </c>
      <c r="E21" s="335">
        <f>E20+TIME(0,D20,0)</f>
        <v>0.64583333333333326</v>
      </c>
      <c r="F21" s="339"/>
    </row>
    <row r="22" spans="1:6" ht="15">
      <c r="A22" s="339"/>
      <c r="B22" s="339"/>
      <c r="C22" s="339"/>
      <c r="D22" s="339"/>
      <c r="E22" s="339"/>
      <c r="F22" s="339"/>
    </row>
    <row r="23" spans="1:6" ht="15">
      <c r="A23" s="339"/>
      <c r="B23" s="341" t="str">
        <f>Objectives!B25</f>
        <v>Thursday 22 Sept,  PM2 -Panel discussion, closing report</v>
      </c>
      <c r="C23" s="339"/>
      <c r="D23" s="339"/>
      <c r="E23" s="339"/>
      <c r="F23" s="339"/>
    </row>
    <row r="24" spans="1:6" ht="15">
      <c r="A24" s="333">
        <f>A18+1</f>
        <v>11.1</v>
      </c>
      <c r="B24" s="334" t="s">
        <v>83</v>
      </c>
      <c r="C24" s="338" t="s">
        <v>127</v>
      </c>
      <c r="D24" s="317">
        <v>0</v>
      </c>
      <c r="E24" s="335">
        <f>TIME(16,0,0)</f>
        <v>0.66666666666666663</v>
      </c>
      <c r="F24" s="339"/>
    </row>
    <row r="25" spans="1:6" ht="15">
      <c r="A25" s="333">
        <f>0.1+A24</f>
        <v>11.2</v>
      </c>
      <c r="B25" s="336" t="s">
        <v>169</v>
      </c>
      <c r="C25" s="338" t="s">
        <v>127</v>
      </c>
      <c r="D25" s="317">
        <v>60</v>
      </c>
      <c r="E25" s="335">
        <f>E24+TIME(0,D24,0)</f>
        <v>0.66666666666666663</v>
      </c>
      <c r="F25" s="339"/>
    </row>
    <row r="26" spans="1:6" ht="15">
      <c r="A26" s="333">
        <f>0.1+A25</f>
        <v>11.299999999999999</v>
      </c>
      <c r="B26" s="336" t="s">
        <v>216</v>
      </c>
      <c r="C26" s="338" t="s">
        <v>127</v>
      </c>
      <c r="D26" s="317">
        <v>30</v>
      </c>
      <c r="E26" s="335">
        <f t="shared" ref="E26:E28" si="0">E25+TIME(0,D25,0)</f>
        <v>0.70833333333333326</v>
      </c>
      <c r="F26" s="339"/>
    </row>
    <row r="27" spans="1:6" ht="15">
      <c r="A27" s="333">
        <f>0.1+A26</f>
        <v>11.399999999999999</v>
      </c>
      <c r="B27" s="196" t="s">
        <v>177</v>
      </c>
      <c r="C27" s="338" t="s">
        <v>127</v>
      </c>
      <c r="D27" s="317">
        <v>30</v>
      </c>
      <c r="E27" s="335">
        <f t="shared" si="0"/>
        <v>0.72916666666666663</v>
      </c>
      <c r="F27" s="339"/>
    </row>
    <row r="28" spans="1:6" ht="15">
      <c r="A28" s="333">
        <f>0.1+A27</f>
        <v>11.499999999999998</v>
      </c>
      <c r="B28" s="336" t="s">
        <v>118</v>
      </c>
      <c r="C28" s="338" t="s">
        <v>127</v>
      </c>
      <c r="D28" s="342">
        <v>0</v>
      </c>
      <c r="E28" s="335">
        <f t="shared" si="0"/>
        <v>0.75</v>
      </c>
      <c r="F28" s="339"/>
    </row>
    <row r="29" spans="1:6" ht="15">
      <c r="A29" s="339"/>
      <c r="B29" s="339"/>
      <c r="C29" s="339"/>
      <c r="D29" s="339"/>
      <c r="E29" s="339"/>
      <c r="F29" s="339"/>
    </row>
    <row r="32" spans="1:6">
      <c r="C32" s="359"/>
    </row>
    <row r="33" spans="3:3">
      <c r="C33" s="359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A14" zoomScale="191" zoomScaleNormal="191" zoomScalePageLayoutView="191" workbookViewId="0">
      <selection activeCell="E7" sqref="E7"/>
    </sheetView>
  </sheetViews>
  <sheetFormatPr baseColWidth="10" defaultRowHeight="12" x14ac:dyDescent="0"/>
  <cols>
    <col min="1" max="1" width="11.1640625" bestFit="1" customWidth="1"/>
    <col min="2" max="2" width="5.33203125" customWidth="1"/>
    <col min="3" max="3" width="16.33203125" customWidth="1"/>
    <col min="4" max="4" width="19.6640625" customWidth="1"/>
    <col min="5" max="5" width="16" customWidth="1"/>
    <col min="6" max="6" width="11.83203125" customWidth="1"/>
    <col min="7" max="7" width="13" customWidth="1"/>
    <col min="8" max="8" width="13.33203125" customWidth="1"/>
  </cols>
  <sheetData>
    <row r="4" spans="1:8" ht="15">
      <c r="A4" s="68" t="s">
        <v>209</v>
      </c>
      <c r="C4" s="336" t="s">
        <v>156</v>
      </c>
      <c r="D4" s="336" t="s">
        <v>189</v>
      </c>
      <c r="E4" s="336" t="s">
        <v>157</v>
      </c>
      <c r="F4" s="336" t="s">
        <v>158</v>
      </c>
      <c r="G4" s="336" t="s">
        <v>198</v>
      </c>
      <c r="H4" s="336" t="s">
        <v>159</v>
      </c>
    </row>
    <row r="5" spans="1:8" ht="15">
      <c r="C5" s="339"/>
      <c r="D5" s="339"/>
      <c r="E5" s="339"/>
      <c r="F5" s="339"/>
      <c r="G5" s="339"/>
      <c r="H5" s="339"/>
    </row>
    <row r="6" spans="1:8" ht="15">
      <c r="A6" s="353">
        <v>40759.962500000001</v>
      </c>
      <c r="B6">
        <v>1</v>
      </c>
      <c r="C6" s="339" t="s">
        <v>179</v>
      </c>
      <c r="D6" s="339" t="s">
        <v>180</v>
      </c>
      <c r="E6" s="360" t="s">
        <v>225</v>
      </c>
      <c r="F6" s="339"/>
      <c r="G6" s="339" t="s">
        <v>199</v>
      </c>
      <c r="H6" s="339" t="s">
        <v>192</v>
      </c>
    </row>
    <row r="7" spans="1:8" ht="15">
      <c r="A7" s="353">
        <v>40759.950694444444</v>
      </c>
      <c r="B7">
        <v>2</v>
      </c>
      <c r="C7" s="339" t="s">
        <v>146</v>
      </c>
      <c r="D7" s="339" t="s">
        <v>191</v>
      </c>
      <c r="E7" s="360" t="s">
        <v>260</v>
      </c>
      <c r="F7" s="339"/>
      <c r="G7" s="339"/>
      <c r="H7" s="339" t="s">
        <v>192</v>
      </c>
    </row>
    <row r="8" spans="1:8" ht="15">
      <c r="A8" s="353">
        <v>40759.909722222219</v>
      </c>
      <c r="B8">
        <v>3</v>
      </c>
      <c r="C8" s="339" t="s">
        <v>133</v>
      </c>
      <c r="D8" s="339" t="s">
        <v>181</v>
      </c>
      <c r="E8" s="360" t="s">
        <v>258</v>
      </c>
      <c r="F8" s="339"/>
      <c r="G8" s="339" t="s">
        <v>201</v>
      </c>
      <c r="H8" s="339" t="s">
        <v>193</v>
      </c>
    </row>
    <row r="9" spans="1:8" ht="15">
      <c r="A9" s="353">
        <v>40759.859722222223</v>
      </c>
      <c r="B9">
        <v>4</v>
      </c>
      <c r="C9" s="339" t="s">
        <v>147</v>
      </c>
      <c r="D9" s="339" t="s">
        <v>182</v>
      </c>
      <c r="E9" s="360" t="s">
        <v>226</v>
      </c>
      <c r="F9" s="339"/>
      <c r="G9" s="339" t="s">
        <v>202</v>
      </c>
      <c r="H9" s="339" t="s">
        <v>193</v>
      </c>
    </row>
    <row r="10" spans="1:8" ht="15">
      <c r="A10" s="353">
        <v>40759.836111111108</v>
      </c>
      <c r="B10">
        <v>5</v>
      </c>
      <c r="C10" s="339" t="s">
        <v>148</v>
      </c>
      <c r="D10" s="339" t="s">
        <v>190</v>
      </c>
      <c r="E10" s="360" t="s">
        <v>257</v>
      </c>
      <c r="F10" s="339"/>
      <c r="G10" s="339" t="s">
        <v>200</v>
      </c>
      <c r="H10" s="339" t="s">
        <v>194</v>
      </c>
    </row>
    <row r="11" spans="1:8" ht="15">
      <c r="A11" s="353">
        <v>40759.663888888892</v>
      </c>
      <c r="B11">
        <v>6</v>
      </c>
      <c r="C11" s="339" t="s">
        <v>149</v>
      </c>
      <c r="D11" s="339" t="s">
        <v>188</v>
      </c>
      <c r="E11" s="360" t="s">
        <v>256</v>
      </c>
      <c r="F11" s="339"/>
      <c r="G11" s="339"/>
      <c r="H11" s="339" t="s">
        <v>194</v>
      </c>
    </row>
    <row r="12" spans="1:8" ht="15">
      <c r="A12" s="353">
        <v>40759.407638888886</v>
      </c>
      <c r="B12">
        <v>7</v>
      </c>
      <c r="C12" s="339" t="s">
        <v>220</v>
      </c>
      <c r="D12" s="339" t="s">
        <v>181</v>
      </c>
      <c r="E12" s="360" t="s">
        <v>255</v>
      </c>
      <c r="F12" s="339"/>
      <c r="G12" s="339" t="s">
        <v>207</v>
      </c>
      <c r="H12" s="339" t="s">
        <v>195</v>
      </c>
    </row>
    <row r="13" spans="1:8" ht="15">
      <c r="A13" s="353">
        <v>40759.025000000001</v>
      </c>
      <c r="B13">
        <v>8</v>
      </c>
      <c r="C13" t="s">
        <v>249</v>
      </c>
      <c r="D13" s="339" t="s">
        <v>183</v>
      </c>
      <c r="E13" s="339" t="s">
        <v>248</v>
      </c>
      <c r="F13" s="339"/>
      <c r="G13" s="339" t="s">
        <v>203</v>
      </c>
    </row>
    <row r="14" spans="1:8" ht="15">
      <c r="A14" s="353">
        <v>40759.004166666666</v>
      </c>
      <c r="B14">
        <v>9</v>
      </c>
      <c r="C14" s="339" t="s">
        <v>150</v>
      </c>
      <c r="D14" s="339" t="s">
        <v>183</v>
      </c>
      <c r="E14" s="360" t="s">
        <v>254</v>
      </c>
      <c r="F14" s="339"/>
      <c r="G14" s="339"/>
      <c r="H14" s="339" t="s">
        <v>196</v>
      </c>
    </row>
    <row r="15" spans="1:8" ht="15">
      <c r="A15" s="353">
        <v>40758.970833333333</v>
      </c>
      <c r="B15">
        <v>10</v>
      </c>
      <c r="C15" s="339" t="s">
        <v>151</v>
      </c>
      <c r="D15" s="339" t="s">
        <v>184</v>
      </c>
      <c r="E15" s="360" t="s">
        <v>253</v>
      </c>
      <c r="F15" s="339"/>
      <c r="G15" s="339" t="s">
        <v>204</v>
      </c>
      <c r="H15" s="339" t="s">
        <v>196</v>
      </c>
    </row>
    <row r="16" spans="1:8" ht="15">
      <c r="A16" s="353">
        <v>40758.87222222222</v>
      </c>
      <c r="B16">
        <v>11</v>
      </c>
      <c r="C16" s="339" t="s">
        <v>152</v>
      </c>
      <c r="D16" s="339" t="s">
        <v>185</v>
      </c>
      <c r="E16" s="360" t="s">
        <v>247</v>
      </c>
      <c r="F16" s="339"/>
      <c r="G16" s="339" t="s">
        <v>205</v>
      </c>
      <c r="H16" s="339" t="s">
        <v>219</v>
      </c>
    </row>
    <row r="17" spans="1:8" ht="15">
      <c r="A17" s="353">
        <v>40758.85833333333</v>
      </c>
      <c r="B17">
        <v>12</v>
      </c>
      <c r="C17" s="339" t="s">
        <v>153</v>
      </c>
      <c r="D17" s="339" t="s">
        <v>186</v>
      </c>
      <c r="E17" s="360" t="s">
        <v>227</v>
      </c>
      <c r="F17" s="339"/>
      <c r="G17" s="339" t="s">
        <v>206</v>
      </c>
      <c r="H17" s="339" t="s">
        <v>219</v>
      </c>
    </row>
    <row r="18" spans="1:8" ht="15">
      <c r="A18" s="353">
        <v>40757.901388888888</v>
      </c>
      <c r="B18">
        <v>13</v>
      </c>
      <c r="C18" s="339" t="s">
        <v>154</v>
      </c>
      <c r="D18" s="339" t="s">
        <v>187</v>
      </c>
      <c r="E18" s="360" t="s">
        <v>259</v>
      </c>
      <c r="F18" s="360" t="s">
        <v>245</v>
      </c>
      <c r="G18" s="339"/>
      <c r="H18" s="339" t="s">
        <v>214</v>
      </c>
    </row>
    <row r="19" spans="1:8" ht="15">
      <c r="A19" t="s">
        <v>208</v>
      </c>
      <c r="B19">
        <v>14</v>
      </c>
      <c r="C19" s="339" t="s">
        <v>155</v>
      </c>
      <c r="D19" s="339" t="s">
        <v>188</v>
      </c>
      <c r="E19" s="339" t="s">
        <v>248</v>
      </c>
      <c r="F19" s="339"/>
      <c r="G19" s="339"/>
      <c r="H19" s="339" t="s">
        <v>214</v>
      </c>
    </row>
    <row r="20" spans="1:8" ht="15">
      <c r="A20" s="353">
        <v>40760.527777777781</v>
      </c>
      <c r="B20">
        <v>15</v>
      </c>
      <c r="C20" s="339" t="s">
        <v>197</v>
      </c>
      <c r="D20" s="339" t="s">
        <v>190</v>
      </c>
      <c r="E20" s="360" t="s">
        <v>251</v>
      </c>
      <c r="H20" s="339" t="s">
        <v>215</v>
      </c>
    </row>
    <row r="21" spans="1:8" ht="15">
      <c r="A21" s="353">
        <v>40760.56527777778</v>
      </c>
      <c r="B21">
        <v>16</v>
      </c>
      <c r="C21" s="339" t="s">
        <v>135</v>
      </c>
      <c r="D21" s="339" t="s">
        <v>183</v>
      </c>
      <c r="E21" s="360" t="s">
        <v>252</v>
      </c>
      <c r="H21" s="339" t="s">
        <v>215</v>
      </c>
    </row>
    <row r="22" spans="1:8" ht="15">
      <c r="A22" s="353">
        <v>40804.417361111111</v>
      </c>
      <c r="B22">
        <v>17</v>
      </c>
      <c r="C22" s="339" t="s">
        <v>222</v>
      </c>
      <c r="D22" s="339" t="s">
        <v>223</v>
      </c>
      <c r="E22" s="360" t="s">
        <v>250</v>
      </c>
      <c r="H22" s="339" t="s">
        <v>218</v>
      </c>
    </row>
    <row r="23" spans="1:8" ht="15">
      <c r="A23" s="353">
        <v>40803.492361111108</v>
      </c>
      <c r="B23">
        <v>18</v>
      </c>
      <c r="C23" s="339" t="s">
        <v>221</v>
      </c>
      <c r="D23" s="339" t="s">
        <v>217</v>
      </c>
      <c r="E23" s="360" t="s">
        <v>224</v>
      </c>
      <c r="H23" s="339" t="s">
        <v>195</v>
      </c>
    </row>
    <row r="24" spans="1:8">
      <c r="C24" s="68"/>
    </row>
    <row r="25" spans="1:8" ht="15">
      <c r="D25" s="354"/>
    </row>
  </sheetData>
  <phoneticPr fontId="28" type="noConversion"/>
  <hyperlinks>
    <hyperlink ref="E6" r:id="rId1"/>
    <hyperlink ref="E7" r:id="rId2"/>
    <hyperlink ref="E8" r:id="rId3"/>
    <hyperlink ref="E11" r:id="rId4"/>
    <hyperlink ref="E10" r:id="rId5"/>
    <hyperlink ref="E12" r:id="rId6"/>
    <hyperlink ref="E14" r:id="rId7"/>
    <hyperlink ref="E17" r:id="rId8"/>
    <hyperlink ref="E23" r:id="rId9"/>
    <hyperlink ref="E22" r:id="rId10"/>
    <hyperlink ref="E21" r:id="rId11"/>
    <hyperlink ref="E20" r:id="rId12"/>
    <hyperlink ref="E18" r:id="rId13"/>
    <hyperlink ref="E15" r:id="rId14"/>
    <hyperlink ref="F18" r:id="rId15"/>
    <hyperlink ref="E16" r:id="rId16" display="15-11-0641-02"/>
    <hyperlink ref="E9" r:id="rId17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2011-09-22T02:52:49Z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