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180" yWindow="660" windowWidth="15600" windowHeight="8220"/>
  </bookViews>
  <sheets>
    <sheet name="IEEE Cover" sheetId="6" r:id="rId1"/>
    <sheet name="Plots" sheetId="3" state="hidden" r:id="rId2"/>
    <sheet name="Plot Data" sheetId="2" state="hidden" r:id="rId3"/>
    <sheet name="Scale Plot Data" sheetId="7" state="hidden" r:id="rId4"/>
    <sheet name="Sheet1" sheetId="11" r:id="rId5"/>
  </sheets>
  <calcPr calcId="125725"/>
</workbook>
</file>

<file path=xl/calcChain.xml><?xml version="1.0" encoding="utf-8"?>
<calcChain xmlns="http://schemas.openxmlformats.org/spreadsheetml/2006/main">
  <c r="C3" i="11"/>
  <c r="C4" s="1"/>
  <c r="C5" s="1"/>
  <c r="C6" s="1"/>
  <c r="C7" s="1"/>
  <c r="C8" s="1"/>
  <c r="C9" s="1"/>
  <c r="C10" s="1"/>
  <c r="C11" s="1"/>
  <c r="C12" s="1"/>
  <c r="C13" s="1"/>
  <c r="C14" s="1"/>
  <c r="C15" s="1"/>
  <c r="C16" s="1"/>
  <c r="C17" s="1"/>
  <c r="C18" s="1"/>
  <c r="C19" s="1"/>
  <c r="C20" s="1"/>
  <c r="C21" s="1"/>
  <c r="C22" s="1"/>
  <c r="C23" s="1"/>
  <c r="C24" s="1"/>
  <c r="C25" s="1"/>
  <c r="C26" s="1"/>
  <c r="C27" s="1"/>
  <c r="C28" s="1"/>
  <c r="C29" s="1"/>
  <c r="C30" s="1"/>
  <c r="C31" s="1"/>
  <c r="C32" s="1"/>
  <c r="C33" s="1"/>
  <c r="C34" s="1"/>
  <c r="C35" s="1"/>
  <c r="C36" s="1"/>
  <c r="C37" s="1"/>
  <c r="C38" s="1"/>
  <c r="C39" s="1"/>
  <c r="C40" s="1"/>
  <c r="C41" s="1"/>
  <c r="C42" s="1"/>
  <c r="A28" i="7" l="1"/>
  <c r="A30"/>
  <c r="A31"/>
  <c r="A32"/>
  <c r="A33"/>
  <c r="A34"/>
  <c r="A35"/>
  <c r="A36"/>
  <c r="A29"/>
  <c r="B29" l="1"/>
  <c r="B35"/>
  <c r="B33"/>
  <c r="B31"/>
  <c r="B36"/>
  <c r="B34"/>
  <c r="B32"/>
  <c r="B30"/>
  <c r="V6"/>
  <c r="G15"/>
  <c r="M17"/>
  <c r="S18"/>
  <c r="G5" l="1"/>
  <c r="S17"/>
  <c r="J6"/>
  <c r="M7"/>
  <c r="P4"/>
  <c r="S4"/>
  <c r="J5"/>
  <c r="J4"/>
  <c r="G7"/>
  <c r="S14"/>
  <c r="S6"/>
  <c r="J9"/>
  <c r="V9"/>
  <c r="J8"/>
  <c r="V5"/>
  <c r="G4"/>
  <c r="M4"/>
  <c r="G3"/>
  <c r="G10"/>
  <c r="G6"/>
  <c r="J3"/>
  <c r="J7"/>
  <c r="M3"/>
  <c r="S3"/>
  <c r="S7"/>
  <c r="V3"/>
  <c r="V7"/>
  <c r="G8"/>
  <c r="S9"/>
  <c r="S5"/>
  <c r="S16"/>
  <c r="M6"/>
  <c r="S8"/>
  <c r="V8"/>
  <c r="V4"/>
  <c r="S19"/>
  <c r="S15"/>
  <c r="G9"/>
  <c r="J10"/>
  <c r="M10"/>
  <c r="S10"/>
  <c r="V10"/>
  <c r="P5"/>
  <c r="P3"/>
  <c r="P7"/>
  <c r="P10"/>
  <c r="P6"/>
  <c r="P9"/>
  <c r="P8"/>
  <c r="M9"/>
  <c r="M5"/>
  <c r="M8"/>
  <c r="M14"/>
  <c r="M16"/>
  <c r="M19"/>
  <c r="M15"/>
  <c r="M18"/>
  <c r="G17"/>
  <c r="G14"/>
  <c r="G16"/>
  <c r="G18"/>
  <c r="G19"/>
  <c r="P1"/>
  <c r="S21"/>
  <c r="S13"/>
  <c r="T31"/>
  <c r="T29"/>
  <c r="T27"/>
  <c r="T25"/>
  <c r="T19"/>
  <c r="T18"/>
  <c r="T17"/>
  <c r="T16"/>
  <c r="T15"/>
  <c r="T14"/>
  <c r="M21"/>
  <c r="M13"/>
  <c r="N19"/>
  <c r="N18"/>
  <c r="N17"/>
  <c r="N16"/>
  <c r="N15"/>
  <c r="N14"/>
  <c r="H31"/>
  <c r="H27"/>
  <c r="H23"/>
  <c r="Q11"/>
  <c r="Q10"/>
  <c r="Q9"/>
  <c r="Q8"/>
  <c r="Q7"/>
  <c r="Q6"/>
  <c r="N26" s="1"/>
  <c r="Q5"/>
  <c r="N25" s="1"/>
  <c r="Q4"/>
  <c r="N24" s="1"/>
  <c r="Q3"/>
  <c r="N23" s="1"/>
  <c r="Q2"/>
  <c r="N22" s="1"/>
  <c r="G21"/>
  <c r="G13"/>
  <c r="H15"/>
  <c r="H16"/>
  <c r="H17"/>
  <c r="H18"/>
  <c r="H19"/>
  <c r="H14"/>
  <c r="V1"/>
  <c r="W11"/>
  <c r="W10"/>
  <c r="T30" s="1"/>
  <c r="W9"/>
  <c r="W8"/>
  <c r="T28" s="1"/>
  <c r="W7"/>
  <c r="W6"/>
  <c r="W5"/>
  <c r="W4"/>
  <c r="W3"/>
  <c r="W2"/>
  <c r="S1"/>
  <c r="T11"/>
  <c r="T10"/>
  <c r="T9"/>
  <c r="T8"/>
  <c r="T7"/>
  <c r="T6"/>
  <c r="T26" s="1"/>
  <c r="T5"/>
  <c r="T4"/>
  <c r="T24" s="1"/>
  <c r="T3"/>
  <c r="T23" s="1"/>
  <c r="T2"/>
  <c r="T22" s="1"/>
  <c r="M1"/>
  <c r="N11"/>
  <c r="N31" s="1"/>
  <c r="N10"/>
  <c r="N30" s="1"/>
  <c r="N9"/>
  <c r="N29" s="1"/>
  <c r="N8"/>
  <c r="N28" s="1"/>
  <c r="N7"/>
  <c r="N27" s="1"/>
  <c r="N6"/>
  <c r="N5"/>
  <c r="N4"/>
  <c r="N3"/>
  <c r="N2"/>
  <c r="J1"/>
  <c r="K11"/>
  <c r="K10"/>
  <c r="H30" s="1"/>
  <c r="K9"/>
  <c r="H29" s="1"/>
  <c r="K8"/>
  <c r="H28" s="1"/>
  <c r="K7"/>
  <c r="K6"/>
  <c r="K5"/>
  <c r="K4"/>
  <c r="K3"/>
  <c r="K2"/>
  <c r="H3"/>
  <c r="H4"/>
  <c r="H24" s="1"/>
  <c r="H5"/>
  <c r="H25" s="1"/>
  <c r="H6"/>
  <c r="H26" s="1"/>
  <c r="H7"/>
  <c r="H8"/>
  <c r="H9"/>
  <c r="H10"/>
  <c r="H11"/>
  <c r="H2"/>
  <c r="H22" s="1"/>
  <c r="G1"/>
  <c r="A38" i="2"/>
  <c r="A39" s="1"/>
  <c r="D4"/>
  <c r="D5" s="1"/>
  <c r="D8"/>
  <c r="D9" s="1"/>
  <c r="A16"/>
  <c r="D14"/>
  <c r="D15" s="1"/>
  <c r="G28" i="7" l="1"/>
  <c r="G27"/>
  <c r="J2"/>
  <c r="J11"/>
  <c r="G31" s="1"/>
  <c r="M30"/>
  <c r="P2"/>
  <c r="M28"/>
  <c r="M29"/>
  <c r="P11"/>
  <c r="M31" s="1"/>
  <c r="M27"/>
  <c r="S27"/>
  <c r="S30"/>
  <c r="V11"/>
  <c r="S31" s="1"/>
  <c r="S25"/>
  <c r="S26"/>
  <c r="M25"/>
  <c r="A8" i="2"/>
  <c r="M2" i="7"/>
  <c r="M22" s="1"/>
  <c r="M24"/>
  <c r="G30"/>
  <c r="M11"/>
  <c r="M23"/>
  <c r="S2"/>
  <c r="S22" s="1"/>
  <c r="S24"/>
  <c r="S29"/>
  <c r="G29"/>
  <c r="M26"/>
  <c r="S11"/>
  <c r="S23"/>
  <c r="V2"/>
  <c r="S28"/>
  <c r="A17" i="2"/>
  <c r="D16"/>
  <c r="D17" s="1"/>
  <c r="D10"/>
  <c r="D11" s="1"/>
  <c r="D2"/>
  <c r="D3" s="1"/>
  <c r="B3" i="7"/>
  <c r="B2" s="1"/>
  <c r="B6"/>
  <c r="B7" s="1"/>
  <c r="B22"/>
  <c r="B23" s="1"/>
  <c r="B19"/>
  <c r="B18" s="1"/>
  <c r="B14"/>
  <c r="B15" s="1"/>
  <c r="B11"/>
  <c r="B10" s="1"/>
  <c r="A1"/>
  <c r="A9"/>
  <c r="A17"/>
  <c r="N16" i="2"/>
  <c r="N15"/>
  <c r="N10"/>
  <c r="N9"/>
  <c r="N4"/>
  <c r="N3"/>
  <c r="K46"/>
  <c r="K45"/>
  <c r="K40"/>
  <c r="K39"/>
  <c r="K34"/>
  <c r="K33"/>
  <c r="K28"/>
  <c r="K27"/>
  <c r="K22"/>
  <c r="K21"/>
  <c r="K16"/>
  <c r="K15"/>
  <c r="K10"/>
  <c r="K9"/>
  <c r="K4"/>
  <c r="K3"/>
  <c r="H34"/>
  <c r="H33"/>
  <c r="H28"/>
  <c r="H27"/>
  <c r="H22"/>
  <c r="H21"/>
  <c r="H10"/>
  <c r="H9"/>
  <c r="H16"/>
  <c r="H15"/>
  <c r="H4"/>
  <c r="H3"/>
  <c r="M16"/>
  <c r="M14"/>
  <c r="J40"/>
  <c r="J38"/>
  <c r="M11"/>
  <c r="M10"/>
  <c r="M9"/>
  <c r="M8"/>
  <c r="J35"/>
  <c r="J34"/>
  <c r="J33"/>
  <c r="J32"/>
  <c r="J29"/>
  <c r="J28"/>
  <c r="J27"/>
  <c r="J26"/>
  <c r="J23"/>
  <c r="J22"/>
  <c r="J21"/>
  <c r="J20"/>
  <c r="J17"/>
  <c r="J16"/>
  <c r="J15"/>
  <c r="J14"/>
  <c r="G29"/>
  <c r="G28"/>
  <c r="G27"/>
  <c r="G26"/>
  <c r="M5"/>
  <c r="M4"/>
  <c r="M3"/>
  <c r="M2"/>
  <c r="J11"/>
  <c r="J10"/>
  <c r="J9"/>
  <c r="J8"/>
  <c r="J5"/>
  <c r="J4"/>
  <c r="J3"/>
  <c r="J2"/>
  <c r="G23"/>
  <c r="G22"/>
  <c r="G21"/>
  <c r="G20"/>
  <c r="G17"/>
  <c r="G16"/>
  <c r="G15"/>
  <c r="G14"/>
  <c r="G11"/>
  <c r="G10"/>
  <c r="G9"/>
  <c r="G8"/>
  <c r="G5"/>
  <c r="G4"/>
  <c r="G3"/>
  <c r="G2"/>
  <c r="A35"/>
  <c r="A22" i="7" s="1"/>
  <c r="A34" i="2"/>
  <c r="A21" i="7" s="1"/>
  <c r="A33" i="2"/>
  <c r="A20" i="7" s="1"/>
  <c r="A32" i="2"/>
  <c r="A19" i="7" s="1"/>
  <c r="A29" i="2"/>
  <c r="A14" i="7" s="1"/>
  <c r="A28" i="2"/>
  <c r="A13" i="7" s="1"/>
  <c r="A27" i="2"/>
  <c r="A12" i="7" s="1"/>
  <c r="A26" i="2"/>
  <c r="A11" i="7" s="1"/>
  <c r="A23" i="2"/>
  <c r="A6" i="7" s="1"/>
  <c r="A22" i="2"/>
  <c r="A5" i="7" s="1"/>
  <c r="A21" i="2"/>
  <c r="A4" i="7" s="1"/>
  <c r="A20" i="2"/>
  <c r="A3" i="7" s="1"/>
  <c r="G24" l="1"/>
  <c r="G2"/>
  <c r="G22" s="1"/>
  <c r="G23"/>
  <c r="G11"/>
  <c r="G25"/>
  <c r="G26"/>
  <c r="J39" i="2"/>
  <c r="J45"/>
  <c r="M15"/>
  <c r="G33"/>
  <c r="A14"/>
  <c r="A15"/>
  <c r="G35"/>
  <c r="J41"/>
  <c r="J47"/>
  <c r="M17"/>
  <c r="G32"/>
  <c r="G34"/>
  <c r="J44"/>
  <c r="J46"/>
  <c r="A3"/>
  <c r="A9"/>
  <c r="A2" l="1"/>
  <c r="A4"/>
  <c r="A10"/>
  <c r="A11"/>
  <c r="A5" l="1"/>
</calcChain>
</file>

<file path=xl/sharedStrings.xml><?xml version="1.0" encoding="utf-8"?>
<sst xmlns="http://schemas.openxmlformats.org/spreadsheetml/2006/main" count="61" uniqueCount="58">
  <si>
    <t>T US Tag 1</t>
  </si>
  <si>
    <t>T US Tag 2</t>
  </si>
  <si>
    <t>T US Tag 3</t>
  </si>
  <si>
    <t>T US Tag 4</t>
  </si>
  <si>
    <t>T EU Tag 1</t>
  </si>
  <si>
    <t>T EU Tag 2</t>
  </si>
  <si>
    <t>T Korea Tag 1</t>
  </si>
  <si>
    <t>U US Tag 1</t>
  </si>
  <si>
    <t>U EU Tag 1</t>
  </si>
  <si>
    <t>U EU Tag 2</t>
  </si>
  <si>
    <t>U EU Tag 3</t>
  </si>
  <si>
    <t>U EU Tag 4</t>
  </si>
  <si>
    <t>U Korea Tag 1</t>
  </si>
  <si>
    <t>US Regs</t>
  </si>
  <si>
    <t>EU Regs</t>
  </si>
  <si>
    <t>Asia Regs</t>
  </si>
  <si>
    <t>Z EU Tag Concept 1</t>
  </si>
  <si>
    <t>Z EU Tag Concept 2</t>
  </si>
  <si>
    <t>Z US Tag Concept 1</t>
  </si>
  <si>
    <t>Z Korea Tag Concept 2</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</si>
  <si>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</si>
  <si>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</si>
  <si>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</si>
  <si>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</si>
  <si>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</si>
  <si>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</si>
  <si>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</si>
  <si>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</si>
  <si>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</si>
  <si>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</si>
  <si>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</si>
  <si>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</si>
  <si>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</si>
  <si>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4f Band 0 Std</t>
  </si>
  <si>
    <t>4f Band 1 Std</t>
  </si>
  <si>
    <t>4f Band 2 Std</t>
  </si>
  <si>
    <t>4f Band 0 Wide</t>
  </si>
  <si>
    <t>4f Band 1 Wide</t>
  </si>
  <si>
    <t>4f Band 2 Wide</t>
  </si>
  <si>
    <t>4a Mandatory Band</t>
  </si>
  <si>
    <t>4a Band Model</t>
  </si>
  <si>
    <t>4f Band Model</t>
  </si>
  <si>
    <t>January 2011</t>
  </si>
  <si>
    <t>Ubisense</t>
  </si>
  <si>
    <t>IEEE 802.15.4f Comment Resolution</t>
  </si>
  <si>
    <t>20 Jan, 2011</t>
  </si>
  <si>
    <t>Too close to mandatory channel</t>
  </si>
  <si>
    <t>Existing mandatory channel</t>
  </si>
  <si>
    <t>Total</t>
  </si>
  <si>
    <t>extra channels (in black)</t>
  </si>
  <si>
    <t>Total including mandatory bands</t>
  </si>
  <si>
    <t>We have 13 channels in one page left, so that would require another 22 channels in another page</t>
  </si>
  <si>
    <t>IEEE 802.15-11-0102-00-004f</t>
  </si>
  <si>
    <t>Suggested Alternative 2.4GHz channels for TG4f</t>
  </si>
  <si>
    <t>Proposed set of 2.4GHz channels to accommodate technical comments from first letter ballot.</t>
  </si>
  <si>
    <t>Andy Ward</t>
  </si>
  <si>
    <t>Voice: +44 1223 535170</t>
  </si>
  <si>
    <t>E-mail: andy.ward@ubisense.net</t>
  </si>
</sst>
</file>

<file path=xl/styles.xml><?xml version="1.0" encoding="utf-8"?>
<styleSheet xmlns="http://schemas.openxmlformats.org/spreadsheetml/2006/main">
  <numFmts count="1">
    <numFmt numFmtId="165" formatCode="[$-409]d\-mmm\-yy;@"/>
  </numFmts>
  <fonts count="8">
    <font>
      <sz val="11"/>
      <color theme="1"/>
      <name val="Calibri"/>
      <family val="2"/>
      <scheme val="minor"/>
    </font>
    <font>
      <sz val="11"/>
      <color rgb="FFFF0000"/>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sz val="11"/>
      <color rgb="FF00B050"/>
      <name val="Calibri"/>
      <family val="2"/>
      <scheme val="minor"/>
    </font>
  </fonts>
  <fills count="2">
    <fill>
      <patternFill patternType="none"/>
    </fill>
    <fill>
      <patternFill patternType="gray125"/>
    </fill>
  </fills>
  <borders count="4">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s>
  <cellStyleXfs count="2">
    <xf numFmtId="0" fontId="0" fillId="0" borderId="0"/>
    <xf numFmtId="0" fontId="2" fillId="0" borderId="0"/>
  </cellStyleXfs>
  <cellXfs count="20">
    <xf numFmtId="0" fontId="0" fillId="0" borderId="0" xfId="0"/>
    <xf numFmtId="0" fontId="2" fillId="0" borderId="0" xfId="1"/>
    <xf numFmtId="0" fontId="2" fillId="0" borderId="0" xfId="1" applyAlignment="1">
      <alignment wrapText="1"/>
    </xf>
    <xf numFmtId="0" fontId="3" fillId="0" borderId="2" xfId="1" applyFont="1" applyBorder="1" applyAlignment="1">
      <alignment vertical="top" wrapText="1"/>
    </xf>
    <xf numFmtId="0" fontId="3" fillId="0" borderId="1" xfId="1" applyFont="1" applyBorder="1" applyAlignment="1">
      <alignment vertical="top" wrapText="1"/>
    </xf>
    <xf numFmtId="0" fontId="3" fillId="0" borderId="3" xfId="1" applyFont="1" applyBorder="1" applyAlignment="1">
      <alignment vertical="top" wrapText="1"/>
    </xf>
    <xf numFmtId="0" fontId="3" fillId="0" borderId="0" xfId="1" applyFont="1" applyAlignment="1">
      <alignment vertical="top" wrapText="1"/>
    </xf>
    <xf numFmtId="0" fontId="4" fillId="0" borderId="0" xfId="1" applyFont="1" applyAlignment="1">
      <alignment horizontal="center"/>
    </xf>
    <xf numFmtId="0" fontId="5" fillId="0" borderId="0" xfId="1" applyFont="1" applyAlignment="1">
      <alignment horizontal="right"/>
    </xf>
    <xf numFmtId="0" fontId="6" fillId="0" borderId="0" xfId="1" applyFont="1"/>
    <xf numFmtId="49" fontId="5" fillId="0" borderId="0" xfId="1" applyNumberFormat="1" applyFont="1" applyAlignment="1">
      <alignment horizontal="left"/>
    </xf>
    <xf numFmtId="0" fontId="0" fillId="0" borderId="0" xfId="0" applyAlignment="1">
      <alignment horizontal="right"/>
    </xf>
    <xf numFmtId="49" fontId="0" fillId="0" borderId="0" xfId="0" applyNumberFormat="1" applyAlignment="1">
      <alignment horizontal="right"/>
    </xf>
    <xf numFmtId="0" fontId="0" fillId="0" borderId="0" xfId="0" applyNumberFormat="1" applyAlignment="1">
      <alignment horizontal="right"/>
    </xf>
    <xf numFmtId="0" fontId="3" fillId="0" borderId="1" xfId="1" applyFont="1" applyBorder="1" applyAlignment="1">
      <alignment vertical="top" wrapText="1"/>
    </xf>
    <xf numFmtId="0" fontId="4" fillId="0" borderId="1" xfId="1" applyFont="1" applyBorder="1" applyAlignment="1">
      <alignment vertical="top" wrapText="1"/>
    </xf>
    <xf numFmtId="165" fontId="3" fillId="0" borderId="1" xfId="1" quotePrefix="1" applyNumberFormat="1" applyFont="1" applyBorder="1" applyAlignment="1">
      <alignment horizontal="left" vertical="top" wrapText="1"/>
    </xf>
    <xf numFmtId="165" fontId="3" fillId="0" borderId="1" xfId="1" applyNumberFormat="1" applyFont="1" applyBorder="1" applyAlignment="1">
      <alignment horizontal="left" vertical="top" wrapText="1"/>
    </xf>
    <xf numFmtId="0" fontId="1" fillId="0" borderId="0" xfId="0" applyFont="1"/>
    <xf numFmtId="0" fontId="7" fillId="0" borderId="0" xfId="0" applyFont="1"/>
  </cellXfs>
  <cellStyles count="2">
    <cellStyle name="Normal" xfId="0" builtinId="0"/>
    <cellStyle name="Normal 2" xfId="1"/>
  </cellStyles>
  <dxfs count="0"/>
  <tableStyles count="0" defaultTableStyle="TableStyleMedium9" defaultPivotStyle="PivotStyleLight16"/>
  <colors>
    <mruColors>
      <color rgb="FFFF00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US Region</a:t>
            </a:r>
          </a:p>
        </c:rich>
      </c:tx>
      <c:overlay val="1"/>
    </c:title>
    <c:plotArea>
      <c:layout/>
      <c:scatterChart>
        <c:scatterStyle val="lineMarker"/>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0</c:v>
                </c:pt>
                <c:pt idx="1">
                  <c:v>0</c:v>
                </c:pt>
                <c:pt idx="2">
                  <c:v>0</c:v>
                </c:pt>
                <c:pt idx="3">
                  <c:v>0</c:v>
                </c:pt>
              </c:numCache>
            </c:numRef>
          </c:xVal>
          <c:yVal>
            <c:numRef>
              <c:f>'Plot Data'!$B$20:$B$23</c:f>
              <c:numCache>
                <c:formatCode>General</c:formatCode>
                <c:ptCount val="4"/>
                <c:pt idx="0">
                  <c:v>0</c:v>
                </c:pt>
                <c:pt idx="1">
                  <c:v>1.4</c:v>
                </c:pt>
                <c:pt idx="2">
                  <c:v>1.4</c:v>
                </c:pt>
                <c:pt idx="3">
                  <c:v>0</c:v>
                </c:pt>
              </c:numCache>
            </c:numRef>
          </c:yVal>
        </c:ser>
        <c:ser>
          <c:idx val="7"/>
          <c:order val="1"/>
          <c:tx>
            <c:strRef>
              <c:f>'Plot Data'!$A$1</c:f>
              <c:strCache>
                <c:ptCount val="1"/>
                <c:pt idx="0">
                  <c:v>4f Band 0 Std</c:v>
                </c:pt>
              </c:strCache>
            </c:strRef>
          </c:tx>
          <c:spPr>
            <a:ln>
              <a:solidFill>
                <a:schemeClr val="accent1"/>
              </a:solidFill>
            </a:ln>
          </c:spPr>
          <c:marker>
            <c:symbol val="none"/>
          </c:marker>
          <c:xVal>
            <c:numRef>
              <c:f>'Plot Data'!$A$2:$A$5</c:f>
              <c:numCache>
                <c:formatCode>General</c:formatCode>
                <c:ptCount val="4"/>
                <c:pt idx="0">
                  <c:v>0</c:v>
                </c:pt>
                <c:pt idx="1">
                  <c:v>0</c:v>
                </c:pt>
                <c:pt idx="2">
                  <c:v>0</c:v>
                </c:pt>
                <c:pt idx="3">
                  <c:v>0</c:v>
                </c:pt>
              </c:numCache>
            </c:numRef>
          </c:xVal>
          <c:yVal>
            <c:numRef>
              <c:f>'Plot Data'!$B$2:$B$5</c:f>
              <c:numCache>
                <c:formatCode>General</c:formatCode>
                <c:ptCount val="4"/>
                <c:pt idx="0">
                  <c:v>0</c:v>
                </c:pt>
                <c:pt idx="1">
                  <c:v>1.2</c:v>
                </c:pt>
                <c:pt idx="2">
                  <c:v>1.2</c:v>
                </c:pt>
                <c:pt idx="3">
                  <c:v>0</c:v>
                </c:pt>
              </c:numCache>
            </c:numRef>
          </c:yVal>
        </c:ser>
        <c:ser>
          <c:idx val="9"/>
          <c:order val="2"/>
          <c:tx>
            <c:strRef>
              <c:f>'Plot Data'!$D$1</c:f>
              <c:strCache>
                <c:ptCount val="1"/>
                <c:pt idx="0">
                  <c:v>4f Band 0 Wide</c:v>
                </c:pt>
              </c:strCache>
            </c:strRef>
          </c:tx>
          <c:spPr>
            <a:ln>
              <a:solidFill>
                <a:schemeClr val="accent1"/>
              </a:solidFill>
              <a:prstDash val="sysDash"/>
            </a:ln>
          </c:spPr>
          <c:marker>
            <c:symbol val="none"/>
          </c:marker>
          <c:xVal>
            <c:numRef>
              <c:f>'Plot Data'!$D$2:$D$5</c:f>
              <c:numCache>
                <c:formatCode>General</c:formatCode>
                <c:ptCount val="4"/>
                <c:pt idx="0">
                  <c:v>0</c:v>
                </c:pt>
                <c:pt idx="1">
                  <c:v>0</c:v>
                </c:pt>
                <c:pt idx="2">
                  <c:v>0</c:v>
                </c:pt>
                <c:pt idx="3">
                  <c:v>0</c:v>
                </c:pt>
              </c:numCache>
            </c:numRef>
          </c:xVal>
          <c:yVal>
            <c:numRef>
              <c:f>'Plot Data'!$E$2:$E$5</c:f>
              <c:numCache>
                <c:formatCode>General</c:formatCode>
                <c:ptCount val="4"/>
                <c:pt idx="0">
                  <c:v>0</c:v>
                </c:pt>
                <c:pt idx="1">
                  <c:v>1.2</c:v>
                </c:pt>
                <c:pt idx="2">
                  <c:v>1.2</c:v>
                </c:pt>
                <c:pt idx="3">
                  <c:v>0</c:v>
                </c:pt>
              </c:numCache>
            </c:numRef>
          </c:yVal>
        </c:ser>
        <c:ser>
          <c:idx val="1"/>
          <c:order val="3"/>
          <c:tx>
            <c:strRef>
              <c:f>'Plot Data'!$G$1</c:f>
              <c:strCache>
                <c:ptCount val="1"/>
                <c:pt idx="0">
                  <c:v>T US Tag 1</c:v>
                </c:pt>
              </c:strCache>
            </c:strRef>
          </c:tx>
          <c:marker>
            <c:symbol val="none"/>
          </c:marker>
          <c:xVal>
            <c:numRef>
              <c:f>'Plot Data'!$G$2:$G$5</c:f>
              <c:numCache>
                <c:formatCode>General</c:formatCode>
                <c:ptCount val="4"/>
                <c:pt idx="0">
                  <c:v>0</c:v>
                </c:pt>
                <c:pt idx="1">
                  <c:v>0</c:v>
                </c:pt>
                <c:pt idx="2">
                  <c:v>0</c:v>
                </c:pt>
                <c:pt idx="3">
                  <c:v>0</c:v>
                </c:pt>
              </c:numCache>
            </c:numRef>
          </c:xVal>
          <c:yVal>
            <c:numRef>
              <c:f>'Plot Data'!$H$2:$H$5</c:f>
              <c:numCache>
                <c:formatCode>General</c:formatCode>
                <c:ptCount val="4"/>
                <c:pt idx="0">
                  <c:v>0</c:v>
                </c:pt>
                <c:pt idx="1">
                  <c:v>0</c:v>
                </c:pt>
                <c:pt idx="2">
                  <c:v>0</c:v>
                </c:pt>
                <c:pt idx="3">
                  <c:v>0</c:v>
                </c:pt>
              </c:numCache>
            </c:numRef>
          </c:yVal>
        </c:ser>
        <c:ser>
          <c:idx val="2"/>
          <c:order val="4"/>
          <c:tx>
            <c:strRef>
              <c:f>'Plot Data'!$G$7</c:f>
              <c:strCache>
                <c:ptCount val="1"/>
                <c:pt idx="0">
                  <c:v>T US Tag 2</c:v>
                </c:pt>
              </c:strCache>
            </c:strRef>
          </c:tx>
          <c:marker>
            <c:symbol val="none"/>
          </c:marker>
          <c:xVal>
            <c:numRef>
              <c:f>'Plot Data'!$G$8:$G$11</c:f>
              <c:numCache>
                <c:formatCode>General</c:formatCode>
                <c:ptCount val="4"/>
                <c:pt idx="0">
                  <c:v>0</c:v>
                </c:pt>
                <c:pt idx="1">
                  <c:v>0</c:v>
                </c:pt>
                <c:pt idx="2">
                  <c:v>0</c:v>
                </c:pt>
                <c:pt idx="3">
                  <c:v>0</c:v>
                </c:pt>
              </c:numCache>
            </c:numRef>
          </c:xVal>
          <c:yVal>
            <c:numRef>
              <c:f>'Plot Data'!$H$8:$H$11</c:f>
              <c:numCache>
                <c:formatCode>General</c:formatCode>
                <c:ptCount val="4"/>
                <c:pt idx="0">
                  <c:v>0</c:v>
                </c:pt>
                <c:pt idx="1">
                  <c:v>0</c:v>
                </c:pt>
                <c:pt idx="2">
                  <c:v>0</c:v>
                </c:pt>
                <c:pt idx="3">
                  <c:v>0</c:v>
                </c:pt>
              </c:numCache>
            </c:numRef>
          </c:yVal>
        </c:ser>
        <c:ser>
          <c:idx val="4"/>
          <c:order val="5"/>
          <c:tx>
            <c:strRef>
              <c:f>'Plot Data'!$G$13</c:f>
              <c:strCache>
                <c:ptCount val="1"/>
                <c:pt idx="0">
                  <c:v>T US Tag 3</c:v>
                </c:pt>
              </c:strCache>
            </c:strRef>
          </c:tx>
          <c:marker>
            <c:symbol val="none"/>
          </c:marker>
          <c:xVal>
            <c:numRef>
              <c:f>'Plot Data'!$G$14:$G$17</c:f>
              <c:numCache>
                <c:formatCode>General</c:formatCode>
                <c:ptCount val="4"/>
                <c:pt idx="0">
                  <c:v>0</c:v>
                </c:pt>
                <c:pt idx="1">
                  <c:v>0</c:v>
                </c:pt>
                <c:pt idx="2">
                  <c:v>0</c:v>
                </c:pt>
                <c:pt idx="3">
                  <c:v>0</c:v>
                </c:pt>
              </c:numCache>
            </c:numRef>
          </c:xVal>
          <c:yVal>
            <c:numRef>
              <c:f>'Plot Data'!$H$14:$H$17</c:f>
              <c:numCache>
                <c:formatCode>General</c:formatCode>
                <c:ptCount val="4"/>
                <c:pt idx="0">
                  <c:v>0</c:v>
                </c:pt>
                <c:pt idx="1">
                  <c:v>0</c:v>
                </c:pt>
                <c:pt idx="2">
                  <c:v>0</c:v>
                </c:pt>
                <c:pt idx="3">
                  <c:v>0</c:v>
                </c:pt>
              </c:numCache>
            </c:numRef>
          </c:yVal>
        </c:ser>
        <c:ser>
          <c:idx val="5"/>
          <c:order val="6"/>
          <c:tx>
            <c:strRef>
              <c:f>'Plot Data'!$G$19</c:f>
              <c:strCache>
                <c:ptCount val="1"/>
                <c:pt idx="0">
                  <c:v>T US Tag 4</c:v>
                </c:pt>
              </c:strCache>
            </c:strRef>
          </c:tx>
          <c:marker>
            <c:symbol val="none"/>
          </c:marker>
          <c:xVal>
            <c:numRef>
              <c:f>'Plot Data'!$G$20:$G$23</c:f>
              <c:numCache>
                <c:formatCode>General</c:formatCode>
                <c:ptCount val="4"/>
                <c:pt idx="0">
                  <c:v>0</c:v>
                </c:pt>
                <c:pt idx="1">
                  <c:v>0</c:v>
                </c:pt>
                <c:pt idx="2">
                  <c:v>0</c:v>
                </c:pt>
                <c:pt idx="3">
                  <c:v>0</c:v>
                </c:pt>
              </c:numCache>
            </c:numRef>
          </c:xVal>
          <c:yVal>
            <c:numRef>
              <c:f>'Plot Data'!$H$20:$H$23</c:f>
              <c:numCache>
                <c:formatCode>General</c:formatCode>
                <c:ptCount val="4"/>
                <c:pt idx="0">
                  <c:v>0</c:v>
                </c:pt>
                <c:pt idx="1">
                  <c:v>0</c:v>
                </c:pt>
                <c:pt idx="2">
                  <c:v>0</c:v>
                </c:pt>
                <c:pt idx="3">
                  <c:v>0</c:v>
                </c:pt>
              </c:numCache>
            </c:numRef>
          </c:yVal>
        </c:ser>
        <c:ser>
          <c:idx val="6"/>
          <c:order val="7"/>
          <c:tx>
            <c:strRef>
              <c:f>'Plot Data'!$G$25</c:f>
              <c:strCache>
                <c:ptCount val="1"/>
                <c:pt idx="0">
                  <c:v>U US Tag 1</c:v>
                </c:pt>
              </c:strCache>
            </c:strRef>
          </c:tx>
          <c:marker>
            <c:symbol val="none"/>
          </c:marker>
          <c:xVal>
            <c:numRef>
              <c:f>'Plot Data'!$G$26:$G$29</c:f>
              <c:numCache>
                <c:formatCode>General</c:formatCode>
                <c:ptCount val="4"/>
                <c:pt idx="0">
                  <c:v>0</c:v>
                </c:pt>
                <c:pt idx="1">
                  <c:v>0</c:v>
                </c:pt>
                <c:pt idx="2">
                  <c:v>0</c:v>
                </c:pt>
                <c:pt idx="3">
                  <c:v>0</c:v>
                </c:pt>
              </c:numCache>
            </c:numRef>
          </c:xVal>
          <c:yVal>
            <c:numRef>
              <c:f>'Plot Data'!$H$26:$H$29</c:f>
              <c:numCache>
                <c:formatCode>General</c:formatCode>
                <c:ptCount val="4"/>
                <c:pt idx="0">
                  <c:v>0</c:v>
                </c:pt>
                <c:pt idx="1">
                  <c:v>0</c:v>
                </c:pt>
                <c:pt idx="2">
                  <c:v>0</c:v>
                </c:pt>
                <c:pt idx="3">
                  <c:v>0</c:v>
                </c:pt>
              </c:numCache>
            </c:numRef>
          </c:yVal>
        </c:ser>
        <c:ser>
          <c:idx val="8"/>
          <c:order val="8"/>
          <c:tx>
            <c:strRef>
              <c:f>'Plot Data'!$G$31</c:f>
              <c:strCache>
                <c:ptCount val="1"/>
                <c:pt idx="0">
                  <c:v>Z US Tag Concept 1</c:v>
                </c:pt>
              </c:strCache>
            </c:strRef>
          </c:tx>
          <c:marker>
            <c:symbol val="none"/>
          </c:marker>
          <c:xVal>
            <c:numRef>
              <c:f>'Plot Data'!$G$32:$G$35</c:f>
              <c:numCache>
                <c:formatCode>General</c:formatCode>
                <c:ptCount val="4"/>
                <c:pt idx="0">
                  <c:v>0</c:v>
                </c:pt>
                <c:pt idx="1">
                  <c:v>0</c:v>
                </c:pt>
                <c:pt idx="2">
                  <c:v>0</c:v>
                </c:pt>
                <c:pt idx="3">
                  <c:v>0</c:v>
                </c:pt>
              </c:numCache>
            </c:numRef>
          </c:xVal>
          <c:yVal>
            <c:numRef>
              <c:f>'Plot Data'!$H$32:$H$35</c:f>
              <c:numCache>
                <c:formatCode>General</c:formatCode>
                <c:ptCount val="4"/>
                <c:pt idx="0">
                  <c:v>0</c:v>
                </c:pt>
                <c:pt idx="1">
                  <c:v>0</c:v>
                </c:pt>
                <c:pt idx="2">
                  <c:v>0</c:v>
                </c:pt>
                <c:pt idx="3">
                  <c:v>0</c:v>
                </c:pt>
              </c:numCache>
            </c:numRef>
          </c:yVal>
        </c:ser>
        <c:dLbls/>
        <c:axId val="72041984"/>
        <c:axId val="72043520"/>
      </c:scatterChart>
      <c:valAx>
        <c:axId val="72041984"/>
        <c:scaling>
          <c:orientation val="minMax"/>
          <c:max val="10500"/>
          <c:min val="5500"/>
        </c:scaling>
        <c:axPos val="b"/>
        <c:numFmt formatCode="General" sourceLinked="1"/>
        <c:tickLblPos val="nextTo"/>
        <c:crossAx val="72043520"/>
        <c:crosses val="autoZero"/>
        <c:crossBetween val="midCat"/>
      </c:valAx>
      <c:valAx>
        <c:axId val="72043520"/>
        <c:scaling>
          <c:orientation val="minMax"/>
        </c:scaling>
        <c:axPos val="l"/>
        <c:majorGridlines/>
        <c:numFmt formatCode="General" sourceLinked="1"/>
        <c:tickLblPos val="nextTo"/>
        <c:crossAx val="72041984"/>
        <c:crosses val="autoZero"/>
        <c:crossBetween val="midCat"/>
      </c:valAx>
    </c:plotArea>
    <c:legend>
      <c:legendPos val="r"/>
    </c:legend>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EU Region</a:t>
            </a:r>
          </a:p>
        </c:rich>
      </c:tx>
      <c:overlay val="1"/>
    </c:title>
    <c:plotArea>
      <c:layout/>
      <c:scatterChart>
        <c:scatterStyle val="lineMarker"/>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0</c:v>
                </c:pt>
                <c:pt idx="1">
                  <c:v>0</c:v>
                </c:pt>
                <c:pt idx="2">
                  <c:v>0</c:v>
                </c:pt>
                <c:pt idx="3">
                  <c:v>0</c:v>
                </c:pt>
              </c:numCache>
            </c:numRef>
          </c:xVal>
          <c:yVal>
            <c:numRef>
              <c:f>'Plot Data'!$B$26:$B$29</c:f>
              <c:numCache>
                <c:formatCode>General</c:formatCode>
                <c:ptCount val="4"/>
                <c:pt idx="0">
                  <c:v>0</c:v>
                </c:pt>
                <c:pt idx="1">
                  <c:v>1.4</c:v>
                </c:pt>
                <c:pt idx="2">
                  <c:v>1.4</c:v>
                </c:pt>
                <c:pt idx="3">
                  <c:v>0</c:v>
                </c:pt>
              </c:numCache>
            </c:numRef>
          </c:yVal>
        </c:ser>
        <c:ser>
          <c:idx val="8"/>
          <c:order val="1"/>
          <c:tx>
            <c:strRef>
              <c:f>'Plot Data'!$A$7</c:f>
              <c:strCache>
                <c:ptCount val="1"/>
                <c:pt idx="0">
                  <c:v>4f Band 1 Std</c:v>
                </c:pt>
              </c:strCache>
            </c:strRef>
          </c:tx>
          <c:marker>
            <c:symbol val="none"/>
          </c:marker>
          <c:xVal>
            <c:numRef>
              <c:f>'Plot Data'!$A$8:$A$11</c:f>
              <c:numCache>
                <c:formatCode>General</c:formatCode>
                <c:ptCount val="4"/>
                <c:pt idx="0">
                  <c:v>0</c:v>
                </c:pt>
                <c:pt idx="1">
                  <c:v>0</c:v>
                </c:pt>
                <c:pt idx="2">
                  <c:v>0</c:v>
                </c:pt>
                <c:pt idx="3">
                  <c:v>0</c:v>
                </c:pt>
              </c:numCache>
            </c:numRef>
          </c:xVal>
          <c:yVal>
            <c:numRef>
              <c:f>'Plot Data'!$B$8:$B$11</c:f>
              <c:numCache>
                <c:formatCode>General</c:formatCode>
                <c:ptCount val="4"/>
                <c:pt idx="0">
                  <c:v>0</c:v>
                </c:pt>
                <c:pt idx="1">
                  <c:v>1.2</c:v>
                </c:pt>
                <c:pt idx="2">
                  <c:v>1.2</c:v>
                </c:pt>
                <c:pt idx="3">
                  <c:v>0</c:v>
                </c:pt>
              </c:numCache>
            </c:numRef>
          </c:yVal>
        </c:ser>
        <c:ser>
          <c:idx val="11"/>
          <c:order val="2"/>
          <c:tx>
            <c:strRef>
              <c:f>'Plot Data'!$D$7</c:f>
              <c:strCache>
                <c:ptCount val="1"/>
                <c:pt idx="0">
                  <c:v>4f Band 1 Wide</c:v>
                </c:pt>
              </c:strCache>
            </c:strRef>
          </c:tx>
          <c:spPr>
            <a:ln>
              <a:solidFill>
                <a:schemeClr val="accent3"/>
              </a:solidFill>
              <a:prstDash val="sysDash"/>
            </a:ln>
          </c:spPr>
          <c:marker>
            <c:symbol val="none"/>
          </c:marker>
          <c:xVal>
            <c:numRef>
              <c:f>'Plot Data'!$D$8:$D$11</c:f>
              <c:numCache>
                <c:formatCode>General</c:formatCode>
                <c:ptCount val="4"/>
                <c:pt idx="0">
                  <c:v>0</c:v>
                </c:pt>
                <c:pt idx="1">
                  <c:v>0</c:v>
                </c:pt>
                <c:pt idx="2">
                  <c:v>0</c:v>
                </c:pt>
                <c:pt idx="3">
                  <c:v>0</c:v>
                </c:pt>
              </c:numCache>
            </c:numRef>
          </c:xVal>
          <c:yVal>
            <c:numRef>
              <c:f>'Plot Data'!$E$8:$E$11</c:f>
              <c:numCache>
                <c:formatCode>General</c:formatCode>
                <c:ptCount val="4"/>
                <c:pt idx="0">
                  <c:v>0</c:v>
                </c:pt>
                <c:pt idx="1">
                  <c:v>1.2</c:v>
                </c:pt>
                <c:pt idx="2">
                  <c:v>1.2</c:v>
                </c:pt>
                <c:pt idx="3">
                  <c:v>0</c:v>
                </c:pt>
              </c:numCache>
            </c:numRef>
          </c:yVal>
        </c:ser>
        <c:ser>
          <c:idx val="0"/>
          <c:order val="3"/>
          <c:tx>
            <c:strRef>
              <c:f>'Plot Data'!$J$1</c:f>
              <c:strCache>
                <c:ptCount val="1"/>
                <c:pt idx="0">
                  <c:v>T EU Tag 1</c:v>
                </c:pt>
              </c:strCache>
            </c:strRef>
          </c:tx>
          <c:marker>
            <c:symbol val="none"/>
          </c:marker>
          <c:xVal>
            <c:numRef>
              <c:f>'Plot Data'!$J$2:$J$5</c:f>
              <c:numCache>
                <c:formatCode>General</c:formatCode>
                <c:ptCount val="4"/>
                <c:pt idx="0">
                  <c:v>0</c:v>
                </c:pt>
                <c:pt idx="1">
                  <c:v>0</c:v>
                </c:pt>
                <c:pt idx="2">
                  <c:v>0</c:v>
                </c:pt>
                <c:pt idx="3">
                  <c:v>0</c:v>
                </c:pt>
              </c:numCache>
            </c:numRef>
          </c:xVal>
          <c:yVal>
            <c:numRef>
              <c:f>'Plot Data'!$K$2:$K$5</c:f>
              <c:numCache>
                <c:formatCode>General</c:formatCode>
                <c:ptCount val="4"/>
                <c:pt idx="0">
                  <c:v>0</c:v>
                </c:pt>
                <c:pt idx="1">
                  <c:v>0</c:v>
                </c:pt>
                <c:pt idx="2">
                  <c:v>0</c:v>
                </c:pt>
                <c:pt idx="3">
                  <c:v>0</c:v>
                </c:pt>
              </c:numCache>
            </c:numRef>
          </c:yVal>
        </c:ser>
        <c:ser>
          <c:idx val="2"/>
          <c:order val="4"/>
          <c:tx>
            <c:strRef>
              <c:f>'Plot Data'!$J$7</c:f>
              <c:strCache>
                <c:ptCount val="1"/>
                <c:pt idx="0">
                  <c:v>T EU Tag 2</c:v>
                </c:pt>
              </c:strCache>
            </c:strRef>
          </c:tx>
          <c:marker>
            <c:symbol val="none"/>
          </c:marker>
          <c:xVal>
            <c:numRef>
              <c:f>'Plot Data'!$J$8:$J$11</c:f>
              <c:numCache>
                <c:formatCode>General</c:formatCode>
                <c:ptCount val="4"/>
                <c:pt idx="0">
                  <c:v>0</c:v>
                </c:pt>
                <c:pt idx="1">
                  <c:v>0</c:v>
                </c:pt>
                <c:pt idx="2">
                  <c:v>0</c:v>
                </c:pt>
                <c:pt idx="3">
                  <c:v>0</c:v>
                </c:pt>
              </c:numCache>
            </c:numRef>
          </c:xVal>
          <c:yVal>
            <c:numRef>
              <c:f>'Plot Data'!$K$8:$K$11</c:f>
              <c:numCache>
                <c:formatCode>General</c:formatCode>
                <c:ptCount val="4"/>
                <c:pt idx="0">
                  <c:v>0</c:v>
                </c:pt>
                <c:pt idx="1">
                  <c:v>0</c:v>
                </c:pt>
                <c:pt idx="2">
                  <c:v>0</c:v>
                </c:pt>
                <c:pt idx="3">
                  <c:v>0</c:v>
                </c:pt>
              </c:numCache>
            </c:numRef>
          </c:yVal>
        </c:ser>
        <c:ser>
          <c:idx val="3"/>
          <c:order val="5"/>
          <c:tx>
            <c:strRef>
              <c:f>'Plot Data'!$J$13</c:f>
              <c:strCache>
                <c:ptCount val="1"/>
                <c:pt idx="0">
                  <c:v>U EU Tag 1</c:v>
                </c:pt>
              </c:strCache>
            </c:strRef>
          </c:tx>
          <c:marker>
            <c:symbol val="none"/>
          </c:marker>
          <c:xVal>
            <c:numRef>
              <c:f>'Plot Data'!$J$14:$J$17</c:f>
              <c:numCache>
                <c:formatCode>General</c:formatCode>
                <c:ptCount val="4"/>
                <c:pt idx="0">
                  <c:v>0</c:v>
                </c:pt>
                <c:pt idx="1">
                  <c:v>0</c:v>
                </c:pt>
                <c:pt idx="2">
                  <c:v>0</c:v>
                </c:pt>
                <c:pt idx="3">
                  <c:v>0</c:v>
                </c:pt>
              </c:numCache>
            </c:numRef>
          </c:xVal>
          <c:yVal>
            <c:numRef>
              <c:f>'Plot Data'!$K$14:$K$17</c:f>
              <c:numCache>
                <c:formatCode>General</c:formatCode>
                <c:ptCount val="4"/>
                <c:pt idx="0">
                  <c:v>0</c:v>
                </c:pt>
                <c:pt idx="1">
                  <c:v>0</c:v>
                </c:pt>
                <c:pt idx="2">
                  <c:v>0</c:v>
                </c:pt>
                <c:pt idx="3">
                  <c:v>0</c:v>
                </c:pt>
              </c:numCache>
            </c:numRef>
          </c:yVal>
        </c:ser>
        <c:ser>
          <c:idx val="5"/>
          <c:order val="6"/>
          <c:tx>
            <c:strRef>
              <c:f>'Plot Data'!$J$19</c:f>
              <c:strCache>
                <c:ptCount val="1"/>
                <c:pt idx="0">
                  <c:v>U EU Tag 2</c:v>
                </c:pt>
              </c:strCache>
            </c:strRef>
          </c:tx>
          <c:marker>
            <c:symbol val="none"/>
          </c:marker>
          <c:xVal>
            <c:numRef>
              <c:f>'Plot Data'!$J$20:$J$23</c:f>
              <c:numCache>
                <c:formatCode>General</c:formatCode>
                <c:ptCount val="4"/>
                <c:pt idx="0">
                  <c:v>0</c:v>
                </c:pt>
                <c:pt idx="1">
                  <c:v>0</c:v>
                </c:pt>
                <c:pt idx="2">
                  <c:v>0</c:v>
                </c:pt>
                <c:pt idx="3">
                  <c:v>0</c:v>
                </c:pt>
              </c:numCache>
            </c:numRef>
          </c:xVal>
          <c:yVal>
            <c:numRef>
              <c:f>'Plot Data'!$K$20:$K$23</c:f>
              <c:numCache>
                <c:formatCode>General</c:formatCode>
                <c:ptCount val="4"/>
                <c:pt idx="0">
                  <c:v>0</c:v>
                </c:pt>
                <c:pt idx="1">
                  <c:v>0</c:v>
                </c:pt>
                <c:pt idx="2">
                  <c:v>0</c:v>
                </c:pt>
                <c:pt idx="3">
                  <c:v>0</c:v>
                </c:pt>
              </c:numCache>
            </c:numRef>
          </c:yVal>
        </c:ser>
        <c:ser>
          <c:idx val="6"/>
          <c:order val="7"/>
          <c:tx>
            <c:strRef>
              <c:f>'Plot Data'!$J$25</c:f>
              <c:strCache>
                <c:ptCount val="1"/>
                <c:pt idx="0">
                  <c:v>U EU Tag 3</c:v>
                </c:pt>
              </c:strCache>
            </c:strRef>
          </c:tx>
          <c:marker>
            <c:symbol val="none"/>
          </c:marker>
          <c:xVal>
            <c:numRef>
              <c:f>'Plot Data'!$J$26:$J$29</c:f>
              <c:numCache>
                <c:formatCode>General</c:formatCode>
                <c:ptCount val="4"/>
                <c:pt idx="0">
                  <c:v>0</c:v>
                </c:pt>
                <c:pt idx="1">
                  <c:v>0</c:v>
                </c:pt>
                <c:pt idx="2">
                  <c:v>0</c:v>
                </c:pt>
                <c:pt idx="3">
                  <c:v>0</c:v>
                </c:pt>
              </c:numCache>
            </c:numRef>
          </c:xVal>
          <c:yVal>
            <c:numRef>
              <c:f>'Plot Data'!$K$26:$K$29</c:f>
              <c:numCache>
                <c:formatCode>General</c:formatCode>
                <c:ptCount val="4"/>
                <c:pt idx="0">
                  <c:v>0</c:v>
                </c:pt>
                <c:pt idx="1">
                  <c:v>0</c:v>
                </c:pt>
                <c:pt idx="2">
                  <c:v>0</c:v>
                </c:pt>
                <c:pt idx="3">
                  <c:v>0</c:v>
                </c:pt>
              </c:numCache>
            </c:numRef>
          </c:yVal>
        </c:ser>
        <c:ser>
          <c:idx val="7"/>
          <c:order val="8"/>
          <c:tx>
            <c:strRef>
              <c:f>'Plot Data'!$J$31</c:f>
              <c:strCache>
                <c:ptCount val="1"/>
                <c:pt idx="0">
                  <c:v>U EU Tag 4</c:v>
                </c:pt>
              </c:strCache>
            </c:strRef>
          </c:tx>
          <c:marker>
            <c:symbol val="none"/>
          </c:marker>
          <c:xVal>
            <c:numRef>
              <c:f>'Plot Data'!$J$32:$J$35</c:f>
              <c:numCache>
                <c:formatCode>General</c:formatCode>
                <c:ptCount val="4"/>
                <c:pt idx="0">
                  <c:v>0</c:v>
                </c:pt>
                <c:pt idx="1">
                  <c:v>0</c:v>
                </c:pt>
                <c:pt idx="2">
                  <c:v>0</c:v>
                </c:pt>
                <c:pt idx="3">
                  <c:v>0</c:v>
                </c:pt>
              </c:numCache>
            </c:numRef>
          </c:xVal>
          <c:yVal>
            <c:numRef>
              <c:f>'Plot Data'!$K$32:$K$35</c:f>
              <c:numCache>
                <c:formatCode>General</c:formatCode>
                <c:ptCount val="4"/>
                <c:pt idx="0">
                  <c:v>0</c:v>
                </c:pt>
                <c:pt idx="1">
                  <c:v>0</c:v>
                </c:pt>
                <c:pt idx="2">
                  <c:v>0</c:v>
                </c:pt>
                <c:pt idx="3">
                  <c:v>0</c:v>
                </c:pt>
              </c:numCache>
            </c:numRef>
          </c:yVal>
        </c:ser>
        <c:ser>
          <c:idx val="9"/>
          <c:order val="9"/>
          <c:tx>
            <c:strRef>
              <c:f>'Plot Data'!$J$37</c:f>
              <c:strCache>
                <c:ptCount val="1"/>
                <c:pt idx="0">
                  <c:v>Z EU Tag Concept 1</c:v>
                </c:pt>
              </c:strCache>
            </c:strRef>
          </c:tx>
          <c:marker>
            <c:symbol val="none"/>
          </c:marker>
          <c:xVal>
            <c:numRef>
              <c:f>'Plot Data'!$J$38:$J$41</c:f>
              <c:numCache>
                <c:formatCode>General</c:formatCode>
                <c:ptCount val="4"/>
                <c:pt idx="0">
                  <c:v>0</c:v>
                </c:pt>
                <c:pt idx="1">
                  <c:v>0</c:v>
                </c:pt>
                <c:pt idx="2">
                  <c:v>0</c:v>
                </c:pt>
                <c:pt idx="3">
                  <c:v>0</c:v>
                </c:pt>
              </c:numCache>
            </c:numRef>
          </c:xVal>
          <c:yVal>
            <c:numRef>
              <c:f>'Plot Data'!$K$38:$K$41</c:f>
              <c:numCache>
                <c:formatCode>General</c:formatCode>
                <c:ptCount val="4"/>
                <c:pt idx="0">
                  <c:v>0</c:v>
                </c:pt>
                <c:pt idx="1">
                  <c:v>0</c:v>
                </c:pt>
                <c:pt idx="2">
                  <c:v>0</c:v>
                </c:pt>
                <c:pt idx="3">
                  <c:v>0</c:v>
                </c:pt>
              </c:numCache>
            </c:numRef>
          </c:yVal>
        </c:ser>
        <c:ser>
          <c:idx val="10"/>
          <c:order val="10"/>
          <c:tx>
            <c:strRef>
              <c:f>'Plot Data'!$J$43</c:f>
              <c:strCache>
                <c:ptCount val="1"/>
                <c:pt idx="0">
                  <c:v>Z EU Tag Concept 2</c:v>
                </c:pt>
              </c:strCache>
            </c:strRef>
          </c:tx>
          <c:marker>
            <c:symbol val="none"/>
          </c:marker>
          <c:xVal>
            <c:numRef>
              <c:f>'Plot Data'!$J$44:$J$47</c:f>
              <c:numCache>
                <c:formatCode>General</c:formatCode>
                <c:ptCount val="4"/>
                <c:pt idx="0">
                  <c:v>0</c:v>
                </c:pt>
                <c:pt idx="1">
                  <c:v>0</c:v>
                </c:pt>
                <c:pt idx="2">
                  <c:v>0</c:v>
                </c:pt>
                <c:pt idx="3">
                  <c:v>0</c:v>
                </c:pt>
              </c:numCache>
            </c:numRef>
          </c:xVal>
          <c:yVal>
            <c:numRef>
              <c:f>'Plot Data'!$K$44:$K$47</c:f>
              <c:numCache>
                <c:formatCode>General</c:formatCode>
                <c:ptCount val="4"/>
                <c:pt idx="0">
                  <c:v>0</c:v>
                </c:pt>
                <c:pt idx="1">
                  <c:v>0</c:v>
                </c:pt>
                <c:pt idx="2">
                  <c:v>0</c:v>
                </c:pt>
                <c:pt idx="3">
                  <c:v>0</c:v>
                </c:pt>
              </c:numCache>
            </c:numRef>
          </c:yVal>
        </c:ser>
        <c:dLbls/>
        <c:axId val="72788992"/>
        <c:axId val="72434432"/>
      </c:scatterChart>
      <c:valAx>
        <c:axId val="72788992"/>
        <c:scaling>
          <c:orientation val="minMax"/>
          <c:max val="10500"/>
          <c:min val="5500"/>
        </c:scaling>
        <c:axPos val="b"/>
        <c:numFmt formatCode="General" sourceLinked="1"/>
        <c:tickLblPos val="nextTo"/>
        <c:crossAx val="72434432"/>
        <c:crosses val="autoZero"/>
        <c:crossBetween val="midCat"/>
      </c:valAx>
      <c:valAx>
        <c:axId val="72434432"/>
        <c:scaling>
          <c:orientation val="minMax"/>
        </c:scaling>
        <c:axPos val="l"/>
        <c:majorGridlines/>
        <c:numFmt formatCode="General" sourceLinked="1"/>
        <c:tickLblPos val="nextTo"/>
        <c:crossAx val="72788992"/>
        <c:crosses val="autoZero"/>
        <c:crossBetween val="midCat"/>
      </c:valAx>
    </c:plotArea>
    <c:legend>
      <c:legendPos val="r"/>
    </c:legend>
    <c:plotVisOnly val="1"/>
    <c:dispBlanksAs val="gap"/>
  </c:chart>
  <c:printSettings>
    <c:headerFooter/>
    <c:pageMargins b="0.75000000000000311" l="0.70000000000000062" r="0.70000000000000062" t="0.750000000000003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Asia Region</a:t>
            </a:r>
          </a:p>
        </c:rich>
      </c:tx>
      <c:overlay val="1"/>
    </c:title>
    <c:plotArea>
      <c:layout/>
      <c:scatterChart>
        <c:scatterStyle val="lineMarker"/>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0</c:v>
                </c:pt>
                <c:pt idx="1">
                  <c:v>0</c:v>
                </c:pt>
                <c:pt idx="2">
                  <c:v>0</c:v>
                </c:pt>
                <c:pt idx="3">
                  <c:v>0</c:v>
                </c:pt>
              </c:numCache>
            </c:numRef>
          </c:xVal>
          <c:yVal>
            <c:numRef>
              <c:f>'Plot Data'!$B$32:$B$35</c:f>
              <c:numCache>
                <c:formatCode>General</c:formatCode>
                <c:ptCount val="4"/>
                <c:pt idx="0">
                  <c:v>0</c:v>
                </c:pt>
                <c:pt idx="1">
                  <c:v>1.4</c:v>
                </c:pt>
                <c:pt idx="2">
                  <c:v>1.4</c:v>
                </c:pt>
                <c:pt idx="3">
                  <c:v>0</c:v>
                </c:pt>
              </c:numCache>
            </c:numRef>
          </c:yVal>
        </c:ser>
        <c:ser>
          <c:idx val="3"/>
          <c:order val="1"/>
          <c:tx>
            <c:strRef>
              <c:f>'Plot Data'!$A$13</c:f>
              <c:strCache>
                <c:ptCount val="1"/>
                <c:pt idx="0">
                  <c:v>4f Band 2 Std</c:v>
                </c:pt>
              </c:strCache>
            </c:strRef>
          </c:tx>
          <c:spPr>
            <a:ln>
              <a:solidFill>
                <a:schemeClr val="accent4"/>
              </a:solidFill>
            </a:ln>
          </c:spPr>
          <c:marker>
            <c:symbol val="none"/>
          </c:marker>
          <c:xVal>
            <c:numRef>
              <c:f>'Plot Data'!$A$14:$A$17</c:f>
              <c:numCache>
                <c:formatCode>General</c:formatCode>
                <c:ptCount val="4"/>
                <c:pt idx="0">
                  <c:v>0</c:v>
                </c:pt>
                <c:pt idx="1">
                  <c:v>0</c:v>
                </c:pt>
                <c:pt idx="2">
                  <c:v>0</c:v>
                </c:pt>
                <c:pt idx="3">
                  <c:v>0</c:v>
                </c:pt>
              </c:numCache>
            </c:numRef>
          </c:xVal>
          <c:yVal>
            <c:numRef>
              <c:f>'Plot Data'!$B$14:$B$17</c:f>
              <c:numCache>
                <c:formatCode>General</c:formatCode>
                <c:ptCount val="4"/>
                <c:pt idx="0">
                  <c:v>0</c:v>
                </c:pt>
                <c:pt idx="1">
                  <c:v>1.2</c:v>
                </c:pt>
                <c:pt idx="2">
                  <c:v>1.2</c:v>
                </c:pt>
                <c:pt idx="3">
                  <c:v>0</c:v>
                </c:pt>
              </c:numCache>
            </c:numRef>
          </c:yVal>
        </c:ser>
        <c:ser>
          <c:idx val="6"/>
          <c:order val="2"/>
          <c:tx>
            <c:strRef>
              <c:f>'Plot Data'!$D$13</c:f>
              <c:strCache>
                <c:ptCount val="1"/>
                <c:pt idx="0">
                  <c:v>4f Band 2 Wide</c:v>
                </c:pt>
              </c:strCache>
            </c:strRef>
          </c:tx>
          <c:spPr>
            <a:ln>
              <a:solidFill>
                <a:schemeClr val="accent4"/>
              </a:solidFill>
              <a:prstDash val="sysDash"/>
            </a:ln>
          </c:spPr>
          <c:marker>
            <c:symbol val="none"/>
          </c:marker>
          <c:xVal>
            <c:numRef>
              <c:f>'Plot Data'!$D$14:$D$17</c:f>
              <c:numCache>
                <c:formatCode>General</c:formatCode>
                <c:ptCount val="4"/>
                <c:pt idx="0">
                  <c:v>0</c:v>
                </c:pt>
                <c:pt idx="1">
                  <c:v>0</c:v>
                </c:pt>
                <c:pt idx="2">
                  <c:v>0</c:v>
                </c:pt>
                <c:pt idx="3">
                  <c:v>0</c:v>
                </c:pt>
              </c:numCache>
            </c:numRef>
          </c:xVal>
          <c:yVal>
            <c:numRef>
              <c:f>'Plot Data'!$E$14:$E$17</c:f>
              <c:numCache>
                <c:formatCode>General</c:formatCode>
                <c:ptCount val="4"/>
                <c:pt idx="0">
                  <c:v>0</c:v>
                </c:pt>
                <c:pt idx="1">
                  <c:v>1.2</c:v>
                </c:pt>
                <c:pt idx="2">
                  <c:v>1.2</c:v>
                </c:pt>
                <c:pt idx="3">
                  <c:v>0</c:v>
                </c:pt>
              </c:numCache>
            </c:numRef>
          </c:yVal>
        </c:ser>
        <c:ser>
          <c:idx val="0"/>
          <c:order val="3"/>
          <c:tx>
            <c:strRef>
              <c:f>'Plot Data'!$M$1</c:f>
              <c:strCache>
                <c:ptCount val="1"/>
                <c:pt idx="0">
                  <c:v>T Korea Tag 1</c:v>
                </c:pt>
              </c:strCache>
            </c:strRef>
          </c:tx>
          <c:marker>
            <c:symbol val="none"/>
          </c:marker>
          <c:xVal>
            <c:numRef>
              <c:f>'Plot Data'!$M$2:$M$5</c:f>
              <c:numCache>
                <c:formatCode>General</c:formatCode>
                <c:ptCount val="4"/>
                <c:pt idx="0">
                  <c:v>0</c:v>
                </c:pt>
                <c:pt idx="1">
                  <c:v>0</c:v>
                </c:pt>
                <c:pt idx="2">
                  <c:v>0</c:v>
                </c:pt>
                <c:pt idx="3">
                  <c:v>0</c:v>
                </c:pt>
              </c:numCache>
            </c:numRef>
          </c:xVal>
          <c:yVal>
            <c:numRef>
              <c:f>'Plot Data'!$N$2:$N$5</c:f>
              <c:numCache>
                <c:formatCode>General</c:formatCode>
                <c:ptCount val="4"/>
                <c:pt idx="0">
                  <c:v>0</c:v>
                </c:pt>
                <c:pt idx="1">
                  <c:v>0</c:v>
                </c:pt>
                <c:pt idx="2">
                  <c:v>0</c:v>
                </c:pt>
                <c:pt idx="3">
                  <c:v>0</c:v>
                </c:pt>
              </c:numCache>
            </c:numRef>
          </c:yVal>
        </c:ser>
        <c:ser>
          <c:idx val="1"/>
          <c:order val="4"/>
          <c:tx>
            <c:strRef>
              <c:f>'Plot Data'!$M$7</c:f>
              <c:strCache>
                <c:ptCount val="1"/>
                <c:pt idx="0">
                  <c:v>U Korea Tag 1</c:v>
                </c:pt>
              </c:strCache>
            </c:strRef>
          </c:tx>
          <c:marker>
            <c:symbol val="none"/>
          </c:marker>
          <c:xVal>
            <c:numRef>
              <c:f>'Plot Data'!$M$8:$M$11</c:f>
              <c:numCache>
                <c:formatCode>General</c:formatCode>
                <c:ptCount val="4"/>
                <c:pt idx="0">
                  <c:v>0</c:v>
                </c:pt>
                <c:pt idx="1">
                  <c:v>0</c:v>
                </c:pt>
                <c:pt idx="2">
                  <c:v>0</c:v>
                </c:pt>
                <c:pt idx="3">
                  <c:v>0</c:v>
                </c:pt>
              </c:numCache>
            </c:numRef>
          </c:xVal>
          <c:yVal>
            <c:numRef>
              <c:f>'Plot Data'!$N$8:$N$11</c:f>
              <c:numCache>
                <c:formatCode>General</c:formatCode>
                <c:ptCount val="4"/>
                <c:pt idx="0">
                  <c:v>0</c:v>
                </c:pt>
                <c:pt idx="1">
                  <c:v>0</c:v>
                </c:pt>
                <c:pt idx="2">
                  <c:v>0</c:v>
                </c:pt>
                <c:pt idx="3">
                  <c:v>0</c:v>
                </c:pt>
              </c:numCache>
            </c:numRef>
          </c:yVal>
        </c:ser>
        <c:ser>
          <c:idx val="4"/>
          <c:order val="5"/>
          <c:tx>
            <c:strRef>
              <c:f>'Plot Data'!$M$13</c:f>
              <c:strCache>
                <c:ptCount val="1"/>
                <c:pt idx="0">
                  <c:v>Z Korea Tag Concept 2</c:v>
                </c:pt>
              </c:strCache>
            </c:strRef>
          </c:tx>
          <c:marker>
            <c:symbol val="none"/>
          </c:marker>
          <c:xVal>
            <c:numRef>
              <c:f>'Plot Data'!$M$14:$M$17</c:f>
              <c:numCache>
                <c:formatCode>General</c:formatCode>
                <c:ptCount val="4"/>
                <c:pt idx="0">
                  <c:v>0</c:v>
                </c:pt>
                <c:pt idx="1">
                  <c:v>0</c:v>
                </c:pt>
                <c:pt idx="2">
                  <c:v>0</c:v>
                </c:pt>
                <c:pt idx="3">
                  <c:v>0</c:v>
                </c:pt>
              </c:numCache>
            </c:numRef>
          </c:xVal>
          <c:yVal>
            <c:numRef>
              <c:f>'Plot Data'!$N$14:$N$17</c:f>
              <c:numCache>
                <c:formatCode>General</c:formatCode>
                <c:ptCount val="4"/>
                <c:pt idx="0">
                  <c:v>0</c:v>
                </c:pt>
                <c:pt idx="1">
                  <c:v>0</c:v>
                </c:pt>
                <c:pt idx="2">
                  <c:v>0</c:v>
                </c:pt>
                <c:pt idx="3">
                  <c:v>0</c:v>
                </c:pt>
              </c:numCache>
            </c:numRef>
          </c:yVal>
        </c:ser>
        <c:dLbls/>
        <c:axId val="72465024"/>
        <c:axId val="72823168"/>
      </c:scatterChart>
      <c:valAx>
        <c:axId val="72465024"/>
        <c:scaling>
          <c:orientation val="minMax"/>
          <c:max val="10500"/>
          <c:min val="5500"/>
        </c:scaling>
        <c:axPos val="b"/>
        <c:numFmt formatCode="General" sourceLinked="1"/>
        <c:tickLblPos val="nextTo"/>
        <c:crossAx val="72823168"/>
        <c:crosses val="autoZero"/>
        <c:crossBetween val="midCat"/>
      </c:valAx>
      <c:valAx>
        <c:axId val="72823168"/>
        <c:scaling>
          <c:orientation val="minMax"/>
        </c:scaling>
        <c:axPos val="l"/>
        <c:majorGridlines/>
        <c:numFmt formatCode="General" sourceLinked="1"/>
        <c:tickLblPos val="nextTo"/>
        <c:crossAx val="72465024"/>
        <c:crosses val="autoZero"/>
        <c:crossBetween val="midCat"/>
      </c:valAx>
    </c:plotArea>
    <c:legend>
      <c:legendPos val="r"/>
    </c:legend>
    <c:plotVisOnly val="1"/>
    <c:dispBlanksAs val="gap"/>
  </c:chart>
  <c:printSettings>
    <c:headerFooter/>
    <c:pageMargins b="0.75000000000000322" l="0.70000000000000062" r="0.70000000000000062" t="0.750000000000003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2</xdr:row>
      <xdr:rowOff>180975</xdr:rowOff>
    </xdr:from>
    <xdr:to>
      <xdr:col>11</xdr:col>
      <xdr:colOff>371475</xdr:colOff>
      <xdr:row>13</xdr:row>
      <xdr:rowOff>104775</xdr:rowOff>
    </xdr:to>
    <xdr:sp macro="" textlink="">
      <xdr:nvSpPr>
        <xdr:cNvPr id="6" name="Freeform 5"/>
        <xdr:cNvSpPr/>
      </xdr:nvSpPr>
      <xdr:spPr>
        <a:xfrm>
          <a:off x="676275" y="561975"/>
          <a:ext cx="6400800" cy="2019300"/>
        </a:xfrm>
        <a:custGeom>
          <a:avLst/>
          <a:gdLst>
            <a:gd name="connsiteX0" fmla="*/ 6400800 w 6400800"/>
            <a:gd name="connsiteY0" fmla="*/ 2019300 h 2019300"/>
            <a:gd name="connsiteX1" fmla="*/ 6400800 w 6400800"/>
            <a:gd name="connsiteY1" fmla="*/ 0 h 2019300"/>
            <a:gd name="connsiteX2" fmla="*/ 0 w 6400800"/>
            <a:gd name="connsiteY2" fmla="*/ 9525 h 2019300"/>
          </a:gdLst>
          <a:ahLst/>
          <a:cxnLst>
            <a:cxn ang="0">
              <a:pos x="connsiteX0" y="connsiteY0"/>
            </a:cxn>
            <a:cxn ang="0">
              <a:pos x="connsiteX1" y="connsiteY1"/>
            </a:cxn>
            <a:cxn ang="0">
              <a:pos x="connsiteX2" y="connsiteY2"/>
            </a:cxn>
          </a:cxnLst>
          <a:rect l="l" t="t" r="r" b="b"/>
          <a:pathLst>
            <a:path w="6400800" h="2019300">
              <a:moveTo>
                <a:pt x="6400800" y="2019300"/>
              </a:moveTo>
              <a:lnTo>
                <a:pt x="6400800" y="0"/>
              </a:lnTo>
              <a:lnTo>
                <a:pt x="0" y="9525"/>
              </a:lnTo>
            </a:path>
          </a:pathLst>
        </a:cu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5"/>
  <sheetViews>
    <sheetView tabSelected="1" workbookViewId="0">
      <selection activeCell="C13" sqref="C13:D13"/>
    </sheetView>
  </sheetViews>
  <sheetFormatPr defaultColWidth="9.140625" defaultRowHeight="12.75"/>
  <cols>
    <col min="1" max="1" width="9.140625" style="1" customWidth="1"/>
    <col min="2" max="2" width="15.42578125" style="1" customWidth="1"/>
    <col min="3" max="3" width="38.28515625" style="1" customWidth="1"/>
    <col min="4" max="4" width="43.7109375" style="1" customWidth="1"/>
    <col min="5" max="16384" width="9.140625" style="1"/>
  </cols>
  <sheetData>
    <row r="1" spans="2:4" ht="26.25">
      <c r="B1" s="10" t="s">
        <v>42</v>
      </c>
      <c r="C1" s="9"/>
      <c r="D1" s="8" t="s">
        <v>52</v>
      </c>
    </row>
    <row r="3" spans="2:4" ht="18.75">
      <c r="C3" s="7" t="s">
        <v>32</v>
      </c>
    </row>
    <row r="4" spans="2:4" ht="18.75">
      <c r="C4" s="7" t="s">
        <v>31</v>
      </c>
    </row>
    <row r="5" spans="2:4" ht="18.75">
      <c r="B5" s="7"/>
    </row>
    <row r="6" spans="2:4" ht="15.75">
      <c r="B6" s="5" t="s">
        <v>30</v>
      </c>
      <c r="C6" s="14" t="s">
        <v>29</v>
      </c>
      <c r="D6" s="14"/>
    </row>
    <row r="7" spans="2:4" ht="18.75">
      <c r="B7" s="5" t="s">
        <v>28</v>
      </c>
      <c r="C7" s="15" t="s">
        <v>53</v>
      </c>
      <c r="D7" s="15"/>
    </row>
    <row r="8" spans="2:4" ht="15.75">
      <c r="B8" s="5" t="s">
        <v>27</v>
      </c>
      <c r="C8" s="16" t="s">
        <v>45</v>
      </c>
      <c r="D8" s="17"/>
    </row>
    <row r="9" spans="2:4" ht="15.75">
      <c r="B9" s="14" t="s">
        <v>26</v>
      </c>
      <c r="C9" s="5" t="s">
        <v>55</v>
      </c>
      <c r="D9" s="5" t="s">
        <v>56</v>
      </c>
    </row>
    <row r="10" spans="2:4" ht="15.75">
      <c r="B10" s="14"/>
      <c r="C10" s="6" t="s">
        <v>43</v>
      </c>
      <c r="D10" s="6"/>
    </row>
    <row r="11" spans="2:4" ht="15.75">
      <c r="B11" s="14"/>
      <c r="C11" s="6"/>
      <c r="D11" s="6" t="s">
        <v>57</v>
      </c>
    </row>
    <row r="12" spans="2:4" ht="51" customHeight="1">
      <c r="B12" s="5" t="s">
        <v>25</v>
      </c>
      <c r="C12" s="14" t="s">
        <v>54</v>
      </c>
      <c r="D12" s="14"/>
    </row>
    <row r="13" spans="2:4" s="2" customFormat="1" ht="37.5" customHeight="1">
      <c r="B13" s="5" t="s">
        <v>24</v>
      </c>
      <c r="C13" s="14" t="s">
        <v>44</v>
      </c>
      <c r="D13" s="14"/>
    </row>
    <row r="14" spans="2:4" s="2" customFormat="1" ht="84" customHeight="1">
      <c r="B14" s="4" t="s">
        <v>23</v>
      </c>
      <c r="C14" s="14" t="s">
        <v>22</v>
      </c>
      <c r="D14" s="14"/>
    </row>
    <row r="15" spans="2:4" s="2" customFormat="1" ht="36.75" customHeight="1">
      <c r="B15" s="3" t="s">
        <v>21</v>
      </c>
      <c r="C15" s="14" t="s">
        <v>20</v>
      </c>
      <c r="D15" s="14"/>
    </row>
  </sheetData>
  <mergeCells count="8">
    <mergeCell ref="C6:D6"/>
    <mergeCell ref="C7:D7"/>
    <mergeCell ref="C8:D8"/>
    <mergeCell ref="B9:B11"/>
    <mergeCell ref="C14:D14"/>
    <mergeCell ref="C15:D15"/>
    <mergeCell ref="C12:D12"/>
    <mergeCell ref="C13:D13"/>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N47"/>
  <sheetViews>
    <sheetView zoomScaleNormal="100" workbookViewId="0">
      <selection activeCell="H2" sqref="H2"/>
    </sheetView>
  </sheetViews>
  <sheetFormatPr defaultRowHeight="15"/>
  <cols>
    <col min="1" max="1" width="16.85546875" bestFit="1" customWidth="1"/>
    <col min="4" max="4" width="13.42578125" customWidth="1"/>
  </cols>
  <sheetData>
    <row r="1" spans="1:14">
      <c r="A1" t="s">
        <v>33</v>
      </c>
      <c r="D1" t="s">
        <v>36</v>
      </c>
      <c r="G1" t="s">
        <v>0</v>
      </c>
      <c r="J1" t="s">
        <v>4</v>
      </c>
      <c r="M1" t="s">
        <v>6</v>
      </c>
    </row>
    <row r="2" spans="1:14">
      <c r="A2" t="e">
        <f>#REF!</f>
        <v>#REF!</v>
      </c>
      <c r="B2">
        <v>0</v>
      </c>
      <c r="D2" t="e">
        <f>#REF!</f>
        <v>#REF!</v>
      </c>
      <c r="E2">
        <v>0</v>
      </c>
      <c r="G2" t="e">
        <f>#REF!</f>
        <v>#REF!</v>
      </c>
      <c r="H2">
        <v>0</v>
      </c>
      <c r="J2" t="e">
        <f>#REF!</f>
        <v>#REF!</v>
      </c>
      <c r="K2">
        <v>0</v>
      </c>
      <c r="M2" t="e">
        <f>#REF!</f>
        <v>#REF!</v>
      </c>
      <c r="N2">
        <v>0</v>
      </c>
    </row>
    <row r="3" spans="1:14">
      <c r="A3" t="e">
        <f>#REF!</f>
        <v>#REF!</v>
      </c>
      <c r="B3">
        <v>1.2</v>
      </c>
      <c r="D3" t="e">
        <f>D2</f>
        <v>#REF!</v>
      </c>
      <c r="E3">
        <v>1.2</v>
      </c>
      <c r="G3" t="e">
        <f>#REF!</f>
        <v>#REF!</v>
      </c>
      <c r="H3" t="e">
        <f>0.5*#REF!</f>
        <v>#REF!</v>
      </c>
      <c r="J3" t="e">
        <f>#REF!</f>
        <v>#REF!</v>
      </c>
      <c r="K3" t="e">
        <f>0.5*#REF!</f>
        <v>#REF!</v>
      </c>
      <c r="M3" t="e">
        <f>#REF!</f>
        <v>#REF!</v>
      </c>
      <c r="N3" t="e">
        <f>0.5*#REF!</f>
        <v>#REF!</v>
      </c>
    </row>
    <row r="4" spans="1:14">
      <c r="A4" t="e">
        <f>#REF!</f>
        <v>#REF!</v>
      </c>
      <c r="B4">
        <v>1.2</v>
      </c>
      <c r="D4" t="e">
        <f>#REF!</f>
        <v>#REF!</v>
      </c>
      <c r="E4">
        <v>1.2</v>
      </c>
      <c r="G4" t="e">
        <f>#REF!</f>
        <v>#REF!</v>
      </c>
      <c r="H4" t="e">
        <f>0.5*#REF!</f>
        <v>#REF!</v>
      </c>
      <c r="J4" t="e">
        <f>#REF!</f>
        <v>#REF!</v>
      </c>
      <c r="K4" t="e">
        <f>0.5*#REF!</f>
        <v>#REF!</v>
      </c>
      <c r="M4" t="e">
        <f>#REF!</f>
        <v>#REF!</v>
      </c>
      <c r="N4" t="e">
        <f>0.5*#REF!</f>
        <v>#REF!</v>
      </c>
    </row>
    <row r="5" spans="1:14">
      <c r="A5" t="e">
        <f>#REF!</f>
        <v>#REF!</v>
      </c>
      <c r="B5">
        <v>0</v>
      </c>
      <c r="D5" t="e">
        <f>D4</f>
        <v>#REF!</v>
      </c>
      <c r="E5">
        <v>0</v>
      </c>
      <c r="G5" t="e">
        <f>#REF!</f>
        <v>#REF!</v>
      </c>
      <c r="H5">
        <v>0</v>
      </c>
      <c r="J5" t="e">
        <f>#REF!</f>
        <v>#REF!</v>
      </c>
      <c r="K5">
        <v>0</v>
      </c>
      <c r="M5" t="e">
        <f>#REF!</f>
        <v>#REF!</v>
      </c>
      <c r="N5">
        <v>0</v>
      </c>
    </row>
    <row r="7" spans="1:14">
      <c r="A7" t="s">
        <v>34</v>
      </c>
      <c r="D7" t="s">
        <v>37</v>
      </c>
      <c r="G7" t="s">
        <v>1</v>
      </c>
      <c r="J7" t="s">
        <v>5</v>
      </c>
      <c r="M7" t="s">
        <v>12</v>
      </c>
    </row>
    <row r="8" spans="1:14">
      <c r="A8" t="e">
        <f>#REF!</f>
        <v>#REF!</v>
      </c>
      <c r="B8">
        <v>0</v>
      </c>
      <c r="D8" t="e">
        <f>#REF!</f>
        <v>#REF!</v>
      </c>
      <c r="E8">
        <v>0</v>
      </c>
      <c r="G8" t="e">
        <f>#REF!</f>
        <v>#REF!</v>
      </c>
      <c r="H8">
        <v>0</v>
      </c>
      <c r="J8" t="e">
        <f>#REF!</f>
        <v>#REF!</v>
      </c>
      <c r="K8">
        <v>0</v>
      </c>
      <c r="M8" t="e">
        <f>#REF!</f>
        <v>#REF!</v>
      </c>
      <c r="N8">
        <v>0</v>
      </c>
    </row>
    <row r="9" spans="1:14">
      <c r="A9" t="e">
        <f>#REF!</f>
        <v>#REF!</v>
      </c>
      <c r="B9">
        <v>1.2</v>
      </c>
      <c r="D9" t="e">
        <f>D8</f>
        <v>#REF!</v>
      </c>
      <c r="E9">
        <v>1.2</v>
      </c>
      <c r="G9" t="e">
        <f>#REF!</f>
        <v>#REF!</v>
      </c>
      <c r="H9" t="e">
        <f>0.55*#REF!</f>
        <v>#REF!</v>
      </c>
      <c r="J9" t="e">
        <f>#REF!</f>
        <v>#REF!</v>
      </c>
      <c r="K9" t="e">
        <f>0.55*#REF!</f>
        <v>#REF!</v>
      </c>
      <c r="M9" t="e">
        <f>#REF!</f>
        <v>#REF!</v>
      </c>
      <c r="N9" t="e">
        <f>0.55*#REF!</f>
        <v>#REF!</v>
      </c>
    </row>
    <row r="10" spans="1:14">
      <c r="A10" t="e">
        <f>#REF!</f>
        <v>#REF!</v>
      </c>
      <c r="B10">
        <v>1.2</v>
      </c>
      <c r="D10" t="e">
        <f>#REF!</f>
        <v>#REF!</v>
      </c>
      <c r="E10">
        <v>1.2</v>
      </c>
      <c r="G10" t="e">
        <f>#REF!</f>
        <v>#REF!</v>
      </c>
      <c r="H10" t="e">
        <f>0.55*#REF!</f>
        <v>#REF!</v>
      </c>
      <c r="J10" t="e">
        <f>#REF!</f>
        <v>#REF!</v>
      </c>
      <c r="K10" t="e">
        <f>0.55*#REF!</f>
        <v>#REF!</v>
      </c>
      <c r="M10" t="e">
        <f>#REF!</f>
        <v>#REF!</v>
      </c>
      <c r="N10" t="e">
        <f>0.55*#REF!</f>
        <v>#REF!</v>
      </c>
    </row>
    <row r="11" spans="1:14">
      <c r="A11" t="e">
        <f>#REF!</f>
        <v>#REF!</v>
      </c>
      <c r="B11">
        <v>0</v>
      </c>
      <c r="D11" t="e">
        <f>D10</f>
        <v>#REF!</v>
      </c>
      <c r="E11">
        <v>0</v>
      </c>
      <c r="G11" t="e">
        <f>#REF!</f>
        <v>#REF!</v>
      </c>
      <c r="H11">
        <v>0</v>
      </c>
      <c r="J11" t="e">
        <f>#REF!</f>
        <v>#REF!</v>
      </c>
      <c r="K11">
        <v>0</v>
      </c>
      <c r="M11" t="e">
        <f>#REF!</f>
        <v>#REF!</v>
      </c>
      <c r="N11">
        <v>0</v>
      </c>
    </row>
    <row r="13" spans="1:14">
      <c r="A13" t="s">
        <v>35</v>
      </c>
      <c r="D13" t="s">
        <v>38</v>
      </c>
      <c r="G13" t="s">
        <v>2</v>
      </c>
      <c r="J13" t="s">
        <v>8</v>
      </c>
      <c r="M13" t="s">
        <v>19</v>
      </c>
    </row>
    <row r="14" spans="1:14">
      <c r="A14" t="e">
        <f>#REF!</f>
        <v>#REF!</v>
      </c>
      <c r="B14">
        <v>0</v>
      </c>
      <c r="D14" t="e">
        <f>#REF!</f>
        <v>#REF!</v>
      </c>
      <c r="E14">
        <v>0</v>
      </c>
      <c r="G14" t="e">
        <f>#REF!</f>
        <v>#REF!</v>
      </c>
      <c r="H14">
        <v>0</v>
      </c>
      <c r="J14" t="e">
        <f>#REF!</f>
        <v>#REF!</v>
      </c>
      <c r="K14">
        <v>0</v>
      </c>
      <c r="M14" t="e">
        <f>#REF!</f>
        <v>#REF!</v>
      </c>
      <c r="N14">
        <v>0</v>
      </c>
    </row>
    <row r="15" spans="1:14">
      <c r="A15" t="e">
        <f>#REF!</f>
        <v>#REF!</v>
      </c>
      <c r="B15">
        <v>1.2</v>
      </c>
      <c r="D15" t="e">
        <f>D14</f>
        <v>#REF!</v>
      </c>
      <c r="E15">
        <v>1.2</v>
      </c>
      <c r="G15" t="e">
        <f>#REF!</f>
        <v>#REF!</v>
      </c>
      <c r="H15" t="e">
        <f>0.6*#REF!</f>
        <v>#REF!</v>
      </c>
      <c r="J15" t="e">
        <f>#REF!</f>
        <v>#REF!</v>
      </c>
      <c r="K15" t="e">
        <f>0.6*#REF!</f>
        <v>#REF!</v>
      </c>
      <c r="M15" t="e">
        <f>#REF!</f>
        <v>#REF!</v>
      </c>
      <c r="N15" t="e">
        <f>0.5*#REF!</f>
        <v>#REF!</v>
      </c>
    </row>
    <row r="16" spans="1:14">
      <c r="A16" t="e">
        <f>#REF!</f>
        <v>#REF!</v>
      </c>
      <c r="B16">
        <v>1.2</v>
      </c>
      <c r="D16" t="e">
        <f>#REF!</f>
        <v>#REF!</v>
      </c>
      <c r="E16">
        <v>1.2</v>
      </c>
      <c r="G16" t="e">
        <f>#REF!</f>
        <v>#REF!</v>
      </c>
      <c r="H16" t="e">
        <f>0.6*#REF!</f>
        <v>#REF!</v>
      </c>
      <c r="J16" t="e">
        <f>#REF!</f>
        <v>#REF!</v>
      </c>
      <c r="K16" t="e">
        <f>0.6*#REF!</f>
        <v>#REF!</v>
      </c>
      <c r="M16" t="e">
        <f>#REF!</f>
        <v>#REF!</v>
      </c>
      <c r="N16" t="e">
        <f>0.5*#REF!</f>
        <v>#REF!</v>
      </c>
    </row>
    <row r="17" spans="1:14">
      <c r="A17" t="e">
        <f>#REF!</f>
        <v>#REF!</v>
      </c>
      <c r="B17">
        <v>0</v>
      </c>
      <c r="D17" t="e">
        <f>D16</f>
        <v>#REF!</v>
      </c>
      <c r="E17">
        <v>0</v>
      </c>
      <c r="G17" t="e">
        <f>#REF!</f>
        <v>#REF!</v>
      </c>
      <c r="H17">
        <v>0</v>
      </c>
      <c r="J17" t="e">
        <f>#REF!</f>
        <v>#REF!</v>
      </c>
      <c r="K17">
        <v>0</v>
      </c>
      <c r="M17" t="e">
        <f>#REF!</f>
        <v>#REF!</v>
      </c>
      <c r="N17">
        <v>0</v>
      </c>
    </row>
    <row r="19" spans="1:14">
      <c r="A19" t="s">
        <v>13</v>
      </c>
      <c r="G19" t="s">
        <v>3</v>
      </c>
      <c r="J19" t="s">
        <v>9</v>
      </c>
    </row>
    <row r="20" spans="1:14">
      <c r="A20" t="e">
        <f>#REF!</f>
        <v>#REF!</v>
      </c>
      <c r="B20">
        <v>0</v>
      </c>
      <c r="G20" t="e">
        <f>#REF!</f>
        <v>#REF!</v>
      </c>
      <c r="H20">
        <v>0</v>
      </c>
      <c r="J20" t="e">
        <f>#REF!</f>
        <v>#REF!</v>
      </c>
      <c r="K20">
        <v>0</v>
      </c>
    </row>
    <row r="21" spans="1:14">
      <c r="A21" t="e">
        <f>#REF!</f>
        <v>#REF!</v>
      </c>
      <c r="B21">
        <v>1.4</v>
      </c>
      <c r="G21" t="e">
        <f>#REF!</f>
        <v>#REF!</v>
      </c>
      <c r="H21" t="e">
        <f>0.65*#REF!</f>
        <v>#REF!</v>
      </c>
      <c r="J21" t="e">
        <f>#REF!</f>
        <v>#REF!</v>
      </c>
      <c r="K21" t="e">
        <f>0.65*#REF!</f>
        <v>#REF!</v>
      </c>
    </row>
    <row r="22" spans="1:14">
      <c r="A22" t="e">
        <f>#REF!</f>
        <v>#REF!</v>
      </c>
      <c r="B22">
        <v>1.4</v>
      </c>
      <c r="G22" t="e">
        <f>#REF!</f>
        <v>#REF!</v>
      </c>
      <c r="H22" t="e">
        <f>0.65*#REF!</f>
        <v>#REF!</v>
      </c>
      <c r="J22" t="e">
        <f>#REF!</f>
        <v>#REF!</v>
      </c>
      <c r="K22" t="e">
        <f>0.65*#REF!</f>
        <v>#REF!</v>
      </c>
    </row>
    <row r="23" spans="1:14">
      <c r="A23" t="e">
        <f>#REF!</f>
        <v>#REF!</v>
      </c>
      <c r="B23">
        <v>0</v>
      </c>
      <c r="G23" t="e">
        <f>#REF!</f>
        <v>#REF!</v>
      </c>
      <c r="H23">
        <v>0</v>
      </c>
      <c r="J23" t="e">
        <f>#REF!</f>
        <v>#REF!</v>
      </c>
      <c r="K23">
        <v>0</v>
      </c>
    </row>
    <row r="25" spans="1:14">
      <c r="A25" t="s">
        <v>14</v>
      </c>
      <c r="G25" t="s">
        <v>7</v>
      </c>
      <c r="J25" t="s">
        <v>10</v>
      </c>
    </row>
    <row r="26" spans="1:14">
      <c r="A26" t="e">
        <f>#REF!</f>
        <v>#REF!</v>
      </c>
      <c r="B26">
        <v>0</v>
      </c>
      <c r="G26" t="e">
        <f>#REF!</f>
        <v>#REF!</v>
      </c>
      <c r="H26">
        <v>0</v>
      </c>
      <c r="J26" t="e">
        <f>#REF!</f>
        <v>#REF!</v>
      </c>
      <c r="K26">
        <v>0</v>
      </c>
    </row>
    <row r="27" spans="1:14">
      <c r="A27" t="e">
        <f>#REF!</f>
        <v>#REF!</v>
      </c>
      <c r="B27">
        <v>1.4</v>
      </c>
      <c r="G27" t="e">
        <f>#REF!</f>
        <v>#REF!</v>
      </c>
      <c r="H27" t="e">
        <f>0.7*#REF!</f>
        <v>#REF!</v>
      </c>
      <c r="J27" t="e">
        <f>#REF!</f>
        <v>#REF!</v>
      </c>
      <c r="K27" t="e">
        <f>0.7*#REF!</f>
        <v>#REF!</v>
      </c>
    </row>
    <row r="28" spans="1:14">
      <c r="A28" t="e">
        <f>#REF!</f>
        <v>#REF!</v>
      </c>
      <c r="B28">
        <v>1.4</v>
      </c>
      <c r="G28" t="e">
        <f>#REF!</f>
        <v>#REF!</v>
      </c>
      <c r="H28" t="e">
        <f>0.7*#REF!</f>
        <v>#REF!</v>
      </c>
      <c r="J28" t="e">
        <f>#REF!</f>
        <v>#REF!</v>
      </c>
      <c r="K28" t="e">
        <f>0.7*#REF!</f>
        <v>#REF!</v>
      </c>
    </row>
    <row r="29" spans="1:14">
      <c r="A29" t="e">
        <f>#REF!</f>
        <v>#REF!</v>
      </c>
      <c r="B29">
        <v>0</v>
      </c>
      <c r="G29" t="e">
        <f>#REF!</f>
        <v>#REF!</v>
      </c>
      <c r="H29">
        <v>0</v>
      </c>
      <c r="J29" t="e">
        <f>#REF!</f>
        <v>#REF!</v>
      </c>
      <c r="K29">
        <v>0</v>
      </c>
    </row>
    <row r="31" spans="1:14">
      <c r="A31" t="s">
        <v>15</v>
      </c>
      <c r="G31" t="s">
        <v>18</v>
      </c>
      <c r="J31" t="s">
        <v>11</v>
      </c>
    </row>
    <row r="32" spans="1:14">
      <c r="A32" t="e">
        <f>#REF!</f>
        <v>#REF!</v>
      </c>
      <c r="B32">
        <v>0</v>
      </c>
      <c r="G32" t="e">
        <f>#REF!</f>
        <v>#REF!</v>
      </c>
      <c r="H32">
        <v>0</v>
      </c>
      <c r="J32" t="e">
        <f>#REF!</f>
        <v>#REF!</v>
      </c>
      <c r="K32">
        <v>0</v>
      </c>
    </row>
    <row r="33" spans="1:11">
      <c r="A33" t="e">
        <f>#REF!</f>
        <v>#REF!</v>
      </c>
      <c r="B33">
        <v>1.4</v>
      </c>
      <c r="G33" t="e">
        <f>#REF!</f>
        <v>#REF!</v>
      </c>
      <c r="H33" t="e">
        <f>0.75*#REF!</f>
        <v>#REF!</v>
      </c>
      <c r="J33" t="e">
        <f>#REF!</f>
        <v>#REF!</v>
      </c>
      <c r="K33" t="e">
        <f>0.75*#REF!</f>
        <v>#REF!</v>
      </c>
    </row>
    <row r="34" spans="1:11">
      <c r="A34" t="e">
        <f>#REF!</f>
        <v>#REF!</v>
      </c>
      <c r="B34">
        <v>1.4</v>
      </c>
      <c r="G34" t="e">
        <f>#REF!</f>
        <v>#REF!</v>
      </c>
      <c r="H34" t="e">
        <f>0.75*#REF!</f>
        <v>#REF!</v>
      </c>
      <c r="J34" t="e">
        <f>#REF!</f>
        <v>#REF!</v>
      </c>
      <c r="K34" t="e">
        <f>0.75*#REF!</f>
        <v>#REF!</v>
      </c>
    </row>
    <row r="35" spans="1:11">
      <c r="A35" t="e">
        <f>#REF!</f>
        <v>#REF!</v>
      </c>
      <c r="B35">
        <v>0</v>
      </c>
      <c r="G35" t="e">
        <f>#REF!</f>
        <v>#REF!</v>
      </c>
      <c r="H35">
        <v>0</v>
      </c>
      <c r="J35" t="e">
        <f>#REF!</f>
        <v>#REF!</v>
      </c>
      <c r="K35">
        <v>0</v>
      </c>
    </row>
    <row r="37" spans="1:11">
      <c r="A37" t="s">
        <v>39</v>
      </c>
      <c r="J37" t="s">
        <v>16</v>
      </c>
    </row>
    <row r="38" spans="1:11">
      <c r="A38" t="e">
        <f>#REF!</f>
        <v>#REF!</v>
      </c>
      <c r="B38">
        <v>0</v>
      </c>
      <c r="J38" t="e">
        <f>#REF!</f>
        <v>#REF!</v>
      </c>
      <c r="K38">
        <v>0</v>
      </c>
    </row>
    <row r="39" spans="1:11">
      <c r="A39" t="e">
        <f>A38</f>
        <v>#REF!</v>
      </c>
      <c r="B39">
        <v>1.4</v>
      </c>
      <c r="J39" t="e">
        <f>#REF!</f>
        <v>#REF!</v>
      </c>
      <c r="K39" t="e">
        <f>0.5*#REF!</f>
        <v>#REF!</v>
      </c>
    </row>
    <row r="40" spans="1:11">
      <c r="J40" t="e">
        <f>#REF!</f>
        <v>#REF!</v>
      </c>
      <c r="K40" t="e">
        <f>0.5*#REF!</f>
        <v>#REF!</v>
      </c>
    </row>
    <row r="41" spans="1:11">
      <c r="J41" t="e">
        <f>#REF!</f>
        <v>#REF!</v>
      </c>
      <c r="K41">
        <v>0</v>
      </c>
    </row>
    <row r="43" spans="1:11">
      <c r="J43" t="s">
        <v>17</v>
      </c>
    </row>
    <row r="44" spans="1:11">
      <c r="J44" t="e">
        <f>#REF!</f>
        <v>#REF!</v>
      </c>
      <c r="K44">
        <v>0</v>
      </c>
    </row>
    <row r="45" spans="1:11">
      <c r="J45" t="e">
        <f>#REF!</f>
        <v>#REF!</v>
      </c>
      <c r="K45" t="e">
        <f>0.5*#REF!</f>
        <v>#REF!</v>
      </c>
    </row>
    <row r="46" spans="1:11">
      <c r="J46" t="e">
        <f>#REF!</f>
        <v>#REF!</v>
      </c>
      <c r="K46" t="e">
        <f>0.5*#REF!</f>
        <v>#REF!</v>
      </c>
    </row>
    <row r="47" spans="1:11">
      <c r="J47" t="e">
        <f>#REF!</f>
        <v>#REF!</v>
      </c>
      <c r="K4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W36"/>
  <sheetViews>
    <sheetView topLeftCell="A7" workbookViewId="0"/>
  </sheetViews>
  <sheetFormatPr defaultRowHeight="15"/>
  <cols>
    <col min="1" max="2" width="9.140625" customWidth="1"/>
    <col min="6" max="6" width="2.7109375" customWidth="1"/>
    <col min="9" max="9" width="2.7109375" customWidth="1"/>
    <col min="12" max="12" width="2.7109375" customWidth="1"/>
    <col min="15" max="15" width="2.7109375" customWidth="1"/>
    <col min="18" max="18" width="2.7109375" customWidth="1"/>
    <col min="21" max="21" width="2.7109375" customWidth="1"/>
    <col min="24" max="24" width="2.5703125" customWidth="1"/>
  </cols>
  <sheetData>
    <row r="1" spans="1:23">
      <c r="A1" t="str">
        <f>'Plot Data'!A19</f>
        <v>US Regs</v>
      </c>
      <c r="B1" s="11"/>
      <c r="D1" t="s">
        <v>40</v>
      </c>
      <c r="G1" t="e">
        <f>CONCATENATE("4a Band ",#REF!)</f>
        <v>#REF!</v>
      </c>
      <c r="J1" t="e">
        <f>CONCATENATE("4a Band ",#REF!)</f>
        <v>#REF!</v>
      </c>
      <c r="M1" t="e">
        <f>CONCATENATE("4a Band ",#REF!)</f>
        <v>#REF!</v>
      </c>
      <c r="P1" t="e">
        <f>CONCATENATE("4a Band ",#REF!)</f>
        <v>#REF!</v>
      </c>
      <c r="S1" t="e">
        <f>CONCATENATE("4a Band ",#REF!)</f>
        <v>#REF!</v>
      </c>
      <c r="V1" t="e">
        <f>CONCATENATE("4a Band ",#REF!)</f>
        <v>#REF!</v>
      </c>
    </row>
    <row r="2" spans="1:23">
      <c r="A2">
        <v>0</v>
      </c>
      <c r="B2" s="11" t="e">
        <f>B3</f>
        <v>#REF!</v>
      </c>
      <c r="D2">
        <v>-5000</v>
      </c>
      <c r="E2">
        <v>-18</v>
      </c>
      <c r="G2" t="e">
        <f>$D2+#REF!</f>
        <v>#REF!</v>
      </c>
      <c r="H2">
        <f>$E2</f>
        <v>-18</v>
      </c>
      <c r="J2" t="e">
        <f>$D2+#REF!</f>
        <v>#REF!</v>
      </c>
      <c r="K2">
        <f>$E2</f>
        <v>-18</v>
      </c>
      <c r="M2" t="e">
        <f>$D2+#REF!</f>
        <v>#REF!</v>
      </c>
      <c r="N2">
        <f>$E2</f>
        <v>-18</v>
      </c>
      <c r="P2" t="e">
        <f>$D2+#REF!</f>
        <v>#REF!</v>
      </c>
      <c r="Q2">
        <f>$E2</f>
        <v>-18</v>
      </c>
      <c r="S2" t="e">
        <f>$D2+#REF!</f>
        <v>#REF!</v>
      </c>
      <c r="T2">
        <f>$E2</f>
        <v>-18</v>
      </c>
      <c r="V2" t="e">
        <f>$D2+#REF!</f>
        <v>#REF!</v>
      </c>
      <c r="W2">
        <f>$E2</f>
        <v>-18</v>
      </c>
    </row>
    <row r="3" spans="1:23">
      <c r="A3" t="e">
        <f>'Plot Data'!A20</f>
        <v>#REF!</v>
      </c>
      <c r="B3" s="12" t="e">
        <f>#REF!</f>
        <v>#REF!</v>
      </c>
      <c r="D3">
        <v>-0.8</v>
      </c>
      <c r="E3">
        <v>-18</v>
      </c>
      <c r="G3" t="e">
        <f>$D3*#REF!+#REF!</f>
        <v>#REF!</v>
      </c>
      <c r="H3">
        <f t="shared" ref="H3:H11" si="0">$E3</f>
        <v>-18</v>
      </c>
      <c r="J3" t="e">
        <f>$D3*#REF!+#REF!</f>
        <v>#REF!</v>
      </c>
      <c r="K3">
        <f t="shared" ref="K3:K11" si="1">$E3</f>
        <v>-18</v>
      </c>
      <c r="M3" t="e">
        <f>$D3*#REF!+#REF!</f>
        <v>#REF!</v>
      </c>
      <c r="N3">
        <f t="shared" ref="N3:N11" si="2">$E3</f>
        <v>-18</v>
      </c>
      <c r="P3" t="e">
        <f>$D3*#REF!+#REF!</f>
        <v>#REF!</v>
      </c>
      <c r="Q3">
        <f t="shared" ref="Q3:Q11" si="3">$E3</f>
        <v>-18</v>
      </c>
      <c r="S3" t="e">
        <f>$D3*#REF!+#REF!</f>
        <v>#REF!</v>
      </c>
      <c r="T3">
        <f t="shared" ref="T3:T11" si="4">$E3</f>
        <v>-18</v>
      </c>
      <c r="V3" t="e">
        <f>$D3*#REF!+#REF!</f>
        <v>#REF!</v>
      </c>
      <c r="W3">
        <f t="shared" ref="W3:W11" si="5">$E3</f>
        <v>-18</v>
      </c>
    </row>
    <row r="4" spans="1:23">
      <c r="A4" t="e">
        <f>'Plot Data'!A21</f>
        <v>#REF!</v>
      </c>
      <c r="B4" s="13">
        <v>0</v>
      </c>
      <c r="D4">
        <v>-0.8</v>
      </c>
      <c r="E4">
        <v>-10</v>
      </c>
      <c r="G4" t="e">
        <f>$D4*#REF!+#REF!</f>
        <v>#REF!</v>
      </c>
      <c r="H4">
        <f t="shared" si="0"/>
        <v>-10</v>
      </c>
      <c r="J4" t="e">
        <f>$D4*#REF!+#REF!</f>
        <v>#REF!</v>
      </c>
      <c r="K4">
        <f t="shared" si="1"/>
        <v>-10</v>
      </c>
      <c r="M4" t="e">
        <f>$D4*#REF!+#REF!</f>
        <v>#REF!</v>
      </c>
      <c r="N4">
        <f t="shared" si="2"/>
        <v>-10</v>
      </c>
      <c r="P4" t="e">
        <f>$D4*#REF!+#REF!</f>
        <v>#REF!</v>
      </c>
      <c r="Q4">
        <f t="shared" si="3"/>
        <v>-10</v>
      </c>
      <c r="S4" t="e">
        <f>$D4*#REF!+#REF!</f>
        <v>#REF!</v>
      </c>
      <c r="T4">
        <f t="shared" si="4"/>
        <v>-10</v>
      </c>
      <c r="V4" t="e">
        <f>$D4*#REF!+#REF!</f>
        <v>#REF!</v>
      </c>
      <c r="W4">
        <f t="shared" si="5"/>
        <v>-10</v>
      </c>
    </row>
    <row r="5" spans="1:23">
      <c r="A5" t="e">
        <f>'Plot Data'!A22</f>
        <v>#REF!</v>
      </c>
      <c r="B5" s="13">
        <v>0</v>
      </c>
      <c r="D5">
        <v>-0.65</v>
      </c>
      <c r="E5">
        <v>-10</v>
      </c>
      <c r="G5" t="e">
        <f>$D5*#REF!+#REF!</f>
        <v>#REF!</v>
      </c>
      <c r="H5">
        <f t="shared" si="0"/>
        <v>-10</v>
      </c>
      <c r="J5" t="e">
        <f>$D5*#REF!+#REF!</f>
        <v>#REF!</v>
      </c>
      <c r="K5">
        <f t="shared" si="1"/>
        <v>-10</v>
      </c>
      <c r="M5" t="e">
        <f>$D5*#REF!+#REF!</f>
        <v>#REF!</v>
      </c>
      <c r="N5">
        <f t="shared" si="2"/>
        <v>-10</v>
      </c>
      <c r="P5" t="e">
        <f>$D5*#REF!+#REF!</f>
        <v>#REF!</v>
      </c>
      <c r="Q5">
        <f t="shared" si="3"/>
        <v>-10</v>
      </c>
      <c r="S5" t="e">
        <f>$D5*#REF!+#REF!</f>
        <v>#REF!</v>
      </c>
      <c r="T5">
        <f t="shared" si="4"/>
        <v>-10</v>
      </c>
      <c r="V5" t="e">
        <f>$D5*#REF!+#REF!</f>
        <v>#REF!</v>
      </c>
      <c r="W5">
        <f t="shared" si="5"/>
        <v>-10</v>
      </c>
    </row>
    <row r="6" spans="1:23">
      <c r="A6" t="e">
        <f>'Plot Data'!A23</f>
        <v>#REF!</v>
      </c>
      <c r="B6" s="12" t="e">
        <f>#REF!</f>
        <v>#REF!</v>
      </c>
      <c r="D6">
        <v>-0.65</v>
      </c>
      <c r="E6">
        <v>0</v>
      </c>
      <c r="G6" t="e">
        <f>$D6*#REF!+#REF!</f>
        <v>#REF!</v>
      </c>
      <c r="H6">
        <f t="shared" si="0"/>
        <v>0</v>
      </c>
      <c r="J6" t="e">
        <f>$D6*#REF!+#REF!</f>
        <v>#REF!</v>
      </c>
      <c r="K6">
        <f t="shared" si="1"/>
        <v>0</v>
      </c>
      <c r="M6" t="e">
        <f>$D6*#REF!+#REF!</f>
        <v>#REF!</v>
      </c>
      <c r="N6">
        <f t="shared" si="2"/>
        <v>0</v>
      </c>
      <c r="P6" t="e">
        <f>$D6*#REF!+#REF!</f>
        <v>#REF!</v>
      </c>
      <c r="Q6">
        <f t="shared" si="3"/>
        <v>0</v>
      </c>
      <c r="S6" t="e">
        <f>$D6*#REF!+#REF!</f>
        <v>#REF!</v>
      </c>
      <c r="T6">
        <f t="shared" si="4"/>
        <v>0</v>
      </c>
      <c r="V6" t="e">
        <f>$D6*#REF!+#REF!</f>
        <v>#REF!</v>
      </c>
      <c r="W6">
        <f t="shared" si="5"/>
        <v>0</v>
      </c>
    </row>
    <row r="7" spans="1:23">
      <c r="A7">
        <v>12000</v>
      </c>
      <c r="B7" s="11" t="e">
        <f>B6</f>
        <v>#REF!</v>
      </c>
      <c r="D7">
        <v>0.65</v>
      </c>
      <c r="E7">
        <v>0</v>
      </c>
      <c r="G7" t="e">
        <f>$D7*#REF!+#REF!</f>
        <v>#REF!</v>
      </c>
      <c r="H7">
        <f t="shared" si="0"/>
        <v>0</v>
      </c>
      <c r="J7" t="e">
        <f>$D7*#REF!+#REF!</f>
        <v>#REF!</v>
      </c>
      <c r="K7">
        <f t="shared" si="1"/>
        <v>0</v>
      </c>
      <c r="M7" t="e">
        <f>$D7*#REF!+#REF!</f>
        <v>#REF!</v>
      </c>
      <c r="N7">
        <f t="shared" si="2"/>
        <v>0</v>
      </c>
      <c r="P7" t="e">
        <f>$D7*#REF!+#REF!</f>
        <v>#REF!</v>
      </c>
      <c r="Q7">
        <f t="shared" si="3"/>
        <v>0</v>
      </c>
      <c r="S7" t="e">
        <f>$D7*#REF!+#REF!</f>
        <v>#REF!</v>
      </c>
      <c r="T7">
        <f t="shared" si="4"/>
        <v>0</v>
      </c>
      <c r="V7" t="e">
        <f>$D7*#REF!+#REF!</f>
        <v>#REF!</v>
      </c>
      <c r="W7">
        <f t="shared" si="5"/>
        <v>0</v>
      </c>
    </row>
    <row r="8" spans="1:23">
      <c r="B8" s="11"/>
      <c r="D8">
        <v>0.65</v>
      </c>
      <c r="E8">
        <v>-10</v>
      </c>
      <c r="G8" t="e">
        <f>$D8*#REF!+#REF!</f>
        <v>#REF!</v>
      </c>
      <c r="H8">
        <f t="shared" si="0"/>
        <v>-10</v>
      </c>
      <c r="J8" t="e">
        <f>$D8*#REF!+#REF!</f>
        <v>#REF!</v>
      </c>
      <c r="K8">
        <f t="shared" si="1"/>
        <v>-10</v>
      </c>
      <c r="M8" t="e">
        <f>$D8*#REF!+#REF!</f>
        <v>#REF!</v>
      </c>
      <c r="N8">
        <f t="shared" si="2"/>
        <v>-10</v>
      </c>
      <c r="P8" t="e">
        <f>$D8*#REF!+#REF!</f>
        <v>#REF!</v>
      </c>
      <c r="Q8">
        <f t="shared" si="3"/>
        <v>-10</v>
      </c>
      <c r="S8" t="e">
        <f>$D8*#REF!+#REF!</f>
        <v>#REF!</v>
      </c>
      <c r="T8">
        <f t="shared" si="4"/>
        <v>-10</v>
      </c>
      <c r="V8" t="e">
        <f>$D8*#REF!+#REF!</f>
        <v>#REF!</v>
      </c>
      <c r="W8">
        <f t="shared" si="5"/>
        <v>-10</v>
      </c>
    </row>
    <row r="9" spans="1:23">
      <c r="A9" t="str">
        <f>'Plot Data'!A25</f>
        <v>EU Regs</v>
      </c>
      <c r="B9" s="11"/>
      <c r="D9">
        <v>0.8</v>
      </c>
      <c r="E9">
        <v>-10</v>
      </c>
      <c r="G9" t="e">
        <f>$D9*#REF!+#REF!</f>
        <v>#REF!</v>
      </c>
      <c r="H9">
        <f t="shared" si="0"/>
        <v>-10</v>
      </c>
      <c r="J9" t="e">
        <f>$D9*#REF!+#REF!</f>
        <v>#REF!</v>
      </c>
      <c r="K9">
        <f t="shared" si="1"/>
        <v>-10</v>
      </c>
      <c r="M9" t="e">
        <f>$D9*#REF!+#REF!</f>
        <v>#REF!</v>
      </c>
      <c r="N9">
        <f t="shared" si="2"/>
        <v>-10</v>
      </c>
      <c r="P9" t="e">
        <f>$D9*#REF!+#REF!</f>
        <v>#REF!</v>
      </c>
      <c r="Q9">
        <f t="shared" si="3"/>
        <v>-10</v>
      </c>
      <c r="S9" t="e">
        <f>$D9*#REF!+#REF!</f>
        <v>#REF!</v>
      </c>
      <c r="T9">
        <f t="shared" si="4"/>
        <v>-10</v>
      </c>
      <c r="V9" t="e">
        <f>$D9*#REF!+#REF!</f>
        <v>#REF!</v>
      </c>
      <c r="W9">
        <f t="shared" si="5"/>
        <v>-10</v>
      </c>
    </row>
    <row r="10" spans="1:23">
      <c r="A10">
        <v>0</v>
      </c>
      <c r="B10" s="11" t="e">
        <f>B11</f>
        <v>#REF!</v>
      </c>
      <c r="D10">
        <v>0.8</v>
      </c>
      <c r="E10">
        <v>-18</v>
      </c>
      <c r="G10" t="e">
        <f>$D10*#REF!+#REF!</f>
        <v>#REF!</v>
      </c>
      <c r="H10">
        <f t="shared" si="0"/>
        <v>-18</v>
      </c>
      <c r="J10" t="e">
        <f>$D10*#REF!+#REF!</f>
        <v>#REF!</v>
      </c>
      <c r="K10">
        <f t="shared" si="1"/>
        <v>-18</v>
      </c>
      <c r="M10" t="e">
        <f>$D10*#REF!+#REF!</f>
        <v>#REF!</v>
      </c>
      <c r="N10">
        <f t="shared" si="2"/>
        <v>-18</v>
      </c>
      <c r="P10" t="e">
        <f>$D10*#REF!+#REF!</f>
        <v>#REF!</v>
      </c>
      <c r="Q10">
        <f t="shared" si="3"/>
        <v>-18</v>
      </c>
      <c r="S10" t="e">
        <f>$D10*#REF!+#REF!</f>
        <v>#REF!</v>
      </c>
      <c r="T10">
        <f t="shared" si="4"/>
        <v>-18</v>
      </c>
      <c r="V10" t="e">
        <f>$D10*#REF!+#REF!</f>
        <v>#REF!</v>
      </c>
      <c r="W10">
        <f t="shared" si="5"/>
        <v>-18</v>
      </c>
    </row>
    <row r="11" spans="1:23">
      <c r="A11" t="e">
        <f>'Plot Data'!A26</f>
        <v>#REF!</v>
      </c>
      <c r="B11" s="12" t="e">
        <f>#REF!</f>
        <v>#REF!</v>
      </c>
      <c r="D11">
        <v>5000</v>
      </c>
      <c r="E11">
        <v>-18</v>
      </c>
      <c r="G11" t="e">
        <f>$D11+#REF!</f>
        <v>#REF!</v>
      </c>
      <c r="H11">
        <f t="shared" si="0"/>
        <v>-18</v>
      </c>
      <c r="J11" t="e">
        <f>$D11+#REF!</f>
        <v>#REF!</v>
      </c>
      <c r="K11">
        <f t="shared" si="1"/>
        <v>-18</v>
      </c>
      <c r="M11" t="e">
        <f>$D11+#REF!</f>
        <v>#REF!</v>
      </c>
      <c r="N11">
        <f t="shared" si="2"/>
        <v>-18</v>
      </c>
      <c r="P11" t="e">
        <f>$D11+#REF!</f>
        <v>#REF!</v>
      </c>
      <c r="Q11">
        <f t="shared" si="3"/>
        <v>-18</v>
      </c>
      <c r="S11" t="e">
        <f>$D11+#REF!</f>
        <v>#REF!</v>
      </c>
      <c r="T11">
        <f t="shared" si="4"/>
        <v>-18</v>
      </c>
      <c r="V11" t="e">
        <f>$D11+#REF!</f>
        <v>#REF!</v>
      </c>
      <c r="W11">
        <f t="shared" si="5"/>
        <v>-18</v>
      </c>
    </row>
    <row r="12" spans="1:23">
      <c r="A12" t="e">
        <f>'Plot Data'!A27</f>
        <v>#REF!</v>
      </c>
      <c r="B12" s="13">
        <v>0</v>
      </c>
    </row>
    <row r="13" spans="1:23">
      <c r="A13" t="e">
        <f>'Plot Data'!A28</f>
        <v>#REF!</v>
      </c>
      <c r="B13" s="13">
        <v>0</v>
      </c>
      <c r="D13" t="s">
        <v>41</v>
      </c>
      <c r="G13" t="e">
        <f>CONCATENATE("4f Band ",#REF!," Min")</f>
        <v>#REF!</v>
      </c>
      <c r="M13" t="e">
        <f>CONCATENATE("4f Band ",#REF!," Min")</f>
        <v>#REF!</v>
      </c>
      <c r="S13" t="e">
        <f>CONCATENATE("4f Band ",#REF!," Min")</f>
        <v>#REF!</v>
      </c>
    </row>
    <row r="14" spans="1:23">
      <c r="A14" t="e">
        <f>'Plot Data'!A29</f>
        <v>#REF!</v>
      </c>
      <c r="B14" s="12" t="e">
        <f>#REF!</f>
        <v>#REF!</v>
      </c>
      <c r="D14">
        <v>-5000</v>
      </c>
      <c r="E14">
        <v>-40</v>
      </c>
      <c r="G14" t="e">
        <f>$D14+#REF!</f>
        <v>#REF!</v>
      </c>
      <c r="H14">
        <f>$E14</f>
        <v>-40</v>
      </c>
      <c r="M14" t="e">
        <f>$D14+#REF!</f>
        <v>#REF!</v>
      </c>
      <c r="N14">
        <f>$E14</f>
        <v>-40</v>
      </c>
      <c r="S14" t="e">
        <f>$D14+#REF!</f>
        <v>#REF!</v>
      </c>
      <c r="T14">
        <f>$E14</f>
        <v>-40</v>
      </c>
    </row>
    <row r="15" spans="1:23">
      <c r="A15">
        <v>12000</v>
      </c>
      <c r="B15" s="11" t="e">
        <f>B14</f>
        <v>#REF!</v>
      </c>
      <c r="D15">
        <v>-200</v>
      </c>
      <c r="E15">
        <v>-40</v>
      </c>
      <c r="G15" t="e">
        <f>$D15+#REF!</f>
        <v>#REF!</v>
      </c>
      <c r="H15">
        <f t="shared" ref="H15:H19" si="6">$E15</f>
        <v>-40</v>
      </c>
      <c r="M15" t="e">
        <f>$D15+#REF!</f>
        <v>#REF!</v>
      </c>
      <c r="N15">
        <f t="shared" ref="N15:N19" si="7">$E15</f>
        <v>-40</v>
      </c>
      <c r="S15" t="e">
        <f>$D15+#REF!</f>
        <v>#REF!</v>
      </c>
      <c r="T15">
        <f t="shared" ref="T15:T19" si="8">$E15</f>
        <v>-40</v>
      </c>
    </row>
    <row r="16" spans="1:23">
      <c r="B16" s="11"/>
      <c r="D16">
        <v>-200</v>
      </c>
      <c r="E16">
        <v>-10</v>
      </c>
      <c r="G16" t="e">
        <f>$D16+#REF!</f>
        <v>#REF!</v>
      </c>
      <c r="H16">
        <f t="shared" si="6"/>
        <v>-10</v>
      </c>
      <c r="M16" t="e">
        <f>$D16+#REF!</f>
        <v>#REF!</v>
      </c>
      <c r="N16">
        <f t="shared" si="7"/>
        <v>-10</v>
      </c>
      <c r="S16" t="e">
        <f>$D16+#REF!</f>
        <v>#REF!</v>
      </c>
      <c r="T16">
        <f t="shared" si="8"/>
        <v>-10</v>
      </c>
    </row>
    <row r="17" spans="1:20">
      <c r="A17" t="str">
        <f>'Plot Data'!A31</f>
        <v>Asia Regs</v>
      </c>
      <c r="B17" s="11"/>
      <c r="D17">
        <v>200</v>
      </c>
      <c r="E17">
        <v>-10</v>
      </c>
      <c r="G17" t="e">
        <f>$D17+#REF!</f>
        <v>#REF!</v>
      </c>
      <c r="H17">
        <f t="shared" si="6"/>
        <v>-10</v>
      </c>
      <c r="M17" t="e">
        <f>$D17+#REF!</f>
        <v>#REF!</v>
      </c>
      <c r="N17">
        <f t="shared" si="7"/>
        <v>-10</v>
      </c>
      <c r="S17" t="e">
        <f>$D17+#REF!</f>
        <v>#REF!</v>
      </c>
      <c r="T17">
        <f t="shared" si="8"/>
        <v>-10</v>
      </c>
    </row>
    <row r="18" spans="1:20">
      <c r="A18">
        <v>0</v>
      </c>
      <c r="B18" s="11" t="e">
        <f>B19</f>
        <v>#REF!</v>
      </c>
      <c r="D18">
        <v>200</v>
      </c>
      <c r="E18">
        <v>-40</v>
      </c>
      <c r="G18" t="e">
        <f>$D18+#REF!</f>
        <v>#REF!</v>
      </c>
      <c r="H18">
        <f t="shared" si="6"/>
        <v>-40</v>
      </c>
      <c r="M18" t="e">
        <f>$D18+#REF!</f>
        <v>#REF!</v>
      </c>
      <c r="N18">
        <f t="shared" si="7"/>
        <v>-40</v>
      </c>
      <c r="S18" t="e">
        <f>$D18+#REF!</f>
        <v>#REF!</v>
      </c>
      <c r="T18">
        <f t="shared" si="8"/>
        <v>-40</v>
      </c>
    </row>
    <row r="19" spans="1:20">
      <c r="A19" t="e">
        <f>'Plot Data'!A32</f>
        <v>#REF!</v>
      </c>
      <c r="B19" s="12" t="e">
        <f>#REF!</f>
        <v>#REF!</v>
      </c>
      <c r="D19">
        <v>5000</v>
      </c>
      <c r="E19">
        <v>-40</v>
      </c>
      <c r="G19" t="e">
        <f>$D19+#REF!</f>
        <v>#REF!</v>
      </c>
      <c r="H19">
        <f t="shared" si="6"/>
        <v>-40</v>
      </c>
      <c r="M19" t="e">
        <f>$D19+#REF!</f>
        <v>#REF!</v>
      </c>
      <c r="N19">
        <f t="shared" si="7"/>
        <v>-40</v>
      </c>
      <c r="S19" t="e">
        <f>$D19+#REF!</f>
        <v>#REF!</v>
      </c>
      <c r="T19">
        <f t="shared" si="8"/>
        <v>-40</v>
      </c>
    </row>
    <row r="20" spans="1:20">
      <c r="A20" t="e">
        <f>'Plot Data'!A33</f>
        <v>#REF!</v>
      </c>
      <c r="B20" s="13">
        <v>0</v>
      </c>
    </row>
    <row r="21" spans="1:20">
      <c r="A21" t="e">
        <f>'Plot Data'!A34</f>
        <v>#REF!</v>
      </c>
      <c r="B21" s="13">
        <v>0</v>
      </c>
      <c r="G21" t="e">
        <f>CONCATENATE("4f Band ",#REF!," Max")</f>
        <v>#REF!</v>
      </c>
      <c r="M21" t="e">
        <f>CONCATENATE("4f Band ",#REF!," Max")</f>
        <v>#REF!</v>
      </c>
      <c r="S21" t="e">
        <f>CONCATENATE("4f Band ",#REF!," Max")</f>
        <v>#REF!</v>
      </c>
    </row>
    <row r="22" spans="1:20">
      <c r="A22" t="e">
        <f>'Plot Data'!A35</f>
        <v>#REF!</v>
      </c>
      <c r="B22" s="12" t="e">
        <f>#REF!</f>
        <v>#REF!</v>
      </c>
      <c r="G22" t="e">
        <f>G2</f>
        <v>#REF!</v>
      </c>
      <c r="H22">
        <f>H2</f>
        <v>-18</v>
      </c>
      <c r="M22" t="e">
        <f>M2</f>
        <v>#REF!</v>
      </c>
      <c r="N22">
        <f>Q2</f>
        <v>-18</v>
      </c>
      <c r="S22" t="e">
        <f>S2</f>
        <v>#REF!</v>
      </c>
      <c r="T22">
        <f>T2</f>
        <v>-18</v>
      </c>
    </row>
    <row r="23" spans="1:20">
      <c r="A23">
        <v>12000</v>
      </c>
      <c r="B23" s="11" t="e">
        <f>B22</f>
        <v>#REF!</v>
      </c>
      <c r="G23" t="e">
        <f t="shared" ref="G23:H23" si="9">G3</f>
        <v>#REF!</v>
      </c>
      <c r="H23">
        <f t="shared" si="9"/>
        <v>-18</v>
      </c>
      <c r="M23" t="e">
        <f t="shared" ref="M23:M26" si="10">M3</f>
        <v>#REF!</v>
      </c>
      <c r="N23">
        <f t="shared" ref="N23" si="11">Q3</f>
        <v>-18</v>
      </c>
      <c r="S23" t="e">
        <f t="shared" ref="S23:T23" si="12">S3</f>
        <v>#REF!</v>
      </c>
      <c r="T23">
        <f t="shared" si="12"/>
        <v>-18</v>
      </c>
    </row>
    <row r="24" spans="1:20">
      <c r="G24" t="e">
        <f t="shared" ref="G24:H24" si="13">G4</f>
        <v>#REF!</v>
      </c>
      <c r="H24">
        <f t="shared" si="13"/>
        <v>-10</v>
      </c>
      <c r="M24" t="e">
        <f t="shared" si="10"/>
        <v>#REF!</v>
      </c>
      <c r="N24">
        <f t="shared" ref="N24" si="14">Q4</f>
        <v>-10</v>
      </c>
      <c r="S24" t="e">
        <f t="shared" ref="S24:T24" si="15">S4</f>
        <v>#REF!</v>
      </c>
      <c r="T24">
        <f t="shared" si="15"/>
        <v>-10</v>
      </c>
    </row>
    <row r="25" spans="1:20">
      <c r="G25" t="e">
        <f t="shared" ref="G25:H25" si="16">G5</f>
        <v>#REF!</v>
      </c>
      <c r="H25">
        <f t="shared" si="16"/>
        <v>-10</v>
      </c>
      <c r="M25" t="e">
        <f t="shared" si="10"/>
        <v>#REF!</v>
      </c>
      <c r="N25">
        <f t="shared" ref="N25" si="17">Q5</f>
        <v>-10</v>
      </c>
      <c r="S25" t="e">
        <f t="shared" ref="S25:T25" si="18">S5</f>
        <v>#REF!</v>
      </c>
      <c r="T25">
        <f t="shared" si="18"/>
        <v>-10</v>
      </c>
    </row>
    <row r="26" spans="1:20">
      <c r="G26" t="e">
        <f t="shared" ref="G26:H26" si="19">G6</f>
        <v>#REF!</v>
      </c>
      <c r="H26">
        <f t="shared" si="19"/>
        <v>0</v>
      </c>
      <c r="M26" t="e">
        <f t="shared" si="10"/>
        <v>#REF!</v>
      </c>
      <c r="N26">
        <f t="shared" ref="N26" si="20">Q6</f>
        <v>0</v>
      </c>
      <c r="S26" t="e">
        <f t="shared" ref="S26:T26" si="21">S6</f>
        <v>#REF!</v>
      </c>
      <c r="T26">
        <f t="shared" si="21"/>
        <v>0</v>
      </c>
    </row>
    <row r="27" spans="1:20">
      <c r="G27" t="e">
        <f>J7</f>
        <v>#REF!</v>
      </c>
      <c r="H27">
        <f>K7</f>
        <v>0</v>
      </c>
      <c r="M27" t="e">
        <f>P7</f>
        <v>#REF!</v>
      </c>
      <c r="N27">
        <f>N7</f>
        <v>0</v>
      </c>
      <c r="S27" t="e">
        <f>V7</f>
        <v>#REF!</v>
      </c>
      <c r="T27">
        <f>W7</f>
        <v>0</v>
      </c>
    </row>
    <row r="28" spans="1:20">
      <c r="A28" t="e">
        <f>IF(#REF!,#REF!,"")</f>
        <v>#REF!</v>
      </c>
      <c r="G28" t="e">
        <f t="shared" ref="G28:H28" si="22">J8</f>
        <v>#REF!</v>
      </c>
      <c r="H28">
        <f t="shared" si="22"/>
        <v>-10</v>
      </c>
      <c r="M28" t="e">
        <f t="shared" ref="M28:M31" si="23">P8</f>
        <v>#REF!</v>
      </c>
      <c r="N28">
        <f t="shared" ref="N28" si="24">N8</f>
        <v>-10</v>
      </c>
      <c r="S28" t="e">
        <f t="shared" ref="S28:S31" si="25">V8</f>
        <v>#REF!</v>
      </c>
      <c r="T28">
        <f t="shared" ref="T28:T31" si="26">W8</f>
        <v>-10</v>
      </c>
    </row>
    <row r="29" spans="1:20">
      <c r="A29" t="e">
        <f>#REF!*#REF!</f>
        <v>#REF!</v>
      </c>
      <c r="B29" t="e">
        <f>#REF!*#REF!</f>
        <v>#REF!</v>
      </c>
      <c r="G29" t="e">
        <f t="shared" ref="G29:H29" si="27">J9</f>
        <v>#REF!</v>
      </c>
      <c r="H29">
        <f t="shared" si="27"/>
        <v>-10</v>
      </c>
      <c r="M29" t="e">
        <f t="shared" si="23"/>
        <v>#REF!</v>
      </c>
      <c r="N29">
        <f t="shared" ref="N29" si="28">N9</f>
        <v>-10</v>
      </c>
      <c r="S29" t="e">
        <f t="shared" si="25"/>
        <v>#REF!</v>
      </c>
      <c r="T29">
        <f t="shared" si="26"/>
        <v>-10</v>
      </c>
    </row>
    <row r="30" spans="1:20">
      <c r="A30" t="e">
        <f>#REF!*#REF!</f>
        <v>#REF!</v>
      </c>
      <c r="B30" t="e">
        <f>#REF!*#REF!</f>
        <v>#REF!</v>
      </c>
      <c r="G30" t="e">
        <f t="shared" ref="G30:H30" si="29">J10</f>
        <v>#REF!</v>
      </c>
      <c r="H30">
        <f t="shared" si="29"/>
        <v>-18</v>
      </c>
      <c r="M30" t="e">
        <f t="shared" si="23"/>
        <v>#REF!</v>
      </c>
      <c r="N30">
        <f t="shared" ref="N30" si="30">N10</f>
        <v>-18</v>
      </c>
      <c r="S30" t="e">
        <f t="shared" si="25"/>
        <v>#REF!</v>
      </c>
      <c r="T30">
        <f t="shared" si="26"/>
        <v>-18</v>
      </c>
    </row>
    <row r="31" spans="1:20">
      <c r="A31" t="e">
        <f>#REF!*#REF!</f>
        <v>#REF!</v>
      </c>
      <c r="B31" t="e">
        <f>#REF!*#REF!</f>
        <v>#REF!</v>
      </c>
      <c r="G31" t="e">
        <f t="shared" ref="G31:H31" si="31">J11</f>
        <v>#REF!</v>
      </c>
      <c r="H31">
        <f t="shared" si="31"/>
        <v>-18</v>
      </c>
      <c r="M31" t="e">
        <f t="shared" si="23"/>
        <v>#REF!</v>
      </c>
      <c r="N31">
        <f t="shared" ref="N31" si="32">N11</f>
        <v>-18</v>
      </c>
      <c r="S31" t="e">
        <f t="shared" si="25"/>
        <v>#REF!</v>
      </c>
      <c r="T31">
        <f t="shared" si="26"/>
        <v>-18</v>
      </c>
    </row>
    <row r="32" spans="1:20">
      <c r="A32" t="e">
        <f>#REF!*#REF!</f>
        <v>#REF!</v>
      </c>
      <c r="B32" t="e">
        <f>#REF!*#REF!</f>
        <v>#REF!</v>
      </c>
    </row>
    <row r="33" spans="1:2">
      <c r="A33" t="e">
        <f>#REF!*#REF!</f>
        <v>#REF!</v>
      </c>
      <c r="B33" t="e">
        <f>#REF!*#REF!</f>
        <v>#REF!</v>
      </c>
    </row>
    <row r="34" spans="1:2">
      <c r="A34" t="e">
        <f>#REF!*#REF!</f>
        <v>#REF!</v>
      </c>
      <c r="B34" t="e">
        <f>#REF!*#REF!</f>
        <v>#REF!</v>
      </c>
    </row>
    <row r="35" spans="1:2">
      <c r="A35" t="e">
        <f>#REF!*#REF!</f>
        <v>#REF!</v>
      </c>
      <c r="B35" t="e">
        <f>#REF!*#REF!</f>
        <v>#REF!</v>
      </c>
    </row>
    <row r="36" spans="1:2">
      <c r="A36" t="e">
        <f>#REF!*#REF!</f>
        <v>#REF!</v>
      </c>
      <c r="B36" t="e">
        <f>#REF!*#REF!</f>
        <v>#REF!</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E48"/>
  <sheetViews>
    <sheetView topLeftCell="A27" workbookViewId="0">
      <selection activeCell="B49" sqref="B49"/>
    </sheetView>
  </sheetViews>
  <sheetFormatPr defaultRowHeight="15"/>
  <cols>
    <col min="2" max="2" width="30.42578125" bestFit="1" customWidth="1"/>
  </cols>
  <sheetData>
    <row r="2" spans="3:5">
      <c r="C2">
        <v>2401.75</v>
      </c>
    </row>
    <row r="3" spans="3:5">
      <c r="C3">
        <f>C2+2</f>
        <v>2403.75</v>
      </c>
    </row>
    <row r="4" spans="3:5">
      <c r="C4">
        <f>C3+2</f>
        <v>2405.75</v>
      </c>
    </row>
    <row r="5" spans="3:5">
      <c r="C5">
        <f>C4+2</f>
        <v>2407.75</v>
      </c>
    </row>
    <row r="6" spans="3:5">
      <c r="C6">
        <f>C5+2</f>
        <v>2409.75</v>
      </c>
    </row>
    <row r="7" spans="3:5">
      <c r="C7">
        <f>C6+2</f>
        <v>2411.75</v>
      </c>
    </row>
    <row r="8" spans="3:5">
      <c r="C8">
        <f>C7+2</f>
        <v>2413.75</v>
      </c>
    </row>
    <row r="9" spans="3:5">
      <c r="C9">
        <f>C8+2</f>
        <v>2415.75</v>
      </c>
    </row>
    <row r="10" spans="3:5">
      <c r="C10">
        <f>C9+2</f>
        <v>2417.75</v>
      </c>
    </row>
    <row r="11" spans="3:5">
      <c r="C11">
        <f>C10+2</f>
        <v>2419.75</v>
      </c>
    </row>
    <row r="12" spans="3:5">
      <c r="C12">
        <f>C11+2</f>
        <v>2421.75</v>
      </c>
    </row>
    <row r="13" spans="3:5">
      <c r="C13" s="18">
        <f>C12+2</f>
        <v>2423.75</v>
      </c>
      <c r="E13" t="s">
        <v>46</v>
      </c>
    </row>
    <row r="14" spans="3:5">
      <c r="C14">
        <f>C13+2</f>
        <v>2425.75</v>
      </c>
    </row>
    <row r="15" spans="3:5">
      <c r="C15">
        <f>C14+2</f>
        <v>2427.75</v>
      </c>
    </row>
    <row r="16" spans="3:5">
      <c r="C16">
        <f>C15+2</f>
        <v>2429.75</v>
      </c>
    </row>
    <row r="17" spans="3:5">
      <c r="C17">
        <f>C16+2</f>
        <v>2431.75</v>
      </c>
    </row>
    <row r="18" spans="3:5">
      <c r="C18">
        <f>C17+2</f>
        <v>2433.75</v>
      </c>
    </row>
    <row r="19" spans="3:5">
      <c r="C19">
        <f>C18+2</f>
        <v>2435.75</v>
      </c>
    </row>
    <row r="20" spans="3:5">
      <c r="C20">
        <f>C19+2</f>
        <v>2437.75</v>
      </c>
    </row>
    <row r="21" spans="3:5">
      <c r="C21">
        <f>C20+2</f>
        <v>2439.75</v>
      </c>
    </row>
    <row r="22" spans="3:5">
      <c r="C22" s="18">
        <f>C21+2</f>
        <v>2441.75</v>
      </c>
      <c r="E22" t="s">
        <v>46</v>
      </c>
    </row>
    <row r="23" spans="3:5">
      <c r="C23">
        <f>C22+2</f>
        <v>2443.75</v>
      </c>
    </row>
    <row r="24" spans="3:5">
      <c r="C24">
        <f>C23+2</f>
        <v>2445.75</v>
      </c>
    </row>
    <row r="25" spans="3:5">
      <c r="C25" s="19">
        <f>C24+2</f>
        <v>2447.75</v>
      </c>
      <c r="E25" t="s">
        <v>47</v>
      </c>
    </row>
    <row r="26" spans="3:5">
      <c r="C26">
        <f>C25+2</f>
        <v>2449.75</v>
      </c>
    </row>
    <row r="27" spans="3:5">
      <c r="C27">
        <f>C26+2</f>
        <v>2451.75</v>
      </c>
    </row>
    <row r="28" spans="3:5">
      <c r="C28">
        <f>C27+2</f>
        <v>2453.75</v>
      </c>
    </row>
    <row r="29" spans="3:5">
      <c r="C29">
        <f>C28+2</f>
        <v>2455.75</v>
      </c>
    </row>
    <row r="30" spans="3:5">
      <c r="C30">
        <f>C29+2</f>
        <v>2457.75</v>
      </c>
    </row>
    <row r="31" spans="3:5">
      <c r="C31">
        <f>C30+2</f>
        <v>2459.75</v>
      </c>
    </row>
    <row r="32" spans="3:5">
      <c r="C32" s="18">
        <f>C31+2</f>
        <v>2461.75</v>
      </c>
      <c r="E32" t="s">
        <v>46</v>
      </c>
    </row>
    <row r="33" spans="2:5">
      <c r="C33">
        <f>C32+2</f>
        <v>2463.75</v>
      </c>
    </row>
    <row r="34" spans="2:5">
      <c r="C34">
        <f>C33+2</f>
        <v>2465.75</v>
      </c>
    </row>
    <row r="35" spans="2:5">
      <c r="C35">
        <f>C34+2</f>
        <v>2467.75</v>
      </c>
    </row>
    <row r="36" spans="2:5">
      <c r="C36">
        <f>C35+2</f>
        <v>2469.75</v>
      </c>
    </row>
    <row r="37" spans="2:5">
      <c r="C37">
        <f>C36+2</f>
        <v>2471.75</v>
      </c>
    </row>
    <row r="38" spans="2:5">
      <c r="C38">
        <f>C37+2</f>
        <v>2473.75</v>
      </c>
    </row>
    <row r="39" spans="2:5">
      <c r="C39">
        <f>C38+2</f>
        <v>2475.75</v>
      </c>
    </row>
    <row r="40" spans="2:5">
      <c r="C40" s="19">
        <f>C39+2</f>
        <v>2477.75</v>
      </c>
      <c r="E40" t="s">
        <v>47</v>
      </c>
    </row>
    <row r="41" spans="2:5">
      <c r="C41">
        <f>C40+2</f>
        <v>2479.75</v>
      </c>
    </row>
    <row r="42" spans="2:5">
      <c r="C42">
        <f>C41+2</f>
        <v>2481.75</v>
      </c>
    </row>
    <row r="44" spans="2:5">
      <c r="B44" t="s">
        <v>48</v>
      </c>
      <c r="C44">
        <v>35</v>
      </c>
      <c r="D44" t="s">
        <v>49</v>
      </c>
    </row>
    <row r="46" spans="2:5">
      <c r="B46" t="s">
        <v>50</v>
      </c>
      <c r="C46">
        <v>41</v>
      </c>
    </row>
    <row r="48" spans="2:5">
      <c r="B48"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 Cover</vt:lpstr>
      <vt:lpstr>Plots</vt:lpstr>
      <vt:lpstr>Plot Data</vt:lpstr>
      <vt:lpstr>Scale Plot Data</vt:lpstr>
      <vt:lpstr>Sheet1</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Andy</cp:lastModifiedBy>
  <dcterms:created xsi:type="dcterms:W3CDTF">2009-11-18T15:37:57Z</dcterms:created>
  <dcterms:modified xsi:type="dcterms:W3CDTF">2011-01-20T17:12:38Z</dcterms:modified>
</cp:coreProperties>
</file>