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ate1904="1" codeName="ThisWorkbook"/>
  <mc:AlternateContent xmlns:mc="http://schemas.openxmlformats.org/markup-compatibility/2006">
    <mc:Choice Requires="x15">
      <x15ac:absPath xmlns:x15ac="http://schemas.microsoft.com/office/spreadsheetml/2010/11/ac" url="https://intel-my.sharepoint.com/personal/robert_stacey_intel_com/Documents/Documents/802.11/Session preperation &amp; reports/WG Reports/2025-01/"/>
    </mc:Choice>
  </mc:AlternateContent>
  <xr:revisionPtr revIDLastSave="12" documentId="8_{C3107809-EE03-4F01-BC62-3AC480E92BAE}" xr6:coauthVersionLast="47" xr6:coauthVersionMax="47" xr10:uidLastSave="{CDEBBA21-C8BE-41B7-A632-FB82A88F45CE}"/>
  <bookViews>
    <workbookView xWindow="-108" yWindow="-108" windowWidth="23256" windowHeight="13896" tabRatio="741" activeTab="4" xr2:uid="{00000000-000D-0000-FFFF-FFFF00000000}"/>
  </bookViews>
  <sheets>
    <sheet name="Title" sheetId="419" r:id="rId1"/>
    <sheet name="802.11 Cover" sheetId="20" r:id="rId2"/>
    <sheet name="Schedule Graphic" sheetId="889" r:id="rId3"/>
    <sheet name="WG11 Opening" sheetId="891" r:id="rId4"/>
    <sheet name="WG11 Mid-Week" sheetId="880" r:id="rId5"/>
    <sheet name="WG11 Closing" sheetId="886" r:id="rId6"/>
    <sheet name="CAC" sheetId="881" r:id="rId7"/>
    <sheet name="Links" sheetId="783" r:id="rId8"/>
    <sheet name="Parameters" sheetId="782" r:id="rId9"/>
  </sheets>
  <definedNames>
    <definedName name="all" localSheetId="2">#REF!</definedName>
    <definedName name="all" localSheetId="5">#REF!</definedName>
    <definedName name="all">#REF!</definedName>
    <definedName name="cc" localSheetId="2">#REF!</definedName>
    <definedName name="cc" localSheetId="5">#REF!</definedName>
    <definedName name="cc">#REF!</definedName>
    <definedName name="circular" localSheetId="2">#REF!</definedName>
    <definedName name="circular" localSheetId="5">#REF!</definedName>
    <definedName name="circular">#REF!</definedName>
    <definedName name="ColumnTitle1" localSheetId="2">#REF!</definedName>
    <definedName name="ColumnTitle1" localSheetId="5">#REF!</definedName>
    <definedName name="ColumnTitle1">#REF!</definedName>
    <definedName name="FridayClosingPlenary" localSheetId="2">#REF!</definedName>
    <definedName name="FridayClosingPlenary" localSheetId="5">#REF!</definedName>
    <definedName name="FridayClosingPlenary">#REF!</definedName>
    <definedName name="MondayOpeningPlenary" localSheetId="2">#REF!</definedName>
    <definedName name="MondayOpeningPlenary" localSheetId="5">#REF!</definedName>
    <definedName name="MondayOpeningPlenary">#REF!</definedName>
    <definedName name="_xlnm.Print_Area" localSheetId="1">'802.11 Cover'!$B$1:$P$33</definedName>
    <definedName name="_xlnm.Print_Area" localSheetId="0">Title!$B$1:$O$31</definedName>
    <definedName name="Print_Area_MI" localSheetId="2">#REF!</definedName>
    <definedName name="Print_Area_MI" localSheetId="5">#REF!</definedName>
    <definedName name="Print_Area_MI">#REF!</definedName>
    <definedName name="RowTitleRegion1..G1" localSheetId="2">#REF!</definedName>
    <definedName name="RowTitleRegion1..G1" localSheetId="5">#REF!</definedName>
    <definedName name="RowTitleRegion1..G1">#REF!</definedName>
    <definedName name="skipnav" localSheetId="1">'802.11 Cover'!#REF!</definedName>
    <definedName name="sm" localSheetId="2">#REF!</definedName>
    <definedName name="sm" localSheetId="5">#REF!</definedName>
    <definedName name="sm">#REF!</definedName>
    <definedName name="WednesdayMidWeekPlenary" localSheetId="2">#REF!</definedName>
    <definedName name="WednesdayMidWeekPlenary" localSheetId="5">#REF!</definedName>
    <definedName name="WednesdayMidWeekPlenary">#REF!</definedName>
    <definedName name="WG11close" localSheetId="2">#REF!</definedName>
    <definedName name="WG11close">#REF!</definedName>
    <definedName name="WGclose" localSheetId="2">#REF!</definedName>
    <definedName name="WGclose">#REF!</definedName>
    <definedName name="Wpp" localSheetId="2">#REF!</definedName>
    <definedName name="Wpp">#REF!</definedName>
  </definedNames>
  <calcPr calcId="191029"/>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0" i="880" l="1"/>
  <c r="G2" i="889"/>
  <c r="M2" i="889" s="1"/>
  <c r="S2" i="889" s="1"/>
  <c r="Y2" i="889" s="1"/>
  <c r="AE2" i="889" s="1"/>
  <c r="E39" i="889"/>
  <c r="D39" i="889"/>
  <c r="AJ18" i="889"/>
  <c r="AJ17" i="889"/>
  <c r="AJ16" i="889"/>
  <c r="AJ15" i="889"/>
  <c r="AJ14" i="889"/>
  <c r="AJ13" i="889"/>
  <c r="AJ12" i="889"/>
  <c r="AJ11" i="889"/>
  <c r="AJ10" i="889"/>
  <c r="AJ9" i="889"/>
  <c r="AJ8" i="889"/>
  <c r="AJ7" i="889"/>
  <c r="AJ6" i="889"/>
  <c r="D6" i="889"/>
  <c r="D7" i="889" s="1"/>
  <c r="AJ5" i="889"/>
  <c r="E5" i="889"/>
  <c r="M3" i="889"/>
  <c r="S3" i="889" s="1"/>
  <c r="Y3" i="889" s="1"/>
  <c r="E2" i="889"/>
  <c r="F58" i="886"/>
  <c r="H58" i="886" s="1"/>
  <c r="D8" i="889" l="1"/>
  <c r="E7" i="889"/>
  <c r="E6" i="889"/>
  <c r="F36" i="881"/>
  <c r="D9" i="889" l="1"/>
  <c r="E8" i="889"/>
  <c r="A7" i="880"/>
  <c r="A6" i="880"/>
  <c r="A5" i="880"/>
  <c r="A4" i="880"/>
  <c r="A7" i="886"/>
  <c r="A6" i="886"/>
  <c r="A5" i="886"/>
  <c r="A4" i="886"/>
  <c r="H15" i="891"/>
  <c r="F16" i="891" s="1"/>
  <c r="H16" i="891" s="1"/>
  <c r="F17" i="891" s="1"/>
  <c r="H17" i="891" s="1"/>
  <c r="F18" i="891" s="1"/>
  <c r="H18" i="891" s="1"/>
  <c r="F19" i="891" s="1"/>
  <c r="H19" i="891" s="1"/>
  <c r="F20" i="891" s="1"/>
  <c r="H20" i="891" s="1"/>
  <c r="F24" i="891" s="1"/>
  <c r="H24" i="891" s="1"/>
  <c r="F25" i="891" s="1"/>
  <c r="H25" i="891" s="1"/>
  <c r="F26" i="891" s="1"/>
  <c r="H26" i="891" s="1"/>
  <c r="F27" i="891" s="1"/>
  <c r="H27" i="891" s="1"/>
  <c r="F28" i="891" s="1"/>
  <c r="H28" i="891" s="1"/>
  <c r="F29" i="891" s="1"/>
  <c r="H29" i="891" s="1"/>
  <c r="F30" i="891" s="1"/>
  <c r="H30" i="891" s="1"/>
  <c r="F31" i="891" s="1"/>
  <c r="H31" i="891" s="1"/>
  <c r="F32" i="891" s="1"/>
  <c r="H32" i="891" s="1"/>
  <c r="F33" i="891" s="1"/>
  <c r="H33" i="891" s="1"/>
  <c r="F34" i="891" s="1"/>
  <c r="H34" i="891" s="1"/>
  <c r="F35" i="891" s="1"/>
  <c r="H35" i="891" s="1"/>
  <c r="F36" i="891" s="1"/>
  <c r="H36" i="891" s="1"/>
  <c r="F38" i="891" s="1"/>
  <c r="H38" i="891" s="1"/>
  <c r="F39" i="891" s="1"/>
  <c r="H39" i="891" s="1"/>
  <c r="F40" i="891" s="1"/>
  <c r="H40" i="891" s="1"/>
  <c r="F43" i="891" s="1"/>
  <c r="H43" i="891" s="1"/>
  <c r="F44" i="891" s="1"/>
  <c r="H44" i="891" s="1"/>
  <c r="F45" i="891" s="1"/>
  <c r="H45" i="891" s="1"/>
  <c r="F46" i="891" s="1"/>
  <c r="H46" i="891" s="1"/>
  <c r="F47" i="891" s="1"/>
  <c r="H47" i="891" s="1"/>
  <c r="F48" i="891" s="1"/>
  <c r="H48" i="891" s="1"/>
  <c r="F49" i="891" s="1"/>
  <c r="H49" i="891" s="1"/>
  <c r="F50" i="891" s="1"/>
  <c r="H50" i="891" s="1"/>
  <c r="F54" i="891" s="1"/>
  <c r="H54" i="891" s="1"/>
  <c r="F55" i="891" s="1"/>
  <c r="H55" i="891" s="1"/>
  <c r="F56" i="891" s="1"/>
  <c r="H56" i="891" s="1"/>
  <c r="F57" i="891" s="1"/>
  <c r="H57" i="891" s="1"/>
  <c r="F58" i="891" s="1"/>
  <c r="H58" i="891" s="1"/>
  <c r="F59" i="891" s="1"/>
  <c r="H59" i="891" s="1"/>
  <c r="F60" i="891" s="1"/>
  <c r="H60" i="891" s="1"/>
  <c r="F61" i="891" s="1"/>
  <c r="H61" i="891" s="1"/>
  <c r="F62" i="891" s="1"/>
  <c r="H62" i="891" s="1"/>
  <c r="F65" i="891" s="1"/>
  <c r="H65" i="891" s="1"/>
  <c r="F66" i="891" s="1"/>
  <c r="H66" i="891" s="1"/>
  <c r="F67" i="891" s="1"/>
  <c r="H67" i="891" s="1"/>
  <c r="F68" i="891" s="1"/>
  <c r="H68" i="891" s="1"/>
  <c r="F69" i="891" s="1"/>
  <c r="H69" i="891" s="1"/>
  <c r="F70" i="891" s="1"/>
  <c r="H70" i="891" s="1"/>
  <c r="F73" i="891" s="1"/>
  <c r="H73" i="891" s="1"/>
  <c r="A3" i="891"/>
  <c r="A2" i="891"/>
  <c r="A1" i="891"/>
  <c r="D10" i="889" l="1"/>
  <c r="E9" i="889"/>
  <c r="F74" i="891"/>
  <c r="H74" i="891" s="1"/>
  <c r="E10" i="889" l="1"/>
  <c r="D11" i="889"/>
  <c r="F75" i="891"/>
  <c r="H75" i="891" s="1"/>
  <c r="F76" i="891" s="1"/>
  <c r="H76" i="891" s="1"/>
  <c r="F77" i="891" s="1"/>
  <c r="H77" i="891" s="1"/>
  <c r="F78" i="891" s="1"/>
  <c r="H78" i="891" s="1"/>
  <c r="A7" i="881"/>
  <c r="A6" i="881"/>
  <c r="A5" i="881"/>
  <c r="A4" i="881"/>
  <c r="C7" i="889"/>
  <c r="A7" i="889"/>
  <c r="C6" i="889"/>
  <c r="C5" i="889"/>
  <c r="A5" i="889"/>
  <c r="F81" i="891" l="1"/>
  <c r="H81" i="891" s="1"/>
  <c r="F82" i="891" s="1"/>
  <c r="H82" i="891" s="1"/>
  <c r="F84" i="891" s="1"/>
  <c r="H84" i="891" s="1"/>
  <c r="F87" i="891" s="1"/>
  <c r="H87" i="891" s="1"/>
  <c r="F89" i="891" s="1"/>
  <c r="H89" i="891" s="1"/>
  <c r="G90" i="891" s="1"/>
  <c r="E11" i="889"/>
  <c r="D12" i="889"/>
  <c r="A6" i="889"/>
  <c r="E12" i="889" l="1"/>
  <c r="D13" i="889"/>
  <c r="C8" i="889"/>
  <c r="A8" i="889"/>
  <c r="E13" i="889" l="1"/>
  <c r="D14" i="889"/>
  <c r="A9" i="889"/>
  <c r="C9" i="889"/>
  <c r="D15" i="889" l="1"/>
  <c r="E14" i="889"/>
  <c r="A10" i="889"/>
  <c r="C10" i="889"/>
  <c r="D16" i="889" l="1"/>
  <c r="E15" i="889"/>
  <c r="C11" i="889"/>
  <c r="A11" i="889"/>
  <c r="E16" i="889" l="1"/>
  <c r="D17" i="889"/>
  <c r="C12" i="889"/>
  <c r="A12" i="889"/>
  <c r="D18" i="889" l="1"/>
  <c r="E17" i="889"/>
  <c r="A13" i="889"/>
  <c r="C13" i="889"/>
  <c r="D19" i="889" l="1"/>
  <c r="E18" i="889"/>
  <c r="C14" i="889"/>
  <c r="A14" i="889"/>
  <c r="D20" i="889" l="1"/>
  <c r="E19" i="889"/>
  <c r="C15" i="889"/>
  <c r="A15" i="889"/>
  <c r="D21" i="889" l="1"/>
  <c r="E20" i="889"/>
  <c r="C16" i="889"/>
  <c r="A16" i="889"/>
  <c r="D22" i="889" l="1"/>
  <c r="E21" i="889"/>
  <c r="A17" i="889"/>
  <c r="C17" i="889"/>
  <c r="E22" i="889" l="1"/>
  <c r="D23" i="889"/>
  <c r="A18" i="889"/>
  <c r="C18" i="889"/>
  <c r="E23" i="889" l="1"/>
  <c r="D24" i="889"/>
  <c r="C19" i="889"/>
  <c r="A19" i="889"/>
  <c r="D25" i="889" l="1"/>
  <c r="E24" i="889"/>
  <c r="C20" i="889"/>
  <c r="A20" i="889"/>
  <c r="D26" i="889" l="1"/>
  <c r="E25" i="889"/>
  <c r="A21" i="889"/>
  <c r="C21" i="889"/>
  <c r="E26" i="889" l="1"/>
  <c r="D27" i="889"/>
  <c r="A22" i="889"/>
  <c r="C22" i="889"/>
  <c r="D28" i="889" l="1"/>
  <c r="E27" i="889"/>
  <c r="A23" i="889"/>
  <c r="C23" i="889"/>
  <c r="D29" i="889" l="1"/>
  <c r="E28" i="889"/>
  <c r="C24" i="889"/>
  <c r="A24" i="889"/>
  <c r="D30" i="889" l="1"/>
  <c r="E29" i="889"/>
  <c r="C25" i="889"/>
  <c r="A25" i="889"/>
  <c r="E30" i="889" l="1"/>
  <c r="D31" i="889"/>
  <c r="C26" i="889"/>
  <c r="A26" i="889"/>
  <c r="E31" i="889" l="1"/>
  <c r="D32" i="889"/>
  <c r="C27" i="889"/>
  <c r="A27" i="889"/>
  <c r="D33" i="889" l="1"/>
  <c r="E32" i="889"/>
  <c r="C28" i="889"/>
  <c r="A28" i="889"/>
  <c r="D34" i="889" l="1"/>
  <c r="E33" i="889"/>
  <c r="C29" i="889"/>
  <c r="A29" i="889"/>
  <c r="D35" i="889" l="1"/>
  <c r="E34" i="889"/>
  <c r="C30" i="889"/>
  <c r="A30" i="889"/>
  <c r="D36" i="889" l="1"/>
  <c r="E35" i="889"/>
  <c r="A31" i="889"/>
  <c r="B31" i="889"/>
  <c r="C31" i="889"/>
  <c r="D37" i="889" l="1"/>
  <c r="E36" i="889"/>
  <c r="B7" i="889"/>
  <c r="B6" i="889"/>
  <c r="B5" i="889"/>
  <c r="B8" i="889"/>
  <c r="B9" i="889"/>
  <c r="B10" i="889"/>
  <c r="B11" i="889"/>
  <c r="B12" i="889"/>
  <c r="B13" i="889"/>
  <c r="B14" i="889"/>
  <c r="B15" i="889"/>
  <c r="B16" i="889"/>
  <c r="B17" i="889"/>
  <c r="B18" i="889"/>
  <c r="B19" i="889"/>
  <c r="B20" i="889"/>
  <c r="B21" i="889"/>
  <c r="B22" i="889"/>
  <c r="B23" i="889"/>
  <c r="B24" i="889"/>
  <c r="B25" i="889"/>
  <c r="B26" i="889"/>
  <c r="B27" i="889"/>
  <c r="B28" i="889"/>
  <c r="B29" i="889"/>
  <c r="B30" i="889"/>
  <c r="C32" i="889"/>
  <c r="B32" i="889"/>
  <c r="A32" i="889"/>
  <c r="D38" i="889" l="1"/>
  <c r="E38" i="889" s="1"/>
  <c r="E37" i="889"/>
  <c r="C33" i="889"/>
  <c r="B33" i="889"/>
  <c r="A33" i="889"/>
  <c r="H36" i="881" l="1"/>
  <c r="F38" i="881" s="1"/>
  <c r="H38" i="881" s="1"/>
  <c r="F40" i="881" s="1"/>
  <c r="H40" i="881" s="1"/>
  <c r="F42" i="881" s="1"/>
  <c r="H42" i="881" s="1"/>
  <c r="F44" i="881" s="1"/>
  <c r="H44" i="881" s="1"/>
  <c r="F46" i="881" s="1"/>
  <c r="H46" i="881" s="1"/>
  <c r="F48" i="881" s="1"/>
  <c r="H48" i="881" s="1"/>
  <c r="G49" i="881" s="1"/>
  <c r="H34" i="881"/>
  <c r="H14" i="881"/>
  <c r="F16" i="881"/>
  <c r="H16" i="881" s="1"/>
  <c r="F18" i="881" s="1"/>
  <c r="H18" i="881" s="1"/>
  <c r="F20" i="881" s="1"/>
  <c r="H20" i="881" s="1"/>
  <c r="F22" i="881" s="1"/>
  <c r="H22" i="881" s="1"/>
  <c r="F24" i="881" s="1"/>
  <c r="H24" i="881" s="1"/>
  <c r="F26" i="881" s="1"/>
  <c r="H26" i="881" s="1"/>
  <c r="H15" i="886" l="1"/>
  <c r="F16" i="886" s="1"/>
  <c r="H16" i="886" s="1"/>
  <c r="F17" i="886" s="1"/>
  <c r="H17" i="886" s="1"/>
  <c r="F20" i="886" s="1"/>
  <c r="H20" i="886" s="1"/>
  <c r="F21" i="886" s="1"/>
  <c r="H21" i="886" s="1"/>
  <c r="F22" i="886" s="1"/>
  <c r="H22" i="886" s="1"/>
  <c r="F23" i="886" s="1"/>
  <c r="H23" i="886" s="1"/>
  <c r="F24" i="886" s="1"/>
  <c r="H24" i="886" s="1"/>
  <c r="F25" i="886" s="1"/>
  <c r="H25" i="886" s="1"/>
  <c r="F26" i="886" s="1"/>
  <c r="H26" i="886" s="1"/>
  <c r="F27" i="886" s="1"/>
  <c r="H27" i="886" s="1"/>
  <c r="F28" i="886" s="1"/>
  <c r="H28" i="886" s="1"/>
  <c r="F29" i="886" s="1"/>
  <c r="H29" i="886" s="1"/>
  <c r="F30" i="886" s="1"/>
  <c r="H30" i="886" s="1"/>
  <c r="F31" i="886" s="1"/>
  <c r="H31" i="886" s="1"/>
  <c r="A3" i="886"/>
  <c r="A2" i="886"/>
  <c r="A1" i="886"/>
  <c r="F36" i="886" l="1"/>
  <c r="H36" i="886" s="1"/>
  <c r="F37" i="886" s="1"/>
  <c r="H37" i="886" s="1"/>
  <c r="F38" i="886" s="1"/>
  <c r="H38" i="886" s="1"/>
  <c r="F39" i="886" s="1"/>
  <c r="H39" i="886" s="1"/>
  <c r="F40" i="886" s="1"/>
  <c r="H40" i="886" s="1"/>
  <c r="F41" i="886" s="1"/>
  <c r="H41" i="886" s="1"/>
  <c r="F32" i="886"/>
  <c r="H32" i="886" s="1"/>
  <c r="F44" i="886" l="1"/>
  <c r="H44" i="886" s="1"/>
  <c r="F45" i="886" s="1"/>
  <c r="H45" i="886" s="1"/>
  <c r="F46" i="886" s="1"/>
  <c r="H46" i="886" s="1"/>
  <c r="F47" i="886" s="1"/>
  <c r="H47" i="886" s="1"/>
  <c r="F48" i="886" s="1"/>
  <c r="H48" i="886" s="1"/>
  <c r="F49" i="886" s="1"/>
  <c r="H49" i="886" s="1"/>
  <c r="F52" i="886" l="1"/>
  <c r="H52" i="886" s="1"/>
  <c r="F53" i="886" l="1"/>
  <c r="H53" i="886" s="1"/>
  <c r="F54" i="886" l="1"/>
  <c r="H54" i="886" s="1"/>
  <c r="F55" i="886" s="1"/>
  <c r="H55" i="886" s="1"/>
  <c r="F56" i="886" s="1"/>
  <c r="H56" i="886" s="1"/>
  <c r="B7" i="20"/>
  <c r="F28" i="881"/>
  <c r="H28" i="881" s="1"/>
  <c r="G29" i="881" s="1"/>
  <c r="A3" i="881"/>
  <c r="A2" i="881"/>
  <c r="A1" i="881"/>
  <c r="H15" i="880"/>
  <c r="F16" i="880" s="1"/>
  <c r="H16" i="880" s="1"/>
  <c r="F17" i="880" s="1"/>
  <c r="H17" i="880" s="1"/>
  <c r="F20" i="880" s="1"/>
  <c r="H20" i="880" s="1"/>
  <c r="F21" i="880" s="1"/>
  <c r="H21" i="880" s="1"/>
  <c r="F22" i="880" s="1"/>
  <c r="H22" i="880" s="1"/>
  <c r="F23" i="880" s="1"/>
  <c r="H23" i="880" s="1"/>
  <c r="F24" i="880" s="1"/>
  <c r="H24" i="880" s="1"/>
  <c r="A3" i="880"/>
  <c r="A2" i="880"/>
  <c r="A1" i="880"/>
  <c r="B8" i="782"/>
  <c r="B2" i="20"/>
  <c r="B7" i="782"/>
  <c r="B5" i="20"/>
  <c r="F61" i="886" l="1"/>
  <c r="H61" i="886" s="1"/>
  <c r="F57" i="886"/>
  <c r="H57" i="886" s="1"/>
  <c r="F62" i="886" s="1"/>
  <c r="H62" i="886" s="1"/>
  <c r="F63" i="886" s="1"/>
  <c r="H63" i="886" s="1"/>
  <c r="A8" i="886"/>
  <c r="A8" i="891"/>
  <c r="F25" i="880"/>
  <c r="H25" i="880" s="1"/>
  <c r="F26" i="880" s="1"/>
  <c r="H26" i="880" s="1"/>
  <c r="F30" i="880" s="1"/>
  <c r="A8" i="880"/>
  <c r="A8" i="881"/>
  <c r="F66" i="886" l="1"/>
  <c r="H66" i="886" s="1"/>
  <c r="F67" i="886" s="1"/>
  <c r="H67" i="886" s="1"/>
  <c r="F71" i="886" s="1"/>
  <c r="H71" i="886" s="1"/>
  <c r="F74" i="886" s="1"/>
  <c r="H74" i="886" s="1"/>
  <c r="F75" i="886" s="1"/>
  <c r="H75" i="886" s="1"/>
  <c r="F76" i="886" s="1"/>
  <c r="H76" i="886" s="1"/>
  <c r="F77" i="886" s="1"/>
  <c r="H77" i="886" s="1"/>
  <c r="F78" i="886" s="1"/>
  <c r="H78" i="886" s="1"/>
  <c r="F79" i="886" s="1"/>
  <c r="H79" i="886" s="1"/>
  <c r="F82" i="886" s="1"/>
  <c r="H82" i="886" s="1"/>
  <c r="F83" i="886" s="1"/>
  <c r="H30" i="880"/>
  <c r="F31" i="880" s="1"/>
  <c r="H31" i="880" s="1"/>
  <c r="F32" i="880" s="1"/>
  <c r="H32" i="880" s="1"/>
  <c r="F35" i="880" s="1"/>
  <c r="H35" i="880" l="1"/>
  <c r="F36" i="880" s="1"/>
  <c r="H36" i="880" s="1"/>
  <c r="F37" i="880" l="1"/>
  <c r="H37" i="880" s="1"/>
  <c r="H83" i="886"/>
  <c r="H40" i="880" l="1"/>
  <c r="F84" i="886"/>
  <c r="H84" i="886" s="1"/>
  <c r="F85" i="886" s="1"/>
  <c r="H85" i="886" s="1"/>
  <c r="F86" i="886" s="1"/>
  <c r="H86" i="886" s="1"/>
  <c r="F87" i="886" s="1"/>
  <c r="H87" i="886" s="1"/>
  <c r="F41" i="880" l="1"/>
  <c r="H41" i="880" s="1"/>
  <c r="F42" i="880" s="1"/>
  <c r="H42" i="880" s="1"/>
  <c r="F44" i="880" s="1"/>
  <c r="F91" i="886"/>
  <c r="H91" i="886" s="1"/>
  <c r="F88" i="886"/>
  <c r="H88" i="886" s="1"/>
  <c r="H44" i="880" l="1"/>
  <c r="G45" i="880" s="1"/>
  <c r="F92" i="886"/>
  <c r="H92" i="886" s="1"/>
  <c r="F95" i="886" l="1"/>
  <c r="H95" i="886" s="1"/>
  <c r="F98" i="886" s="1"/>
  <c r="H98" i="886" s="1"/>
  <c r="F99" i="886" s="1"/>
  <c r="H99" i="886" s="1"/>
  <c r="F100" i="886" s="1"/>
  <c r="H100" i="886" s="1"/>
  <c r="F101" i="886" s="1"/>
  <c r="H101" i="886" s="1"/>
  <c r="G102" i="88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Stephens, AdrianX</author>
  </authors>
  <commentList>
    <comment ref="B13" authorId="0" shapeId="0" xr:uid="{87BEF0D7-606A-4B97-A2C1-BB7D5D2EDA75}">
      <text>
        <r>
          <rPr>
            <b/>
            <sz val="9"/>
            <color indexed="81"/>
            <rFont val="Tahoma"/>
            <family val="2"/>
          </rPr>
          <t>II - Information Item_x000D_
DT - Discussion Topic_x000D_
MI - Motion Internal_x000D_
ME - Motion External_x000D_
* - on Consent Agenda</t>
        </r>
      </text>
    </comment>
    <comment ref="G13" authorId="0" shapeId="0" xr:uid="{FDD4C17C-685C-4C6A-AACF-451E47449FAB}">
      <text>
        <r>
          <rPr>
            <b/>
            <sz val="9"/>
            <color indexed="81"/>
            <rFont val="Tahoma"/>
            <family val="2"/>
          </rPr>
          <t>Duration of item in minutes</t>
        </r>
      </text>
    </comment>
    <comment ref="B93" authorId="0" shapeId="0" xr:uid="{86429E51-6497-4118-815A-A012F81F5598}">
      <text>
        <r>
          <rPr>
            <b/>
            <sz val="9"/>
            <color indexed="81"/>
            <rFont val="Tahoma"/>
            <family val="2"/>
          </rPr>
          <t>II - Information Item_x000D_
DT - Discussion Topic_x000D_
MI - Motion Internal_x000D_
ME - Motion External_x000D_
* - on Consent Agenda</t>
        </r>
      </text>
    </comment>
    <comment ref="G93" authorId="0" shapeId="0" xr:uid="{BD28F9F7-70C7-444C-9A90-E67F5495FC4F}">
      <text>
        <r>
          <rPr>
            <b/>
            <sz val="9"/>
            <color indexed="81"/>
            <rFont val="Tahoma"/>
            <family val="2"/>
          </rPr>
          <t>Duration of item in minutes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Stephens, AdrianX</author>
  </authors>
  <commentList>
    <comment ref="B13" authorId="0" shapeId="0" xr:uid="{00000000-0006-0000-0300-000003000000}">
      <text>
        <r>
          <rPr>
            <b/>
            <sz val="9"/>
            <color indexed="81"/>
            <rFont val="Tahoma"/>
            <family val="2"/>
          </rPr>
          <t>II - Information Item_x000D_
DT - Discussion Topic_x000D_
MI - Motion Internal_x000D_
ME - Motion External_x000D_
* - on Consent Agenda</t>
        </r>
      </text>
    </comment>
    <comment ref="G13" authorId="0" shapeId="0" xr:uid="{00000000-0006-0000-0300-000004000000}">
      <text>
        <r>
          <rPr>
            <b/>
            <sz val="9"/>
            <color indexed="81"/>
            <rFont val="Tahoma"/>
            <family val="2"/>
          </rPr>
          <t>Duration of item in minutes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Stephens, AdrianX</author>
  </authors>
  <commentList>
    <comment ref="B13" authorId="0" shapeId="0" xr:uid="{00000000-0006-0000-0400-000001000000}">
      <text>
        <r>
          <rPr>
            <b/>
            <sz val="9"/>
            <color indexed="81"/>
            <rFont val="Tahoma"/>
            <family val="2"/>
          </rPr>
          <t>II - Information Item_x000D_
DT - Discussion Topic_x000D_
MI - Motion Internal_x000D_
ME - Motion External_x000D_
* - on Consent Agenda</t>
        </r>
      </text>
    </comment>
    <comment ref="G13" authorId="0" shapeId="0" xr:uid="{00000000-0006-0000-0400-000002000000}">
      <text>
        <r>
          <rPr>
            <b/>
            <sz val="9"/>
            <color indexed="81"/>
            <rFont val="Tahoma"/>
            <family val="2"/>
          </rPr>
          <t>Duration of item in minutes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Stephens, AdrianX</author>
  </authors>
  <commentList>
    <comment ref="B13" authorId="0" shapeId="0" xr:uid="{00000000-0006-0000-0500-000001000000}">
      <text>
        <r>
          <rPr>
            <b/>
            <sz val="9"/>
            <color indexed="81"/>
            <rFont val="Tahoma"/>
            <family val="2"/>
          </rPr>
          <t>II - Information Item_x000D_
DT - Discussion Topic_x000D_
MI - Motion Internal_x000D_
ME - Motion External_x000D_
* - on Consent Agenda</t>
        </r>
      </text>
    </comment>
    <comment ref="G13" authorId="0" shapeId="0" xr:uid="{00000000-0006-0000-0500-000002000000}">
      <text>
        <r>
          <rPr>
            <b/>
            <sz val="9"/>
            <color indexed="81"/>
            <rFont val="Tahoma"/>
            <family val="2"/>
          </rPr>
          <t>Duration of item in minutes</t>
        </r>
      </text>
    </comment>
    <comment ref="B33" authorId="0" shapeId="0" xr:uid="{96C00592-6FF5-4708-AD1A-D233BE6924F4}">
      <text>
        <r>
          <rPr>
            <b/>
            <sz val="9"/>
            <color indexed="81"/>
            <rFont val="Tahoma"/>
            <family val="2"/>
          </rPr>
          <t>II - Information Item_x000D_
DT - Discussion Topic_x000D_
MI - Motion Internal_x000D_
ME - Motion External_x000D_
* - on Consent Agenda</t>
        </r>
      </text>
    </comment>
    <comment ref="G33" authorId="0" shapeId="0" xr:uid="{8C304FDB-BAE1-41FD-8DED-FB6617F493CA}">
      <text>
        <r>
          <rPr>
            <b/>
            <sz val="9"/>
            <color indexed="81"/>
            <rFont val="Tahoma"/>
            <family val="2"/>
          </rPr>
          <t>Duration of item in minutes</t>
        </r>
      </text>
    </comment>
  </commentList>
</comments>
</file>

<file path=xl/sharedStrings.xml><?xml version="1.0" encoding="utf-8"?>
<sst xmlns="http://schemas.openxmlformats.org/spreadsheetml/2006/main" count="1321" uniqueCount="563">
  <si>
    <t>Chair</t>
  </si>
  <si>
    <t>Motions</t>
  </si>
  <si>
    <t>www.ieee802.org/11</t>
  </si>
  <si>
    <t>`</t>
  </si>
  <si>
    <t>WNG SC</t>
  </si>
  <si>
    <t>IEEE P802.11 Wireless LANs</t>
  </si>
  <si>
    <t>Submission</t>
  </si>
  <si>
    <t>Designator:</t>
  </si>
  <si>
    <t>Venue Date:</t>
  </si>
  <si>
    <t>First Author:</t>
  </si>
  <si>
    <t>Subject:</t>
  </si>
  <si>
    <t>Full Date:</t>
  </si>
  <si>
    <t>Author(s):</t>
  </si>
  <si>
    <t>ARC SC</t>
  </si>
  <si>
    <t>Phone: +1 (801) 492-4023</t>
  </si>
  <si>
    <t>jrosdahl@ieee.org</t>
  </si>
  <si>
    <t>CAC</t>
  </si>
  <si>
    <t>Description</t>
  </si>
  <si>
    <t>Agenda Document</t>
  </si>
  <si>
    <t>Mark Hamilton</t>
  </si>
  <si>
    <t>Revision:</t>
  </si>
  <si>
    <t>Start Date:</t>
  </si>
  <si>
    <t>Duration (days):</t>
  </si>
  <si>
    <t>End Date:</t>
  </si>
  <si>
    <t>General Session Start Date</t>
  </si>
  <si>
    <t>Session Location:</t>
  </si>
  <si>
    <t>Readable Session Date Range:</t>
  </si>
  <si>
    <t>Session Description:</t>
  </si>
  <si>
    <t>Links</t>
  </si>
  <si>
    <t>Task Group (TG),  Standing Committee (SC) and Study Group (SG) Agenda Links</t>
  </si>
  <si>
    <t>Policy Links</t>
  </si>
  <si>
    <t>802.11 Website</t>
  </si>
  <si>
    <t>http://www.ieee802.org/11/</t>
  </si>
  <si>
    <t>802.11 Document Server</t>
  </si>
  <si>
    <t>https://mentor.ieee.org/802.11/documents</t>
  </si>
  <si>
    <t>WG Information</t>
  </si>
  <si>
    <t>802.11 Reflector Request</t>
  </si>
  <si>
    <t>http://grouper.ieee.org/groups/802/11/Reflector.html</t>
  </si>
  <si>
    <t>802.11 Meeting Plan</t>
  </si>
  <si>
    <t>http://www.ieee802.org/11/Meetings/Meeting_Plan.html</t>
  </si>
  <si>
    <t>802.11 Members' Area</t>
  </si>
  <si>
    <t>http://www.ieee802.org/11/private/index.shtml</t>
  </si>
  <si>
    <t>802.11 Officers</t>
  </si>
  <si>
    <t>WG Session Reports</t>
  </si>
  <si>
    <t>Refer to the 802.11 WG Agenda for links to policy documents under which the session operates.</t>
  </si>
  <si>
    <t>WG Agenda</t>
  </si>
  <si>
    <t>Opening report</t>
  </si>
  <si>
    <r>
      <t>1</t>
    </r>
    <r>
      <rPr>
        <vertAlign val="superscript"/>
        <sz val="10"/>
        <color rgb="FF323232"/>
        <rFont val="Arial"/>
        <family val="2"/>
      </rPr>
      <t>st</t>
    </r>
    <r>
      <rPr>
        <sz val="10"/>
        <color rgb="FF323232"/>
        <rFont val="Arial"/>
        <family val="2"/>
      </rPr>
      <t xml:space="preserve"> vice chair</t>
    </r>
  </si>
  <si>
    <t>Treasurer</t>
  </si>
  <si>
    <r>
      <t>2</t>
    </r>
    <r>
      <rPr>
        <vertAlign val="superscript"/>
        <sz val="10"/>
        <color rgb="FF323232"/>
        <rFont val="Arial"/>
        <family val="2"/>
      </rPr>
      <t>nd</t>
    </r>
    <r>
      <rPr>
        <sz val="10"/>
        <color rgb="FF323232"/>
        <rFont val="Arial"/>
        <family val="2"/>
      </rPr>
      <t xml:space="preserve"> vice chair</t>
    </r>
  </si>
  <si>
    <t>Session Information</t>
  </si>
  <si>
    <t xml:space="preserve">Abstract: </t>
  </si>
  <si>
    <t>This document is the combined session agenda for the stated IEEE 802.11 Working Group session,  including (directly or by reference) agendas for all sub-groups (Standing Committees, Task Groups and Study Groups).</t>
  </si>
  <si>
    <t>WG11</t>
  </si>
  <si>
    <t>IEEE 802.11 Working Group</t>
  </si>
  <si>
    <t>IEEE 802.11 Chair's Advisory Committee</t>
  </si>
  <si>
    <t>PAR SC</t>
  </si>
  <si>
    <t>Group **</t>
  </si>
  <si>
    <t>Embedded Agendas **</t>
  </si>
  <si>
    <t>Other Meetings</t>
  </si>
  <si>
    <t>Jim Lansford</t>
  </si>
  <si>
    <t>802.11 Operations Manaul</t>
  </si>
  <si>
    <t>Jon Rosdahl - (Qualcomm)</t>
  </si>
  <si>
    <t>Previous Session Minutes</t>
  </si>
  <si>
    <t>WG  Vice Chair - Jon Rosdahl (Qualcomm)</t>
  </si>
  <si>
    <t>Item</t>
  </si>
  <si>
    <t>Type</t>
  </si>
  <si>
    <t>Document</t>
  </si>
  <si>
    <t>Presenter</t>
  </si>
  <si>
    <t>Start Time</t>
  </si>
  <si>
    <t>Duration</t>
  </si>
  <si>
    <t>End Time</t>
  </si>
  <si>
    <t>Changes</t>
  </si>
  <si>
    <t xml:space="preserve">  1</t>
  </si>
  <si>
    <t>Opening formalities</t>
  </si>
  <si>
    <t xml:space="preserve">    1.1</t>
  </si>
  <si>
    <t>II</t>
  </si>
  <si>
    <t>Meeting called to order &amp; assertion of quorum</t>
  </si>
  <si>
    <t xml:space="preserve">    1.2</t>
  </si>
  <si>
    <t>All</t>
  </si>
  <si>
    <t xml:space="preserve">    1.3</t>
  </si>
  <si>
    <t xml:space="preserve">    1.4</t>
  </si>
  <si>
    <t>MI</t>
  </si>
  <si>
    <t xml:space="preserve">    1.5</t>
  </si>
  <si>
    <t>Review and approve WG minutes</t>
  </si>
  <si>
    <t>McCann</t>
  </si>
  <si>
    <t xml:space="preserve">    1.6</t>
  </si>
  <si>
    <t>Straw poll of new attendees</t>
  </si>
  <si>
    <t xml:space="preserve">  2</t>
  </si>
  <si>
    <t>Announcements</t>
  </si>
  <si>
    <t xml:space="preserve">    2.1</t>
  </si>
  <si>
    <t>Policies and procedures (P&amp;Ps)</t>
  </si>
  <si>
    <t xml:space="preserve">      2.1.1</t>
  </si>
  <si>
    <t>Review Patent Policy slides (including call for essential patents)</t>
  </si>
  <si>
    <t>PatCom materials</t>
  </si>
  <si>
    <t xml:space="preserve">      2.1.2</t>
  </si>
  <si>
    <t xml:space="preserve">    2.2</t>
  </si>
  <si>
    <t xml:space="preserve">    2.3</t>
  </si>
  <si>
    <t>Incoming Liaisons</t>
  </si>
  <si>
    <t>Summary of new and pending liaisons and processing this week</t>
  </si>
  <si>
    <t xml:space="preserve">    2.4</t>
  </si>
  <si>
    <t xml:space="preserve">    2.5</t>
  </si>
  <si>
    <t xml:space="preserve">  3</t>
  </si>
  <si>
    <t>Logistics and Key events/activities</t>
  </si>
  <si>
    <t xml:space="preserve">    3.1</t>
  </si>
  <si>
    <t>Working group session documents</t>
  </si>
  <si>
    <t xml:space="preserve">    3.2</t>
  </si>
  <si>
    <t xml:space="preserve">    3.3</t>
  </si>
  <si>
    <t>Rosdahl</t>
  </si>
  <si>
    <t xml:space="preserve">    3.4</t>
  </si>
  <si>
    <t>Meeting room locations</t>
  </si>
  <si>
    <t xml:space="preserve">    3.5</t>
  </si>
  <si>
    <t xml:space="preserve">    3.6</t>
  </si>
  <si>
    <t>Meeting registration</t>
  </si>
  <si>
    <t xml:space="preserve">    3.7</t>
  </si>
  <si>
    <t>Recording attendance</t>
  </si>
  <si>
    <t xml:space="preserve">    3.8</t>
  </si>
  <si>
    <t>Breakfast, breaks, Social logistics</t>
  </si>
  <si>
    <t>Report on 802 EC or IEEE-SA Standards Board decisions</t>
  </si>
  <si>
    <t xml:space="preserve">  4</t>
  </si>
  <si>
    <t>Opening reports, objectives &amp; plans</t>
  </si>
  <si>
    <t xml:space="preserve">    4.1</t>
  </si>
  <si>
    <t>WG reports</t>
  </si>
  <si>
    <t xml:space="preserve">      4.1.1</t>
  </si>
  <si>
    <t>802.11 groups</t>
  </si>
  <si>
    <t xml:space="preserve">      4.1.2</t>
  </si>
  <si>
    <t xml:space="preserve">      4.1.3</t>
  </si>
  <si>
    <t xml:space="preserve">      4.1.4</t>
  </si>
  <si>
    <t>Standards pipeline and 802.11 revisions</t>
  </si>
  <si>
    <t xml:space="preserve">      4.1.5</t>
  </si>
  <si>
    <t>Summary of Ballots / Comment collections</t>
  </si>
  <si>
    <t xml:space="preserve">      4.1.6</t>
  </si>
  <si>
    <t>WG membership summary</t>
  </si>
  <si>
    <t xml:space="preserve">      4.1.7</t>
  </si>
  <si>
    <t>WG ANA report</t>
  </si>
  <si>
    <t>Stacey</t>
  </si>
  <si>
    <t xml:space="preserve">      4.1.8</t>
  </si>
  <si>
    <t>WG timeline report / planning</t>
  </si>
  <si>
    <t xml:space="preserve">      4.1.9</t>
  </si>
  <si>
    <t>WG technical editor</t>
  </si>
  <si>
    <t xml:space="preserve">    4.2</t>
  </si>
  <si>
    <t>Standing committee reports</t>
  </si>
  <si>
    <t xml:space="preserve">      4.2.1</t>
  </si>
  <si>
    <t xml:space="preserve">      4.2.2</t>
  </si>
  <si>
    <t>PAR Review (PAR)</t>
  </si>
  <si>
    <t xml:space="preserve">      4.2.3</t>
  </si>
  <si>
    <t xml:space="preserve">      4.2.4</t>
  </si>
  <si>
    <t>Wireless Next Generation (WNG)</t>
  </si>
  <si>
    <t xml:space="preserve">      4.2.5</t>
  </si>
  <si>
    <t>JTC1 802 SC</t>
  </si>
  <si>
    <t xml:space="preserve">    4.3</t>
  </si>
  <si>
    <t>Task Group reports</t>
  </si>
  <si>
    <t xml:space="preserve">      4.3.1</t>
  </si>
  <si>
    <t xml:space="preserve">      4.3.2</t>
  </si>
  <si>
    <t xml:space="preserve">      4.3.3</t>
  </si>
  <si>
    <t xml:space="preserve">      4.3.4</t>
  </si>
  <si>
    <t xml:space="preserve">      4.3.5</t>
  </si>
  <si>
    <t xml:space="preserve">      4.3.6</t>
  </si>
  <si>
    <t xml:space="preserve">      4.3.7</t>
  </si>
  <si>
    <t xml:space="preserve">      4.3.8</t>
  </si>
  <si>
    <t xml:space="preserve">    4.4</t>
  </si>
  <si>
    <t xml:space="preserve">  5</t>
  </si>
  <si>
    <t>New Business</t>
  </si>
  <si>
    <t xml:space="preserve">  6</t>
  </si>
  <si>
    <t>Recess</t>
  </si>
  <si>
    <t>Slack Time</t>
  </si>
  <si>
    <t>Meeting called to order</t>
  </si>
  <si>
    <t>Policies and Procedures (P&amp;P) reminder</t>
  </si>
  <si>
    <t>Call for essential patents</t>
  </si>
  <si>
    <t xml:space="preserve">    2.6</t>
  </si>
  <si>
    <t>External (non-802) liaisons</t>
  </si>
  <si>
    <t>Internet Engineering Task Force (IETF)</t>
  </si>
  <si>
    <t>Internal (802) liaisons</t>
  </si>
  <si>
    <t>DT</t>
  </si>
  <si>
    <t>Reminder to get minutes to WG secretary</t>
  </si>
  <si>
    <t>Letters of Assurance (LoAs) received</t>
  </si>
  <si>
    <t>Drafts for Sale in IEEE Shop</t>
  </si>
  <si>
    <t xml:space="preserve">    2.7</t>
  </si>
  <si>
    <t>Drafts to liaise with ISO/JTC1/SC6</t>
  </si>
  <si>
    <t>Closing reports</t>
  </si>
  <si>
    <t>Working Group</t>
  </si>
  <si>
    <t>Treasurer's Report</t>
  </si>
  <si>
    <t>Timeline</t>
  </si>
  <si>
    <t>Architecture (ARC)</t>
  </si>
  <si>
    <t>Hamilton</t>
  </si>
  <si>
    <t>Motions (old business)</t>
  </si>
  <si>
    <t xml:space="preserve">    6.1</t>
  </si>
  <si>
    <t>Working Group motions</t>
  </si>
  <si>
    <t xml:space="preserve">    6.2</t>
  </si>
  <si>
    <t>Standing committee motions</t>
  </si>
  <si>
    <t>ME</t>
  </si>
  <si>
    <t xml:space="preserve">    6.3</t>
  </si>
  <si>
    <t>Task Group motions</t>
  </si>
  <si>
    <t>Study Group / Topic Interest Group motions</t>
  </si>
  <si>
    <t xml:space="preserve">  7</t>
  </si>
  <si>
    <t>Closing formalities</t>
  </si>
  <si>
    <t>Reminder about wireless chairs meeting</t>
  </si>
  <si>
    <t>Adjourn</t>
  </si>
  <si>
    <t>Review closing reports for closing plenary</t>
  </si>
  <si>
    <t>Review closing motions for closing plenary</t>
  </si>
  <si>
    <t>Review room requests and prepare room request schedule</t>
  </si>
  <si>
    <t>Review agenda for closing plenary</t>
  </si>
  <si>
    <t xml:space="preserve">    2.8</t>
  </si>
  <si>
    <t>Jon Rosdahl</t>
  </si>
  <si>
    <t>Review and approve 802.11 session agenda (graphic and Monday WG11)</t>
  </si>
  <si>
    <t xml:space="preserve">      3.1.1</t>
  </si>
  <si>
    <t xml:space="preserve">      3.1.2</t>
  </si>
  <si>
    <t xml:space="preserve">      3.1.3</t>
  </si>
  <si>
    <t xml:space="preserve">      3.1.4</t>
  </si>
  <si>
    <t xml:space="preserve">      3.1.5</t>
  </si>
  <si>
    <t xml:space="preserve">      3.1.6</t>
  </si>
  <si>
    <t xml:space="preserve">      4.2.6</t>
  </si>
  <si>
    <t>JTCI 802 SC</t>
  </si>
  <si>
    <t>ISO/IEC JTC1/SC6 802 Standing Committee</t>
  </si>
  <si>
    <t>Revision (Maintenance and roll-in amendments)</t>
  </si>
  <si>
    <t>Round table (everybody has an opportunity to raise issues for discussion)</t>
  </si>
  <si>
    <t>Review material for closing 802 EC (Plenary sessions only, those unaffected can leave)</t>
  </si>
  <si>
    <t xml:space="preserve">  8</t>
  </si>
  <si>
    <t>Chair's Supplementary Material</t>
  </si>
  <si>
    <t>Editors</t>
  </si>
  <si>
    <t>NM - New members</t>
  </si>
  <si>
    <t>Coex SC</t>
  </si>
  <si>
    <t>Coexistence (Coex)</t>
  </si>
  <si>
    <t>Opening Report</t>
  </si>
  <si>
    <t>Prev WG minutes</t>
  </si>
  <si>
    <t>1st VC Report</t>
  </si>
  <si>
    <t>Snapshots Report</t>
  </si>
  <si>
    <t>Supplementary</t>
  </si>
  <si>
    <t>802.18 (Regulatory)</t>
  </si>
  <si>
    <t>Phone: +1 (503) 724-0893</t>
  </si>
  <si>
    <t xml:space="preserve">robert.stacey@intel.com </t>
  </si>
  <si>
    <t>Marc Emmelmann</t>
  </si>
  <si>
    <t>Bo Sun</t>
  </si>
  <si>
    <t>Sun</t>
  </si>
  <si>
    <t>Appointed Positions and Officers</t>
  </si>
  <si>
    <t>Yee</t>
  </si>
  <si>
    <t>Press Release Status</t>
  </si>
  <si>
    <t xml:space="preserve">Meeting Decorum </t>
  </si>
  <si>
    <t>2nd Vice Chair report</t>
  </si>
  <si>
    <t>Lansford</t>
  </si>
  <si>
    <t>Local File server access</t>
  </si>
  <si>
    <t>802.19 (Coexistence WG)</t>
  </si>
  <si>
    <t>Emmelmann</t>
  </si>
  <si>
    <t>Asterjadhi</t>
  </si>
  <si>
    <t>Alfred Asterjadhi</t>
  </si>
  <si>
    <t>Baykas</t>
  </si>
  <si>
    <t>Jon Rosdahl - Vice-Chair IEEE 802.11 WLAN Working Group</t>
  </si>
  <si>
    <t>Chair, IEEE 802.11 WLAN Working Group</t>
  </si>
  <si>
    <t>Snapshot slides</t>
  </si>
  <si>
    <t>WLAN Sensing</t>
  </si>
  <si>
    <t>Tony Han</t>
  </si>
  <si>
    <t>Han</t>
  </si>
  <si>
    <t>Review Copyright slides</t>
  </si>
  <si>
    <t xml:space="preserve">      2.1.3</t>
  </si>
  <si>
    <t xml:space="preserve">      2.1.4</t>
  </si>
  <si>
    <t xml:space="preserve">      2.1.5</t>
  </si>
  <si>
    <t>IEEE SA Participation Slides</t>
  </si>
  <si>
    <t>IEEE SA Participant</t>
  </si>
  <si>
    <t xml:space="preserve">      2.1.6</t>
  </si>
  <si>
    <t>802 Ground Rules</t>
  </si>
  <si>
    <t xml:space="preserve">      2.1.7</t>
  </si>
  <si>
    <t>IEEE 802 Rules Documents</t>
  </si>
  <si>
    <t xml:space="preserve">      2.1.8</t>
  </si>
  <si>
    <t>IEEE 802.11 Rules Documents</t>
  </si>
  <si>
    <t xml:space="preserve">      2.1.9</t>
  </si>
  <si>
    <t>Voting rule reminders</t>
  </si>
  <si>
    <t xml:space="preserve">      2.1.10</t>
  </si>
  <si>
    <t>Email reflectors</t>
  </si>
  <si>
    <t xml:space="preserve">      2.1.11</t>
  </si>
  <si>
    <t>Posting documents</t>
  </si>
  <si>
    <t xml:space="preserve">      2.1.12</t>
  </si>
  <si>
    <t>IEEE Event Conduct and safety</t>
  </si>
  <si>
    <t xml:space="preserve">      2.1.13</t>
  </si>
  <si>
    <t>2.2</t>
  </si>
  <si>
    <t>2.2.1</t>
  </si>
  <si>
    <t>2.3</t>
  </si>
  <si>
    <t>Study Group/TIG/AHC reports</t>
  </si>
  <si>
    <t>5</t>
  </si>
  <si>
    <t>6</t>
  </si>
  <si>
    <t>802.11 PARs</t>
  </si>
  <si>
    <t>WG Officer introductions</t>
  </si>
  <si>
    <t xml:space="preserve">Review and approve agenda </t>
  </si>
  <si>
    <t>Y</t>
  </si>
  <si>
    <t xml:space="preserve">    2.9</t>
  </si>
  <si>
    <t xml:space="preserve">    2.10</t>
  </si>
  <si>
    <t xml:space="preserve">    2.11</t>
  </si>
  <si>
    <t xml:space="preserve">    2.12</t>
  </si>
  <si>
    <t>Break</t>
  </si>
  <si>
    <t>ARC</t>
  </si>
  <si>
    <t>Carol Ansley</t>
  </si>
  <si>
    <t>Straw Poll regarding meetings</t>
  </si>
  <si>
    <t xml:space="preserve">    2.13</t>
  </si>
  <si>
    <t>802 Public Visibility Standing Committee</t>
  </si>
  <si>
    <t>Session report</t>
  </si>
  <si>
    <t>Session Report</t>
  </si>
  <si>
    <t>TGBF</t>
  </si>
  <si>
    <t>TGbf - WLAN Sensing (SENS)</t>
  </si>
  <si>
    <t>TGbf</t>
  </si>
  <si>
    <t>MON
1</t>
  </si>
  <si>
    <t>MON
2</t>
  </si>
  <si>
    <t>MON
3</t>
  </si>
  <si>
    <t>TUES
1</t>
  </si>
  <si>
    <t>TUES
2</t>
  </si>
  <si>
    <t>TUES
3</t>
  </si>
  <si>
    <t>TUES
4</t>
  </si>
  <si>
    <t>WEDS
1</t>
  </si>
  <si>
    <t>WEDS
2</t>
  </si>
  <si>
    <t>WEDS
3</t>
  </si>
  <si>
    <t>THURS
1</t>
  </si>
  <si>
    <t>THURS
2</t>
  </si>
  <si>
    <t>THURS
3</t>
  </si>
  <si>
    <t>THURS
4</t>
  </si>
  <si>
    <t>FRI
1</t>
  </si>
  <si>
    <t>MON
4</t>
  </si>
  <si>
    <t>MON
5</t>
  </si>
  <si>
    <t>TUES
5</t>
  </si>
  <si>
    <t>Meeting this session</t>
  </si>
  <si>
    <t>TGBI</t>
  </si>
  <si>
    <t>Enhanced Data Privacy (EDP)</t>
  </si>
  <si>
    <t>TGbi - Enhanced Data Privacy (EDP)</t>
  </si>
  <si>
    <t>Editor Report</t>
  </si>
  <si>
    <t xml:space="preserve">      3.2.1</t>
  </si>
  <si>
    <t xml:space="preserve">      3.2.2</t>
  </si>
  <si>
    <t xml:space="preserve">      3.2.3</t>
  </si>
  <si>
    <t xml:space="preserve">      3.2.4</t>
  </si>
  <si>
    <t xml:space="preserve">      3.2.5</t>
  </si>
  <si>
    <t xml:space="preserve">      3.3.1</t>
  </si>
  <si>
    <t xml:space="preserve">      3.3.3</t>
  </si>
  <si>
    <t xml:space="preserve">      3.3.5</t>
  </si>
  <si>
    <t xml:space="preserve">      3.3.6</t>
  </si>
  <si>
    <t xml:space="preserve">      3.3.7</t>
  </si>
  <si>
    <t xml:space="preserve">      3.3.8</t>
  </si>
  <si>
    <t xml:space="preserve">      3.4.1</t>
  </si>
  <si>
    <t xml:space="preserve">      3.4.2</t>
  </si>
  <si>
    <t>Time UTC</t>
  </si>
  <si>
    <t>TGbi</t>
  </si>
  <si>
    <t>Time Eastern</t>
  </si>
  <si>
    <t>Michael Montemurro</t>
  </si>
  <si>
    <t>Montemurro</t>
  </si>
  <si>
    <t>Ansley</t>
  </si>
  <si>
    <t>Joint meetings &amp; Reciprocal Credit/Other WG meetings</t>
  </si>
  <si>
    <t>IEEE SA Policy Documents</t>
  </si>
  <si>
    <t>IEEE SA Rules  Documents</t>
  </si>
  <si>
    <t>Column1</t>
  </si>
  <si>
    <t>EDITORS</t>
  </si>
  <si>
    <t>Column3</t>
  </si>
  <si>
    <t>Column4</t>
  </si>
  <si>
    <t>Time Central</t>
  </si>
  <si>
    <t>Time Mountain</t>
  </si>
  <si>
    <t>Time Pacific</t>
  </si>
  <si>
    <t>Time Central Europe</t>
  </si>
  <si>
    <t>Time London</t>
  </si>
  <si>
    <t>Time Jerusalem</t>
  </si>
  <si>
    <t>Time Delhi</t>
  </si>
  <si>
    <t>Time Beijing</t>
  </si>
  <si>
    <t>Time Tokyo/Seoul</t>
  </si>
  <si>
    <t>Time Sydney</t>
  </si>
  <si>
    <t>Next session and CAC meetings announcements</t>
  </si>
  <si>
    <t>MInute offset</t>
  </si>
  <si>
    <t>Hour offset</t>
  </si>
  <si>
    <t>Time Finland</t>
  </si>
  <si>
    <t>Attendance report - this session and teleconferences</t>
  </si>
  <si>
    <t>Hour offset 2</t>
  </si>
  <si>
    <t>Wireless</t>
  </si>
  <si>
    <t>Levy</t>
  </si>
  <si>
    <t>Chairs</t>
  </si>
  <si>
    <t>Social</t>
  </si>
  <si>
    <t>Joint</t>
  </si>
  <si>
    <t>Xiaofei Wang</t>
  </si>
  <si>
    <t>Ambient Power enabled IoT (AMP)</t>
  </si>
  <si>
    <t>Wang</t>
  </si>
  <si>
    <t>4</t>
  </si>
  <si>
    <t xml:space="preserve">Review and approve agenda, including agenda graphic </t>
  </si>
  <si>
    <t>Sunday</t>
  </si>
  <si>
    <t>MON
EC</t>
  </si>
  <si>
    <t>TUES
EC</t>
  </si>
  <si>
    <t>WEDS
4</t>
  </si>
  <si>
    <t>WEDS 
5</t>
  </si>
  <si>
    <t>WEDS 
EC</t>
  </si>
  <si>
    <t>THURS
5</t>
  </si>
  <si>
    <t>THURS
EC</t>
  </si>
  <si>
    <t>TAG</t>
  </si>
  <si>
    <t>Plenary</t>
  </si>
  <si>
    <t>Closing</t>
  </si>
  <si>
    <t>New</t>
  </si>
  <si>
    <t>Members</t>
  </si>
  <si>
    <t>Training</t>
  </si>
  <si>
    <t>WG</t>
  </si>
  <si>
    <t>JTC1</t>
  </si>
  <si>
    <t>COEX</t>
  </si>
  <si>
    <t>SC</t>
  </si>
  <si>
    <t xml:space="preserve">     4.4.1</t>
  </si>
  <si>
    <t xml:space="preserve">    6.4</t>
  </si>
  <si>
    <t>7</t>
  </si>
  <si>
    <t>Liaison Report</t>
  </si>
  <si>
    <t>WG11 Overview materials</t>
  </si>
  <si>
    <t>Time Hawaii</t>
  </si>
  <si>
    <t>12:00pm</t>
  </si>
  <si>
    <t>Hard Stop</t>
  </si>
  <si>
    <t>UTC</t>
  </si>
  <si>
    <t xml:space="preserve">Future Venues insight </t>
  </si>
  <si>
    <t>Timeline reminder</t>
  </si>
  <si>
    <t>Cariou</t>
  </si>
  <si>
    <t>TGbk</t>
  </si>
  <si>
    <t>Summer hour</t>
  </si>
  <si>
    <t>Time Bangkok</t>
  </si>
  <si>
    <t xml:space="preserve">Time UTC </t>
  </si>
  <si>
    <t>TGbk - 320 MHz Positioning</t>
  </si>
  <si>
    <t>320 MHz Positioning</t>
  </si>
  <si>
    <t>Peter Yee</t>
  </si>
  <si>
    <t>Jonathan Segev</t>
  </si>
  <si>
    <t>Review snapshot slides for opening plenary</t>
  </si>
  <si>
    <t xml:space="preserve">AOB </t>
  </si>
  <si>
    <t>Review location specifics</t>
  </si>
  <si>
    <t>Review agenda and graphic for opening plenary</t>
  </si>
  <si>
    <t>Review opening report</t>
  </si>
  <si>
    <t>Any other announcements</t>
  </si>
  <si>
    <t>Editors meeting</t>
  </si>
  <si>
    <t>TGbn - Ultra High Reliability (UHR)</t>
  </si>
  <si>
    <t>Segev</t>
  </si>
  <si>
    <t>IMMW SG - Integrated Millimeter Wave</t>
  </si>
  <si>
    <t>TGbn</t>
  </si>
  <si>
    <t>Ultra High Reliability (UHR)</t>
  </si>
  <si>
    <t>TGBN</t>
  </si>
  <si>
    <t>Emily Qi</t>
  </si>
  <si>
    <t>MAC</t>
  </si>
  <si>
    <t>PHY</t>
  </si>
  <si>
    <t>Godfrey</t>
  </si>
  <si>
    <t>3.1</t>
  </si>
  <si>
    <t>3.2</t>
  </si>
  <si>
    <t>ec-24-0006</t>
  </si>
  <si>
    <t>https://mentor.ieee.org/802.11/dcn/24/11-24-0004</t>
  </si>
  <si>
    <t>https://mentor.ieee.org/802.11/dcn/11-22-1638</t>
  </si>
  <si>
    <t>Week Mar 10</t>
  </si>
  <si>
    <t>Future</t>
  </si>
  <si>
    <t xml:space="preserve">Selected Liaison Report </t>
  </si>
  <si>
    <t>Liaison Reports</t>
  </si>
  <si>
    <t>AOB</t>
  </si>
  <si>
    <t>Robert Stacey, Chair, IEEE 802.11 WLAN Working Group</t>
  </si>
  <si>
    <t>Robert Stacey (Intel)</t>
  </si>
  <si>
    <t>1st Vice Chair, IEEE 802.11 WLAN Working Group</t>
  </si>
  <si>
    <t>Stephen McCan - (Huawei)</t>
  </si>
  <si>
    <t>2nd Vice Chair, IEEE 802.11 WLAN Working Group</t>
  </si>
  <si>
    <t xml:space="preserve">Phone: </t>
  </si>
  <si>
    <t>stephen.mccann@ieee.org</t>
  </si>
  <si>
    <t>Robert Stacey - Chair IEEE 802.11 WLAN Working Group</t>
  </si>
  <si>
    <t>Stephen McCann - Vice-Chair IEEE 802.11 WLAN Working Group</t>
  </si>
  <si>
    <t>TGBP</t>
  </si>
  <si>
    <t>802 MixMode</t>
  </si>
  <si>
    <t>http://www.ieee802.org/11/Photographs/officers.html</t>
  </si>
  <si>
    <t>WG Chair - Robert Stacey (Intel)</t>
  </si>
  <si>
    <t>WG  Vice Chair - Stephen McCann (Huawei)</t>
  </si>
  <si>
    <t>Artificial Intelligence/Machine Learning (AIML)</t>
  </si>
  <si>
    <t>Rolfe</t>
  </si>
  <si>
    <t>AIML SC</t>
  </si>
  <si>
    <t>TGbp</t>
  </si>
  <si>
    <t>Canpolat</t>
  </si>
  <si>
    <t>Wireless Broadband Alliance (WBA)</t>
  </si>
  <si>
    <t>Wi-Fi Alliance (WFA)</t>
  </si>
  <si>
    <t>Session specific individual experts (fee waived)</t>
  </si>
  <si>
    <t>WG Officer introductions, introduce IEEE SA staff representative, if present.</t>
  </si>
  <si>
    <t>Kandala</t>
  </si>
  <si>
    <t>TGbp - Ambient Power Communications (AMP)</t>
  </si>
  <si>
    <t xml:space="preserve">      3.5.1</t>
  </si>
  <si>
    <t xml:space="preserve">      3.5.2</t>
  </si>
  <si>
    <t>Next session reminder</t>
  </si>
  <si>
    <t>robert.stacey@intel.com</t>
  </si>
  <si>
    <t>ELC</t>
  </si>
  <si>
    <t>AUTO</t>
  </si>
  <si>
    <t>TIG</t>
  </si>
  <si>
    <t>AUTO TIG</t>
  </si>
  <si>
    <t>Automotive TIG</t>
  </si>
  <si>
    <t>WG Secretary - Volker Jungnickel (Fraunhofer)</t>
  </si>
  <si>
    <t>802 REVc</t>
  </si>
  <si>
    <t>Jungnickel</t>
  </si>
  <si>
    <t>ELC - Enahnced Light Communications</t>
  </si>
  <si>
    <t>Serafimovski</t>
  </si>
  <si>
    <t xml:space="preserve">       4.4.2</t>
  </si>
  <si>
    <t xml:space="preserve">       4.4.3</t>
  </si>
  <si>
    <t>AUTO TIG - Automotive</t>
  </si>
  <si>
    <t>802.15</t>
  </si>
  <si>
    <t xml:space="preserve">      3.4.3</t>
  </si>
  <si>
    <t>ELC SG - Enhanced Light Communications</t>
  </si>
  <si>
    <t xml:space="preserve">     4.4.3</t>
  </si>
  <si>
    <t>AUTO - Automotive</t>
  </si>
  <si>
    <t>TGmf</t>
  </si>
  <si>
    <t>ELC SG</t>
  </si>
  <si>
    <t>Enhanced Light Communications SG</t>
  </si>
  <si>
    <t>Nikola Seramifovski</t>
  </si>
  <si>
    <t>Artificial Intelligence/Machince Learning (AIML)</t>
  </si>
  <si>
    <t>Architecture</t>
  </si>
  <si>
    <t>Coexistence</t>
  </si>
  <si>
    <t>PAR Review</t>
  </si>
  <si>
    <t>Wireless Next Generation</t>
  </si>
  <si>
    <t>AIML</t>
  </si>
  <si>
    <t>TGMF</t>
  </si>
  <si>
    <t>802.11 Mid Week Plenary</t>
  </si>
  <si>
    <t>TGmf - Revision mf (REVmf)</t>
  </si>
  <si>
    <t>TGbp - Ambient Power for IoT (AMP)</t>
  </si>
  <si>
    <t>ELC SG - Enahnced Light Communications</t>
  </si>
  <si>
    <t>TGmf - Revision me (REVmf)</t>
  </si>
  <si>
    <t>TGmf - P802.11 Revision</t>
  </si>
  <si>
    <t xml:space="preserve">    5.2</t>
  </si>
  <si>
    <t>WG Agenda January 2025</t>
  </si>
  <si>
    <t>January 2025</t>
  </si>
  <si>
    <t>2025 January IEEE 802 Wireless Interim- 802/802W and 802.11/.18/.19/.24 Working Group meetings - Meeting Graphic</t>
  </si>
  <si>
    <t>802 Wireless Opening Plenary</t>
  </si>
  <si>
    <t>TGbq</t>
  </si>
  <si>
    <t>08:00-8:55</t>
  </si>
  <si>
    <t>09:00-10:15</t>
  </si>
  <si>
    <t>Kobe International Conference Center, Kobe, Japan</t>
  </si>
  <si>
    <t>IEEE 802.11 WIRELESS LOCAL AREA NETWORKS SESSION #209</t>
  </si>
  <si>
    <t>Integrated Millimeter Wave</t>
  </si>
  <si>
    <t>https://mentor.ieee.org/802.11/dcn/24/11-24-2101</t>
  </si>
  <si>
    <t>https://mentor.ieee.org/802.11/dcn/24/11-24-2100</t>
  </si>
  <si>
    <t>https://mentor.ieee.org/802.11/dcn/24/11-24-2098</t>
  </si>
  <si>
    <t>https://mentor.ieee.org/802.11/dcn/24/11-24-2099</t>
  </si>
  <si>
    <t>https://mentor.ieee.org/802.11/dcn/24/11-24-2082</t>
  </si>
  <si>
    <t>https://mentor.ieee.org/802.11/dcn/24/11-24-2081</t>
  </si>
  <si>
    <t>https://mentor.ieee.org/802.11/dcn/24/11-24-2073</t>
  </si>
  <si>
    <t>https://mentor.ieee.org/802.11/dcn/24/11-24-1997</t>
  </si>
  <si>
    <t>https://mentor.ieee.org/802.11/dcn/24/11-24-2078</t>
  </si>
  <si>
    <t>https://mentor.ieee.org/802.11/dcn/24/11-24-2095</t>
  </si>
  <si>
    <t>N</t>
  </si>
  <si>
    <t>https://mentor.ieee.org/802.11/dcn/24/11-24-2087</t>
  </si>
  <si>
    <t>https://mentor.ieee.org/802.11/dcn/24/11-24-2105</t>
  </si>
  <si>
    <t>https://mentor.ieee.org/802.11/dcn/24/11-24-2106</t>
  </si>
  <si>
    <t>https://mentor.ieee.org/802.11/dcn/24/11-24-2107</t>
  </si>
  <si>
    <t>https://mentor.ieee.org/802.11/dcn/24/11-24-2097</t>
  </si>
  <si>
    <t>https://mentor.ieee.org/802.11/dcn/24/11-24-1680</t>
  </si>
  <si>
    <t>January 12-17, 2025</t>
  </si>
  <si>
    <t>https://mentor.ieee.org/802-ec/dcn/24/ec-24-0294</t>
  </si>
  <si>
    <t>WG11 Agenda - Monday 2025-01-13 - 09:00 AM to 10:15 PM Japan Time</t>
  </si>
  <si>
    <t>WG11 Agenda - Wednesday 2025-01-15  - 13:30 to 15:30 Japan Time</t>
  </si>
  <si>
    <t>WG11 Agenda - Friday 2025-01-17 - 8:00 AM to 12:00 Japan Time</t>
  </si>
  <si>
    <t xml:space="preserve">      4.3.9</t>
  </si>
  <si>
    <t>TGbq - Integrated mmWave (IMMW)</t>
  </si>
  <si>
    <t>Confirm TGbq chair</t>
  </si>
  <si>
    <t xml:space="preserve">      3.3.9</t>
  </si>
  <si>
    <t>CAC Agenda - Sunday 2025-01-12 - 18:00 to 19:30 Japan Time</t>
  </si>
  <si>
    <t>CAC Agenda - Thursday 2025-01-16 - 19:30 to 21:30 Japan Time</t>
  </si>
  <si>
    <t>Mr Fujita, Director General of the Kiniki Telecommunications Bureau MIC</t>
  </si>
  <si>
    <t>Fujita</t>
  </si>
  <si>
    <t>Week Jan 12</t>
  </si>
  <si>
    <r>
      <t xml:space="preserve"> </t>
    </r>
    <r>
      <rPr>
        <b/>
        <sz val="20"/>
        <rFont val="Times New Roman"/>
        <family val="1"/>
      </rPr>
      <t xml:space="preserve"> 802.11 Opening Plenary</t>
    </r>
  </si>
  <si>
    <t>ATTENDANCE MUST BE RECORDED IN IMAT.  CREDIT TOWARDS VOTING RIGHTS FOR THE JANUARY INTERIM SESSION: 75% = 13 MEETINGS SLOTS ATTENDED</t>
  </si>
  <si>
    <t>https://mentor.ieee.org/802.11/dcn/24/11-24-2117</t>
  </si>
  <si>
    <t>Edward Au</t>
  </si>
  <si>
    <t>Max</t>
  </si>
  <si>
    <t>https://mentor.ieee.org/802.11/dcn/25/11-25-0006</t>
  </si>
  <si>
    <t>https://mentor.ieee.org/802-ec/dcn/25/ec-25-0001</t>
  </si>
  <si>
    <t>https://mentor.ieee.org/802.11/dcn/24/11-24-2074</t>
  </si>
  <si>
    <t>https://mentor.ieee.org/802.11/dcn/25/11-25-0141</t>
  </si>
  <si>
    <t>R5 2025-01-13</t>
  </si>
  <si>
    <t>11-25-0149</t>
  </si>
  <si>
    <t>11-25-0139</t>
  </si>
  <si>
    <t>11-25-0074</t>
  </si>
  <si>
    <t>Mano</t>
  </si>
  <si>
    <t>Today's Social Event</t>
  </si>
  <si>
    <t xml:space="preserve">Patwardhan </t>
  </si>
  <si>
    <t>11-25-0164</t>
  </si>
  <si>
    <t>11-24-1994</t>
  </si>
  <si>
    <t>doc.: IEEE 802.11-25/21005r4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</si>
</sst>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4" formatCode="_(&quot;$&quot;* #,##0.00_);_(&quot;$&quot;* \(#,##0.00\);_(&quot;$&quot;* &quot;-&quot;??_);_(@_)"/>
    <numFmt numFmtId="164" formatCode="General_)"/>
    <numFmt numFmtId="165" formatCode="_([$€]* #,##0.00_);_([$€]* \(#,##0.00\);_([$€]* &quot;-&quot;??_);_(@_)"/>
    <numFmt numFmtId="166" formatCode="dddd\ yyyy\-mm\-dd"/>
    <numFmt numFmtId="167" formatCode="yyyy\-mm\-dd"/>
    <numFmt numFmtId="168" formatCode="[$-409]h:mm\ AM/PM;@"/>
    <numFmt numFmtId="169" formatCode="[$-F800]dddd\,\ mmmm\ dd\,\ yyyy"/>
    <numFmt numFmtId="170" formatCode="h:mm;@"/>
    <numFmt numFmtId="171" formatCode="[$-F400]h:mm:ss\ AM/PM"/>
  </numFmts>
  <fonts count="10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0"/>
      <name val="Arial"/>
      <family val="2"/>
    </font>
    <font>
      <sz val="12"/>
      <name val="Arial"/>
      <family val="2"/>
    </font>
    <font>
      <sz val="10"/>
      <color indexed="8"/>
      <name val="Arial"/>
      <family val="2"/>
    </font>
    <font>
      <b/>
      <sz val="10"/>
      <name val="Arial"/>
      <family val="2"/>
    </font>
    <font>
      <b/>
      <sz val="24"/>
      <name val="Arial"/>
      <family val="2"/>
    </font>
    <font>
      <sz val="12"/>
      <name val="Times New Roman"/>
      <family val="1"/>
    </font>
    <font>
      <b/>
      <sz val="20"/>
      <name val="Arial"/>
      <family val="2"/>
    </font>
    <font>
      <b/>
      <sz val="22"/>
      <color indexed="9"/>
      <name val="Arial"/>
      <family val="2"/>
    </font>
    <font>
      <b/>
      <u/>
      <sz val="26"/>
      <color indexed="12"/>
      <name val="Arial"/>
      <family val="2"/>
    </font>
    <font>
      <u/>
      <sz val="14"/>
      <color indexed="12"/>
      <name val="Arial"/>
      <family val="2"/>
    </font>
    <font>
      <u/>
      <sz val="10"/>
      <color indexed="12"/>
      <name val="Arial"/>
      <family val="2"/>
    </font>
    <font>
      <u/>
      <sz val="12"/>
      <name val="Arial"/>
      <family val="2"/>
    </font>
    <font>
      <b/>
      <sz val="12"/>
      <name val="Times New Roman"/>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theme="1"/>
      <name val="Calibri"/>
      <family val="2"/>
      <scheme val="minor"/>
    </font>
    <font>
      <sz val="11"/>
      <color rgb="FF9C0006"/>
      <name val="Calibri"/>
      <family val="2"/>
      <scheme val="minor"/>
    </font>
    <font>
      <sz val="16"/>
      <name val="Times New Roman"/>
      <family val="1"/>
    </font>
    <font>
      <b/>
      <sz val="16"/>
      <name val="Times New Roman"/>
      <family val="1"/>
    </font>
    <font>
      <b/>
      <sz val="18"/>
      <name val="Times New Roman"/>
      <family val="1"/>
    </font>
    <font>
      <sz val="16"/>
      <name val="Arial"/>
      <family val="2"/>
    </font>
    <font>
      <u/>
      <sz val="12"/>
      <color indexed="12"/>
      <name val="Arial"/>
      <family val="2"/>
    </font>
    <font>
      <sz val="10"/>
      <name val="Arial"/>
      <family val="2"/>
    </font>
    <font>
      <sz val="18"/>
      <color rgb="FF000000"/>
      <name val="Times New Roman"/>
      <family val="1"/>
    </font>
    <font>
      <sz val="10"/>
      <color rgb="FF323232"/>
      <name val="Arial"/>
      <family val="2"/>
    </font>
    <font>
      <vertAlign val="superscript"/>
      <sz val="10"/>
      <color rgb="FF323232"/>
      <name val="Arial"/>
      <family val="2"/>
    </font>
    <font>
      <b/>
      <sz val="28"/>
      <name val="Arial"/>
      <family val="2"/>
    </font>
    <font>
      <sz val="14"/>
      <name val="Arial"/>
      <family val="2"/>
    </font>
    <font>
      <b/>
      <i/>
      <sz val="16"/>
      <name val="Times New Roman"/>
      <family val="1"/>
    </font>
    <font>
      <b/>
      <sz val="10"/>
      <color rgb="FF323232"/>
      <name val="Arial"/>
      <family val="2"/>
    </font>
    <font>
      <sz val="10"/>
      <name val="Arial"/>
      <family val="2"/>
    </font>
    <font>
      <i/>
      <sz val="10"/>
      <name val="Arial"/>
      <family val="2"/>
    </font>
    <font>
      <sz val="10"/>
      <name val="Arial"/>
      <family val="2"/>
    </font>
    <font>
      <b/>
      <i/>
      <sz val="10"/>
      <name val="Arial"/>
      <family val="2"/>
    </font>
    <font>
      <i/>
      <u/>
      <sz val="10"/>
      <color indexed="12"/>
      <name val="Arial"/>
      <family val="2"/>
    </font>
    <font>
      <b/>
      <i/>
      <u/>
      <sz val="12"/>
      <name val="Arial"/>
      <family val="2"/>
    </font>
    <font>
      <b/>
      <sz val="12"/>
      <color indexed="9"/>
      <name val="Arial"/>
      <family val="2"/>
    </font>
    <font>
      <b/>
      <sz val="9"/>
      <color indexed="81"/>
      <name val="Tahoma"/>
      <family val="2"/>
    </font>
    <font>
      <sz val="11"/>
      <name val="Arial"/>
      <family val="2"/>
    </font>
    <font>
      <u/>
      <sz val="11"/>
      <color indexed="12"/>
      <name val="Arial"/>
      <family val="2"/>
    </font>
    <font>
      <b/>
      <sz val="11"/>
      <name val="Arial"/>
      <family val="2"/>
    </font>
    <font>
      <b/>
      <sz val="11"/>
      <color theme="1"/>
      <name val="Arial"/>
      <family val="2"/>
    </font>
    <font>
      <sz val="11"/>
      <name val="Calibri"/>
      <family val="2"/>
      <scheme val="minor"/>
    </font>
    <font>
      <i/>
      <sz val="11"/>
      <color theme="8" tint="-0.499984740745262"/>
      <name val="Calibri"/>
      <family val="2"/>
      <scheme val="minor"/>
    </font>
    <font>
      <sz val="11"/>
      <color theme="8" tint="-0.499984740745262"/>
      <name val="Calibri"/>
      <family val="2"/>
      <scheme val="minor"/>
    </font>
    <font>
      <sz val="11"/>
      <color theme="8" tint="-0.24994659260841701"/>
      <name val="Calibri"/>
      <family val="2"/>
      <scheme val="minor"/>
    </font>
    <font>
      <sz val="20"/>
      <color theme="8"/>
      <name val="Cambria"/>
      <family val="1"/>
      <scheme val="major"/>
    </font>
    <font>
      <b/>
      <sz val="12"/>
      <name val="Calibri"/>
      <family val="2"/>
      <scheme val="minor"/>
    </font>
    <font>
      <b/>
      <sz val="14"/>
      <name val="Calibri"/>
      <family val="2"/>
      <scheme val="minor"/>
    </font>
    <font>
      <sz val="16"/>
      <name val="Calibri"/>
      <family val="2"/>
      <scheme val="minor"/>
    </font>
    <font>
      <sz val="18"/>
      <name val="Calibri"/>
      <family val="2"/>
      <scheme val="minor"/>
    </font>
    <font>
      <sz val="18"/>
      <color theme="8" tint="-0.499984740745262"/>
      <name val="Calibri"/>
      <family val="2"/>
      <scheme val="minor"/>
    </font>
    <font>
      <b/>
      <sz val="12"/>
      <name val="Calibri"/>
      <family val="2"/>
    </font>
    <font>
      <sz val="18"/>
      <name val="Times New Roman"/>
      <family val="1"/>
    </font>
    <font>
      <b/>
      <sz val="16"/>
      <name val="Calibri"/>
      <family val="2"/>
    </font>
    <font>
      <b/>
      <sz val="12"/>
      <color theme="1"/>
      <name val="Calibri"/>
      <family val="2"/>
      <scheme val="minor"/>
    </font>
    <font>
      <b/>
      <u/>
      <sz val="16"/>
      <color indexed="12"/>
      <name val="Arial"/>
      <family val="2"/>
    </font>
    <font>
      <sz val="12"/>
      <color indexed="12"/>
      <name val="Arial"/>
      <family val="2"/>
    </font>
    <font>
      <sz val="10"/>
      <name val="Calibri"/>
      <family val="2"/>
      <scheme val="minor"/>
    </font>
    <font>
      <b/>
      <sz val="11"/>
      <color theme="0"/>
      <name val="Arial"/>
      <family val="2"/>
    </font>
    <font>
      <b/>
      <sz val="18"/>
      <color theme="8" tint="-0.499984740745262"/>
      <name val="Calibri"/>
      <family val="2"/>
      <scheme val="minor"/>
    </font>
    <font>
      <sz val="11"/>
      <name val="Times New Roman"/>
      <family val="1"/>
    </font>
    <font>
      <sz val="14"/>
      <name val="Times New Roman"/>
      <family val="1"/>
    </font>
    <font>
      <b/>
      <sz val="20"/>
      <name val="Times New Roman"/>
      <family val="1"/>
    </font>
    <font>
      <b/>
      <sz val="22"/>
      <name val="Calibri"/>
      <family val="2"/>
      <scheme val="minor"/>
    </font>
    <font>
      <b/>
      <sz val="28"/>
      <name val="Calibri"/>
      <family val="2"/>
      <scheme val="minor"/>
    </font>
    <font>
      <b/>
      <sz val="28"/>
      <color theme="8" tint="-0.499984740745262"/>
      <name val="Calibri"/>
      <family val="2"/>
      <scheme val="minor"/>
    </font>
    <font>
      <b/>
      <sz val="18"/>
      <name val="Calibri"/>
      <family val="2"/>
      <scheme val="minor"/>
    </font>
    <font>
      <b/>
      <sz val="18"/>
      <color rgb="FFFF0000"/>
      <name val="Calibri"/>
      <family val="2"/>
      <scheme val="minor"/>
    </font>
    <font>
      <b/>
      <sz val="26"/>
      <name val="Times New Roman"/>
      <family val="1"/>
    </font>
    <font>
      <sz val="18"/>
      <color theme="8" tint="-0.499984740745262"/>
      <name val="Times New Roman"/>
      <family val="1"/>
    </font>
    <font>
      <b/>
      <sz val="24"/>
      <color theme="3" tint="-0.499984740745262"/>
      <name val="Cambria"/>
      <family val="1"/>
      <scheme val="major"/>
    </font>
    <font>
      <sz val="16"/>
      <color theme="8" tint="-0.499984740745262"/>
      <name val="Calibri"/>
      <family val="2"/>
      <scheme val="minor"/>
    </font>
    <font>
      <sz val="20"/>
      <name val="Times New Roman"/>
      <family val="1"/>
    </font>
    <font>
      <sz val="24"/>
      <name val="Times New Roman"/>
      <family val="1"/>
    </font>
    <font>
      <b/>
      <sz val="20"/>
      <color theme="8" tint="-0.499984740745262"/>
      <name val="Calibri"/>
      <family val="2"/>
      <scheme val="minor"/>
    </font>
    <font>
      <b/>
      <sz val="18"/>
      <color theme="0"/>
      <name val="Arial Black"/>
      <family val="2"/>
    </font>
    <font>
      <b/>
      <sz val="18"/>
      <name val="Arial Black"/>
      <family val="2"/>
    </font>
    <font>
      <b/>
      <sz val="26"/>
      <name val="Calibri"/>
      <family val="2"/>
      <scheme val="minor"/>
    </font>
    <font>
      <b/>
      <sz val="16"/>
      <name val="Calibri"/>
      <family val="2"/>
      <scheme val="minor"/>
    </font>
  </fonts>
  <fills count="63">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8"/>
        <bgColor indexed="64"/>
      </patternFill>
    </fill>
    <fill>
      <patternFill patternType="solid">
        <fgColor indexed="9"/>
        <bgColor indexed="64"/>
      </patternFill>
    </fill>
    <fill>
      <patternFill patternType="solid">
        <fgColor indexed="21"/>
        <bgColor indexed="64"/>
      </patternFill>
    </fill>
    <fill>
      <patternFill patternType="solid">
        <fgColor rgb="FFFFC7CE"/>
      </patternFill>
    </fill>
    <fill>
      <patternFill patternType="solid">
        <fgColor rgb="FFCCFFCC"/>
        <bgColor indexed="64"/>
      </patternFill>
    </fill>
    <fill>
      <patternFill patternType="solid">
        <fgColor rgb="FFFFFF99"/>
        <bgColor indexed="64"/>
      </patternFill>
    </fill>
    <fill>
      <patternFill patternType="solid">
        <fgColor rgb="FFCCFFFF"/>
        <bgColor indexed="64"/>
      </patternFill>
    </fill>
    <fill>
      <patternFill patternType="solid">
        <fgColor rgb="FFFFCCFF"/>
        <bgColor indexed="64"/>
      </patternFill>
    </fill>
    <fill>
      <patternFill patternType="solid">
        <fgColor rgb="FFC0FFFF"/>
        <bgColor indexed="64"/>
      </patternFill>
    </fill>
    <fill>
      <patternFill patternType="solid">
        <fgColor rgb="FFFFCC99"/>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99FF99"/>
        <bgColor indexed="64"/>
      </patternFill>
    </fill>
    <fill>
      <patternFill patternType="solid">
        <fgColor rgb="FFD0D0D0"/>
        <bgColor indexed="64"/>
      </patternFill>
    </fill>
    <fill>
      <patternFill patternType="solid">
        <fgColor theme="6" tint="0.79998168889431442"/>
        <bgColor indexed="64"/>
      </patternFill>
    </fill>
    <fill>
      <patternFill patternType="solid">
        <fgColor theme="7" tint="0.79998168889431442"/>
        <bgColor indexed="65"/>
      </patternFill>
    </fill>
    <fill>
      <patternFill patternType="solid">
        <fgColor rgb="FFC2E8F4"/>
        <bgColor indexed="64"/>
      </patternFill>
    </fill>
    <fill>
      <patternFill patternType="solid">
        <fgColor rgb="FFB9FDBF"/>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CCFF66"/>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7" tint="0.79998168889431442"/>
        <bgColor indexed="64"/>
      </patternFill>
    </fill>
    <fill>
      <patternFill patternType="solid">
        <fgColor theme="9"/>
        <bgColor indexed="64"/>
      </patternFill>
    </fill>
    <fill>
      <patternFill patternType="solid">
        <fgColor theme="8" tint="0.39997558519241921"/>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rgb="FF73EBCE"/>
        <bgColor indexed="64"/>
      </patternFill>
    </fill>
    <fill>
      <patternFill patternType="solid">
        <fgColor rgb="FF00B0F0"/>
        <bgColor indexed="64"/>
      </patternFill>
    </fill>
    <fill>
      <patternFill patternType="solid">
        <fgColor rgb="FFCCECFF"/>
        <bgColor indexed="64"/>
      </patternFill>
    </fill>
    <fill>
      <patternFill patternType="solid">
        <fgColor theme="7"/>
        <bgColor indexed="64"/>
      </patternFill>
    </fill>
    <fill>
      <patternFill patternType="solid">
        <fgColor rgb="FFFF99CC"/>
        <bgColor indexed="64"/>
      </patternFill>
    </fill>
    <fill>
      <patternFill patternType="solid">
        <fgColor rgb="FF990099"/>
        <bgColor indexed="64"/>
      </patternFill>
    </fill>
    <fill>
      <patternFill patternType="solid">
        <fgColor theme="9" tint="0.39997558519241921"/>
        <bgColor indexed="64"/>
      </patternFill>
    </fill>
    <fill>
      <patternFill patternType="solid">
        <fgColor rgb="FF92D050"/>
        <bgColor indexed="64"/>
      </patternFill>
    </fill>
    <fill>
      <patternFill patternType="solid">
        <fgColor rgb="FFFF0000"/>
        <bgColor indexed="64"/>
      </patternFill>
    </fill>
  </fills>
  <borders count="5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auto="1"/>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theme="8"/>
      </left>
      <right style="thin">
        <color theme="8"/>
      </right>
      <top style="thin">
        <color theme="8"/>
      </top>
      <bottom style="thin">
        <color theme="8"/>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rgb="FF00B0F0"/>
      </left>
      <right style="thin">
        <color rgb="FF00B0F0"/>
      </right>
      <top style="thin">
        <color rgb="FF00B0F0"/>
      </top>
      <bottom style="thin">
        <color rgb="FF00B0F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B0F0"/>
      </left>
      <right style="thin">
        <color rgb="FF00B0F0"/>
      </right>
      <top/>
      <bottom style="thin">
        <color rgb="FF00B0F0"/>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rgb="FF00B0F0"/>
      </right>
      <top/>
      <bottom/>
      <diagonal/>
    </border>
    <border>
      <left/>
      <right/>
      <top/>
      <bottom style="thin">
        <color rgb="FF00B0F0"/>
      </bottom>
      <diagonal/>
    </border>
    <border>
      <left style="medium">
        <color indexed="64"/>
      </left>
      <right style="medium">
        <color indexed="64"/>
      </right>
      <top style="medium">
        <color indexed="64"/>
      </top>
      <bottom style="thin">
        <color rgb="FF00B0F0"/>
      </bottom>
      <diagonal/>
    </border>
    <border>
      <left/>
      <right/>
      <top style="thin">
        <color rgb="FF00B0F0"/>
      </top>
      <bottom style="thin">
        <color rgb="FF00B0F0"/>
      </bottom>
      <diagonal/>
    </border>
    <border>
      <left style="medium">
        <color indexed="64"/>
      </left>
      <right/>
      <top style="thin">
        <color indexed="64"/>
      </top>
      <bottom/>
      <diagonal/>
    </border>
    <border>
      <left/>
      <right style="medium">
        <color indexed="64"/>
      </right>
      <top style="thin">
        <color indexed="64"/>
      </top>
      <bottom/>
      <diagonal/>
    </border>
  </borders>
  <cellStyleXfs count="130">
    <xf numFmtId="0" fontId="0" fillId="0" borderId="0"/>
    <xf numFmtId="0" fontId="9" fillId="2" borderId="0" applyNumberFormat="0" applyBorder="0" applyAlignment="0" applyProtection="0"/>
    <xf numFmtId="0" fontId="9" fillId="4"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3" borderId="0" applyNumberFormat="0" applyBorder="0" applyAlignment="0" applyProtection="0"/>
    <xf numFmtId="0" fontId="9" fillId="2" borderId="0" applyNumberFormat="0" applyBorder="0" applyAlignment="0" applyProtection="0"/>
    <xf numFmtId="0" fontId="9" fillId="4"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3"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4"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4" borderId="0" applyNumberFormat="0" applyBorder="0" applyAlignment="0" applyProtection="0"/>
    <xf numFmtId="0" fontId="35" fillId="16" borderId="0" applyNumberFormat="0" applyBorder="0" applyAlignment="0" applyProtection="0"/>
    <xf numFmtId="0" fontId="35" fillId="11" borderId="0" applyNumberFormat="0" applyBorder="0" applyAlignment="0" applyProtection="0"/>
    <xf numFmtId="0" fontId="35" fillId="13" borderId="0" applyNumberFormat="0" applyBorder="0" applyAlignment="0" applyProtection="0"/>
    <xf numFmtId="0" fontId="35" fillId="17"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6" borderId="0" applyNumberFormat="0" applyBorder="0" applyAlignment="0" applyProtection="0"/>
    <xf numFmtId="0" fontId="35" fillId="11" borderId="0" applyNumberFormat="0" applyBorder="0" applyAlignment="0" applyProtection="0"/>
    <xf numFmtId="0" fontId="35" fillId="13" borderId="0" applyNumberFormat="0" applyBorder="0" applyAlignment="0" applyProtection="0"/>
    <xf numFmtId="0" fontId="35" fillId="17"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35" fillId="17" borderId="0" applyNumberFormat="0" applyBorder="0" applyAlignment="0" applyProtection="0"/>
    <xf numFmtId="0" fontId="35" fillId="15" borderId="0" applyNumberFormat="0" applyBorder="0" applyAlignment="0" applyProtection="0"/>
    <xf numFmtId="0" fontId="35" fillId="22" borderId="0" applyNumberFormat="0" applyBorder="0" applyAlignment="0" applyProtection="0"/>
    <xf numFmtId="0" fontId="35" fillId="19"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35" fillId="17" borderId="0" applyNumberFormat="0" applyBorder="0" applyAlignment="0" applyProtection="0"/>
    <xf numFmtId="0" fontId="35" fillId="15" borderId="0" applyNumberFormat="0" applyBorder="0" applyAlignment="0" applyProtection="0"/>
    <xf numFmtId="0" fontId="35" fillId="22" borderId="0" applyNumberFormat="0" applyBorder="0" applyAlignment="0" applyProtection="0"/>
    <xf numFmtId="0" fontId="32" fillId="4" borderId="0" applyNumberFormat="0" applyBorder="0" applyAlignment="0" applyProtection="0"/>
    <xf numFmtId="0" fontId="37" fillId="9" borderId="1" applyNumberFormat="0" applyAlignment="0" applyProtection="0"/>
    <xf numFmtId="0" fontId="34" fillId="23" borderId="2" applyNumberFormat="0" applyAlignment="0" applyProtection="0"/>
    <xf numFmtId="44" fontId="10" fillId="0" borderId="0" applyFont="0" applyFill="0" applyBorder="0" applyAlignment="0" applyProtection="0"/>
    <xf numFmtId="165" fontId="10" fillId="0" borderId="0" applyFont="0" applyFill="0" applyBorder="0" applyAlignment="0" applyProtection="0"/>
    <xf numFmtId="0" fontId="38" fillId="0" borderId="0" applyNumberFormat="0" applyFill="0" applyBorder="0" applyAlignment="0" applyProtection="0"/>
    <xf numFmtId="0" fontId="31" fillId="6" borderId="0" applyNumberFormat="0" applyBorder="0" applyAlignment="0" applyProtection="0"/>
    <xf numFmtId="0" fontId="31" fillId="6" borderId="0" applyNumberFormat="0" applyBorder="0" applyAlignment="0" applyProtection="0"/>
    <xf numFmtId="0" fontId="28" fillId="0" borderId="3" applyNumberFormat="0" applyFill="0" applyAlignment="0" applyProtection="0"/>
    <xf numFmtId="0" fontId="29" fillId="0" borderId="4" applyNumberFormat="0" applyFill="0" applyAlignment="0" applyProtection="0"/>
    <xf numFmtId="0" fontId="30" fillId="0" borderId="5" applyNumberFormat="0" applyFill="0" applyAlignment="0" applyProtection="0"/>
    <xf numFmtId="0" fontId="30" fillId="0" borderId="0" applyNumberFormat="0" applyFill="0" applyBorder="0" applyAlignment="0" applyProtection="0"/>
    <xf numFmtId="0" fontId="13"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39" fillId="3" borderId="1" applyNumberFormat="0" applyAlignment="0" applyProtection="0"/>
    <xf numFmtId="0" fontId="33" fillId="0" borderId="6" applyNumberFormat="0" applyFill="0" applyAlignment="0" applyProtection="0"/>
    <xf numFmtId="0" fontId="40" fillId="12" borderId="0" applyNumberFormat="0" applyBorder="0" applyAlignment="0" applyProtection="0"/>
    <xf numFmtId="0" fontId="14" fillId="0" borderId="0"/>
    <xf numFmtId="0" fontId="10" fillId="0" borderId="0"/>
    <xf numFmtId="0" fontId="10" fillId="0" borderId="0"/>
    <xf numFmtId="0" fontId="44" fillId="0" borderId="0"/>
    <xf numFmtId="0" fontId="9" fillId="0" borderId="0"/>
    <xf numFmtId="0" fontId="36" fillId="5" borderId="7" applyNumberFormat="0" applyFont="0" applyAlignment="0" applyProtection="0"/>
    <xf numFmtId="0" fontId="10" fillId="5" borderId="7" applyNumberFormat="0" applyFont="0" applyAlignment="0" applyProtection="0"/>
    <xf numFmtId="0" fontId="41" fillId="9" borderId="8" applyNumberFormat="0" applyAlignment="0" applyProtection="0"/>
    <xf numFmtId="0" fontId="32" fillId="4" borderId="0" applyNumberFormat="0" applyBorder="0" applyAlignment="0" applyProtection="0"/>
    <xf numFmtId="0" fontId="27" fillId="0" borderId="0" applyNumberFormat="0" applyFill="0" applyBorder="0" applyAlignment="0" applyProtection="0"/>
    <xf numFmtId="0" fontId="42" fillId="0" borderId="9" applyNumberFormat="0" applyFill="0" applyAlignment="0" applyProtection="0"/>
    <xf numFmtId="0" fontId="27" fillId="0" borderId="0" applyNumberFormat="0" applyFill="0" applyBorder="0" applyAlignment="0" applyProtection="0"/>
    <xf numFmtId="0" fontId="28" fillId="0" borderId="3" applyNumberFormat="0" applyFill="0" applyAlignment="0" applyProtection="0"/>
    <xf numFmtId="0" fontId="29" fillId="0" borderId="4" applyNumberFormat="0" applyFill="0" applyAlignment="0" applyProtection="0"/>
    <xf numFmtId="0" fontId="30" fillId="0" borderId="5" applyNumberFormat="0" applyFill="0" applyAlignment="0" applyProtection="0"/>
    <xf numFmtId="0" fontId="30" fillId="0" borderId="0" applyNumberFormat="0" applyFill="0" applyBorder="0" applyAlignment="0" applyProtection="0"/>
    <xf numFmtId="0" fontId="33" fillId="0" borderId="6" applyNumberFormat="0" applyFill="0" applyAlignment="0" applyProtection="0"/>
    <xf numFmtId="0" fontId="43" fillId="0" borderId="0" applyNumberFormat="0" applyFill="0" applyBorder="0" applyAlignment="0" applyProtection="0"/>
    <xf numFmtId="0" fontId="34" fillId="23" borderId="2" applyNumberFormat="0" applyAlignment="0" applyProtection="0"/>
    <xf numFmtId="165" fontId="10" fillId="0" borderId="0"/>
    <xf numFmtId="165" fontId="10" fillId="0" borderId="0"/>
    <xf numFmtId="0" fontId="8" fillId="0" borderId="0"/>
    <xf numFmtId="165" fontId="13" fillId="0" borderId="0" applyNumberFormat="0" applyFill="0" applyBorder="0" applyAlignment="0" applyProtection="0">
      <alignment vertical="top"/>
      <protection locked="0"/>
    </xf>
    <xf numFmtId="165" fontId="13" fillId="0" borderId="0" applyNumberFormat="0" applyFill="0" applyBorder="0" applyAlignment="0" applyProtection="0">
      <alignment vertical="top"/>
      <protection locked="0"/>
    </xf>
    <xf numFmtId="165" fontId="10" fillId="0" borderId="0"/>
    <xf numFmtId="165" fontId="8" fillId="0" borderId="0"/>
    <xf numFmtId="165" fontId="13" fillId="0" borderId="0" applyNumberFormat="0" applyFill="0" applyBorder="0" applyAlignment="0" applyProtection="0">
      <alignment vertical="top"/>
      <protection locked="0"/>
    </xf>
    <xf numFmtId="0" fontId="10" fillId="5" borderId="7" applyNumberFormat="0" applyFont="0" applyAlignment="0" applyProtection="0"/>
    <xf numFmtId="0" fontId="45" fillId="27" borderId="0" applyNumberFormat="0" applyBorder="0" applyAlignment="0" applyProtection="0"/>
    <xf numFmtId="0" fontId="7" fillId="0" borderId="0"/>
    <xf numFmtId="165" fontId="7" fillId="0" borderId="0"/>
    <xf numFmtId="0" fontId="6" fillId="0" borderId="0"/>
    <xf numFmtId="165" fontId="51" fillId="0" borderId="0"/>
    <xf numFmtId="165" fontId="5" fillId="0" borderId="0"/>
    <xf numFmtId="0" fontId="4" fillId="0" borderId="0"/>
    <xf numFmtId="165" fontId="59" fillId="0" borderId="0"/>
    <xf numFmtId="0" fontId="59" fillId="0" borderId="0"/>
    <xf numFmtId="0" fontId="61" fillId="0" borderId="0"/>
    <xf numFmtId="0" fontId="71" fillId="0" borderId="0">
      <alignment horizontal="left" vertical="center" wrapText="1" indent="1"/>
    </xf>
    <xf numFmtId="168" fontId="71" fillId="0" borderId="0" applyFont="0" applyFill="0" applyBorder="0" applyAlignment="0">
      <alignment horizontal="left" vertical="center" wrapText="1" indent="1"/>
    </xf>
    <xf numFmtId="0" fontId="72" fillId="40" borderId="0" applyBorder="0">
      <alignment horizontal="left" vertical="center" wrapText="1" indent="1"/>
    </xf>
    <xf numFmtId="169" fontId="73" fillId="43" borderId="26">
      <alignment horizontal="left" vertical="center" wrapText="1" indent="1"/>
    </xf>
    <xf numFmtId="0" fontId="74" fillId="0" borderId="0">
      <alignment horizontal="left" vertical="center" wrapText="1"/>
    </xf>
    <xf numFmtId="0" fontId="74" fillId="0" borderId="0" applyNumberFormat="0" applyFill="0" applyProtection="0">
      <alignment horizontal="right" vertical="center"/>
    </xf>
    <xf numFmtId="0" fontId="75" fillId="0" borderId="0">
      <alignment horizontal="left" vertical="center"/>
    </xf>
    <xf numFmtId="0" fontId="3" fillId="0" borderId="0"/>
    <xf numFmtId="0" fontId="2" fillId="0" borderId="0"/>
    <xf numFmtId="0" fontId="10" fillId="5" borderId="7" applyNumberFormat="0" applyFont="0" applyAlignment="0" applyProtection="0"/>
    <xf numFmtId="0" fontId="2" fillId="0" borderId="0"/>
    <xf numFmtId="165" fontId="2" fillId="0" borderId="0"/>
    <xf numFmtId="0" fontId="2" fillId="0" borderId="0"/>
    <xf numFmtId="165" fontId="2" fillId="0" borderId="0"/>
    <xf numFmtId="0" fontId="2" fillId="0" borderId="0"/>
    <xf numFmtId="165" fontId="10" fillId="0" borderId="0"/>
    <xf numFmtId="165" fontId="2" fillId="0" borderId="0"/>
    <xf numFmtId="0" fontId="2" fillId="0" borderId="0"/>
    <xf numFmtId="165" fontId="10" fillId="0" borderId="0"/>
    <xf numFmtId="0" fontId="10" fillId="0" borderId="0"/>
    <xf numFmtId="0" fontId="10" fillId="0" borderId="0"/>
    <xf numFmtId="0" fontId="2" fillId="0" borderId="0"/>
    <xf numFmtId="0" fontId="1" fillId="0" borderId="0"/>
    <xf numFmtId="0" fontId="1" fillId="0" borderId="0"/>
  </cellStyleXfs>
  <cellXfs count="479">
    <xf numFmtId="0" fontId="0" fillId="0" borderId="0" xfId="0"/>
    <xf numFmtId="0" fontId="0" fillId="25" borderId="0" xfId="0" applyFill="1" applyAlignment="1">
      <alignment vertical="center"/>
    </xf>
    <xf numFmtId="0" fontId="17" fillId="0" borderId="0" xfId="0" applyFont="1"/>
    <xf numFmtId="164" fontId="25" fillId="0" borderId="0" xfId="61" applyNumberFormat="1" applyFont="1" applyFill="1" applyBorder="1" applyAlignment="1" applyProtection="1">
      <alignment horizontal="left" vertical="center" indent="3"/>
    </xf>
    <xf numFmtId="0" fontId="15" fillId="0" borderId="0" xfId="0" applyFont="1" applyAlignment="1">
      <alignment vertical="center"/>
    </xf>
    <xf numFmtId="0" fontId="0" fillId="0" borderId="0" xfId="0" applyAlignment="1">
      <alignment vertical="center"/>
    </xf>
    <xf numFmtId="0" fontId="19" fillId="0" borderId="0" xfId="0" applyFont="1" applyAlignment="1">
      <alignment horizontal="left"/>
    </xf>
    <xf numFmtId="0" fontId="48" fillId="0" borderId="0" xfId="0" applyFont="1" applyAlignment="1">
      <alignment horizontal="left"/>
    </xf>
    <xf numFmtId="0" fontId="19" fillId="0" borderId="0" xfId="0" applyFont="1"/>
    <xf numFmtId="0" fontId="47" fillId="0" borderId="0" xfId="0" applyFont="1" applyAlignment="1">
      <alignment horizontal="left"/>
    </xf>
    <xf numFmtId="49" fontId="47" fillId="0" borderId="0" xfId="0" applyNumberFormat="1" applyFont="1" applyAlignment="1">
      <alignment horizontal="left"/>
    </xf>
    <xf numFmtId="49" fontId="26" fillId="0" borderId="0" xfId="0" quotePrefix="1" applyNumberFormat="1" applyFont="1" applyAlignment="1">
      <alignment horizontal="left"/>
    </xf>
    <xf numFmtId="49" fontId="46" fillId="0" borderId="0" xfId="0" applyNumberFormat="1" applyFont="1" applyAlignment="1">
      <alignment horizontal="left"/>
    </xf>
    <xf numFmtId="0" fontId="47" fillId="0" borderId="12" xfId="0" applyFont="1" applyBorder="1" applyAlignment="1">
      <alignment horizontal="left"/>
    </xf>
    <xf numFmtId="0" fontId="19" fillId="0" borderId="12" xfId="0" applyFont="1" applyBorder="1" applyAlignment="1">
      <alignment horizontal="left"/>
    </xf>
    <xf numFmtId="0" fontId="19" fillId="0" borderId="12" xfId="0" applyFont="1" applyBorder="1"/>
    <xf numFmtId="0" fontId="46" fillId="0" borderId="0" xfId="0" applyFont="1" applyAlignment="1">
      <alignment horizontal="left"/>
    </xf>
    <xf numFmtId="49" fontId="19" fillId="0" borderId="0" xfId="0" applyNumberFormat="1" applyFont="1" applyAlignment="1">
      <alignment horizontal="left"/>
    </xf>
    <xf numFmtId="49" fontId="23" fillId="0" borderId="0" xfId="61" applyNumberFormat="1" applyFont="1" applyFill="1" applyAlignment="1" applyProtection="1">
      <alignment horizontal="left"/>
    </xf>
    <xf numFmtId="0" fontId="47" fillId="0" borderId="0" xfId="0" applyFont="1" applyAlignment="1">
      <alignment horizontal="right"/>
    </xf>
    <xf numFmtId="0" fontId="10" fillId="0" borderId="0" xfId="0" applyFont="1"/>
    <xf numFmtId="166" fontId="10" fillId="0" borderId="0" xfId="0" applyNumberFormat="1" applyFont="1" applyAlignment="1">
      <alignment horizontal="left" vertical="center"/>
    </xf>
    <xf numFmtId="1" fontId="10" fillId="0" borderId="0" xfId="0" applyNumberFormat="1" applyFont="1" applyAlignment="1">
      <alignment horizontal="left" vertical="center"/>
    </xf>
    <xf numFmtId="0" fontId="17" fillId="29" borderId="0" xfId="0" applyFont="1" applyFill="1"/>
    <xf numFmtId="0" fontId="10" fillId="29" borderId="0" xfId="0" applyFont="1" applyFill="1"/>
    <xf numFmtId="0" fontId="0" fillId="29" borderId="0" xfId="0" applyFill="1"/>
    <xf numFmtId="164" fontId="50" fillId="28" borderId="0" xfId="61" applyNumberFormat="1" applyFont="1" applyFill="1" applyBorder="1" applyAlignment="1" applyProtection="1">
      <alignment horizontal="left" vertical="center" indent="3"/>
    </xf>
    <xf numFmtId="0" fontId="10" fillId="30" borderId="0" xfId="0" applyFont="1" applyFill="1"/>
    <xf numFmtId="0" fontId="13" fillId="30" borderId="0" xfId="61" applyFill="1" applyAlignment="1" applyProtection="1"/>
    <xf numFmtId="0" fontId="53" fillId="31" borderId="0" xfId="0" applyFont="1" applyFill="1"/>
    <xf numFmtId="0" fontId="55" fillId="0" borderId="0" xfId="0" applyFont="1"/>
    <xf numFmtId="167" fontId="46" fillId="0" borderId="0" xfId="0" applyNumberFormat="1" applyFont="1" applyAlignment="1">
      <alignment horizontal="left"/>
    </xf>
    <xf numFmtId="49" fontId="57" fillId="0" borderId="0" xfId="0" applyNumberFormat="1" applyFont="1" applyAlignment="1">
      <alignment horizontal="left"/>
    </xf>
    <xf numFmtId="0" fontId="13" fillId="34" borderId="0" xfId="61" applyFill="1" applyAlignment="1" applyProtection="1"/>
    <xf numFmtId="0" fontId="58" fillId="34" borderId="0" xfId="0" applyFont="1" applyFill="1"/>
    <xf numFmtId="0" fontId="13" fillId="36" borderId="0" xfId="61" applyFill="1" applyAlignment="1" applyProtection="1"/>
    <xf numFmtId="0" fontId="13" fillId="29" borderId="0" xfId="61" applyFill="1" applyAlignment="1" applyProtection="1"/>
    <xf numFmtId="0" fontId="16" fillId="25" borderId="0" xfId="0" applyFont="1" applyFill="1" applyAlignment="1">
      <alignment vertical="center"/>
    </xf>
    <xf numFmtId="0" fontId="13" fillId="31" borderId="0" xfId="61" applyFill="1" applyAlignment="1" applyProtection="1"/>
    <xf numFmtId="0" fontId="17" fillId="32" borderId="21" xfId="0" applyFont="1" applyFill="1" applyBorder="1" applyAlignment="1">
      <alignment vertical="center"/>
    </xf>
    <xf numFmtId="0" fontId="60" fillId="0" borderId="0" xfId="0" applyFont="1"/>
    <xf numFmtId="0" fontId="62" fillId="29" borderId="0" xfId="0" applyFont="1" applyFill="1"/>
    <xf numFmtId="0" fontId="62" fillId="0" borderId="0" xfId="0" applyFont="1"/>
    <xf numFmtId="0" fontId="62" fillId="28" borderId="0" xfId="0" applyFont="1" applyFill="1"/>
    <xf numFmtId="0" fontId="62" fillId="30" borderId="0" xfId="0" applyFont="1" applyFill="1"/>
    <xf numFmtId="164" fontId="64" fillId="30" borderId="0" xfId="61" applyNumberFormat="1" applyFont="1" applyFill="1" applyBorder="1" applyAlignment="1" applyProtection="1">
      <alignment horizontal="left" vertical="center" indent="3"/>
    </xf>
    <xf numFmtId="0" fontId="62" fillId="31" borderId="0" xfId="0" applyFont="1" applyFill="1"/>
    <xf numFmtId="0" fontId="63" fillId="31" borderId="0" xfId="61" applyFont="1" applyFill="1" applyAlignment="1" applyProtection="1"/>
    <xf numFmtId="0" fontId="62" fillId="36" borderId="0" xfId="0" applyFont="1" applyFill="1"/>
    <xf numFmtId="0" fontId="17" fillId="35" borderId="21" xfId="0" applyFont="1" applyFill="1" applyBorder="1" applyAlignment="1">
      <alignment vertical="center"/>
    </xf>
    <xf numFmtId="0" fontId="13" fillId="30" borderId="0" xfId="61" applyFill="1" applyAlignment="1" applyProtection="1">
      <alignment wrapText="1"/>
    </xf>
    <xf numFmtId="49" fontId="12" fillId="33" borderId="0" xfId="0" applyNumberFormat="1" applyFont="1" applyFill="1" applyAlignment="1">
      <alignment horizontal="center" wrapText="1"/>
    </xf>
    <xf numFmtId="49" fontId="12" fillId="36" borderId="21" xfId="0" quotePrefix="1" applyNumberFormat="1" applyFont="1" applyFill="1" applyBorder="1" applyAlignment="1">
      <alignment wrapText="1"/>
    </xf>
    <xf numFmtId="49" fontId="15" fillId="0" borderId="18" xfId="0" quotePrefix="1" applyNumberFormat="1" applyFont="1" applyBorder="1" applyAlignment="1">
      <alignment wrapText="1"/>
    </xf>
    <xf numFmtId="49" fontId="15" fillId="0" borderId="19" xfId="0" quotePrefix="1" applyNumberFormat="1" applyFont="1" applyBorder="1" applyAlignment="1">
      <alignment wrapText="1"/>
    </xf>
    <xf numFmtId="49" fontId="12" fillId="0" borderId="18" xfId="0" quotePrefix="1" applyNumberFormat="1" applyFont="1" applyBorder="1" applyAlignment="1">
      <alignment wrapText="1"/>
    </xf>
    <xf numFmtId="49" fontId="67" fillId="0" borderId="18" xfId="0" quotePrefix="1" applyNumberFormat="1" applyFont="1" applyBorder="1" applyAlignment="1">
      <alignment wrapText="1"/>
    </xf>
    <xf numFmtId="49" fontId="12" fillId="36" borderId="0" xfId="0" quotePrefix="1" applyNumberFormat="1" applyFont="1" applyFill="1" applyAlignment="1">
      <alignment wrapText="1"/>
    </xf>
    <xf numFmtId="49" fontId="17" fillId="37" borderId="0" xfId="0" applyNumberFormat="1" applyFont="1" applyFill="1" applyAlignment="1">
      <alignment wrapText="1"/>
    </xf>
    <xf numFmtId="49" fontId="12" fillId="36" borderId="20" xfId="0" quotePrefix="1" applyNumberFormat="1" applyFont="1" applyFill="1" applyBorder="1" applyAlignment="1">
      <alignment wrapText="1"/>
    </xf>
    <xf numFmtId="49" fontId="0" fillId="0" borderId="0" xfId="0" applyNumberFormat="1"/>
    <xf numFmtId="49" fontId="12" fillId="36" borderId="11" xfId="0" applyNumberFormat="1" applyFont="1" applyFill="1" applyBorder="1" applyAlignment="1">
      <alignment wrapText="1"/>
    </xf>
    <xf numFmtId="49" fontId="15" fillId="0" borderId="0" xfId="0" applyNumberFormat="1" applyFont="1" applyAlignment="1">
      <alignment wrapText="1"/>
    </xf>
    <xf numFmtId="49" fontId="15" fillId="0" borderId="10" xfId="0" applyNumberFormat="1" applyFont="1" applyBorder="1" applyAlignment="1">
      <alignment wrapText="1"/>
    </xf>
    <xf numFmtId="49" fontId="12" fillId="0" borderId="0" xfId="0" applyNumberFormat="1" applyFont="1" applyAlignment="1">
      <alignment wrapText="1"/>
    </xf>
    <xf numFmtId="49" fontId="67" fillId="0" borderId="0" xfId="0" applyNumberFormat="1" applyFont="1" applyAlignment="1">
      <alignment wrapText="1"/>
    </xf>
    <xf numFmtId="49" fontId="69" fillId="0" borderId="0" xfId="0" applyNumberFormat="1" applyFont="1" applyAlignment="1">
      <alignment wrapText="1"/>
    </xf>
    <xf numFmtId="49" fontId="12" fillId="36" borderId="0" xfId="0" applyNumberFormat="1" applyFont="1" applyFill="1" applyAlignment="1">
      <alignment wrapText="1"/>
    </xf>
    <xf numFmtId="49" fontId="12" fillId="36" borderId="25" xfId="0" applyNumberFormat="1" applyFont="1" applyFill="1" applyBorder="1" applyAlignment="1">
      <alignment wrapText="1"/>
    </xf>
    <xf numFmtId="1" fontId="12" fillId="33" borderId="0" xfId="0" applyNumberFormat="1" applyFont="1" applyFill="1" applyAlignment="1">
      <alignment horizontal="center" wrapText="1"/>
    </xf>
    <xf numFmtId="1" fontId="12" fillId="36" borderId="11" xfId="0" applyNumberFormat="1" applyFont="1" applyFill="1" applyBorder="1" applyAlignment="1">
      <alignment wrapText="1"/>
    </xf>
    <xf numFmtId="1" fontId="15" fillId="0" borderId="0" xfId="0" applyNumberFormat="1" applyFont="1" applyAlignment="1">
      <alignment wrapText="1"/>
    </xf>
    <xf numFmtId="1" fontId="15" fillId="0" borderId="10" xfId="0" applyNumberFormat="1" applyFont="1" applyBorder="1" applyAlignment="1">
      <alignment wrapText="1"/>
    </xf>
    <xf numFmtId="1" fontId="12" fillId="0" borderId="0" xfId="0" applyNumberFormat="1" applyFont="1" applyAlignment="1">
      <alignment wrapText="1"/>
    </xf>
    <xf numFmtId="1" fontId="67" fillId="0" borderId="0" xfId="0" applyNumberFormat="1" applyFont="1" applyAlignment="1">
      <alignment wrapText="1"/>
    </xf>
    <xf numFmtId="1" fontId="12" fillId="36" borderId="0" xfId="0" applyNumberFormat="1" applyFont="1" applyFill="1" applyAlignment="1">
      <alignment wrapText="1"/>
    </xf>
    <xf numFmtId="1" fontId="17" fillId="37" borderId="0" xfId="0" applyNumberFormat="1" applyFont="1" applyFill="1" applyAlignment="1">
      <alignment wrapText="1"/>
    </xf>
    <xf numFmtId="1" fontId="12" fillId="36" borderId="25" xfId="0" applyNumberFormat="1" applyFont="1" applyFill="1" applyBorder="1" applyAlignment="1">
      <alignment wrapText="1"/>
    </xf>
    <xf numFmtId="1" fontId="0" fillId="0" borderId="0" xfId="0" applyNumberFormat="1"/>
    <xf numFmtId="49" fontId="12" fillId="36" borderId="22" xfId="0" applyNumberFormat="1" applyFont="1" applyFill="1" applyBorder="1" applyAlignment="1">
      <alignment wrapText="1"/>
    </xf>
    <xf numFmtId="49" fontId="15" fillId="0" borderId="15" xfId="0" applyNumberFormat="1" applyFont="1" applyBorder="1" applyAlignment="1">
      <alignment wrapText="1"/>
    </xf>
    <xf numFmtId="49" fontId="15" fillId="0" borderId="16" xfId="0" applyNumberFormat="1" applyFont="1" applyBorder="1" applyAlignment="1">
      <alignment wrapText="1"/>
    </xf>
    <xf numFmtId="49" fontId="12" fillId="0" borderId="15" xfId="0" applyNumberFormat="1" applyFont="1" applyBorder="1" applyAlignment="1">
      <alignment wrapText="1"/>
    </xf>
    <xf numFmtId="49" fontId="67" fillId="0" borderId="15" xfId="0" applyNumberFormat="1" applyFont="1" applyBorder="1" applyAlignment="1">
      <alignment wrapText="1"/>
    </xf>
    <xf numFmtId="49" fontId="10" fillId="0" borderId="15" xfId="0" applyNumberFormat="1" applyFont="1" applyBorder="1" applyAlignment="1">
      <alignment wrapText="1"/>
    </xf>
    <xf numFmtId="49" fontId="12" fillId="36" borderId="17" xfId="0" applyNumberFormat="1" applyFont="1" applyFill="1" applyBorder="1" applyAlignment="1">
      <alignment wrapText="1"/>
    </xf>
    <xf numFmtId="49" fontId="15" fillId="38" borderId="19" xfId="0" quotePrefix="1" applyNumberFormat="1" applyFont="1" applyFill="1" applyBorder="1" applyAlignment="1">
      <alignment wrapText="1"/>
    </xf>
    <xf numFmtId="49" fontId="12" fillId="38" borderId="0" xfId="0" quotePrefix="1" applyNumberFormat="1" applyFont="1" applyFill="1" applyAlignment="1">
      <alignment wrapText="1"/>
    </xf>
    <xf numFmtId="49" fontId="15" fillId="38" borderId="10" xfId="0" applyNumberFormat="1" applyFont="1" applyFill="1" applyBorder="1" applyAlignment="1">
      <alignment wrapText="1"/>
    </xf>
    <xf numFmtId="49" fontId="12" fillId="38" borderId="0" xfId="0" applyNumberFormat="1" applyFont="1" applyFill="1" applyAlignment="1">
      <alignment wrapText="1"/>
    </xf>
    <xf numFmtId="1" fontId="15" fillId="38" borderId="10" xfId="0" applyNumberFormat="1" applyFont="1" applyFill="1" applyBorder="1" applyAlignment="1">
      <alignment wrapText="1"/>
    </xf>
    <xf numFmtId="1" fontId="12" fillId="38" borderId="0" xfId="0" applyNumberFormat="1" applyFont="1" applyFill="1" applyAlignment="1">
      <alignment wrapText="1"/>
    </xf>
    <xf numFmtId="49" fontId="15" fillId="38" borderId="16" xfId="0" applyNumberFormat="1" applyFont="1" applyFill="1" applyBorder="1" applyAlignment="1">
      <alignment wrapText="1"/>
    </xf>
    <xf numFmtId="49" fontId="12" fillId="38" borderId="20" xfId="0" quotePrefix="1" applyNumberFormat="1" applyFont="1" applyFill="1" applyBorder="1" applyAlignment="1">
      <alignment wrapText="1"/>
    </xf>
    <xf numFmtId="49" fontId="12" fillId="38" borderId="25" xfId="0" applyNumberFormat="1" applyFont="1" applyFill="1" applyBorder="1" applyAlignment="1">
      <alignment wrapText="1"/>
    </xf>
    <xf numFmtId="1" fontId="12" fillId="38" borderId="25" xfId="0" applyNumberFormat="1" applyFont="1" applyFill="1" applyBorder="1" applyAlignment="1">
      <alignment wrapText="1"/>
    </xf>
    <xf numFmtId="49" fontId="12" fillId="38" borderId="17" xfId="0" applyNumberFormat="1" applyFont="1" applyFill="1" applyBorder="1" applyAlignment="1">
      <alignment wrapText="1"/>
    </xf>
    <xf numFmtId="20" fontId="12" fillId="33" borderId="0" xfId="0" applyNumberFormat="1" applyFont="1" applyFill="1" applyAlignment="1">
      <alignment horizontal="center" wrapText="1"/>
    </xf>
    <xf numFmtId="20" fontId="12" fillId="36" borderId="11" xfId="0" applyNumberFormat="1" applyFont="1" applyFill="1" applyBorder="1" applyAlignment="1">
      <alignment wrapText="1"/>
    </xf>
    <xf numFmtId="20" fontId="15" fillId="0" borderId="0" xfId="0" applyNumberFormat="1" applyFont="1" applyAlignment="1">
      <alignment wrapText="1"/>
    </xf>
    <xf numFmtId="20" fontId="15" fillId="0" borderId="10" xfId="0" applyNumberFormat="1" applyFont="1" applyBorder="1" applyAlignment="1">
      <alignment wrapText="1"/>
    </xf>
    <xf numFmtId="20" fontId="12" fillId="0" borderId="0" xfId="0" applyNumberFormat="1" applyFont="1" applyAlignment="1">
      <alignment wrapText="1"/>
    </xf>
    <xf numFmtId="20" fontId="67" fillId="0" borderId="0" xfId="0" applyNumberFormat="1" applyFont="1" applyAlignment="1">
      <alignment wrapText="1"/>
    </xf>
    <xf numFmtId="20" fontId="15" fillId="38" borderId="10" xfId="0" applyNumberFormat="1" applyFont="1" applyFill="1" applyBorder="1" applyAlignment="1">
      <alignment wrapText="1"/>
    </xf>
    <xf numFmtId="20" fontId="12" fillId="36" borderId="0" xfId="0" applyNumberFormat="1" applyFont="1" applyFill="1" applyAlignment="1">
      <alignment wrapText="1"/>
    </xf>
    <xf numFmtId="20" fontId="17" fillId="37" borderId="0" xfId="0" applyNumberFormat="1" applyFont="1" applyFill="1" applyAlignment="1">
      <alignment wrapText="1"/>
    </xf>
    <xf numFmtId="20" fontId="12" fillId="38" borderId="0" xfId="0" applyNumberFormat="1" applyFont="1" applyFill="1" applyAlignment="1">
      <alignment wrapText="1"/>
    </xf>
    <xf numFmtId="20" fontId="0" fillId="0" borderId="0" xfId="0" applyNumberFormat="1"/>
    <xf numFmtId="20" fontId="12" fillId="38" borderId="25" xfId="0" applyNumberFormat="1" applyFont="1" applyFill="1" applyBorder="1" applyAlignment="1">
      <alignment wrapText="1"/>
    </xf>
    <xf numFmtId="20" fontId="12" fillId="36" borderId="25" xfId="0" applyNumberFormat="1" applyFont="1" applyFill="1" applyBorder="1" applyAlignment="1">
      <alignment wrapText="1"/>
    </xf>
    <xf numFmtId="49" fontId="67" fillId="0" borderId="0" xfId="0" applyNumberFormat="1" applyFont="1"/>
    <xf numFmtId="49" fontId="68" fillId="0" borderId="0" xfId="61" applyNumberFormat="1" applyFont="1" applyAlignment="1" applyProtection="1">
      <alignment wrapText="1"/>
    </xf>
    <xf numFmtId="49" fontId="13" fillId="0" borderId="0" xfId="61" applyNumberFormat="1" applyBorder="1" applyAlignment="1" applyProtection="1">
      <alignment wrapText="1"/>
    </xf>
    <xf numFmtId="49" fontId="67" fillId="0" borderId="0" xfId="0" quotePrefix="1" applyNumberFormat="1" applyFont="1" applyAlignment="1">
      <alignment wrapText="1"/>
    </xf>
    <xf numFmtId="49" fontId="12" fillId="0" borderId="0" xfId="0" quotePrefix="1" applyNumberFormat="1" applyFont="1" applyAlignment="1">
      <alignment wrapText="1"/>
    </xf>
    <xf numFmtId="49" fontId="13" fillId="0" borderId="0" xfId="61" applyNumberFormat="1" applyAlignment="1" applyProtection="1">
      <alignment wrapText="1"/>
    </xf>
    <xf numFmtId="49" fontId="15" fillId="0" borderId="0" xfId="0" applyNumberFormat="1" applyFont="1"/>
    <xf numFmtId="49" fontId="0" fillId="0" borderId="15" xfId="0" applyNumberFormat="1" applyBorder="1"/>
    <xf numFmtId="49" fontId="12" fillId="36" borderId="15" xfId="0" applyNumberFormat="1" applyFont="1" applyFill="1" applyBorder="1" applyAlignment="1">
      <alignment wrapText="1"/>
    </xf>
    <xf numFmtId="49" fontId="0" fillId="0" borderId="16" xfId="0" applyNumberFormat="1" applyBorder="1"/>
    <xf numFmtId="0" fontId="13" fillId="0" borderId="0" xfId="61" applyAlignment="1" applyProtection="1"/>
    <xf numFmtId="0" fontId="70" fillId="0" borderId="0" xfId="0" applyFont="1" applyAlignment="1">
      <alignment vertical="center" wrapText="1"/>
    </xf>
    <xf numFmtId="0" fontId="13" fillId="0" borderId="0" xfId="61" applyFill="1" applyAlignment="1" applyProtection="1"/>
    <xf numFmtId="0" fontId="71" fillId="0" borderId="0" xfId="106">
      <alignment horizontal="left" vertical="center" wrapText="1" indent="1"/>
    </xf>
    <xf numFmtId="0" fontId="71" fillId="0" borderId="18" xfId="106" applyBorder="1">
      <alignment horizontal="left" vertical="center" wrapText="1" indent="1"/>
    </xf>
    <xf numFmtId="0" fontId="71" fillId="0" borderId="24" xfId="106" applyBorder="1">
      <alignment horizontal="left" vertical="center" wrapText="1" indent="1"/>
    </xf>
    <xf numFmtId="0" fontId="17" fillId="0" borderId="0" xfId="0" applyFont="1" applyAlignment="1">
      <alignment vertical="top" wrapText="1"/>
    </xf>
    <xf numFmtId="20" fontId="67" fillId="0" borderId="0" xfId="0" applyNumberFormat="1" applyFont="1"/>
    <xf numFmtId="1" fontId="67" fillId="0" borderId="0" xfId="0" applyNumberFormat="1" applyFont="1"/>
    <xf numFmtId="0" fontId="71" fillId="0" borderId="15" xfId="106" applyBorder="1">
      <alignment horizontal="left" vertical="center" wrapText="1" indent="1"/>
    </xf>
    <xf numFmtId="0" fontId="78" fillId="0" borderId="0" xfId="106" applyFont="1">
      <alignment horizontal="left" vertical="center" wrapText="1" indent="1"/>
    </xf>
    <xf numFmtId="0" fontId="79" fillId="0" borderId="0" xfId="106" applyFont="1">
      <alignment horizontal="left" vertical="center" wrapText="1" indent="1"/>
    </xf>
    <xf numFmtId="1" fontId="12" fillId="36" borderId="22" xfId="0" applyNumberFormat="1" applyFont="1" applyFill="1" applyBorder="1" applyAlignment="1">
      <alignment wrapText="1"/>
    </xf>
    <xf numFmtId="49" fontId="0" fillId="0" borderId="22" xfId="0" applyNumberFormat="1" applyBorder="1"/>
    <xf numFmtId="0" fontId="80" fillId="0" borderId="0" xfId="106" applyFont="1">
      <alignment horizontal="left" vertical="center" wrapText="1" indent="1"/>
    </xf>
    <xf numFmtId="0" fontId="80" fillId="49" borderId="31" xfId="106" applyFont="1" applyFill="1" applyBorder="1">
      <alignment horizontal="left" vertical="center" wrapText="1" indent="1"/>
    </xf>
    <xf numFmtId="0" fontId="80" fillId="0" borderId="32" xfId="106" applyFont="1" applyBorder="1" applyAlignment="1">
      <alignment horizontal="center" vertical="center" wrapText="1"/>
    </xf>
    <xf numFmtId="171" fontId="80" fillId="0" borderId="34" xfId="106" applyNumberFormat="1" applyFont="1" applyBorder="1" applyAlignment="1">
      <alignment horizontal="center" vertical="center" wrapText="1"/>
    </xf>
    <xf numFmtId="0" fontId="79" fillId="39" borderId="0" xfId="106" applyFont="1" applyFill="1">
      <alignment horizontal="left" vertical="center" wrapText="1" indent="1"/>
    </xf>
    <xf numFmtId="0" fontId="79" fillId="39" borderId="39" xfId="106" applyFont="1" applyFill="1" applyBorder="1">
      <alignment horizontal="left" vertical="center" wrapText="1" indent="1"/>
    </xf>
    <xf numFmtId="0" fontId="79" fillId="39" borderId="40" xfId="106" applyFont="1" applyFill="1" applyBorder="1">
      <alignment horizontal="left" vertical="center" wrapText="1" indent="1"/>
    </xf>
    <xf numFmtId="0" fontId="80" fillId="49" borderId="36" xfId="106" applyFont="1" applyFill="1" applyBorder="1">
      <alignment horizontal="left" vertical="center" wrapText="1" indent="1"/>
    </xf>
    <xf numFmtId="0" fontId="69" fillId="50" borderId="0" xfId="0" applyFont="1" applyFill="1"/>
    <xf numFmtId="0" fontId="69" fillId="46" borderId="0" xfId="61" applyFont="1" applyFill="1" applyBorder="1" applyAlignment="1" applyProtection="1">
      <alignment vertical="center" wrapText="1"/>
    </xf>
    <xf numFmtId="0" fontId="69" fillId="35" borderId="0" xfId="61" applyFont="1" applyFill="1" applyBorder="1" applyAlignment="1" applyProtection="1">
      <alignment vertical="center" wrapText="1"/>
    </xf>
    <xf numFmtId="0" fontId="69" fillId="29" borderId="0" xfId="0" applyFont="1" applyFill="1"/>
    <xf numFmtId="49" fontId="15" fillId="0" borderId="10" xfId="0" applyNumberFormat="1" applyFont="1" applyBorder="1"/>
    <xf numFmtId="20" fontId="15" fillId="0" borderId="10" xfId="0" applyNumberFormat="1" applyFont="1" applyBorder="1"/>
    <xf numFmtId="1" fontId="15" fillId="0" borderId="10" xfId="0" applyNumberFormat="1" applyFont="1" applyBorder="1"/>
    <xf numFmtId="0" fontId="69" fillId="45" borderId="0" xfId="0" applyFont="1" applyFill="1" applyAlignment="1">
      <alignment vertical="center" wrapText="1"/>
    </xf>
    <xf numFmtId="0" fontId="69" fillId="36" borderId="0" xfId="0" applyFont="1" applyFill="1" applyAlignment="1">
      <alignment vertical="center" wrapText="1"/>
    </xf>
    <xf numFmtId="20" fontId="15" fillId="36" borderId="0" xfId="0" applyNumberFormat="1" applyFont="1" applyFill="1" applyAlignment="1">
      <alignment wrapText="1"/>
    </xf>
    <xf numFmtId="0" fontId="84" fillId="0" borderId="0" xfId="0" applyFont="1"/>
    <xf numFmtId="49" fontId="15" fillId="0" borderId="0" xfId="0" quotePrefix="1" applyNumberFormat="1" applyFont="1" applyAlignment="1">
      <alignment wrapText="1"/>
    </xf>
    <xf numFmtId="49" fontId="50" fillId="0" borderId="0" xfId="61" applyNumberFormat="1" applyFont="1" applyBorder="1" applyAlignment="1" applyProtection="1">
      <alignment wrapText="1"/>
    </xf>
    <xf numFmtId="49" fontId="15" fillId="0" borderId="0" xfId="0" quotePrefix="1" applyNumberFormat="1" applyFont="1" applyAlignment="1">
      <alignment horizontal="center" wrapText="1"/>
    </xf>
    <xf numFmtId="20" fontId="15" fillId="0" borderId="0" xfId="0" applyNumberFormat="1" applyFont="1"/>
    <xf numFmtId="1" fontId="15" fillId="0" borderId="0" xfId="0" applyNumberFormat="1" applyFont="1"/>
    <xf numFmtId="49" fontId="50" fillId="0" borderId="0" xfId="61" applyNumberFormat="1" applyFont="1" applyAlignment="1" applyProtection="1">
      <alignment wrapText="1"/>
    </xf>
    <xf numFmtId="49" fontId="12" fillId="37" borderId="10" xfId="0" applyNumberFormat="1" applyFont="1" applyFill="1" applyBorder="1" applyAlignment="1">
      <alignment wrapText="1"/>
    </xf>
    <xf numFmtId="20" fontId="12" fillId="37" borderId="10" xfId="0" applyNumberFormat="1" applyFont="1" applyFill="1" applyBorder="1" applyAlignment="1">
      <alignment wrapText="1"/>
    </xf>
    <xf numFmtId="1" fontId="12" fillId="37" borderId="10" xfId="0" applyNumberFormat="1" applyFont="1" applyFill="1" applyBorder="1" applyAlignment="1">
      <alignment wrapText="1"/>
    </xf>
    <xf numFmtId="49" fontId="12" fillId="37" borderId="16" xfId="0" applyNumberFormat="1" applyFont="1" applyFill="1" applyBorder="1" applyAlignment="1">
      <alignment wrapText="1"/>
    </xf>
    <xf numFmtId="49" fontId="15" fillId="36" borderId="11" xfId="0" applyNumberFormat="1" applyFont="1" applyFill="1" applyBorder="1" applyAlignment="1">
      <alignment wrapText="1"/>
    </xf>
    <xf numFmtId="49" fontId="86" fillId="36" borderId="11" xfId="61" applyNumberFormat="1" applyFont="1" applyFill="1" applyBorder="1" applyAlignment="1" applyProtection="1">
      <alignment wrapText="1"/>
    </xf>
    <xf numFmtId="20" fontId="15" fillId="36" borderId="11" xfId="0" applyNumberFormat="1" applyFont="1" applyFill="1" applyBorder="1" applyAlignment="1">
      <alignment wrapText="1"/>
    </xf>
    <xf numFmtId="1" fontId="15" fillId="36" borderId="11" xfId="0" applyNumberFormat="1" applyFont="1" applyFill="1" applyBorder="1" applyAlignment="1">
      <alignment wrapText="1"/>
    </xf>
    <xf numFmtId="49" fontId="15" fillId="36" borderId="15" xfId="0" applyNumberFormat="1" applyFont="1" applyFill="1" applyBorder="1" applyAlignment="1">
      <alignment wrapText="1"/>
    </xf>
    <xf numFmtId="49" fontId="15" fillId="0" borderId="15" xfId="0" applyNumberFormat="1" applyFont="1" applyBorder="1"/>
    <xf numFmtId="49" fontId="12" fillId="37" borderId="0" xfId="0" applyNumberFormat="1" applyFont="1" applyFill="1" applyAlignment="1">
      <alignment wrapText="1"/>
    </xf>
    <xf numFmtId="20" fontId="12" fillId="37" borderId="0" xfId="0" applyNumberFormat="1" applyFont="1" applyFill="1" applyAlignment="1">
      <alignment wrapText="1"/>
    </xf>
    <xf numFmtId="1" fontId="12" fillId="37" borderId="0" xfId="0" applyNumberFormat="1" applyFont="1" applyFill="1" applyAlignment="1">
      <alignment wrapText="1"/>
    </xf>
    <xf numFmtId="49" fontId="12" fillId="37" borderId="15" xfId="0" applyNumberFormat="1" applyFont="1" applyFill="1" applyBorder="1" applyAlignment="1">
      <alignment wrapText="1"/>
    </xf>
    <xf numFmtId="49" fontId="50" fillId="0" borderId="10" xfId="61" applyNumberFormat="1" applyFont="1" applyBorder="1" applyAlignment="1" applyProtection="1">
      <alignment wrapText="1"/>
    </xf>
    <xf numFmtId="49" fontId="15" fillId="0" borderId="25" xfId="0" applyNumberFormat="1" applyFont="1" applyBorder="1"/>
    <xf numFmtId="0" fontId="50" fillId="0" borderId="0" xfId="61" applyFont="1" applyAlignment="1" applyProtection="1"/>
    <xf numFmtId="0" fontId="15" fillId="0" borderId="0" xfId="0" applyFont="1" applyAlignment="1">
      <alignment horizontal="left" vertical="top" wrapText="1"/>
    </xf>
    <xf numFmtId="49" fontId="15" fillId="0" borderId="10" xfId="0" quotePrefix="1" applyNumberFormat="1" applyFont="1" applyBorder="1" applyAlignment="1">
      <alignment wrapText="1"/>
    </xf>
    <xf numFmtId="0" fontId="15" fillId="0" borderId="10" xfId="0" applyFont="1" applyBorder="1"/>
    <xf numFmtId="0" fontId="0" fillId="0" borderId="13" xfId="0" applyBorder="1"/>
    <xf numFmtId="49" fontId="12" fillId="0" borderId="21" xfId="0" quotePrefix="1" applyNumberFormat="1" applyFont="1" applyBorder="1" applyAlignment="1">
      <alignment wrapText="1"/>
    </xf>
    <xf numFmtId="49" fontId="12" fillId="0" borderId="11" xfId="0" applyNumberFormat="1" applyFont="1" applyBorder="1" applyAlignment="1">
      <alignment wrapText="1"/>
    </xf>
    <xf numFmtId="20" fontId="12" fillId="0" borderId="11" xfId="0" applyNumberFormat="1" applyFont="1" applyBorder="1" applyAlignment="1">
      <alignment wrapText="1"/>
    </xf>
    <xf numFmtId="1" fontId="12" fillId="0" borderId="11" xfId="0" applyNumberFormat="1" applyFont="1" applyBorder="1" applyAlignment="1">
      <alignment wrapText="1"/>
    </xf>
    <xf numFmtId="49" fontId="50" fillId="0" borderId="11" xfId="61" applyNumberFormat="1" applyFont="1" applyBorder="1" applyAlignment="1" applyProtection="1">
      <alignment wrapText="1"/>
    </xf>
    <xf numFmtId="49" fontId="12" fillId="0" borderId="22" xfId="0" applyNumberFormat="1" applyFont="1" applyBorder="1" applyAlignment="1">
      <alignment wrapText="1"/>
    </xf>
    <xf numFmtId="49" fontId="50" fillId="0" borderId="10" xfId="61" applyNumberFormat="1" applyFont="1" applyBorder="1" applyAlignment="1" applyProtection="1"/>
    <xf numFmtId="49" fontId="0" fillId="61" borderId="19" xfId="0" applyNumberFormat="1" applyFill="1" applyBorder="1"/>
    <xf numFmtId="49" fontId="0" fillId="61" borderId="10" xfId="0" applyNumberFormat="1" applyFill="1" applyBorder="1"/>
    <xf numFmtId="49" fontId="12" fillId="61" borderId="10" xfId="0" applyNumberFormat="1" applyFont="1" applyFill="1" applyBorder="1" applyAlignment="1">
      <alignment wrapText="1"/>
    </xf>
    <xf numFmtId="20" fontId="12" fillId="61" borderId="10" xfId="0" applyNumberFormat="1" applyFont="1" applyFill="1" applyBorder="1" applyAlignment="1">
      <alignment wrapText="1"/>
    </xf>
    <xf numFmtId="1" fontId="12" fillId="61" borderId="10" xfId="0" applyNumberFormat="1" applyFont="1" applyFill="1" applyBorder="1" applyAlignment="1">
      <alignment wrapText="1"/>
    </xf>
    <xf numFmtId="49" fontId="12" fillId="0" borderId="0" xfId="0" applyNumberFormat="1" applyFont="1" applyAlignment="1">
      <alignment horizontal="center" wrapText="1"/>
    </xf>
    <xf numFmtId="20" fontId="12" fillId="0" borderId="0" xfId="0" applyNumberFormat="1" applyFont="1" applyAlignment="1">
      <alignment horizontal="center" wrapText="1"/>
    </xf>
    <xf numFmtId="1" fontId="12" fillId="0" borderId="0" xfId="0" applyNumberFormat="1" applyFont="1" applyAlignment="1">
      <alignment horizontal="center" wrapText="1"/>
    </xf>
    <xf numFmtId="49" fontId="50" fillId="0" borderId="0" xfId="61" applyNumberFormat="1" applyFont="1" applyFill="1" applyBorder="1" applyAlignment="1" applyProtection="1">
      <alignment wrapText="1"/>
    </xf>
    <xf numFmtId="14" fontId="13" fillId="0" borderId="0" xfId="61" applyNumberFormat="1" applyFill="1" applyBorder="1" applyAlignment="1" applyProtection="1">
      <alignment horizontal="left" wrapText="1"/>
    </xf>
    <xf numFmtId="49" fontId="50" fillId="0" borderId="0" xfId="61" applyNumberFormat="1" applyFont="1" applyFill="1" applyBorder="1" applyAlignment="1" applyProtection="1"/>
    <xf numFmtId="49" fontId="15" fillId="0" borderId="16" xfId="0" applyNumberFormat="1" applyFont="1" applyBorder="1"/>
    <xf numFmtId="0" fontId="81" fillId="0" borderId="0" xfId="106" applyFont="1">
      <alignment horizontal="left" vertical="center" wrapText="1" indent="1"/>
    </xf>
    <xf numFmtId="0" fontId="76" fillId="0" borderId="0" xfId="106" applyFont="1">
      <alignment horizontal="left" vertical="center" wrapText="1" indent="1"/>
    </xf>
    <xf numFmtId="0" fontId="82" fillId="0" borderId="0" xfId="106" applyFont="1">
      <alignment horizontal="left" vertical="center" wrapText="1" indent="1"/>
    </xf>
    <xf numFmtId="18" fontId="81" fillId="0" borderId="0" xfId="106" applyNumberFormat="1" applyFont="1">
      <alignment horizontal="left" vertical="center" wrapText="1" indent="1"/>
    </xf>
    <xf numFmtId="0" fontId="76" fillId="0" borderId="45" xfId="106" applyFont="1" applyBorder="1">
      <alignment horizontal="left" vertical="center" wrapText="1" indent="1"/>
    </xf>
    <xf numFmtId="0" fontId="83" fillId="0" borderId="0" xfId="106" applyFont="1">
      <alignment horizontal="left" vertical="center" wrapText="1" indent="1"/>
    </xf>
    <xf numFmtId="0" fontId="81" fillId="0" borderId="0" xfId="106" applyFont="1" applyAlignment="1">
      <alignment horizontal="center" vertical="center" wrapText="1"/>
    </xf>
    <xf numFmtId="0" fontId="12" fillId="0" borderId="0" xfId="69" applyFont="1" applyAlignment="1">
      <alignment horizontal="center" vertical="center"/>
    </xf>
    <xf numFmtId="0" fontId="76" fillId="0" borderId="0" xfId="106" applyFont="1" applyAlignment="1">
      <alignment horizontal="center" vertical="center" wrapText="1"/>
    </xf>
    <xf numFmtId="0" fontId="77" fillId="0" borderId="0" xfId="106" applyFont="1">
      <alignment horizontal="left" vertical="center" wrapText="1" indent="1"/>
    </xf>
    <xf numFmtId="0" fontId="87" fillId="0" borderId="0" xfId="106" applyFont="1">
      <alignment horizontal="left" vertical="center" wrapText="1" indent="1"/>
    </xf>
    <xf numFmtId="0" fontId="88" fillId="59" borderId="0" xfId="0" applyFont="1" applyFill="1" applyAlignment="1">
      <alignment vertical="center" wrapText="1"/>
    </xf>
    <xf numFmtId="0" fontId="69" fillId="58" borderId="0" xfId="0" applyFont="1" applyFill="1" applyAlignment="1">
      <alignment vertical="center" wrapText="1"/>
    </xf>
    <xf numFmtId="0" fontId="69" fillId="47" borderId="0" xfId="0" applyFont="1" applyFill="1" applyAlignment="1">
      <alignment vertical="center" wrapText="1"/>
    </xf>
    <xf numFmtId="0" fontId="69" fillId="54" borderId="0" xfId="0" applyFont="1" applyFill="1" applyAlignment="1">
      <alignment vertical="center" wrapText="1"/>
    </xf>
    <xf numFmtId="0" fontId="69" fillId="53" borderId="0" xfId="0" applyFont="1" applyFill="1" applyAlignment="1">
      <alignment vertical="center" wrapText="1"/>
    </xf>
    <xf numFmtId="0" fontId="69" fillId="48" borderId="0" xfId="0" applyFont="1" applyFill="1" applyAlignment="1">
      <alignment vertical="center" wrapText="1"/>
    </xf>
    <xf numFmtId="0" fontId="69" fillId="60" borderId="0" xfId="0" applyFont="1" applyFill="1" applyAlignment="1">
      <alignment vertical="center"/>
    </xf>
    <xf numFmtId="0" fontId="69" fillId="35" borderId="0" xfId="0" applyFont="1" applyFill="1" applyAlignment="1">
      <alignment vertical="center"/>
    </xf>
    <xf numFmtId="0" fontId="88" fillId="57" borderId="0" xfId="0" applyFont="1" applyFill="1" applyAlignment="1">
      <alignment vertical="center"/>
    </xf>
    <xf numFmtId="0" fontId="79" fillId="0" borderId="34" xfId="106" applyFont="1" applyBorder="1" applyAlignment="1">
      <alignment horizontal="center" vertical="center" wrapText="1"/>
    </xf>
    <xf numFmtId="0" fontId="79" fillId="0" borderId="23" xfId="106" applyFont="1" applyBorder="1" applyAlignment="1">
      <alignment horizontal="center" vertical="center" wrapText="1"/>
    </xf>
    <xf numFmtId="0" fontId="79" fillId="0" borderId="0" xfId="106" applyFont="1" applyAlignment="1">
      <alignment horizontal="center" vertical="center" wrapText="1"/>
    </xf>
    <xf numFmtId="0" fontId="79" fillId="0" borderId="29" xfId="106" applyFont="1" applyBorder="1" applyAlignment="1">
      <alignment horizontal="center" vertical="center" wrapText="1"/>
    </xf>
    <xf numFmtId="0" fontId="79" fillId="0" borderId="38" xfId="106" applyFont="1" applyBorder="1" applyAlignment="1">
      <alignment horizontal="center" vertical="center" wrapText="1"/>
    </xf>
    <xf numFmtId="0" fontId="80" fillId="39" borderId="40" xfId="106" applyFont="1" applyFill="1" applyBorder="1" applyAlignment="1">
      <alignment horizontal="center" vertical="center" wrapText="1"/>
    </xf>
    <xf numFmtId="0" fontId="79" fillId="39" borderId="41" xfId="106" applyFont="1" applyFill="1" applyBorder="1">
      <alignment horizontal="left" vertical="center" wrapText="1" indent="1"/>
    </xf>
    <xf numFmtId="0" fontId="79" fillId="0" borderId="34" xfId="106" applyFont="1" applyBorder="1">
      <alignment horizontal="left" vertical="center" wrapText="1" indent="1"/>
    </xf>
    <xf numFmtId="0" fontId="79" fillId="0" borderId="33" xfId="106" applyFont="1" applyBorder="1" applyAlignment="1">
      <alignment horizontal="center" vertical="center" wrapText="1"/>
    </xf>
    <xf numFmtId="0" fontId="79" fillId="0" borderId="35" xfId="106" applyFont="1" applyBorder="1" applyAlignment="1">
      <alignment horizontal="center" vertical="center" wrapText="1"/>
    </xf>
    <xf numFmtId="0" fontId="79" fillId="0" borderId="14" xfId="106" applyFont="1" applyBorder="1" applyAlignment="1">
      <alignment horizontal="center" vertical="center" wrapText="1"/>
    </xf>
    <xf numFmtId="0" fontId="79" fillId="0" borderId="27" xfId="106" applyFont="1" applyBorder="1" applyAlignment="1">
      <alignment horizontal="center" vertical="center" wrapText="1"/>
    </xf>
    <xf numFmtId="0" fontId="79" fillId="0" borderId="42" xfId="106" applyFont="1" applyBorder="1" applyAlignment="1">
      <alignment horizontal="center" vertical="center" wrapText="1"/>
    </xf>
    <xf numFmtId="170" fontId="80" fillId="49" borderId="46" xfId="107" applyNumberFormat="1" applyFont="1" applyFill="1" applyBorder="1" applyAlignment="1">
      <alignment horizontal="center" vertical="center" wrapText="1"/>
    </xf>
    <xf numFmtId="0" fontId="80" fillId="49" borderId="47" xfId="106" applyFont="1" applyFill="1" applyBorder="1" applyAlignment="1">
      <alignment horizontal="center" vertical="center" wrapText="1"/>
    </xf>
    <xf numFmtId="0" fontId="80" fillId="0" borderId="23" xfId="106" applyFont="1" applyBorder="1">
      <alignment horizontal="left" vertical="center" wrapText="1" indent="1"/>
    </xf>
    <xf numFmtId="0" fontId="90" fillId="0" borderId="14" xfId="106" applyFont="1" applyBorder="1">
      <alignment horizontal="left" vertical="center" wrapText="1" indent="1"/>
    </xf>
    <xf numFmtId="0" fontId="90" fillId="0" borderId="27" xfId="106" applyFont="1" applyBorder="1">
      <alignment horizontal="left" vertical="center" wrapText="1" indent="1"/>
    </xf>
    <xf numFmtId="0" fontId="90" fillId="0" borderId="42" xfId="106" applyFont="1" applyBorder="1">
      <alignment horizontal="left" vertical="center" wrapText="1" indent="1"/>
    </xf>
    <xf numFmtId="0" fontId="82" fillId="0" borderId="14" xfId="106" applyFont="1" applyBorder="1">
      <alignment horizontal="left" vertical="center" wrapText="1" indent="1"/>
    </xf>
    <xf numFmtId="0" fontId="90" fillId="0" borderId="0" xfId="106" applyFont="1">
      <alignment horizontal="left" vertical="center" wrapText="1" indent="1"/>
    </xf>
    <xf numFmtId="0" fontId="82" fillId="0" borderId="27" xfId="106" applyFont="1" applyBorder="1">
      <alignment horizontal="left" vertical="center" wrapText="1" indent="1"/>
    </xf>
    <xf numFmtId="0" fontId="82" fillId="0" borderId="42" xfId="106" applyFont="1" applyBorder="1">
      <alignment horizontal="left" vertical="center" wrapText="1" indent="1"/>
    </xf>
    <xf numFmtId="0" fontId="79" fillId="0" borderId="29" xfId="106" applyFont="1" applyBorder="1">
      <alignment horizontal="left" vertical="center" wrapText="1" indent="1"/>
    </xf>
    <xf numFmtId="170" fontId="80" fillId="49" borderId="48" xfId="107" applyNumberFormat="1" applyFont="1" applyFill="1" applyBorder="1" applyAlignment="1">
      <alignment horizontal="center" vertical="center" wrapText="1"/>
    </xf>
    <xf numFmtId="0" fontId="80" fillId="0" borderId="30" xfId="106" applyFont="1" applyBorder="1" applyAlignment="1">
      <alignment horizontal="center" vertical="center" wrapText="1"/>
    </xf>
    <xf numFmtId="0" fontId="90" fillId="0" borderId="23" xfId="106" applyFont="1" applyBorder="1">
      <alignment horizontal="left" vertical="center" wrapText="1" indent="1"/>
    </xf>
    <xf numFmtId="0" fontId="90" fillId="0" borderId="29" xfId="106" applyFont="1" applyBorder="1">
      <alignment horizontal="left" vertical="center" wrapText="1" indent="1"/>
    </xf>
    <xf numFmtId="0" fontId="82" fillId="0" borderId="23" xfId="106" applyFont="1" applyBorder="1">
      <alignment horizontal="left" vertical="center" wrapText="1" indent="1"/>
    </xf>
    <xf numFmtId="0" fontId="91" fillId="62" borderId="30" xfId="106" applyFont="1" applyFill="1" applyBorder="1" applyAlignment="1">
      <alignment horizontal="center" vertical="center"/>
    </xf>
    <xf numFmtId="0" fontId="90" fillId="0" borderId="44" xfId="106" applyFont="1" applyBorder="1">
      <alignment horizontal="left" vertical="center" wrapText="1" indent="1"/>
    </xf>
    <xf numFmtId="0" fontId="82" fillId="35" borderId="32" xfId="106" applyFont="1" applyFill="1" applyBorder="1">
      <alignment horizontal="left" vertical="center" wrapText="1" indent="1"/>
    </xf>
    <xf numFmtId="0" fontId="82" fillId="0" borderId="29" xfId="106" applyFont="1" applyBorder="1" applyAlignment="1">
      <alignment horizontal="center" vertical="center" wrapText="1"/>
    </xf>
    <xf numFmtId="0" fontId="90" fillId="0" borderId="28" xfId="106" applyFont="1" applyBorder="1">
      <alignment horizontal="left" vertical="center" wrapText="1" indent="1"/>
    </xf>
    <xf numFmtId="0" fontId="93" fillId="41" borderId="42" xfId="106" applyFont="1" applyFill="1" applyBorder="1" applyAlignment="1">
      <alignment horizontal="center" vertical="center"/>
    </xf>
    <xf numFmtId="0" fontId="82" fillId="0" borderId="29" xfId="106" applyFont="1" applyBorder="1">
      <alignment horizontal="left" vertical="center" wrapText="1" indent="1"/>
    </xf>
    <xf numFmtId="0" fontId="82" fillId="0" borderId="30" xfId="106" applyFont="1" applyBorder="1">
      <alignment horizontal="left" vertical="center" wrapText="1" indent="1"/>
    </xf>
    <xf numFmtId="0" fontId="94" fillId="41" borderId="29" xfId="106" applyFont="1" applyFill="1" applyBorder="1" applyAlignment="1">
      <alignment horizontal="center" vertical="center"/>
    </xf>
    <xf numFmtId="0" fontId="95" fillId="41" borderId="29" xfId="108" applyFont="1" applyFill="1" applyBorder="1" applyAlignment="1">
      <alignment horizontal="center" vertical="center"/>
    </xf>
    <xf numFmtId="0" fontId="82" fillId="0" borderId="12" xfId="106" applyFont="1" applyBorder="1">
      <alignment horizontal="left" vertical="center" wrapText="1" indent="1"/>
    </xf>
    <xf numFmtId="0" fontId="82" fillId="0" borderId="44" xfId="106" applyFont="1" applyBorder="1">
      <alignment horizontal="left" vertical="center" wrapText="1" indent="1"/>
    </xf>
    <xf numFmtId="0" fontId="93" fillId="41" borderId="29" xfId="106" applyFont="1" applyFill="1" applyBorder="1" applyAlignment="1">
      <alignment horizontal="center" vertical="center"/>
    </xf>
    <xf numFmtId="0" fontId="89" fillId="41" borderId="29" xfId="108" applyFont="1" applyFill="1" applyBorder="1" applyAlignment="1">
      <alignment horizontal="center" vertical="center"/>
    </xf>
    <xf numFmtId="0" fontId="96" fillId="41" borderId="29" xfId="106" applyFont="1" applyFill="1" applyBorder="1" applyAlignment="1">
      <alignment horizontal="center" vertical="center"/>
    </xf>
    <xf numFmtId="0" fontId="96" fillId="41" borderId="44" xfId="106" applyFont="1" applyFill="1" applyBorder="1" applyAlignment="1">
      <alignment horizontal="center" vertical="center"/>
    </xf>
    <xf numFmtId="0" fontId="90" fillId="0" borderId="12" xfId="106" applyFont="1" applyBorder="1">
      <alignment horizontal="left" vertical="center" wrapText="1" indent="1"/>
    </xf>
    <xf numFmtId="0" fontId="97" fillId="39" borderId="28" xfId="108" applyFont="1" applyFill="1" applyBorder="1" applyAlignment="1">
      <alignment horizontal="center" vertical="center" wrapText="1"/>
    </xf>
    <xf numFmtId="0" fontId="97" fillId="39" borderId="37" xfId="108" applyFont="1" applyFill="1" applyBorder="1" applyAlignment="1">
      <alignment horizontal="center" vertical="center" wrapText="1"/>
    </xf>
    <xf numFmtId="0" fontId="82" fillId="0" borderId="43" xfId="106" applyFont="1" applyBorder="1">
      <alignment horizontal="left" vertical="center" wrapText="1" indent="1"/>
    </xf>
    <xf numFmtId="0" fontId="79" fillId="0" borderId="30" xfId="106" applyFont="1" applyBorder="1">
      <alignment horizontal="left" vertical="center" wrapText="1" indent="1"/>
    </xf>
    <xf numFmtId="0" fontId="82" fillId="0" borderId="27" xfId="106" applyFont="1" applyBorder="1" applyAlignment="1">
      <alignment horizontal="center" vertical="center" wrapText="1"/>
    </xf>
    <xf numFmtId="0" fontId="82" fillId="0" borderId="42" xfId="106" applyFont="1" applyBorder="1" applyAlignment="1">
      <alignment horizontal="center" vertical="center" wrapText="1"/>
    </xf>
    <xf numFmtId="0" fontId="82" fillId="0" borderId="0" xfId="106" applyFont="1" applyAlignment="1">
      <alignment horizontal="center" vertical="center" wrapText="1"/>
    </xf>
    <xf numFmtId="0" fontId="80" fillId="0" borderId="23" xfId="106" applyFont="1" applyBorder="1" applyAlignment="1">
      <alignment horizontal="center" vertical="center" wrapText="1"/>
    </xf>
    <xf numFmtId="0" fontId="80" fillId="0" borderId="28" xfId="106" applyFont="1" applyBorder="1">
      <alignment horizontal="left" vertical="center" wrapText="1" indent="1"/>
    </xf>
    <xf numFmtId="0" fontId="82" fillId="0" borderId="14" xfId="106" applyFont="1" applyBorder="1" applyAlignment="1">
      <alignment horizontal="center" vertical="center" wrapText="1"/>
    </xf>
    <xf numFmtId="0" fontId="82" fillId="0" borderId="28" xfId="106" applyFont="1" applyBorder="1" applyAlignment="1">
      <alignment horizontal="center" vertical="center" wrapText="1"/>
    </xf>
    <xf numFmtId="0" fontId="79" fillId="0" borderId="42" xfId="106" applyFont="1" applyBorder="1">
      <alignment horizontal="left" vertical="center" wrapText="1" indent="1"/>
    </xf>
    <xf numFmtId="0" fontId="80" fillId="0" borderId="30" xfId="106" applyFont="1" applyBorder="1">
      <alignment horizontal="left" vertical="center" wrapText="1" indent="1"/>
    </xf>
    <xf numFmtId="0" fontId="82" fillId="0" borderId="23" xfId="106" applyFont="1" applyBorder="1" applyAlignment="1">
      <alignment horizontal="center" vertical="center" wrapText="1"/>
    </xf>
    <xf numFmtId="0" fontId="82" fillId="0" borderId="30" xfId="106" applyFont="1" applyBorder="1" applyAlignment="1">
      <alignment horizontal="center" vertical="center" wrapText="1"/>
    </xf>
    <xf numFmtId="0" fontId="90" fillId="0" borderId="30" xfId="106" applyFont="1" applyBorder="1">
      <alignment horizontal="left" vertical="center" wrapText="1" indent="1"/>
    </xf>
    <xf numFmtId="0" fontId="80" fillId="0" borderId="37" xfId="106" applyFont="1" applyBorder="1">
      <alignment horizontal="left" vertical="center" wrapText="1" indent="1"/>
    </xf>
    <xf numFmtId="0" fontId="82" fillId="0" borderId="43" xfId="106" applyFont="1" applyBorder="1" applyAlignment="1">
      <alignment horizontal="center" vertical="center" wrapText="1"/>
    </xf>
    <xf numFmtId="0" fontId="82" fillId="0" borderId="12" xfId="106" applyFont="1" applyBorder="1" applyAlignment="1">
      <alignment horizontal="center" vertical="center" wrapText="1"/>
    </xf>
    <xf numFmtId="0" fontId="82" fillId="0" borderId="37" xfId="106" applyFont="1" applyBorder="1" applyAlignment="1">
      <alignment horizontal="center" vertical="center" wrapText="1"/>
    </xf>
    <xf numFmtId="0" fontId="82" fillId="0" borderId="44" xfId="106" applyFont="1" applyBorder="1" applyAlignment="1">
      <alignment horizontal="center" vertical="center" wrapText="1"/>
    </xf>
    <xf numFmtId="0" fontId="90" fillId="0" borderId="37" xfId="106" applyFont="1" applyBorder="1">
      <alignment horizontal="left" vertical="center" wrapText="1" indent="1"/>
    </xf>
    <xf numFmtId="0" fontId="79" fillId="0" borderId="44" xfId="106" applyFont="1" applyBorder="1">
      <alignment horizontal="left" vertical="center" wrapText="1" indent="1"/>
    </xf>
    <xf numFmtId="169" fontId="101" fillId="44" borderId="35" xfId="109" applyFont="1" applyFill="1" applyBorder="1" applyAlignment="1">
      <alignment horizontal="center" vertical="center" wrapText="1"/>
    </xf>
    <xf numFmtId="169" fontId="80" fillId="44" borderId="35" xfId="109" applyFont="1" applyFill="1" applyBorder="1" applyAlignment="1">
      <alignment horizontal="center" vertical="center" wrapText="1"/>
    </xf>
    <xf numFmtId="0" fontId="47" fillId="62" borderId="28" xfId="106" applyFont="1" applyFill="1" applyBorder="1" applyAlignment="1">
      <alignment horizontal="center" vertical="center"/>
    </xf>
    <xf numFmtId="0" fontId="82" fillId="39" borderId="23" xfId="106" applyFont="1" applyFill="1" applyBorder="1" applyAlignment="1">
      <alignment horizontal="center" vertical="center" wrapText="1"/>
    </xf>
    <xf numFmtId="0" fontId="76" fillId="0" borderId="28" xfId="106" applyFont="1" applyBorder="1">
      <alignment horizontal="left" vertical="center" wrapText="1" indent="1"/>
    </xf>
    <xf numFmtId="0" fontId="76" fillId="0" borderId="30" xfId="106" applyFont="1" applyBorder="1">
      <alignment horizontal="left" vertical="center" wrapText="1" indent="1"/>
    </xf>
    <xf numFmtId="0" fontId="89" fillId="52" borderId="14" xfId="106" applyFont="1" applyFill="1" applyBorder="1" applyAlignment="1">
      <alignment horizontal="center" vertical="center" wrapText="1"/>
    </xf>
    <xf numFmtId="0" fontId="89" fillId="52" borderId="43" xfId="106" applyFont="1" applyFill="1" applyBorder="1" applyAlignment="1">
      <alignment horizontal="center" vertical="center" wrapText="1"/>
    </xf>
    <xf numFmtId="49" fontId="104" fillId="51" borderId="14" xfId="106" applyNumberFormat="1" applyFont="1" applyFill="1" applyBorder="1" applyAlignment="1">
      <alignment horizontal="center" vertical="center"/>
    </xf>
    <xf numFmtId="49" fontId="104" fillId="51" borderId="23" xfId="106" applyNumberFormat="1" applyFont="1" applyFill="1" applyBorder="1" applyAlignment="1">
      <alignment horizontal="center" vertical="center"/>
    </xf>
    <xf numFmtId="49" fontId="104" fillId="51" borderId="43" xfId="106" applyNumberFormat="1" applyFont="1" applyFill="1" applyBorder="1" applyAlignment="1">
      <alignment horizontal="center" vertical="center"/>
    </xf>
    <xf numFmtId="0" fontId="79" fillId="39" borderId="43" xfId="106" applyFont="1" applyFill="1" applyBorder="1" applyAlignment="1">
      <alignment horizontal="center" vertical="center" wrapText="1"/>
    </xf>
    <xf numFmtId="49" fontId="89" fillId="51" borderId="28" xfId="106" applyNumberFormat="1" applyFont="1" applyFill="1" applyBorder="1" applyAlignment="1">
      <alignment horizontal="left" vertical="center" indent="1"/>
    </xf>
    <xf numFmtId="49" fontId="107" fillId="51" borderId="30" xfId="106" applyNumberFormat="1" applyFont="1" applyFill="1" applyBorder="1" applyAlignment="1">
      <alignment horizontal="center" vertical="center"/>
    </xf>
    <xf numFmtId="49" fontId="80" fillId="51" borderId="37" xfId="106" applyNumberFormat="1" applyFont="1" applyFill="1" applyBorder="1" applyAlignment="1">
      <alignment horizontal="left" vertical="center" indent="1"/>
    </xf>
    <xf numFmtId="0" fontId="79" fillId="0" borderId="37" xfId="106" applyFont="1" applyBorder="1">
      <alignment horizontal="left" vertical="center" wrapText="1" indent="1"/>
    </xf>
    <xf numFmtId="169" fontId="80" fillId="44" borderId="33" xfId="106" applyNumberFormat="1" applyFont="1" applyFill="1" applyBorder="1" applyAlignment="1">
      <alignment horizontal="center" vertical="center" wrapText="1"/>
    </xf>
    <xf numFmtId="0" fontId="82" fillId="39" borderId="0" xfId="106" applyFont="1" applyFill="1" applyAlignment="1">
      <alignment horizontal="center" vertical="center" wrapText="1"/>
    </xf>
    <xf numFmtId="0" fontId="48" fillId="42" borderId="0" xfId="106" applyFont="1" applyFill="1" applyAlignment="1">
      <alignment horizontal="center" vertical="center" wrapText="1" shrinkToFit="1"/>
    </xf>
    <xf numFmtId="0" fontId="82" fillId="47" borderId="0" xfId="106" applyFont="1" applyFill="1" applyAlignment="1">
      <alignment horizontal="center" vertical="center"/>
    </xf>
    <xf numFmtId="0" fontId="82" fillId="47" borderId="0" xfId="106" applyFont="1" applyFill="1">
      <alignment horizontal="left" vertical="center" wrapText="1" indent="1"/>
    </xf>
    <xf numFmtId="0" fontId="82" fillId="42" borderId="0" xfId="106" applyFont="1" applyFill="1" applyAlignment="1">
      <alignment horizontal="center" vertical="center" wrapText="1" shrinkToFit="1"/>
    </xf>
    <xf numFmtId="0" fontId="48" fillId="42" borderId="27" xfId="106" applyFont="1" applyFill="1" applyBorder="1" applyAlignment="1">
      <alignment horizontal="center" vertical="center" wrapText="1" shrinkToFit="1"/>
    </xf>
    <xf numFmtId="0" fontId="82" fillId="42" borderId="12" xfId="106" applyFont="1" applyFill="1" applyBorder="1" applyAlignment="1">
      <alignment horizontal="center" vertical="center"/>
    </xf>
    <xf numFmtId="14" fontId="50" fillId="0" borderId="0" xfId="61" applyNumberFormat="1" applyFont="1" applyFill="1" applyAlignment="1" applyProtection="1">
      <alignment horizontal="left"/>
    </xf>
    <xf numFmtId="0" fontId="50" fillId="0" borderId="0" xfId="61" applyFont="1" applyFill="1" applyAlignment="1" applyProtection="1"/>
    <xf numFmtId="14" fontId="50" fillId="0" borderId="10" xfId="61" applyNumberFormat="1" applyFont="1" applyBorder="1" applyAlignment="1" applyProtection="1">
      <alignment horizontal="left" wrapText="1"/>
    </xf>
    <xf numFmtId="0" fontId="82" fillId="47" borderId="12" xfId="106" applyFont="1" applyFill="1" applyBorder="1">
      <alignment horizontal="left" vertical="center" wrapText="1" indent="1"/>
    </xf>
    <xf numFmtId="0" fontId="82" fillId="36" borderId="12" xfId="106" applyFont="1" applyFill="1" applyBorder="1">
      <alignment horizontal="left" vertical="center" wrapText="1" indent="1"/>
    </xf>
    <xf numFmtId="0" fontId="82" fillId="39" borderId="44" xfId="106" applyFont="1" applyFill="1" applyBorder="1" applyAlignment="1">
      <alignment horizontal="center" vertical="center" wrapText="1"/>
    </xf>
    <xf numFmtId="0" fontId="82" fillId="39" borderId="12" xfId="106" applyFont="1" applyFill="1" applyBorder="1" applyAlignment="1">
      <alignment horizontal="center" vertical="center" wrapText="1"/>
    </xf>
    <xf numFmtId="0" fontId="82" fillId="39" borderId="43" xfId="106" applyFont="1" applyFill="1" applyBorder="1" applyAlignment="1">
      <alignment horizontal="center" vertical="center" wrapText="1"/>
    </xf>
    <xf numFmtId="0" fontId="82" fillId="39" borderId="29" xfId="106" applyFont="1" applyFill="1" applyBorder="1" applyAlignment="1">
      <alignment horizontal="center" vertical="center" wrapText="1"/>
    </xf>
    <xf numFmtId="0" fontId="82" fillId="39" borderId="42" xfId="106" applyFont="1" applyFill="1" applyBorder="1" applyAlignment="1">
      <alignment horizontal="center" vertical="center" wrapText="1"/>
    </xf>
    <xf numFmtId="0" fontId="82" fillId="39" borderId="27" xfId="106" applyFont="1" applyFill="1" applyBorder="1" applyAlignment="1">
      <alignment horizontal="center" vertical="center" wrapText="1"/>
    </xf>
    <xf numFmtId="0" fontId="82" fillId="39" borderId="14" xfId="106" applyFont="1" applyFill="1" applyBorder="1" applyAlignment="1">
      <alignment horizontal="center" vertical="center" wrapText="1"/>
    </xf>
    <xf numFmtId="0" fontId="82" fillId="39" borderId="27" xfId="106" applyFont="1" applyFill="1" applyBorder="1" applyAlignment="1" applyProtection="1">
      <alignment horizontal="center" vertical="center" wrapText="1"/>
      <protection locked="0"/>
    </xf>
    <xf numFmtId="0" fontId="82" fillId="48" borderId="12" xfId="106" applyFont="1" applyFill="1" applyBorder="1" applyAlignment="1">
      <alignment horizontal="center" vertical="center" wrapText="1"/>
    </xf>
    <xf numFmtId="0" fontId="82" fillId="39" borderId="34" xfId="106" applyFont="1" applyFill="1" applyBorder="1" applyAlignment="1">
      <alignment horizontal="center" vertical="center" wrapText="1"/>
    </xf>
    <xf numFmtId="0" fontId="82" fillId="39" borderId="33" xfId="106" applyFont="1" applyFill="1" applyBorder="1" applyAlignment="1">
      <alignment horizontal="center" vertical="center" wrapText="1"/>
    </xf>
    <xf numFmtId="0" fontId="82" fillId="39" borderId="35" xfId="106" applyFont="1" applyFill="1" applyBorder="1" applyAlignment="1">
      <alignment horizontal="center" vertical="center" wrapText="1"/>
    </xf>
    <xf numFmtId="0" fontId="82" fillId="41" borderId="12" xfId="106" applyFont="1" applyFill="1" applyBorder="1" applyAlignment="1">
      <alignment horizontal="center" vertical="center"/>
    </xf>
    <xf numFmtId="0" fontId="82" fillId="41" borderId="43" xfId="106" applyFont="1" applyFill="1" applyBorder="1" applyAlignment="1">
      <alignment horizontal="center" vertical="center"/>
    </xf>
    <xf numFmtId="0" fontId="82" fillId="41" borderId="44" xfId="106" applyFont="1" applyFill="1" applyBorder="1" applyAlignment="1">
      <alignment horizontal="center" vertical="center"/>
    </xf>
    <xf numFmtId="0" fontId="82" fillId="41" borderId="0" xfId="106" applyFont="1" applyFill="1" applyAlignment="1">
      <alignment horizontal="center" vertical="center"/>
    </xf>
    <xf numFmtId="0" fontId="82" fillId="48" borderId="0" xfId="106" applyFont="1" applyFill="1" applyAlignment="1">
      <alignment horizontal="center" vertical="center" wrapText="1"/>
    </xf>
    <xf numFmtId="0" fontId="82" fillId="41" borderId="14" xfId="106" applyFont="1" applyFill="1" applyBorder="1" applyAlignment="1">
      <alignment horizontal="center" vertical="center"/>
    </xf>
    <xf numFmtId="0" fontId="82" fillId="41" borderId="27" xfId="106" applyFont="1" applyFill="1" applyBorder="1" applyAlignment="1">
      <alignment horizontal="center" vertical="center"/>
    </xf>
    <xf numFmtId="0" fontId="82" fillId="41" borderId="42" xfId="106" applyFont="1" applyFill="1" applyBorder="1" applyAlignment="1">
      <alignment horizontal="center" vertical="center"/>
    </xf>
    <xf numFmtId="0" fontId="82" fillId="41" borderId="23" xfId="106" applyFont="1" applyFill="1" applyBorder="1" applyAlignment="1">
      <alignment horizontal="center" vertical="center"/>
    </xf>
    <xf numFmtId="0" fontId="82" fillId="41" borderId="29" xfId="106" applyFont="1" applyFill="1" applyBorder="1" applyAlignment="1">
      <alignment horizontal="center" vertical="center"/>
    </xf>
    <xf numFmtId="0" fontId="82" fillId="45" borderId="43" xfId="106" applyFont="1" applyFill="1" applyBorder="1">
      <alignment horizontal="left" vertical="center" wrapText="1" indent="1"/>
    </xf>
    <xf numFmtId="0" fontId="48" fillId="45" borderId="27" xfId="106" applyFont="1" applyFill="1" applyBorder="1" applyAlignment="1">
      <alignment horizontal="center" vertical="center" wrapText="1"/>
    </xf>
    <xf numFmtId="0" fontId="48" fillId="45" borderId="0" xfId="106" applyFont="1" applyFill="1" applyAlignment="1">
      <alignment horizontal="center" vertical="center" wrapText="1"/>
    </xf>
    <xf numFmtId="0" fontId="82" fillId="45" borderId="0" xfId="106" applyFont="1" applyFill="1" applyAlignment="1">
      <alignment horizontal="center" vertical="center" wrapText="1"/>
    </xf>
    <xf numFmtId="0" fontId="82" fillId="53" borderId="12" xfId="106" applyFont="1" applyFill="1" applyBorder="1" applyAlignment="1">
      <alignment horizontal="center" vertical="center" wrapText="1"/>
    </xf>
    <xf numFmtId="0" fontId="99" fillId="53" borderId="0" xfId="108" applyFont="1" applyFill="1" applyBorder="1" applyAlignment="1">
      <alignment horizontal="center" vertical="center" wrapText="1"/>
    </xf>
    <xf numFmtId="0" fontId="48" fillId="45" borderId="14" xfId="106" applyFont="1" applyFill="1" applyBorder="1" applyAlignment="1">
      <alignment horizontal="center" vertical="center" wrapText="1"/>
    </xf>
    <xf numFmtId="0" fontId="48" fillId="45" borderId="23" xfId="106" applyFont="1" applyFill="1" applyBorder="1" applyAlignment="1">
      <alignment horizontal="center" vertical="center" wrapText="1"/>
    </xf>
    <xf numFmtId="0" fontId="82" fillId="45" borderId="12" xfId="106" applyFont="1" applyFill="1" applyBorder="1">
      <alignment horizontal="left" vertical="center" wrapText="1" indent="1"/>
    </xf>
    <xf numFmtId="0" fontId="48" fillId="56" borderId="27" xfId="106" applyFont="1" applyFill="1" applyBorder="1" applyAlignment="1">
      <alignment horizontal="center" vertical="center" wrapText="1"/>
    </xf>
    <xf numFmtId="0" fontId="48" fillId="56" borderId="0" xfId="106" applyFont="1" applyFill="1" applyAlignment="1">
      <alignment horizontal="center" vertical="center" wrapText="1"/>
    </xf>
    <xf numFmtId="0" fontId="103" fillId="41" borderId="23" xfId="106" applyFont="1" applyFill="1" applyBorder="1" applyAlignment="1">
      <alignment horizontal="center" vertical="center"/>
    </xf>
    <xf numFmtId="0" fontId="103" fillId="41" borderId="0" xfId="106" applyFont="1" applyFill="1" applyAlignment="1">
      <alignment horizontal="center" vertical="center"/>
    </xf>
    <xf numFmtId="0" fontId="103" fillId="41" borderId="29" xfId="106" applyFont="1" applyFill="1" applyBorder="1" applyAlignment="1">
      <alignment horizontal="center" vertical="center"/>
    </xf>
    <xf numFmtId="0" fontId="82" fillId="45" borderId="23" xfId="106" applyFont="1" applyFill="1" applyBorder="1" applyAlignment="1">
      <alignment horizontal="center" vertical="center" wrapText="1"/>
    </xf>
    <xf numFmtId="0" fontId="48" fillId="48" borderId="27" xfId="106" applyFont="1" applyFill="1" applyBorder="1" applyAlignment="1">
      <alignment horizontal="center" vertical="center" wrapText="1"/>
    </xf>
    <xf numFmtId="0" fontId="48" fillId="56" borderId="42" xfId="106" applyFont="1" applyFill="1" applyBorder="1" applyAlignment="1">
      <alignment horizontal="center" vertical="center" wrapText="1"/>
    </xf>
    <xf numFmtId="0" fontId="48" fillId="56" borderId="29" xfId="106" applyFont="1" applyFill="1" applyBorder="1" applyAlignment="1">
      <alignment horizontal="center" vertical="center" wrapText="1"/>
    </xf>
    <xf numFmtId="0" fontId="82" fillId="56" borderId="29" xfId="106" applyFont="1" applyFill="1" applyBorder="1" applyAlignment="1">
      <alignment horizontal="center" vertical="center" wrapText="1"/>
    </xf>
    <xf numFmtId="0" fontId="82" fillId="56" borderId="44" xfId="106" applyFont="1" applyFill="1" applyBorder="1" applyAlignment="1">
      <alignment horizontal="center" vertical="center" wrapText="1"/>
    </xf>
    <xf numFmtId="49" fontId="82" fillId="34" borderId="29" xfId="106" applyNumberFormat="1" applyFont="1" applyFill="1" applyBorder="1" applyAlignment="1">
      <alignment horizontal="center" vertical="center" wrapText="1"/>
    </xf>
    <xf numFmtId="0" fontId="82" fillId="34" borderId="44" xfId="106" applyFont="1" applyFill="1" applyBorder="1" applyAlignment="1">
      <alignment horizontal="center" vertical="center" wrapText="1"/>
    </xf>
    <xf numFmtId="0" fontId="82" fillId="56" borderId="0" xfId="106" applyFont="1" applyFill="1" applyAlignment="1">
      <alignment horizontal="center" vertical="center" wrapText="1"/>
    </xf>
    <xf numFmtId="0" fontId="82" fillId="45" borderId="23" xfId="106" applyFont="1" applyFill="1" applyBorder="1">
      <alignment horizontal="left" vertical="center" wrapText="1" indent="1"/>
    </xf>
    <xf numFmtId="0" fontId="48" fillId="57" borderId="0" xfId="106" applyFont="1" applyFill="1" applyAlignment="1">
      <alignment horizontal="center" vertical="center" wrapText="1"/>
    </xf>
    <xf numFmtId="0" fontId="82" fillId="57" borderId="0" xfId="106" applyFont="1" applyFill="1" applyAlignment="1">
      <alignment horizontal="center" vertical="center" wrapText="1"/>
    </xf>
    <xf numFmtId="0" fontId="48" fillId="57" borderId="27" xfId="106" applyFont="1" applyFill="1" applyBorder="1" applyAlignment="1">
      <alignment horizontal="center" vertical="center" wrapText="1"/>
    </xf>
    <xf numFmtId="0" fontId="82" fillId="57" borderId="12" xfId="106" applyFont="1" applyFill="1" applyBorder="1" applyAlignment="1">
      <alignment horizontal="center" vertical="center" wrapText="1"/>
    </xf>
    <xf numFmtId="0" fontId="82" fillId="46" borderId="29" xfId="106" applyFont="1" applyFill="1" applyBorder="1" applyAlignment="1">
      <alignment horizontal="center" vertical="center"/>
    </xf>
    <xf numFmtId="0" fontId="82" fillId="46" borderId="29" xfId="106" applyFont="1" applyFill="1" applyBorder="1" applyAlignment="1">
      <alignment horizontal="center" vertical="center" wrapText="1"/>
    </xf>
    <xf numFmtId="0" fontId="82" fillId="46" borderId="44" xfId="106" applyFont="1" applyFill="1" applyBorder="1" applyAlignment="1">
      <alignment horizontal="center" vertical="center" wrapText="1"/>
    </xf>
    <xf numFmtId="0" fontId="48" fillId="47" borderId="27" xfId="106" applyFont="1" applyFill="1" applyBorder="1" applyAlignment="1">
      <alignment horizontal="center" vertical="center"/>
    </xf>
    <xf numFmtId="0" fontId="48" fillId="47" borderId="0" xfId="106" applyFont="1" applyFill="1" applyAlignment="1">
      <alignment horizontal="center" vertical="center"/>
    </xf>
    <xf numFmtId="0" fontId="48" fillId="55" borderId="28" xfId="106" applyFont="1" applyFill="1" applyBorder="1" applyAlignment="1">
      <alignment horizontal="center" vertical="center" wrapText="1"/>
    </xf>
    <xf numFmtId="0" fontId="48" fillId="55" borderId="30" xfId="106" applyFont="1" applyFill="1" applyBorder="1" applyAlignment="1">
      <alignment horizontal="center" vertical="center" wrapText="1"/>
    </xf>
    <xf numFmtId="49" fontId="99" fillId="41" borderId="14" xfId="106" applyNumberFormat="1" applyFont="1" applyFill="1" applyBorder="1" applyAlignment="1">
      <alignment horizontal="left" vertical="center" indent="1"/>
    </xf>
    <xf numFmtId="49" fontId="99" fillId="41" borderId="27" xfId="106" applyNumberFormat="1" applyFont="1" applyFill="1" applyBorder="1" applyAlignment="1">
      <alignment horizontal="left" vertical="center" indent="1"/>
    </xf>
    <xf numFmtId="0" fontId="82" fillId="41" borderId="42" xfId="106" applyFont="1" applyFill="1" applyBorder="1">
      <alignment horizontal="left" vertical="center" wrapText="1" indent="1"/>
    </xf>
    <xf numFmtId="49" fontId="99" fillId="41" borderId="23" xfId="106" applyNumberFormat="1" applyFont="1" applyFill="1" applyBorder="1" applyAlignment="1">
      <alignment horizontal="left" vertical="center" indent="1"/>
    </xf>
    <xf numFmtId="49" fontId="99" fillId="41" borderId="29" xfId="106" applyNumberFormat="1" applyFont="1" applyFill="1" applyBorder="1" applyAlignment="1">
      <alignment horizontal="left" vertical="center" indent="1"/>
    </xf>
    <xf numFmtId="0" fontId="48" fillId="53" borderId="27" xfId="106" applyFont="1" applyFill="1" applyBorder="1" applyAlignment="1">
      <alignment horizontal="center" vertical="center"/>
    </xf>
    <xf numFmtId="0" fontId="48" fillId="46" borderId="42" xfId="106" applyFont="1" applyFill="1" applyBorder="1" applyAlignment="1">
      <alignment horizontal="center" vertical="center"/>
    </xf>
    <xf numFmtId="0" fontId="98" fillId="41" borderId="0" xfId="106" applyFont="1" applyFill="1" applyAlignment="1">
      <alignment horizontal="center" vertical="center"/>
    </xf>
    <xf numFmtId="0" fontId="82" fillId="59" borderId="43" xfId="106" applyFont="1" applyFill="1" applyBorder="1">
      <alignment horizontal="left" vertical="center" wrapText="1" indent="1"/>
    </xf>
    <xf numFmtId="0" fontId="106" fillId="58" borderId="42" xfId="106" applyFont="1" applyFill="1" applyBorder="1" applyAlignment="1">
      <alignment horizontal="center" vertical="center" wrapText="1"/>
    </xf>
    <xf numFmtId="0" fontId="82" fillId="58" borderId="29" xfId="106" applyFont="1" applyFill="1" applyBorder="1">
      <alignment horizontal="left" vertical="center" wrapText="1" indent="1"/>
    </xf>
    <xf numFmtId="0" fontId="82" fillId="58" borderId="44" xfId="106" applyFont="1" applyFill="1" applyBorder="1">
      <alignment horizontal="left" vertical="center" wrapText="1" indent="1"/>
    </xf>
    <xf numFmtId="0" fontId="48" fillId="36" borderId="27" xfId="106" applyFont="1" applyFill="1" applyBorder="1" applyAlignment="1">
      <alignment horizontal="center" vertical="center"/>
    </xf>
    <xf numFmtId="49" fontId="99" fillId="41" borderId="0" xfId="106" applyNumberFormat="1" applyFont="1" applyFill="1" applyAlignment="1">
      <alignment horizontal="left" vertical="center" indent="1"/>
    </xf>
    <xf numFmtId="0" fontId="82" fillId="55" borderId="30" xfId="106" applyFont="1" applyFill="1" applyBorder="1" applyAlignment="1">
      <alignment horizontal="center" vertical="center" wrapText="1"/>
    </xf>
    <xf numFmtId="0" fontId="82" fillId="55" borderId="37" xfId="106" applyFont="1" applyFill="1" applyBorder="1">
      <alignment horizontal="left" vertical="center" wrapText="1" indent="1"/>
    </xf>
    <xf numFmtId="0" fontId="82" fillId="0" borderId="37" xfId="106" applyFont="1" applyBorder="1">
      <alignment horizontal="left" vertical="center" wrapText="1" indent="1"/>
    </xf>
    <xf numFmtId="0" fontId="82" fillId="41" borderId="29" xfId="106" applyFont="1" applyFill="1" applyBorder="1" applyAlignment="1">
      <alignment horizontal="center" vertical="center" wrapText="1"/>
    </xf>
    <xf numFmtId="0" fontId="82" fillId="53" borderId="14" xfId="106" applyFont="1" applyFill="1" applyBorder="1" applyAlignment="1">
      <alignment horizontal="left" vertical="center"/>
    </xf>
    <xf numFmtId="0" fontId="92" fillId="53" borderId="27" xfId="106" applyFont="1" applyFill="1" applyBorder="1" applyAlignment="1">
      <alignment horizontal="left" vertical="center"/>
    </xf>
    <xf numFmtId="0" fontId="82" fillId="53" borderId="27" xfId="106" applyFont="1" applyFill="1" applyBorder="1" applyAlignment="1">
      <alignment horizontal="left" vertical="center"/>
    </xf>
    <xf numFmtId="0" fontId="82" fillId="53" borderId="42" xfId="106" applyFont="1" applyFill="1" applyBorder="1" applyAlignment="1">
      <alignment horizontal="left" vertical="center"/>
    </xf>
    <xf numFmtId="0" fontId="82" fillId="53" borderId="23" xfId="106" applyFont="1" applyFill="1" applyBorder="1" applyAlignment="1">
      <alignment horizontal="left" vertical="center"/>
    </xf>
    <xf numFmtId="0" fontId="102" fillId="53" borderId="0" xfId="106" applyFont="1" applyFill="1" applyAlignment="1">
      <alignment horizontal="left" vertical="center"/>
    </xf>
    <xf numFmtId="0" fontId="92" fillId="53" borderId="0" xfId="106" applyFont="1" applyFill="1" applyAlignment="1">
      <alignment horizontal="center" vertical="center"/>
    </xf>
    <xf numFmtId="0" fontId="82" fillId="53" borderId="29" xfId="106" applyFont="1" applyFill="1" applyBorder="1" applyAlignment="1">
      <alignment horizontal="left" vertical="center"/>
    </xf>
    <xf numFmtId="0" fontId="82" fillId="41" borderId="49" xfId="106" applyFont="1" applyFill="1" applyBorder="1" applyAlignment="1">
      <alignment horizontal="left" vertical="center"/>
    </xf>
    <xf numFmtId="0" fontId="102" fillId="41" borderId="11" xfId="106" applyFont="1" applyFill="1" applyBorder="1" applyAlignment="1">
      <alignment horizontal="left" vertical="center"/>
    </xf>
    <xf numFmtId="0" fontId="82" fillId="41" borderId="50" xfId="106" applyFont="1" applyFill="1" applyBorder="1" applyAlignment="1">
      <alignment horizontal="left" vertical="center"/>
    </xf>
    <xf numFmtId="0" fontId="92" fillId="41" borderId="43" xfId="106" applyFont="1" applyFill="1" applyBorder="1" applyAlignment="1">
      <alignment horizontal="center" vertical="center"/>
    </xf>
    <xf numFmtId="0" fontId="92" fillId="41" borderId="12" xfId="106" applyFont="1" applyFill="1" applyBorder="1" applyAlignment="1">
      <alignment horizontal="center" vertical="center"/>
    </xf>
    <xf numFmtId="0" fontId="92" fillId="41" borderId="44" xfId="106" applyFont="1" applyFill="1" applyBorder="1" applyAlignment="1">
      <alignment horizontal="center" vertical="center"/>
    </xf>
    <xf numFmtId="0" fontId="48" fillId="55" borderId="14" xfId="106" applyFont="1" applyFill="1" applyBorder="1" applyAlignment="1">
      <alignment horizontal="center" vertical="center" wrapText="1"/>
    </xf>
    <xf numFmtId="0" fontId="48" fillId="55" borderId="23" xfId="106" applyFont="1" applyFill="1" applyBorder="1" applyAlignment="1">
      <alignment horizontal="center" vertical="center" wrapText="1"/>
    </xf>
    <xf numFmtId="0" fontId="82" fillId="55" borderId="23" xfId="106" applyFont="1" applyFill="1" applyBorder="1" applyAlignment="1">
      <alignment horizontal="center" vertical="center" wrapText="1"/>
    </xf>
    <xf numFmtId="0" fontId="82" fillId="55" borderId="43" xfId="106" applyFont="1" applyFill="1" applyBorder="1">
      <alignment horizontal="left" vertical="center" wrapText="1" indent="1"/>
    </xf>
    <xf numFmtId="0" fontId="48" fillId="36" borderId="0" xfId="106" applyFont="1" applyFill="1" applyAlignment="1">
      <alignment horizontal="center" vertical="center"/>
    </xf>
    <xf numFmtId="0" fontId="82" fillId="36" borderId="0" xfId="106" applyFont="1" applyFill="1">
      <alignment horizontal="left" vertical="center" wrapText="1" indent="1"/>
    </xf>
    <xf numFmtId="0" fontId="92" fillId="34" borderId="29" xfId="106" applyFont="1" applyFill="1" applyBorder="1" applyAlignment="1">
      <alignment horizontal="center" vertical="center" wrapText="1"/>
    </xf>
    <xf numFmtId="0" fontId="92" fillId="34" borderId="42" xfId="106" applyFont="1" applyFill="1" applyBorder="1" applyAlignment="1">
      <alignment horizontal="center" vertical="center" wrapText="1"/>
    </xf>
    <xf numFmtId="0" fontId="82" fillId="60" borderId="0" xfId="106" applyFont="1" applyFill="1" applyAlignment="1">
      <alignment horizontal="center" vertical="center"/>
    </xf>
    <xf numFmtId="0" fontId="99" fillId="60" borderId="0" xfId="108" applyFont="1" applyFill="1" applyBorder="1" applyAlignment="1">
      <alignment horizontal="center" vertical="center"/>
    </xf>
    <xf numFmtId="0" fontId="105" fillId="59" borderId="14" xfId="106" applyFont="1" applyFill="1" applyBorder="1" applyAlignment="1">
      <alignment horizontal="center" vertical="center" wrapText="1"/>
    </xf>
    <xf numFmtId="0" fontId="48" fillId="60" borderId="27" xfId="108" applyFont="1" applyFill="1" applyBorder="1" applyAlignment="1">
      <alignment horizontal="center" vertical="center"/>
    </xf>
    <xf numFmtId="0" fontId="105" fillId="59" borderId="23" xfId="106" applyFont="1" applyFill="1" applyBorder="1" applyAlignment="1">
      <alignment horizontal="center" vertical="center" wrapText="1"/>
    </xf>
    <xf numFmtId="0" fontId="82" fillId="59" borderId="23" xfId="106" applyFont="1" applyFill="1" applyBorder="1" applyAlignment="1">
      <alignment horizontal="center" vertical="center" wrapText="1"/>
    </xf>
    <xf numFmtId="0" fontId="82" fillId="60" borderId="12" xfId="106" applyFont="1" applyFill="1" applyBorder="1" applyAlignment="1">
      <alignment horizontal="center" vertical="center"/>
    </xf>
    <xf numFmtId="0" fontId="82" fillId="53" borderId="0" xfId="106" applyFont="1" applyFill="1" applyAlignment="1">
      <alignment horizontal="center" vertical="center"/>
    </xf>
    <xf numFmtId="0" fontId="89" fillId="35" borderId="12" xfId="106" applyFont="1" applyFill="1" applyBorder="1" applyAlignment="1">
      <alignment horizontal="left" vertical="center" indent="1" shrinkToFit="1"/>
    </xf>
    <xf numFmtId="0" fontId="52" fillId="0" borderId="21" xfId="0" applyFont="1" applyBorder="1" applyAlignment="1">
      <alignment horizontal="center" vertical="center" wrapText="1" readingOrder="1"/>
    </xf>
    <xf numFmtId="0" fontId="52" fillId="0" borderId="11" xfId="0" applyFont="1" applyBorder="1" applyAlignment="1">
      <alignment horizontal="center" vertical="center" wrapText="1" readingOrder="1"/>
    </xf>
    <xf numFmtId="0" fontId="52" fillId="0" borderId="22" xfId="0" applyFont="1" applyBorder="1" applyAlignment="1">
      <alignment horizontal="center" vertical="center" wrapText="1" readingOrder="1"/>
    </xf>
    <xf numFmtId="0" fontId="52" fillId="0" borderId="18" xfId="0" applyFont="1" applyBorder="1" applyAlignment="1">
      <alignment horizontal="center" vertical="center" wrapText="1" readingOrder="1"/>
    </xf>
    <xf numFmtId="0" fontId="52" fillId="0" borderId="0" xfId="0" applyFont="1" applyAlignment="1">
      <alignment horizontal="center" vertical="center" wrapText="1" readingOrder="1"/>
    </xf>
    <xf numFmtId="0" fontId="52" fillId="0" borderId="15" xfId="0" applyFont="1" applyBorder="1" applyAlignment="1">
      <alignment horizontal="center" vertical="center" wrapText="1" readingOrder="1"/>
    </xf>
    <xf numFmtId="0" fontId="52" fillId="0" borderId="19" xfId="0" applyFont="1" applyBorder="1" applyAlignment="1">
      <alignment horizontal="center" vertical="center" wrapText="1" readingOrder="1"/>
    </xf>
    <xf numFmtId="0" fontId="52" fillId="0" borderId="10" xfId="0" applyFont="1" applyBorder="1" applyAlignment="1">
      <alignment horizontal="center" vertical="center" wrapText="1" readingOrder="1"/>
    </xf>
    <xf numFmtId="0" fontId="52" fillId="0" borderId="16" xfId="0" applyFont="1" applyBorder="1" applyAlignment="1">
      <alignment horizontal="center" vertical="center" wrapText="1" readingOrder="1"/>
    </xf>
    <xf numFmtId="0" fontId="85" fillId="0" borderId="0" xfId="61" applyFont="1" applyFill="1" applyBorder="1" applyAlignment="1" applyProtection="1">
      <alignment horizontal="left" vertical="center"/>
    </xf>
    <xf numFmtId="0" fontId="11" fillId="25" borderId="0" xfId="0" applyFont="1" applyFill="1" applyAlignment="1">
      <alignment horizontal="center" vertical="center"/>
    </xf>
    <xf numFmtId="0" fontId="0" fillId="0" borderId="0" xfId="0" applyAlignment="1">
      <alignment horizontal="center" vertical="center"/>
    </xf>
    <xf numFmtId="0" fontId="49" fillId="0" borderId="0" xfId="0" applyFont="1" applyAlignment="1">
      <alignment horizontal="center" vertical="center"/>
    </xf>
    <xf numFmtId="0" fontId="85" fillId="0" borderId="0" xfId="61" applyFont="1" applyBorder="1" applyAlignment="1" applyProtection="1">
      <alignment horizontal="left" vertical="center"/>
    </xf>
    <xf numFmtId="0" fontId="13" fillId="0" borderId="0" xfId="61" applyBorder="1" applyAlignment="1" applyProtection="1">
      <alignment horizontal="left" vertical="center"/>
    </xf>
    <xf numFmtId="44" fontId="21" fillId="26" borderId="21" xfId="52" applyFont="1" applyFill="1" applyBorder="1" applyAlignment="1">
      <alignment horizontal="center" vertical="center"/>
    </xf>
    <xf numFmtId="44" fontId="21" fillId="26" borderId="11" xfId="52" applyFont="1" applyFill="1" applyBorder="1" applyAlignment="1">
      <alignment horizontal="center" vertical="center"/>
    </xf>
    <xf numFmtId="44" fontId="21" fillId="26" borderId="22" xfId="52" applyFont="1" applyFill="1" applyBorder="1" applyAlignment="1">
      <alignment horizontal="center" vertical="center"/>
    </xf>
    <xf numFmtId="44" fontId="21" fillId="26" borderId="18" xfId="52" applyFont="1" applyFill="1" applyBorder="1" applyAlignment="1">
      <alignment horizontal="center" vertical="center"/>
    </xf>
    <xf numFmtId="44" fontId="21" fillId="26" borderId="0" xfId="52" applyFont="1" applyFill="1" applyBorder="1" applyAlignment="1">
      <alignment horizontal="center" vertical="center"/>
    </xf>
    <xf numFmtId="44" fontId="21" fillId="26" borderId="15" xfId="52" applyFont="1" applyFill="1" applyBorder="1" applyAlignment="1">
      <alignment horizontal="center" vertical="center"/>
    </xf>
    <xf numFmtId="44" fontId="21" fillId="26" borderId="19" xfId="52" applyFont="1" applyFill="1" applyBorder="1" applyAlignment="1">
      <alignment horizontal="center" vertical="center"/>
    </xf>
    <xf numFmtId="44" fontId="21" fillId="26" borderId="10" xfId="52" applyFont="1" applyFill="1" applyBorder="1" applyAlignment="1">
      <alignment horizontal="center" vertical="center"/>
    </xf>
    <xf numFmtId="44" fontId="21" fillId="26" borderId="16" xfId="52" applyFont="1" applyFill="1" applyBorder="1" applyAlignment="1">
      <alignment horizontal="center" vertical="center"/>
    </xf>
    <xf numFmtId="0" fontId="11" fillId="25" borderId="0" xfId="0" applyFont="1" applyFill="1" applyAlignment="1">
      <alignment horizontal="center" vertical="center" wrapText="1"/>
    </xf>
    <xf numFmtId="0" fontId="22" fillId="25" borderId="0" xfId="61" applyFont="1" applyFill="1" applyBorder="1" applyAlignment="1" applyProtection="1">
      <alignment horizontal="center" vertical="center"/>
    </xf>
    <xf numFmtId="0" fontId="20" fillId="25" borderId="0" xfId="0" applyFont="1" applyFill="1" applyAlignment="1">
      <alignment horizontal="center" vertical="center"/>
    </xf>
    <xf numFmtId="49" fontId="85" fillId="25" borderId="0" xfId="61" applyNumberFormat="1" applyFont="1" applyFill="1" applyAlignment="1" applyProtection="1">
      <alignment horizontal="left" vertical="center"/>
    </xf>
    <xf numFmtId="0" fontId="108" fillId="0" borderId="28" xfId="106" applyFont="1" applyBorder="1" applyAlignment="1">
      <alignment horizontal="center" vertical="center" wrapText="1"/>
    </xf>
    <xf numFmtId="0" fontId="108" fillId="0" borderId="37" xfId="106" applyFont="1" applyBorder="1" applyAlignment="1">
      <alignment horizontal="center" vertical="center" wrapText="1"/>
    </xf>
    <xf numFmtId="0" fontId="100" fillId="0" borderId="12" xfId="112" applyFont="1" applyBorder="1" applyAlignment="1">
      <alignment horizontal="center" vertical="center" wrapText="1"/>
    </xf>
    <xf numFmtId="0" fontId="100" fillId="0" borderId="0" xfId="112" applyFont="1" applyAlignment="1">
      <alignment horizontal="center" vertical="center" wrapText="1"/>
    </xf>
    <xf numFmtId="169" fontId="101" fillId="44" borderId="33" xfId="109" applyFont="1" applyFill="1" applyBorder="1" applyAlignment="1">
      <alignment horizontal="center" vertical="center" wrapText="1"/>
    </xf>
    <xf numFmtId="169" fontId="101" fillId="44" borderId="34" xfId="109" applyFont="1" applyFill="1" applyBorder="1" applyAlignment="1">
      <alignment horizontal="center" vertical="center" wrapText="1"/>
    </xf>
    <xf numFmtId="169" fontId="101" fillId="44" borderId="35" xfId="109" applyFont="1" applyFill="1" applyBorder="1" applyAlignment="1">
      <alignment horizontal="center" vertical="center" wrapText="1"/>
    </xf>
    <xf numFmtId="0" fontId="56" fillId="32" borderId="0" xfId="0" quotePrefix="1" applyFont="1" applyFill="1" applyAlignment="1">
      <alignment horizontal="center" wrapText="1"/>
    </xf>
    <xf numFmtId="0" fontId="0" fillId="0" borderId="0" xfId="0" applyAlignment="1">
      <alignment horizontal="center" wrapText="1"/>
    </xf>
    <xf numFmtId="0" fontId="18" fillId="32" borderId="0" xfId="0" applyFont="1" applyFill="1" applyAlignment="1">
      <alignment horizontal="left" wrapText="1"/>
    </xf>
    <xf numFmtId="0" fontId="0" fillId="0" borderId="0" xfId="0" applyAlignment="1">
      <alignment horizontal="left" wrapText="1"/>
    </xf>
    <xf numFmtId="0" fontId="65" fillId="24" borderId="0" xfId="0" applyFont="1" applyFill="1" applyAlignment="1">
      <alignment horizontal="center"/>
    </xf>
    <xf numFmtId="0" fontId="0" fillId="0" borderId="0" xfId="0" applyAlignment="1">
      <alignment horizontal="center"/>
    </xf>
    <xf numFmtId="0" fontId="65" fillId="0" borderId="0" xfId="0" applyFont="1" applyAlignment="1">
      <alignment horizontal="center"/>
    </xf>
    <xf numFmtId="0" fontId="20" fillId="35" borderId="0" xfId="0" applyFont="1" applyFill="1" applyAlignment="1">
      <alignment horizontal="center" wrapText="1"/>
    </xf>
    <xf numFmtId="0" fontId="62" fillId="29" borderId="0" xfId="0" applyFont="1" applyFill="1" applyAlignment="1">
      <alignment horizontal="left"/>
    </xf>
    <xf numFmtId="49" fontId="50" fillId="0" borderId="0" xfId="61" applyNumberFormat="1" applyFont="1" applyFill="1" applyAlignment="1" applyProtection="1">
      <alignment horizontal="left"/>
    </xf>
    <xf numFmtId="49" fontId="15" fillId="0" borderId="0" xfId="0" quotePrefix="1" applyNumberFormat="1" applyFont="1" applyBorder="1" applyAlignment="1">
      <alignment wrapText="1"/>
    </xf>
    <xf numFmtId="49" fontId="15" fillId="0" borderId="0" xfId="0" applyNumberFormat="1" applyFont="1" applyBorder="1" applyAlignment="1">
      <alignment wrapText="1"/>
    </xf>
    <xf numFmtId="0" fontId="48" fillId="29" borderId="42" xfId="106" applyFont="1" applyFill="1" applyBorder="1" applyAlignment="1">
      <alignment horizontal="center" vertical="center" wrapText="1"/>
    </xf>
    <xf numFmtId="0" fontId="48" fillId="45" borderId="0" xfId="106" applyFont="1" applyFill="1" applyBorder="1" applyAlignment="1">
      <alignment horizontal="center" vertical="center" wrapText="1"/>
    </xf>
    <xf numFmtId="0" fontId="48" fillId="47" borderId="0" xfId="106" applyFont="1" applyFill="1" applyBorder="1" applyAlignment="1">
      <alignment horizontal="center" vertical="center"/>
    </xf>
    <xf numFmtId="0" fontId="82" fillId="53" borderId="0" xfId="106" applyFont="1" applyFill="1" applyBorder="1" applyAlignment="1">
      <alignment horizontal="center" vertical="center"/>
    </xf>
    <xf numFmtId="0" fontId="48" fillId="29" borderId="29" xfId="106" applyFont="1" applyFill="1" applyBorder="1" applyAlignment="1">
      <alignment horizontal="center" vertical="center" wrapText="1"/>
    </xf>
    <xf numFmtId="0" fontId="82" fillId="45" borderId="0" xfId="106" applyFont="1" applyFill="1" applyBorder="1" applyAlignment="1">
      <alignment horizontal="center" vertical="center" wrapText="1"/>
    </xf>
    <xf numFmtId="0" fontId="82" fillId="47" borderId="0" xfId="106" applyFont="1" applyFill="1" applyBorder="1">
      <alignment horizontal="left" vertical="center" wrapText="1" indent="1"/>
    </xf>
    <xf numFmtId="0" fontId="82" fillId="29" borderId="29" xfId="106" applyFont="1" applyFill="1" applyBorder="1" applyAlignment="1">
      <alignment horizontal="center" vertical="center" wrapText="1"/>
    </xf>
    <xf numFmtId="0" fontId="82" fillId="29" borderId="44" xfId="106" applyFont="1" applyFill="1" applyBorder="1" applyAlignment="1">
      <alignment horizontal="center" vertical="center" wrapText="1"/>
    </xf>
  </cellXfs>
  <cellStyles count="130">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20% - Akzent1" xfId="7" xr:uid="{00000000-0005-0000-0000-000006000000}"/>
    <cellStyle name="20% - Akzent2" xfId="8" xr:uid="{00000000-0005-0000-0000-000007000000}"/>
    <cellStyle name="20% - Akzent3" xfId="9" xr:uid="{00000000-0005-0000-0000-000008000000}"/>
    <cellStyle name="20% - Akzent4" xfId="10" xr:uid="{00000000-0005-0000-0000-000009000000}"/>
    <cellStyle name="20% - Akzent5" xfId="11" xr:uid="{00000000-0005-0000-0000-00000A000000}"/>
    <cellStyle name="20% - Akzent6" xfId="12" xr:uid="{00000000-0005-0000-0000-00000B000000}"/>
    <cellStyle name="40% - Accent1 2" xfId="13" xr:uid="{00000000-0005-0000-0000-00000C000000}"/>
    <cellStyle name="40% - Accent2 2" xfId="14" xr:uid="{00000000-0005-0000-0000-00000D000000}"/>
    <cellStyle name="40% - Accent3 2" xfId="15" xr:uid="{00000000-0005-0000-0000-00000E000000}"/>
    <cellStyle name="40% - Accent4 2" xfId="16" xr:uid="{00000000-0005-0000-0000-00000F000000}"/>
    <cellStyle name="40% - Accent5 2" xfId="17" xr:uid="{00000000-0005-0000-0000-000010000000}"/>
    <cellStyle name="40% - Accent6 2" xfId="18" xr:uid="{00000000-0005-0000-0000-000011000000}"/>
    <cellStyle name="40% - Akzent1" xfId="19" xr:uid="{00000000-0005-0000-0000-000012000000}"/>
    <cellStyle name="40% - Akzent2" xfId="20" xr:uid="{00000000-0005-0000-0000-000013000000}"/>
    <cellStyle name="40% - Akzent3" xfId="21" xr:uid="{00000000-0005-0000-0000-000014000000}"/>
    <cellStyle name="40% - Akzent4" xfId="22" xr:uid="{00000000-0005-0000-0000-000015000000}"/>
    <cellStyle name="40% - Akzent5" xfId="23" xr:uid="{00000000-0005-0000-0000-000016000000}"/>
    <cellStyle name="40% - Akzent6" xfId="24" xr:uid="{00000000-0005-0000-0000-000017000000}"/>
    <cellStyle name="60% - Accent1 2" xfId="25" xr:uid="{00000000-0005-0000-0000-000018000000}"/>
    <cellStyle name="60% - Accent2 2" xfId="26" xr:uid="{00000000-0005-0000-0000-000019000000}"/>
    <cellStyle name="60% - Accent3 2" xfId="27" xr:uid="{00000000-0005-0000-0000-00001A000000}"/>
    <cellStyle name="60% - Accent4 2" xfId="28" xr:uid="{00000000-0005-0000-0000-00001B000000}"/>
    <cellStyle name="60% - Accent5 2" xfId="29" xr:uid="{00000000-0005-0000-0000-00001C000000}"/>
    <cellStyle name="60% - Accent6 2" xfId="30" xr:uid="{00000000-0005-0000-0000-00001D000000}"/>
    <cellStyle name="60% - Akzent1" xfId="31" xr:uid="{00000000-0005-0000-0000-00001E000000}"/>
    <cellStyle name="60% - Akzent2" xfId="32" xr:uid="{00000000-0005-0000-0000-00001F000000}"/>
    <cellStyle name="60% - Akzent3" xfId="33" xr:uid="{00000000-0005-0000-0000-000020000000}"/>
    <cellStyle name="60% - Akzent4" xfId="34" xr:uid="{00000000-0005-0000-0000-000021000000}"/>
    <cellStyle name="60% - Akzent5" xfId="35" xr:uid="{00000000-0005-0000-0000-000022000000}"/>
    <cellStyle name="60% - Akzent6" xfId="36" xr:uid="{00000000-0005-0000-0000-000023000000}"/>
    <cellStyle name="Accent1 2" xfId="37" xr:uid="{00000000-0005-0000-0000-000024000000}"/>
    <cellStyle name="Accent2 2" xfId="38" xr:uid="{00000000-0005-0000-0000-000025000000}"/>
    <cellStyle name="Accent3 2" xfId="39" xr:uid="{00000000-0005-0000-0000-000026000000}"/>
    <cellStyle name="Accent4 2" xfId="40" xr:uid="{00000000-0005-0000-0000-000027000000}"/>
    <cellStyle name="Accent5 2" xfId="41" xr:uid="{00000000-0005-0000-0000-000028000000}"/>
    <cellStyle name="Accent6 2" xfId="42" xr:uid="{00000000-0005-0000-0000-000029000000}"/>
    <cellStyle name="Akzent1" xfId="43" xr:uid="{00000000-0005-0000-0000-00002A000000}"/>
    <cellStyle name="Akzent2" xfId="44" xr:uid="{00000000-0005-0000-0000-00002B000000}"/>
    <cellStyle name="Akzent3" xfId="45" xr:uid="{00000000-0005-0000-0000-00002C000000}"/>
    <cellStyle name="Akzent4" xfId="46" xr:uid="{00000000-0005-0000-0000-00002D000000}"/>
    <cellStyle name="Akzent5" xfId="47" xr:uid="{00000000-0005-0000-0000-00002E000000}"/>
    <cellStyle name="Akzent6" xfId="48" xr:uid="{00000000-0005-0000-0000-00002F000000}"/>
    <cellStyle name="Bad 2" xfId="49" xr:uid="{00000000-0005-0000-0000-000030000000}"/>
    <cellStyle name="Bad 3" xfId="96" xr:uid="{00000000-0005-0000-0000-000031000000}"/>
    <cellStyle name="Break" xfId="108" xr:uid="{00000000-0005-0000-0000-000032000000}"/>
    <cellStyle name="Calculation 2" xfId="50" xr:uid="{00000000-0005-0000-0000-000033000000}"/>
    <cellStyle name="Check Cell 2" xfId="51" xr:uid="{00000000-0005-0000-0000-000034000000}"/>
    <cellStyle name="Currency" xfId="52" builtinId="4"/>
    <cellStyle name="Euro" xfId="53" xr:uid="{00000000-0005-0000-0000-000036000000}"/>
    <cellStyle name="Explanatory Text 2" xfId="54" xr:uid="{00000000-0005-0000-0000-000037000000}"/>
    <cellStyle name="Good 2" xfId="55" xr:uid="{00000000-0005-0000-0000-000038000000}"/>
    <cellStyle name="Gut" xfId="56" xr:uid="{00000000-0005-0000-0000-000039000000}"/>
    <cellStyle name="Heading 1 2" xfId="57" xr:uid="{00000000-0005-0000-0000-00003A000000}"/>
    <cellStyle name="Heading 1 3" xfId="111" xr:uid="{00000000-0005-0000-0000-00003B000000}"/>
    <cellStyle name="Heading 2 2" xfId="58" xr:uid="{00000000-0005-0000-0000-00003C000000}"/>
    <cellStyle name="Heading 2 3" xfId="110" xr:uid="{00000000-0005-0000-0000-00003D000000}"/>
    <cellStyle name="Heading 3 2" xfId="59" xr:uid="{00000000-0005-0000-0000-00003E000000}"/>
    <cellStyle name="Heading 3 3" xfId="109" xr:uid="{00000000-0005-0000-0000-00003F000000}"/>
    <cellStyle name="Heading 4 2" xfId="60" xr:uid="{00000000-0005-0000-0000-000040000000}"/>
    <cellStyle name="Hyperlink" xfId="61" builtinId="8"/>
    <cellStyle name="Hyperlink 2" xfId="62" xr:uid="{00000000-0005-0000-0000-000042000000}"/>
    <cellStyle name="Hyperlink 2 2" xfId="63" xr:uid="{00000000-0005-0000-0000-000043000000}"/>
    <cellStyle name="Hyperlink 2 2 2" xfId="94" xr:uid="{00000000-0005-0000-0000-000044000000}"/>
    <cellStyle name="Hyperlink 2 3" xfId="91" xr:uid="{00000000-0005-0000-0000-000045000000}"/>
    <cellStyle name="Hyperlink 2_11-07-2485-00-0000-wg-tentative-agenda-november-2007 (2)" xfId="64" xr:uid="{00000000-0005-0000-0000-000046000000}"/>
    <cellStyle name="Hyperlink 3" xfId="90" xr:uid="{00000000-0005-0000-0000-000047000000}"/>
    <cellStyle name="Input 2" xfId="65" xr:uid="{00000000-0005-0000-0000-000048000000}"/>
    <cellStyle name="Linked Cell 2" xfId="66" xr:uid="{00000000-0005-0000-0000-000049000000}"/>
    <cellStyle name="Neutral 2" xfId="67" xr:uid="{00000000-0005-0000-0000-00004A000000}"/>
    <cellStyle name="Normal" xfId="0" builtinId="0"/>
    <cellStyle name="Normal 10" xfId="129" xr:uid="{0E3B9948-3E29-4509-BB12-106BD3705D20}"/>
    <cellStyle name="Normal 2" xfId="68" xr:uid="{00000000-0005-0000-0000-00004C000000}"/>
    <cellStyle name="Normal 2 2" xfId="69" xr:uid="{00000000-0005-0000-0000-00004D000000}"/>
    <cellStyle name="Normal 2 2 2" xfId="92" xr:uid="{00000000-0005-0000-0000-00004E000000}"/>
    <cellStyle name="Normal 2 2 3" xfId="104" xr:uid="{00000000-0005-0000-0000-00004F000000}"/>
    <cellStyle name="Normal 2 2 3 2" xfId="125" xr:uid="{B2CD437B-6537-47A1-A137-95CD198B80D9}"/>
    <cellStyle name="Normal 2 2 4" xfId="105" xr:uid="{00000000-0005-0000-0000-000050000000}"/>
    <cellStyle name="Normal 2 2 4 2" xfId="126" xr:uid="{B94FAC06-7D20-40FD-9CC9-AED58E3703F8}"/>
    <cellStyle name="Normal 2 3" xfId="87" xr:uid="{00000000-0005-0000-0000-000051000000}"/>
    <cellStyle name="Normal 2_11-07-2211-00-0000-wg-tentative-agenda-september-2007" xfId="70" xr:uid="{00000000-0005-0000-0000-000052000000}"/>
    <cellStyle name="Normal 3" xfId="71" xr:uid="{00000000-0005-0000-0000-000053000000}"/>
    <cellStyle name="Normal 3 10" xfId="114" xr:uid="{AC7DE3BF-698E-4199-A3AA-A534D7527445}"/>
    <cellStyle name="Normal 3 2" xfId="72" xr:uid="{00000000-0005-0000-0000-000054000000}"/>
    <cellStyle name="Normal 3 3" xfId="89" xr:uid="{00000000-0005-0000-0000-000055000000}"/>
    <cellStyle name="Normal 3 3 2" xfId="116" xr:uid="{F27D8AB1-0100-463D-9745-AED0943BD475}"/>
    <cellStyle name="Normal 3 4" xfId="93" xr:uid="{00000000-0005-0000-0000-000056000000}"/>
    <cellStyle name="Normal 3 4 2" xfId="117" xr:uid="{2E719C6A-D79E-4383-A9D0-829521E85D3D}"/>
    <cellStyle name="Normal 3 5" xfId="97" xr:uid="{00000000-0005-0000-0000-000057000000}"/>
    <cellStyle name="Normal 3 5 2" xfId="118" xr:uid="{532D20C9-06F6-4BBF-8348-9327588BE3FA}"/>
    <cellStyle name="Normal 3 6" xfId="98" xr:uid="{00000000-0005-0000-0000-000058000000}"/>
    <cellStyle name="Normal 3 6 2" xfId="119" xr:uid="{72247A26-6063-4D6D-A44D-0AD157F29D6C}"/>
    <cellStyle name="Normal 3 7" xfId="99" xr:uid="{00000000-0005-0000-0000-000059000000}"/>
    <cellStyle name="Normal 3 7 2" xfId="120" xr:uid="{8822DCBF-2987-41ED-A9D5-CD7AA6395E81}"/>
    <cellStyle name="Normal 3 8" xfId="101" xr:uid="{00000000-0005-0000-0000-00005A000000}"/>
    <cellStyle name="Normal 3 8 2" xfId="122" xr:uid="{35249C91-2E54-42E3-93C5-B9913DDFD17B}"/>
    <cellStyle name="Normal 3 9" xfId="102" xr:uid="{00000000-0005-0000-0000-00005B000000}"/>
    <cellStyle name="Normal 3 9 2" xfId="123" xr:uid="{A32EE6E5-9128-47F2-94D8-4F093CE53484}"/>
    <cellStyle name="Normal 4" xfId="88" xr:uid="{00000000-0005-0000-0000-00005C000000}"/>
    <cellStyle name="Normal 5" xfId="100" xr:uid="{00000000-0005-0000-0000-00005D000000}"/>
    <cellStyle name="Normal 5 2" xfId="121" xr:uid="{1ADE5B71-0DD9-4879-AB8D-1FEAEBC5B161}"/>
    <cellStyle name="Normal 6" xfId="103" xr:uid="{00000000-0005-0000-0000-00005E000000}"/>
    <cellStyle name="Normal 6 2" xfId="124" xr:uid="{DF3A2A53-1B77-43AE-81CA-4854608B80C7}"/>
    <cellStyle name="Normal 7" xfId="106" xr:uid="{00000000-0005-0000-0000-00005F000000}"/>
    <cellStyle name="Normal 8" xfId="113" xr:uid="{4044FC06-BAAF-4646-B880-30270E378473}"/>
    <cellStyle name="Normal 8 2" xfId="127" xr:uid="{7A061788-0F8F-4FCE-808A-B7C1C83D4EED}"/>
    <cellStyle name="Normal 9" xfId="128" xr:uid="{5E0CE260-FEC7-4067-B12F-78F542AE9939}"/>
    <cellStyle name="Note 2" xfId="73" xr:uid="{00000000-0005-0000-0000-000060000000}"/>
    <cellStyle name="Note 2 2" xfId="115" xr:uid="{97E9FADA-D96A-4A09-98D7-B72049D3CC2D}"/>
    <cellStyle name="Note 3" xfId="95" xr:uid="{00000000-0005-0000-0000-000061000000}"/>
    <cellStyle name="Notiz" xfId="74" xr:uid="{00000000-0005-0000-0000-000062000000}"/>
    <cellStyle name="Output 2" xfId="75" xr:uid="{00000000-0005-0000-0000-000063000000}"/>
    <cellStyle name="Schlecht" xfId="76" xr:uid="{00000000-0005-0000-0000-000064000000}"/>
    <cellStyle name="Time" xfId="107" xr:uid="{00000000-0005-0000-0000-000065000000}"/>
    <cellStyle name="Title 2" xfId="77" xr:uid="{00000000-0005-0000-0000-000066000000}"/>
    <cellStyle name="Title 3" xfId="112" xr:uid="{00000000-0005-0000-0000-000067000000}"/>
    <cellStyle name="Total 2" xfId="78" xr:uid="{00000000-0005-0000-0000-000068000000}"/>
    <cellStyle name="Überschrift" xfId="79" xr:uid="{00000000-0005-0000-0000-000069000000}"/>
    <cellStyle name="Überschrift 1" xfId="80" xr:uid="{00000000-0005-0000-0000-00006A000000}"/>
    <cellStyle name="Überschrift 2" xfId="81" xr:uid="{00000000-0005-0000-0000-00006B000000}"/>
    <cellStyle name="Überschrift 3" xfId="82" xr:uid="{00000000-0005-0000-0000-00006C000000}"/>
    <cellStyle name="Überschrift 4" xfId="83" xr:uid="{00000000-0005-0000-0000-00006D000000}"/>
    <cellStyle name="Verknüpfte Zelle" xfId="84" xr:uid="{00000000-0005-0000-0000-00006E000000}"/>
    <cellStyle name="Warning Text 2" xfId="85" xr:uid="{00000000-0005-0000-0000-00006F000000}"/>
    <cellStyle name="Zelle überprüfen" xfId="86" xr:uid="{00000000-0005-0000-0000-000070000000}"/>
  </cellStyles>
  <dxfs count="69">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Calibri"/>
        <scheme val="none"/>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Calibri"/>
        <scheme val="minor"/>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val="0"/>
        <i val="0"/>
        <strike val="0"/>
        <condense val="0"/>
        <extend val="0"/>
        <outline val="0"/>
        <shadow val="0"/>
        <u val="none"/>
        <vertAlign val="baseline"/>
        <sz val="18"/>
        <color auto="1"/>
        <name val="Calibri"/>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style="thin">
          <color indexed="64"/>
        </right>
        <top/>
        <bottom/>
      </border>
      <protection locked="1" hidden="0"/>
    </dxf>
    <dxf>
      <font>
        <b val="0"/>
        <i val="0"/>
        <strike val="0"/>
        <condense val="0"/>
        <extend val="0"/>
        <outline val="0"/>
        <shadow val="0"/>
        <u val="none"/>
        <vertAlign val="baseline"/>
        <sz val="18"/>
        <color auto="1"/>
        <name val="Calibri"/>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medium">
          <color indexed="64"/>
        </left>
        <right style="medium">
          <color indexed="64"/>
        </right>
        <vertical/>
      </border>
    </dxf>
    <dxf>
      <font>
        <strike val="0"/>
        <outline val="0"/>
        <shadow val="0"/>
        <u val="none"/>
        <vertAlign val="baseline"/>
        <name val="Times New Roman"/>
        <scheme val="none"/>
      </font>
      <border diagonalUp="0" diagonalDown="0" outline="0">
        <left/>
        <right style="medium">
          <color indexed="64"/>
        </right>
        <top/>
        <bottom/>
      </border>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name val="Times New Roman"/>
        <scheme val="none"/>
      </font>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auto="1"/>
        <name val="Times New Roman"/>
        <scheme val="none"/>
      </font>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name val="Times New Roman"/>
        <scheme val="none"/>
      </font>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auto="1"/>
        <name val="Times New Roman"/>
        <scheme val="none"/>
      </font>
      <alignment horizontal="center" vertical="center" textRotation="0" wrapText="1" indent="0" justifyLastLine="0" shrinkToFit="0" readingOrder="0"/>
      <border diagonalUp="0" diagonalDown="0" outline="0">
        <left/>
        <right style="medium">
          <color indexed="64"/>
        </right>
        <top/>
        <bottom/>
      </border>
    </dxf>
    <dxf>
      <font>
        <b val="0"/>
        <strike val="0"/>
        <outline val="0"/>
        <shadow val="0"/>
        <u val="none"/>
        <vertAlign val="baseline"/>
        <sz val="18"/>
        <name val="Times New Roman"/>
        <scheme val="none"/>
      </font>
    </dxf>
    <dxf>
      <font>
        <strike val="0"/>
        <outline val="0"/>
        <shadow val="0"/>
        <u val="none"/>
        <vertAlign val="baseline"/>
        <name val="Times New Roman"/>
        <scheme val="none"/>
      </font>
    </dxf>
    <dxf>
      <font>
        <b val="0"/>
        <strike val="0"/>
        <outline val="0"/>
        <shadow val="0"/>
        <u val="none"/>
        <vertAlign val="baseline"/>
        <sz val="18"/>
        <name val="Times New Roman"/>
        <scheme val="none"/>
      </font>
    </dxf>
    <dxf>
      <font>
        <b val="0"/>
        <i val="0"/>
        <strike val="0"/>
        <condense val="0"/>
        <extend val="0"/>
        <outline val="0"/>
        <shadow val="0"/>
        <u val="none"/>
        <vertAlign val="baseline"/>
        <sz val="18"/>
        <color auto="1"/>
        <name val="Times New Roman"/>
        <scheme val="none"/>
      </font>
    </dxf>
    <dxf>
      <font>
        <b val="0"/>
        <strike val="0"/>
        <outline val="0"/>
        <shadow val="0"/>
        <u val="none"/>
        <vertAlign val="baseline"/>
        <sz val="18"/>
        <name val="Times New Roman"/>
        <scheme val="none"/>
      </font>
      <border diagonalUp="0" diagonalDown="0" outline="0">
        <left style="medium">
          <color indexed="64"/>
        </left>
        <right/>
        <top/>
        <bottom/>
      </border>
    </dxf>
    <dxf>
      <font>
        <b val="0"/>
        <strike val="0"/>
        <outline val="0"/>
        <shadow val="0"/>
        <u val="none"/>
        <vertAlign val="baseline"/>
        <sz val="18"/>
        <name val="Times New Roman"/>
        <scheme val="none"/>
      </font>
      <border diagonalUp="0" diagonalDown="0" outline="0">
        <left/>
        <right style="medium">
          <color indexed="64"/>
        </right>
        <top/>
        <bottom/>
      </border>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name val="Times New Roman"/>
        <scheme val="none"/>
      </font>
    </dxf>
    <dxf>
      <font>
        <strike val="0"/>
        <outline val="0"/>
        <shadow val="0"/>
        <u val="none"/>
        <vertAlign val="baseline"/>
        <name val="Times New Roman"/>
        <scheme val="none"/>
      </font>
    </dxf>
    <dxf>
      <font>
        <b val="0"/>
        <strike val="0"/>
        <outline val="0"/>
        <shadow val="0"/>
        <u val="none"/>
        <vertAlign val="baseline"/>
        <sz val="18"/>
        <name val="Times New Roman"/>
        <scheme val="none"/>
      </font>
    </dxf>
    <dxf>
      <font>
        <b val="0"/>
        <i val="0"/>
        <strike val="0"/>
        <condense val="0"/>
        <extend val="0"/>
        <outline val="0"/>
        <shadow val="0"/>
        <u val="none"/>
        <vertAlign val="baseline"/>
        <sz val="18"/>
        <color auto="1"/>
        <name val="Times New Roman"/>
        <scheme val="none"/>
      </font>
      <numFmt numFmtId="0" formatCode="General"/>
      <fill>
        <patternFill patternType="solid">
          <fgColor indexed="64"/>
          <bgColor theme="8"/>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8"/>
        <color theme="8" tint="-0.499984740745262"/>
        <name val="Calibri"/>
        <scheme val="minor"/>
      </font>
      <border diagonalUp="0" diagonalDown="0">
        <left style="medium">
          <color indexed="64"/>
        </left>
        <right style="medium">
          <color indexed="64"/>
        </right>
        <top/>
        <bottom/>
        <vertical/>
        <horizontal/>
      </border>
    </dxf>
    <dxf>
      <font>
        <b val="0"/>
        <i val="0"/>
        <strike val="0"/>
        <condense val="0"/>
        <extend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right/>
        <top/>
        <bottom/>
      </border>
      <protection locked="1" hidden="0"/>
    </dxf>
    <dxf>
      <font>
        <b val="0"/>
        <strike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medium">
          <color indexed="64"/>
        </left>
        <right style="medium">
          <color indexed="64"/>
        </right>
        <vertical/>
      </border>
    </dxf>
    <dxf>
      <font>
        <b/>
        <strike val="0"/>
        <outline val="0"/>
        <shadow val="0"/>
        <u val="none"/>
        <vertAlign val="baseline"/>
        <sz val="12"/>
      </font>
      <alignment horizontal="left" vertical="center" textRotation="0" wrapText="0" indent="0" justifyLastLine="0" shrinkToFit="0" readingOrder="0"/>
    </dxf>
    <dxf>
      <font>
        <b/>
        <strike val="0"/>
        <outline val="0"/>
        <shadow val="0"/>
        <u val="none"/>
        <vertAlign val="baseline"/>
        <sz val="12"/>
      </font>
    </dxf>
    <dxf>
      <font>
        <b val="0"/>
        <strike val="0"/>
        <outline val="0"/>
        <shadow val="0"/>
        <u val="none"/>
        <vertAlign val="baseline"/>
        <sz val="18"/>
        <color auto="1"/>
        <name val="Calibri"/>
        <scheme val="minor"/>
      </font>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s>
  <tableStyles count="8" defaultTableStyle="TableStyleMedium2" defaultPivotStyle="PivotStyleLight16">
    <tableStyle name="Five-day event schedule" pivot="0" count="3" xr9:uid="{00000000-0011-0000-FFFF-FFFF00000000}">
      <tableStyleElement type="wholeTable" dxfId="68"/>
      <tableStyleElement type="headerRow" dxfId="67"/>
      <tableStyleElement type="firstColumn" dxfId="66"/>
    </tableStyle>
    <tableStyle name="Five-day event schedule 2" pivot="0" count="3" xr9:uid="{527FBA7C-EBB5-457B-95BB-DE446FBE1F4A}">
      <tableStyleElement type="wholeTable" dxfId="65"/>
      <tableStyleElement type="headerRow" dxfId="64"/>
      <tableStyleElement type="firstColumn" dxfId="63"/>
    </tableStyle>
    <tableStyle name="Five-day event schedule 3" pivot="0" count="3" xr9:uid="{0F6B7C83-11CE-4862-A44A-ADC7F39E7F48}">
      <tableStyleElement type="wholeTable" dxfId="62"/>
      <tableStyleElement type="headerRow" dxfId="61"/>
      <tableStyleElement type="firstColumn" dxfId="60"/>
    </tableStyle>
    <tableStyle name="Five-day event schedule 4" pivot="0" count="3" xr9:uid="{33C44058-11EA-4F29-B908-C45286D3B7C6}">
      <tableStyleElement type="wholeTable" dxfId="59"/>
      <tableStyleElement type="headerRow" dxfId="58"/>
      <tableStyleElement type="firstColumn" dxfId="57"/>
    </tableStyle>
    <tableStyle name="Five-day event schedule 5" pivot="0" count="3" xr9:uid="{FAE3C456-35C5-486F-8A49-5395FC7C04BB}">
      <tableStyleElement type="wholeTable" dxfId="56"/>
      <tableStyleElement type="headerRow" dxfId="55"/>
      <tableStyleElement type="firstColumn" dxfId="54"/>
    </tableStyle>
    <tableStyle name="Five-day event schedule 6" pivot="0" count="3" xr9:uid="{AA31C163-3289-4E20-87B0-2FA42A80AC75}">
      <tableStyleElement type="wholeTable" dxfId="53"/>
      <tableStyleElement type="headerRow" dxfId="52"/>
      <tableStyleElement type="firstColumn" dxfId="51"/>
    </tableStyle>
    <tableStyle name="Five-day event schedule 7" pivot="0" count="3" xr9:uid="{3FF0B2E3-FFFE-4B5D-ADBB-A9EE2648EDCD}">
      <tableStyleElement type="wholeTable" dxfId="50"/>
      <tableStyleElement type="headerRow" dxfId="49"/>
      <tableStyleElement type="firstColumn" dxfId="48"/>
    </tableStyle>
    <tableStyle name="Five-day event schedule 8" pivot="0" count="3" xr9:uid="{25B6C0CD-4B39-4E79-8B10-D94CCAB78456}">
      <tableStyleElement type="wholeTable" dxfId="47"/>
      <tableStyleElement type="headerRow" dxfId="46"/>
      <tableStyleElement type="firstColumn" dxfId="45"/>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00"/>
      <color rgb="FFFFFF99"/>
      <color rgb="FF73EBCE"/>
      <color rgb="FFFF99CC"/>
      <color rgb="FFCCFF66"/>
      <color rgb="FF990099"/>
      <color rgb="FFC2E8F4"/>
      <color rgb="FF00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7" Type="http://schemas.openxmlformats.org/officeDocument/2006/relationships/image" Target="../media/image7.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29" Type="http://schemas.openxmlformats.org/officeDocument/2006/relationships/image" Target="../media/image29.emf"/><Relationship Id="rId41" Type="http://schemas.openxmlformats.org/officeDocument/2006/relationships/image" Target="../media/image41.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jpeg"/><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jpeg"/><Relationship Id="rId8" Type="http://schemas.openxmlformats.org/officeDocument/2006/relationships/image" Target="../media/image8.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16</xdr:col>
      <xdr:colOff>0</xdr:colOff>
      <xdr:row>4</xdr:row>
      <xdr:rowOff>0</xdr:rowOff>
    </xdr:to>
    <xdr:sp macro="" textlink="">
      <xdr:nvSpPr>
        <xdr:cNvPr id="3075" name="Rectangle 241">
          <a:extLst>
            <a:ext uri="{FF2B5EF4-FFF2-40B4-BE49-F238E27FC236}">
              <a16:creationId xmlns:a16="http://schemas.microsoft.com/office/drawing/2014/main" id="{00000000-0008-0000-0100-000003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1277" name="Rectangle 253">
          <a:extLst>
            <a:ext uri="{FF2B5EF4-FFF2-40B4-BE49-F238E27FC236}">
              <a16:creationId xmlns:a16="http://schemas.microsoft.com/office/drawing/2014/main" id="{00000000-0008-0000-0100-0000FD04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1</xdr:col>
      <xdr:colOff>0</xdr:colOff>
      <xdr:row>1</xdr:row>
      <xdr:rowOff>0</xdr:rowOff>
    </xdr:from>
    <xdr:to>
      <xdr:col>16</xdr:col>
      <xdr:colOff>0</xdr:colOff>
      <xdr:row>4</xdr:row>
      <xdr:rowOff>0</xdr:rowOff>
    </xdr:to>
    <xdr:sp macro="" textlink="">
      <xdr:nvSpPr>
        <xdr:cNvPr id="3082" name="Rectangle 241">
          <a:extLst>
            <a:ext uri="{FF2B5EF4-FFF2-40B4-BE49-F238E27FC236}">
              <a16:creationId xmlns:a16="http://schemas.microsoft.com/office/drawing/2014/main" id="{00000000-0008-0000-0100-00000A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3" name="Rectangle 253">
          <a:extLst>
            <a:ext uri="{FF2B5EF4-FFF2-40B4-BE49-F238E27FC236}">
              <a16:creationId xmlns:a16="http://schemas.microsoft.com/office/drawing/2014/main" id="{00000000-0008-0000-0100-00000300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7</xdr:col>
      <xdr:colOff>0</xdr:colOff>
      <xdr:row>33</xdr:row>
      <xdr:rowOff>0</xdr:rowOff>
    </xdr:from>
    <xdr:to>
      <xdr:col>8</xdr:col>
      <xdr:colOff>190500</xdr:colOff>
      <xdr:row>34</xdr:row>
      <xdr:rowOff>21386</xdr:rowOff>
    </xdr:to>
    <xdr:pic>
      <xdr:nvPicPr>
        <xdr:cNvPr id="3085" name="Picture 1126" hidden="1">
          <a:extLst>
            <a:ext uri="{FF2B5EF4-FFF2-40B4-BE49-F238E27FC236}">
              <a16:creationId xmlns:a16="http://schemas.microsoft.com/office/drawing/2014/main" id="{00000000-0008-0000-0100-00000D0C0000}"/>
            </a:ext>
          </a:extLst>
        </xdr:cNvPr>
        <xdr:cNvPicPr preferRelativeResize="0">
          <a:picLocks noChangeArrowheads="1" noChangeShapeType="1"/>
        </xdr:cNvPicPr>
      </xdr:nvPicPr>
      <xdr:blipFill>
        <a:blip xmlns:r="http://schemas.openxmlformats.org/officeDocument/2006/relationships" r:embed="rId1"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086" name="Picture 1127" hidden="1">
          <a:extLst>
            <a:ext uri="{FF2B5EF4-FFF2-40B4-BE49-F238E27FC236}">
              <a16:creationId xmlns:a16="http://schemas.microsoft.com/office/drawing/2014/main" id="{00000000-0008-0000-0100-00000E0C0000}"/>
            </a:ext>
          </a:extLst>
        </xdr:cNvPr>
        <xdr:cNvPicPr preferRelativeResize="0">
          <a:picLocks noChangeArrowheads="1" noChangeShapeType="1"/>
        </xdr:cNvPicPr>
      </xdr:nvPicPr>
      <xdr:blipFill>
        <a:blip xmlns:r="http://schemas.openxmlformats.org/officeDocument/2006/relationships" r:embed="rId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087" name="Picture 1128" hidden="1">
          <a:extLst>
            <a:ext uri="{FF2B5EF4-FFF2-40B4-BE49-F238E27FC236}">
              <a16:creationId xmlns:a16="http://schemas.microsoft.com/office/drawing/2014/main" id="{00000000-0008-0000-0100-00000F0C0000}"/>
            </a:ext>
          </a:extLst>
        </xdr:cNvPr>
        <xdr:cNvPicPr preferRelativeResize="0">
          <a:picLocks noChangeArrowheads="1" noChangeShapeType="1"/>
        </xdr:cNvPicPr>
      </xdr:nvPicPr>
      <xdr:blipFill>
        <a:blip xmlns:r="http://schemas.openxmlformats.org/officeDocument/2006/relationships" r:embed="rId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088" name="Picture 1129" hidden="1">
          <a:extLst>
            <a:ext uri="{FF2B5EF4-FFF2-40B4-BE49-F238E27FC236}">
              <a16:creationId xmlns:a16="http://schemas.microsoft.com/office/drawing/2014/main" id="{00000000-0008-0000-0100-0000100C0000}"/>
            </a:ext>
          </a:extLst>
        </xdr:cNvPr>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089" name="Picture 1130" hidden="1">
          <a:extLst>
            <a:ext uri="{FF2B5EF4-FFF2-40B4-BE49-F238E27FC236}">
              <a16:creationId xmlns:a16="http://schemas.microsoft.com/office/drawing/2014/main" id="{00000000-0008-0000-0100-0000110C0000}"/>
            </a:ext>
          </a:extLst>
        </xdr:cNvPr>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090" name="Picture 1131" hidden="1">
          <a:extLst>
            <a:ext uri="{FF2B5EF4-FFF2-40B4-BE49-F238E27FC236}">
              <a16:creationId xmlns:a16="http://schemas.microsoft.com/office/drawing/2014/main" id="{00000000-0008-0000-0100-0000120C0000}"/>
            </a:ext>
          </a:extLst>
        </xdr:cNvPr>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091" name="Picture 1132" hidden="1">
          <a:extLst>
            <a:ext uri="{FF2B5EF4-FFF2-40B4-BE49-F238E27FC236}">
              <a16:creationId xmlns:a16="http://schemas.microsoft.com/office/drawing/2014/main" id="{00000000-0008-0000-0100-0000130C0000}"/>
            </a:ext>
          </a:extLst>
        </xdr:cNvPr>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093" name="Picture 1134" hidden="1">
          <a:extLst>
            <a:ext uri="{FF2B5EF4-FFF2-40B4-BE49-F238E27FC236}">
              <a16:creationId xmlns:a16="http://schemas.microsoft.com/office/drawing/2014/main" id="{00000000-0008-0000-0100-0000150C0000}"/>
            </a:ext>
          </a:extLst>
        </xdr:cNvPr>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095" name="Picture 1136" hidden="1">
          <a:extLst>
            <a:ext uri="{FF2B5EF4-FFF2-40B4-BE49-F238E27FC236}">
              <a16:creationId xmlns:a16="http://schemas.microsoft.com/office/drawing/2014/main" id="{00000000-0008-0000-0100-0000170C0000}"/>
            </a:ext>
          </a:extLst>
        </xdr:cNvPr>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097" name="Picture 1138" hidden="1">
          <a:extLst>
            <a:ext uri="{FF2B5EF4-FFF2-40B4-BE49-F238E27FC236}">
              <a16:creationId xmlns:a16="http://schemas.microsoft.com/office/drawing/2014/main" id="{00000000-0008-0000-0100-0000190C0000}"/>
            </a:ext>
          </a:extLst>
        </xdr:cNvPr>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099" name="Picture 1140" hidden="1">
          <a:extLst>
            <a:ext uri="{FF2B5EF4-FFF2-40B4-BE49-F238E27FC236}">
              <a16:creationId xmlns:a16="http://schemas.microsoft.com/office/drawing/2014/main" id="{00000000-0008-0000-0100-00001B0C0000}"/>
            </a:ext>
          </a:extLst>
        </xdr:cNvPr>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100" name="Picture 1141" hidden="1">
          <a:extLst>
            <a:ext uri="{FF2B5EF4-FFF2-40B4-BE49-F238E27FC236}">
              <a16:creationId xmlns:a16="http://schemas.microsoft.com/office/drawing/2014/main" id="{00000000-0008-0000-0100-00001C0C0000}"/>
            </a:ext>
          </a:extLst>
        </xdr:cNvPr>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01" name="Picture 1142" hidden="1">
          <a:extLst>
            <a:ext uri="{FF2B5EF4-FFF2-40B4-BE49-F238E27FC236}">
              <a16:creationId xmlns:a16="http://schemas.microsoft.com/office/drawing/2014/main" id="{00000000-0008-0000-0100-00001D0C0000}"/>
            </a:ext>
          </a:extLst>
        </xdr:cNvPr>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02" name="Picture 1145" hidden="1">
          <a:extLst>
            <a:ext uri="{FF2B5EF4-FFF2-40B4-BE49-F238E27FC236}">
              <a16:creationId xmlns:a16="http://schemas.microsoft.com/office/drawing/2014/main" id="{00000000-0008-0000-0100-00001E0C0000}"/>
            </a:ext>
          </a:extLst>
        </xdr:cNvPr>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03" name="Picture 1146" hidden="1">
          <a:extLst>
            <a:ext uri="{FF2B5EF4-FFF2-40B4-BE49-F238E27FC236}">
              <a16:creationId xmlns:a16="http://schemas.microsoft.com/office/drawing/2014/main" id="{00000000-0008-0000-0100-00001F0C0000}"/>
            </a:ext>
          </a:extLst>
        </xdr:cNvPr>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9</xdr:col>
      <xdr:colOff>133350</xdr:colOff>
      <xdr:row>33</xdr:row>
      <xdr:rowOff>0</xdr:rowOff>
    </xdr:from>
    <xdr:to>
      <xdr:col>10</xdr:col>
      <xdr:colOff>330200</xdr:colOff>
      <xdr:row>34</xdr:row>
      <xdr:rowOff>21386</xdr:rowOff>
    </xdr:to>
    <xdr:pic>
      <xdr:nvPicPr>
        <xdr:cNvPr id="3105" name="Picture 1149" hidden="1">
          <a:extLst>
            <a:ext uri="{FF2B5EF4-FFF2-40B4-BE49-F238E27FC236}">
              <a16:creationId xmlns:a16="http://schemas.microsoft.com/office/drawing/2014/main" id="{00000000-0008-0000-0100-0000210C0000}"/>
            </a:ext>
          </a:extLst>
        </xdr:cNvPr>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07" name="Picture 1151" hidden="1">
          <a:extLst>
            <a:ext uri="{FF2B5EF4-FFF2-40B4-BE49-F238E27FC236}">
              <a16:creationId xmlns:a16="http://schemas.microsoft.com/office/drawing/2014/main" id="{00000000-0008-0000-0100-0000230C0000}"/>
            </a:ext>
          </a:extLst>
        </xdr:cNvPr>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9</xdr:col>
      <xdr:colOff>133350</xdr:colOff>
      <xdr:row>33</xdr:row>
      <xdr:rowOff>0</xdr:rowOff>
    </xdr:from>
    <xdr:to>
      <xdr:col>10</xdr:col>
      <xdr:colOff>330200</xdr:colOff>
      <xdr:row>34</xdr:row>
      <xdr:rowOff>21386</xdr:rowOff>
    </xdr:to>
    <xdr:pic>
      <xdr:nvPicPr>
        <xdr:cNvPr id="3109" name="Picture 1154" hidden="1">
          <a:extLst>
            <a:ext uri="{FF2B5EF4-FFF2-40B4-BE49-F238E27FC236}">
              <a16:creationId xmlns:a16="http://schemas.microsoft.com/office/drawing/2014/main" id="{00000000-0008-0000-0100-0000250C0000}"/>
            </a:ext>
          </a:extLst>
        </xdr:cNvPr>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11" name="Picture 1156" hidden="1">
          <a:extLst>
            <a:ext uri="{FF2B5EF4-FFF2-40B4-BE49-F238E27FC236}">
              <a16:creationId xmlns:a16="http://schemas.microsoft.com/office/drawing/2014/main" id="{00000000-0008-0000-0100-0000270C0000}"/>
            </a:ext>
          </a:extLst>
        </xdr:cNvPr>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13" name="Picture 1158" hidden="1">
          <a:extLst>
            <a:ext uri="{FF2B5EF4-FFF2-40B4-BE49-F238E27FC236}">
              <a16:creationId xmlns:a16="http://schemas.microsoft.com/office/drawing/2014/main" id="{00000000-0008-0000-0100-0000290C0000}"/>
            </a:ext>
          </a:extLst>
        </xdr:cNvPr>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9</xdr:col>
      <xdr:colOff>0</xdr:colOff>
      <xdr:row>33</xdr:row>
      <xdr:rowOff>0</xdr:rowOff>
    </xdr:from>
    <xdr:to>
      <xdr:col>10</xdr:col>
      <xdr:colOff>190500</xdr:colOff>
      <xdr:row>34</xdr:row>
      <xdr:rowOff>21386</xdr:rowOff>
    </xdr:to>
    <xdr:pic>
      <xdr:nvPicPr>
        <xdr:cNvPr id="3115" name="Picture 1160" hidden="1">
          <a:extLst>
            <a:ext uri="{FF2B5EF4-FFF2-40B4-BE49-F238E27FC236}">
              <a16:creationId xmlns:a16="http://schemas.microsoft.com/office/drawing/2014/main" id="{00000000-0008-0000-0100-00002B0C0000}"/>
            </a:ext>
          </a:extLst>
        </xdr:cNvPr>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118" name="Picture 1163" hidden="1">
          <a:extLst>
            <a:ext uri="{FF2B5EF4-FFF2-40B4-BE49-F238E27FC236}">
              <a16:creationId xmlns:a16="http://schemas.microsoft.com/office/drawing/2014/main" id="{00000000-0008-0000-0100-00002E0C0000}"/>
            </a:ext>
          </a:extLst>
        </xdr:cNvPr>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120" name="Picture 1165" hidden="1">
          <a:extLst>
            <a:ext uri="{FF2B5EF4-FFF2-40B4-BE49-F238E27FC236}">
              <a16:creationId xmlns:a16="http://schemas.microsoft.com/office/drawing/2014/main" id="{00000000-0008-0000-0100-0000300C0000}"/>
            </a:ext>
          </a:extLst>
        </xdr:cNvPr>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21" name="Picture 1166" hidden="1">
          <a:extLst>
            <a:ext uri="{FF2B5EF4-FFF2-40B4-BE49-F238E27FC236}">
              <a16:creationId xmlns:a16="http://schemas.microsoft.com/office/drawing/2014/main" id="{00000000-0008-0000-0100-0000310C0000}"/>
            </a:ext>
          </a:extLst>
        </xdr:cNvPr>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23" name="Picture 1168" hidden="1">
          <a:extLst>
            <a:ext uri="{FF2B5EF4-FFF2-40B4-BE49-F238E27FC236}">
              <a16:creationId xmlns:a16="http://schemas.microsoft.com/office/drawing/2014/main" id="{00000000-0008-0000-0100-0000330C0000}"/>
            </a:ext>
          </a:extLst>
        </xdr:cNvPr>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24" name="Picture 1169" hidden="1">
          <a:extLst>
            <a:ext uri="{FF2B5EF4-FFF2-40B4-BE49-F238E27FC236}">
              <a16:creationId xmlns:a16="http://schemas.microsoft.com/office/drawing/2014/main" id="{00000000-0008-0000-0100-0000340C0000}"/>
            </a:ext>
          </a:extLst>
        </xdr:cNvPr>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125" name="Picture 1170" hidden="1">
          <a:extLst>
            <a:ext uri="{FF2B5EF4-FFF2-40B4-BE49-F238E27FC236}">
              <a16:creationId xmlns:a16="http://schemas.microsoft.com/office/drawing/2014/main" id="{00000000-0008-0000-0100-0000350C0000}"/>
            </a:ext>
          </a:extLst>
        </xdr:cNvPr>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26" name="Picture 1171" hidden="1">
          <a:extLst>
            <a:ext uri="{FF2B5EF4-FFF2-40B4-BE49-F238E27FC236}">
              <a16:creationId xmlns:a16="http://schemas.microsoft.com/office/drawing/2014/main" id="{00000000-0008-0000-0100-0000360C0000}"/>
            </a:ext>
          </a:extLst>
        </xdr:cNvPr>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27" name="Picture 1172" hidden="1">
          <a:extLst>
            <a:ext uri="{FF2B5EF4-FFF2-40B4-BE49-F238E27FC236}">
              <a16:creationId xmlns:a16="http://schemas.microsoft.com/office/drawing/2014/main" id="{00000000-0008-0000-0100-0000370C0000}"/>
            </a:ext>
          </a:extLst>
        </xdr:cNvPr>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28" name="Picture 1173" hidden="1">
          <a:extLst>
            <a:ext uri="{FF2B5EF4-FFF2-40B4-BE49-F238E27FC236}">
              <a16:creationId xmlns:a16="http://schemas.microsoft.com/office/drawing/2014/main" id="{00000000-0008-0000-0100-0000380C0000}"/>
            </a:ext>
          </a:extLst>
        </xdr:cNvPr>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29" name="Picture 1174" hidden="1">
          <a:extLst>
            <a:ext uri="{FF2B5EF4-FFF2-40B4-BE49-F238E27FC236}">
              <a16:creationId xmlns:a16="http://schemas.microsoft.com/office/drawing/2014/main" id="{00000000-0008-0000-0100-0000390C0000}"/>
            </a:ext>
          </a:extLst>
        </xdr:cNvPr>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0" name="Picture 1175" hidden="1">
          <a:extLst>
            <a:ext uri="{FF2B5EF4-FFF2-40B4-BE49-F238E27FC236}">
              <a16:creationId xmlns:a16="http://schemas.microsoft.com/office/drawing/2014/main" id="{00000000-0008-0000-0100-00003A0C0000}"/>
            </a:ext>
          </a:extLst>
        </xdr:cNvPr>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1" name="Picture 1176" hidden="1">
          <a:extLst>
            <a:ext uri="{FF2B5EF4-FFF2-40B4-BE49-F238E27FC236}">
              <a16:creationId xmlns:a16="http://schemas.microsoft.com/office/drawing/2014/main" id="{00000000-0008-0000-0100-00003B0C0000}"/>
            </a:ext>
          </a:extLst>
        </xdr:cNvPr>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2" name="Picture 1177" hidden="1">
          <a:extLst>
            <a:ext uri="{FF2B5EF4-FFF2-40B4-BE49-F238E27FC236}">
              <a16:creationId xmlns:a16="http://schemas.microsoft.com/office/drawing/2014/main" id="{00000000-0008-0000-0100-00003C0C0000}"/>
            </a:ext>
          </a:extLst>
        </xdr:cNvPr>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3" name="Picture 1178" hidden="1">
          <a:extLst>
            <a:ext uri="{FF2B5EF4-FFF2-40B4-BE49-F238E27FC236}">
              <a16:creationId xmlns:a16="http://schemas.microsoft.com/office/drawing/2014/main" id="{00000000-0008-0000-0100-00003D0C0000}"/>
            </a:ext>
          </a:extLst>
        </xdr:cNvPr>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4" name="Picture 1179" hidden="1">
          <a:extLst>
            <a:ext uri="{FF2B5EF4-FFF2-40B4-BE49-F238E27FC236}">
              <a16:creationId xmlns:a16="http://schemas.microsoft.com/office/drawing/2014/main" id="{00000000-0008-0000-0100-00003E0C0000}"/>
            </a:ext>
          </a:extLst>
        </xdr:cNvPr>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5" name="Picture 1180" hidden="1">
          <a:extLst>
            <a:ext uri="{FF2B5EF4-FFF2-40B4-BE49-F238E27FC236}">
              <a16:creationId xmlns:a16="http://schemas.microsoft.com/office/drawing/2014/main" id="{00000000-0008-0000-0100-00003F0C0000}"/>
            </a:ext>
          </a:extLst>
        </xdr:cNvPr>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6" name="Picture 1181" hidden="1">
          <a:extLst>
            <a:ext uri="{FF2B5EF4-FFF2-40B4-BE49-F238E27FC236}">
              <a16:creationId xmlns:a16="http://schemas.microsoft.com/office/drawing/2014/main" id="{00000000-0008-0000-0100-0000400C0000}"/>
            </a:ext>
          </a:extLst>
        </xdr:cNvPr>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7" name="Picture 1182" hidden="1">
          <a:extLst>
            <a:ext uri="{FF2B5EF4-FFF2-40B4-BE49-F238E27FC236}">
              <a16:creationId xmlns:a16="http://schemas.microsoft.com/office/drawing/2014/main" id="{00000000-0008-0000-0100-0000410C0000}"/>
            </a:ext>
          </a:extLst>
        </xdr:cNvPr>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8" name="Picture 1183" hidden="1">
          <a:extLst>
            <a:ext uri="{FF2B5EF4-FFF2-40B4-BE49-F238E27FC236}">
              <a16:creationId xmlns:a16="http://schemas.microsoft.com/office/drawing/2014/main" id="{00000000-0008-0000-0100-0000420C0000}"/>
            </a:ext>
          </a:extLst>
        </xdr:cNvPr>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9" name="Picture 1184" hidden="1">
          <a:extLst>
            <a:ext uri="{FF2B5EF4-FFF2-40B4-BE49-F238E27FC236}">
              <a16:creationId xmlns:a16="http://schemas.microsoft.com/office/drawing/2014/main" id="{00000000-0008-0000-0100-0000430C0000}"/>
            </a:ext>
          </a:extLst>
        </xdr:cNvPr>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40" name="Picture 1185" hidden="1">
          <a:extLst>
            <a:ext uri="{FF2B5EF4-FFF2-40B4-BE49-F238E27FC236}">
              <a16:creationId xmlns:a16="http://schemas.microsoft.com/office/drawing/2014/main" id="{00000000-0008-0000-0100-0000440C0000}"/>
            </a:ext>
          </a:extLst>
        </xdr:cNvPr>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41" name="Picture 1186" hidden="1">
          <a:extLst>
            <a:ext uri="{FF2B5EF4-FFF2-40B4-BE49-F238E27FC236}">
              <a16:creationId xmlns:a16="http://schemas.microsoft.com/office/drawing/2014/main" id="{00000000-0008-0000-0100-0000450C0000}"/>
            </a:ext>
          </a:extLst>
        </xdr:cNvPr>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42" name="Picture 1187" hidden="1">
          <a:extLst>
            <a:ext uri="{FF2B5EF4-FFF2-40B4-BE49-F238E27FC236}">
              <a16:creationId xmlns:a16="http://schemas.microsoft.com/office/drawing/2014/main" id="{00000000-0008-0000-0100-0000460C0000}"/>
            </a:ext>
          </a:extLst>
        </xdr:cNvPr>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43" name="Picture 1188" hidden="1">
          <a:extLst>
            <a:ext uri="{FF2B5EF4-FFF2-40B4-BE49-F238E27FC236}">
              <a16:creationId xmlns:a16="http://schemas.microsoft.com/office/drawing/2014/main" id="{00000000-0008-0000-0100-0000470C0000}"/>
            </a:ext>
          </a:extLst>
        </xdr:cNvPr>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14</xdr:col>
      <xdr:colOff>0</xdr:colOff>
      <xdr:row>33</xdr:row>
      <xdr:rowOff>0</xdr:rowOff>
    </xdr:from>
    <xdr:to>
      <xdr:col>14</xdr:col>
      <xdr:colOff>304800</xdr:colOff>
      <xdr:row>34</xdr:row>
      <xdr:rowOff>99695</xdr:rowOff>
    </xdr:to>
    <xdr:sp macro="" textlink="">
      <xdr:nvSpPr>
        <xdr:cNvPr id="1025" name="AutoShape 1"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1040000}"/>
            </a:ext>
          </a:extLst>
        </xdr:cNvPr>
        <xdr:cNvSpPr>
          <a:spLocks noChangeAspect="1" noChangeArrowheads="1"/>
        </xdr:cNvSpPr>
      </xdr:nvSpPr>
      <xdr:spPr bwMode="auto">
        <a:xfrm>
          <a:off x="10306050" y="846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16</xdr:row>
      <xdr:rowOff>0</xdr:rowOff>
    </xdr:from>
    <xdr:to>
      <xdr:col>20</xdr:col>
      <xdr:colOff>304800</xdr:colOff>
      <xdr:row>17</xdr:row>
      <xdr:rowOff>99695</xdr:rowOff>
    </xdr:to>
    <xdr:sp macro="" textlink="">
      <xdr:nvSpPr>
        <xdr:cNvPr id="1026" name="AutoShape 2"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2040000}"/>
            </a:ext>
          </a:extLst>
        </xdr:cNvPr>
        <xdr:cNvSpPr>
          <a:spLocks noChangeAspect="1" noChangeArrowheads="1"/>
        </xdr:cNvSpPr>
      </xdr:nvSpPr>
      <xdr:spPr bwMode="auto">
        <a:xfrm>
          <a:off x="13916025" y="326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101600</xdr:colOff>
      <xdr:row>9</xdr:row>
      <xdr:rowOff>62390</xdr:rowOff>
    </xdr:from>
    <xdr:to>
      <xdr:col>15</xdr:col>
      <xdr:colOff>36236</xdr:colOff>
      <xdr:row>23</xdr:row>
      <xdr:rowOff>70273</xdr:rowOff>
    </xdr:to>
    <xdr:pic>
      <xdr:nvPicPr>
        <xdr:cNvPr id="55" name="Picture 11" descr="ieee802-11-logo-stds-italic-bold.jpg">
          <a:extLst>
            <a:ext uri="{FF2B5EF4-FFF2-40B4-BE49-F238E27FC236}">
              <a16:creationId xmlns:a16="http://schemas.microsoft.com/office/drawing/2014/main" id="{00000000-0008-0000-0100-000037000000}"/>
            </a:ext>
          </a:extLst>
        </xdr:cNvPr>
        <xdr:cNvPicPr>
          <a:picLocks noChangeAspect="1"/>
        </xdr:cNvPicPr>
      </xdr:nvPicPr>
      <xdr:blipFill>
        <a:blip xmlns:r="http://schemas.openxmlformats.org/officeDocument/2006/relationships" r:embed="rId43" cstate="print"/>
        <a:srcRect/>
        <a:stretch>
          <a:fillRect/>
        </a:stretch>
      </xdr:blipFill>
      <xdr:spPr bwMode="auto">
        <a:xfrm>
          <a:off x="6028267" y="1891190"/>
          <a:ext cx="4557436" cy="2734150"/>
        </a:xfrm>
        <a:prstGeom prst="rect">
          <a:avLst/>
        </a:prstGeom>
        <a:noFill/>
        <a:ln w="9525">
          <a:solidFill>
            <a:srgbClr val="000000"/>
          </a:solidFill>
          <a:miter lim="800000"/>
          <a:headEnd/>
          <a:tailEnd/>
        </a:ln>
      </xdr:spPr>
    </xdr:pic>
    <xdr:clientData/>
  </xdr:twoCellAnchor>
  <xdr:twoCellAnchor editAs="oneCell">
    <xdr:from>
      <xdr:col>1</xdr:col>
      <xdr:colOff>716425</xdr:colOff>
      <xdr:row>9</xdr:row>
      <xdr:rowOff>47413</xdr:rowOff>
    </xdr:from>
    <xdr:to>
      <xdr:col>8</xdr:col>
      <xdr:colOff>17064</xdr:colOff>
      <xdr:row>23</xdr:row>
      <xdr:rowOff>91863</xdr:rowOff>
    </xdr:to>
    <xdr:pic>
      <xdr:nvPicPr>
        <xdr:cNvPr id="2" name="Picture 1" descr="Group Photo">
          <a:extLst>
            <a:ext uri="{FF2B5EF4-FFF2-40B4-BE49-F238E27FC236}">
              <a16:creationId xmlns:a16="http://schemas.microsoft.com/office/drawing/2014/main" id="{C4F9B8CA-161A-CFA2-3B51-57D0CAA3877A}"/>
            </a:ext>
          </a:extLst>
        </xdr:cNvPr>
        <xdr:cNvPicPr>
          <a:picLocks noChangeAspect="1" noChangeArrowheads="1"/>
        </xdr:cNvPicPr>
      </xdr:nvPicPr>
      <xdr:blipFill>
        <a:blip xmlns:r="http://schemas.openxmlformats.org/officeDocument/2006/relationships" r:embed="rId44" cstate="print">
          <a:extLst>
            <a:ext uri="{28A0092B-C50C-407E-A947-70E740481C1C}">
              <a14:useLocalDpi xmlns:a14="http://schemas.microsoft.com/office/drawing/2010/main" val="0"/>
            </a:ext>
          </a:extLst>
        </a:blip>
        <a:srcRect/>
        <a:stretch>
          <a:fillRect/>
        </a:stretch>
      </xdr:blipFill>
      <xdr:spPr bwMode="auto">
        <a:xfrm>
          <a:off x="818025" y="1876213"/>
          <a:ext cx="5125706" cy="27707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01A03BD-725A-469B-8B46-5F80B258320A}" name="Schedule32" displayName="Schedule32" ref="E4:AK38" totalsRowShown="0" headerRowDxfId="44" dataDxfId="43" totalsRowDxfId="42" totalsRowCellStyle="Normal">
  <tableColumns count="33">
    <tableColumn id="1" xr3:uid="{902DD796-882E-40AE-9D1B-31CB2D62F503}" name="Time Tokyo/Seoul" dataDxfId="41" totalsRowDxfId="40" dataCellStyle="Normal 7">
      <calculatedColumnFormula>CONCATENATE(TEXT(IF($D5-$E$39&gt;=0,$D5-$E$39,$D5-$E$39+24),"h:mm;@"),"-",TEXT(IF($D5-$E$39&gt;=0,$D5-$E$39,$D5-$E$39+24)+TIME(0,AL5,0),"h:mm;@"))</calculatedColumnFormula>
    </tableColumn>
    <tableColumn id="32" xr3:uid="{FB4B3FD6-DA41-49F9-988E-5EFED81BD1D7}" name="Sunday" dataDxfId="39" totalsRowDxfId="38" dataCellStyle="Normal 7"/>
    <tableColumn id="11" xr3:uid="{F5FC1EDF-3C85-4141-AFE3-D55E486265B7}" name="MON_x000a_1" dataDxfId="37" dataCellStyle="Normal 7"/>
    <tableColumn id="10" xr3:uid="{F84EACBB-0F44-4879-B709-382882A3C665}" name="MON_x000a_2" dataDxfId="36"/>
    <tableColumn id="30" xr3:uid="{76F613A9-4F36-4221-8C0D-74EB721E2F06}" name="MON_x000a_3" dataDxfId="35"/>
    <tableColumn id="34" xr3:uid="{AC1F6AC5-75A4-4200-B874-EE82173DDBDE}" name="MON_x000a_4" dataDxfId="34"/>
    <tableColumn id="38" xr3:uid="{DA11B4C5-0388-4E7F-8AB0-77A9C816B88D}" name="MON_x000a_5" dataDxfId="33" dataCellStyle="Normal 7"/>
    <tableColumn id="2" xr3:uid="{75C7E526-6DC8-435F-BB5D-6D1DC185F262}" name="MON_x000a_EC" dataDxfId="32"/>
    <tableColumn id="3" xr3:uid="{A99F06A7-58B9-47FE-A774-18270CA28189}" name="TUES_x000a_1" dataDxfId="31"/>
    <tableColumn id="13" xr3:uid="{BA74F598-8A05-401D-A436-F7280C8DB30D}" name="TUES_x000a_2" dataDxfId="30" dataCellStyle="Normal 7"/>
    <tableColumn id="4" xr3:uid="{3314A70E-4BE3-4018-97C4-D2656D358D28}" name="TUES_x000a_3" dataDxfId="29"/>
    <tableColumn id="35" xr3:uid="{85FF4D92-081C-46FA-B015-CB6F3D6C83F1}" name="TUES_x000a_4" dataDxfId="28"/>
    <tableColumn id="5" xr3:uid="{B63B2765-90C2-441B-AAA6-5618CCDD9BC3}" name="TUES_x000a_5" dataDxfId="27"/>
    <tableColumn id="39" xr3:uid="{728D52CA-D6F8-41D6-A1B4-36461D1695E0}" name="TUES_x000a_EC" dataDxfId="26" dataCellStyle="Normal 7"/>
    <tableColumn id="8" xr3:uid="{4ADA083B-F14B-4A93-AC3F-E08DAF3982FA}" name="WEDS_x000a_1" dataDxfId="25"/>
    <tableColumn id="7" xr3:uid="{9677B71A-679D-49F5-B724-8F19A6B5CB55}" name="WEDS_x000a_2" dataDxfId="24"/>
    <tableColumn id="24" xr3:uid="{AD6E9D01-AFB7-461E-87BC-657F42074ACC}" name="WEDS_x000a_3" dataDxfId="23" dataCellStyle="Normal 7"/>
    <tableColumn id="36" xr3:uid="{67E09F57-4E97-4E51-AB87-6283937DF0F6}" name="WEDS_x000a_4" dataDxfId="22"/>
    <tableColumn id="9" xr3:uid="{DFA30952-30E1-4E42-8928-AB94808413B4}" name="WEDS _x000a_5" dataDxfId="21"/>
    <tableColumn id="40" xr3:uid="{71671DF1-8333-4617-88BD-81DA8A600AD0}" name="WEDS _x000a_EC" dataDxfId="20" dataCellStyle="Normal 7"/>
    <tableColumn id="15" xr3:uid="{CCEE6DEC-7105-4F04-AEDC-8272C976081A}" name="THURS_x000a_1" dataDxfId="19" dataCellStyle="Normal 7"/>
    <tableColumn id="14" xr3:uid="{CEF2281E-26D6-46ED-87F0-2ABBD25DABE2}" name="THURS_x000a_2" dataDxfId="18" dataCellStyle="Normal 7"/>
    <tableColumn id="19" xr3:uid="{16B8E56B-D9BC-4A56-A474-BDB12E471EF6}" name="THURS_x000a_3" dataDxfId="17" dataCellStyle="Normal 7"/>
    <tableColumn id="37" xr3:uid="{664A81C5-D447-481A-9205-D2F49C49FEA8}" name="THURS_x000a_4" dataDxfId="16"/>
    <tableColumn id="18" xr3:uid="{6C1F57CC-FF1A-4AC1-8A3F-25DCCB1E6A65}" name="THURS_x000a_5" dataDxfId="15" dataCellStyle="Normal 7"/>
    <tableColumn id="41" xr3:uid="{30A03A96-0E1A-4183-8FD1-ED3C837FAB05}" name="THURS_x000a_EC" dataDxfId="14"/>
    <tableColumn id="20" xr3:uid="{D29EFE36-1116-4D49-87B7-D274BCE00981}" name="FRI_x000a_1" dataDxfId="13" totalsRowDxfId="12" dataCellStyle="Normal 7"/>
    <tableColumn id="16" xr3:uid="{79655BDC-213B-43EF-813B-0C80DC2E5715}" name="Column1" dataDxfId="11" totalsRowDxfId="10"/>
    <tableColumn id="33" xr3:uid="{1B456816-66CB-44A1-8CC2-4BB659C9E057}" name="Hour offset 2" dataDxfId="9" totalsRowDxfId="8" dataCellStyle="Normal 7"/>
    <tableColumn id="25" xr3:uid="{B589116A-854F-49F1-9E6E-3565F28FE8EA}" name="Hour offset" dataDxfId="7" totalsRowDxfId="6" dataCellStyle="Normal"/>
    <tableColumn id="28" xr3:uid="{3C720515-D407-4229-8778-C2FC3399BE57}" name="MInute offset" dataDxfId="5" totalsRowDxfId="4" dataCellStyle="Normal 7"/>
    <tableColumn id="26" xr3:uid="{B0D7B7A0-5EAA-43ED-9B4F-2E3EA19E7C8B}" name="Column3" dataDxfId="3" totalsRowDxfId="2" dataCellStyle="Normal"/>
    <tableColumn id="27" xr3:uid="{54465160-6041-450E-ABC8-693A2BE21AE3}" name="Column4" dataDxfId="1" totalsRowDxfId="0" dataCellStyle="Normal"/>
  </tableColumns>
  <tableStyleInfo name="Five-day event schedule" showFirstColumn="1"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obert.stacey@intel.com" TargetMode="External"/><Relationship Id="rId2" Type="http://schemas.openxmlformats.org/officeDocument/2006/relationships/hyperlink" Target="mailto:stephen.mccann@ieee.org" TargetMode="External"/><Relationship Id="rId1" Type="http://schemas.openxmlformats.org/officeDocument/2006/relationships/hyperlink" Target="mailto:jrosdahl@ieee.org"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stephen.mccann@ieee.org" TargetMode="External"/><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robert.stacey@intel.com" TargetMode="External"/><Relationship Id="rId5" Type="http://schemas.openxmlformats.org/officeDocument/2006/relationships/printerSettings" Target="../printerSettings/printerSettings6.bin"/><Relationship Id="rId15" Type="http://schemas.openxmlformats.org/officeDocument/2006/relationships/drawing" Target="../drawings/drawing1.xml"/><Relationship Id="rId10" Type="http://schemas.openxmlformats.org/officeDocument/2006/relationships/hyperlink" Target="mailto:robert.stacey@intel.com"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urldefense.proofpoint.com/v2/url?u=https-3A__standards.ieee.org_content_dam_ieee-2Dstandards_standards_web_documents_other_Participant-2DBehavior-2DIndividual-2DMethod.pdf&amp;d=DwMFaQ&amp;c=C5b8zRQO1miGmBeVZ2LFWg&amp;r=NTHtA_KHOOrju0kuqznMMhn2PgeiJdiVcWeUfvV" TargetMode="External"/><Relationship Id="rId1" Type="http://schemas.openxmlformats.org/officeDocument/2006/relationships/hyperlink" Target="https://standards.ieee.org/about/sasb/pat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https://mentor.ieee.org/802.11/dcn/25/11-25-0074" TargetMode="External"/><Relationship Id="rId7" Type="http://schemas.openxmlformats.org/officeDocument/2006/relationships/vmlDrawing" Target="../drawings/vmlDrawing2.vml"/><Relationship Id="rId2" Type="http://schemas.openxmlformats.org/officeDocument/2006/relationships/hyperlink" Target="https://mentor.ieee.org/802.11/dcn/25/11-25-0139" TargetMode="External"/><Relationship Id="rId1" Type="http://schemas.openxmlformats.org/officeDocument/2006/relationships/hyperlink" Target="https://mentor.ieee.org/802.11/dcn/25/11-25-0149" TargetMode="External"/><Relationship Id="rId6" Type="http://schemas.openxmlformats.org/officeDocument/2006/relationships/printerSettings" Target="../printerSettings/printerSettings13.bin"/><Relationship Id="rId5" Type="http://schemas.openxmlformats.org/officeDocument/2006/relationships/hyperlink" Target="https://mentor.ieee.org/802.11/dcn/25/11-25-0164" TargetMode="External"/><Relationship Id="rId4" Type="http://schemas.openxmlformats.org/officeDocument/2006/relationships/hyperlink" Target="https://mentor.ieee.org/802.11/dcn/24/11-24-1994"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4.bin"/><Relationship Id="rId1" Type="http://schemas.openxmlformats.org/officeDocument/2006/relationships/hyperlink" Target="https://mentor.ieee.org/802-ec/dcn/24/ec-24-0006-00-WCSG-ieee-802wcsc-meeting-venue-manager-report-2024.pptx" TargetMode="External"/><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8" Type="http://schemas.openxmlformats.org/officeDocument/2006/relationships/hyperlink" Target="https://mentor.ieee.org/802.11/dcn/24/11-24-0004" TargetMode="External"/><Relationship Id="rId13" Type="http://schemas.openxmlformats.org/officeDocument/2006/relationships/hyperlink" Target="https://mentor.ieee.org/802.11/dcn/24/11-24-2099" TargetMode="External"/><Relationship Id="rId18" Type="http://schemas.openxmlformats.org/officeDocument/2006/relationships/hyperlink" Target="https://mentor.ieee.org/802.11/dcn/11-22-1638" TargetMode="External"/><Relationship Id="rId26" Type="http://schemas.openxmlformats.org/officeDocument/2006/relationships/hyperlink" Target="https://mentor.ieee.org/802-ec/dcn/24/ec-24-0294" TargetMode="External"/><Relationship Id="rId3" Type="http://schemas.openxmlformats.org/officeDocument/2006/relationships/hyperlink" Target="http://grouper.ieee.org/groups/802/11/Reflector.html" TargetMode="External"/><Relationship Id="rId21" Type="http://schemas.openxmlformats.org/officeDocument/2006/relationships/hyperlink" Target="https://mentor.ieee.org/802.11/dcn/24/11-24-1666" TargetMode="External"/><Relationship Id="rId7" Type="http://schemas.openxmlformats.org/officeDocument/2006/relationships/hyperlink" Target="https://mentor.ieee.org/802.11/dcn/24/11-24-2105" TargetMode="External"/><Relationship Id="rId12" Type="http://schemas.openxmlformats.org/officeDocument/2006/relationships/hyperlink" Target="https://mentor.ieee.org/802.11/dcn/24/11-24-2107" TargetMode="External"/><Relationship Id="rId17" Type="http://schemas.openxmlformats.org/officeDocument/2006/relationships/hyperlink" Target="https://mentor.ieee.org/802.11/dcn/25/11-25-0006" TargetMode="External"/><Relationship Id="rId25" Type="http://schemas.openxmlformats.org/officeDocument/2006/relationships/hyperlink" Target="https://mentor.ieee.org/802.11/dcn/24/11-24-2082" TargetMode="External"/><Relationship Id="rId2" Type="http://schemas.openxmlformats.org/officeDocument/2006/relationships/hyperlink" Target="https://mentor.ieee.org/802.11/documents" TargetMode="External"/><Relationship Id="rId16" Type="http://schemas.openxmlformats.org/officeDocument/2006/relationships/hyperlink" Target="https://mentor.ieee.org/802-ec/dcn/25/ec-25-0001" TargetMode="External"/><Relationship Id="rId20" Type="http://schemas.openxmlformats.org/officeDocument/2006/relationships/hyperlink" Target="https://mentor.ieee.org/802.11/dcn/24/11-24-2073" TargetMode="External"/><Relationship Id="rId29" Type="http://schemas.openxmlformats.org/officeDocument/2006/relationships/hyperlink" Target="https://mentor.ieee.org/802.11/dcn/24/11-24-2074" TargetMode="External"/><Relationship Id="rId1" Type="http://schemas.openxmlformats.org/officeDocument/2006/relationships/hyperlink" Target="http://www.ieee802.org/11/" TargetMode="External"/><Relationship Id="rId6" Type="http://schemas.openxmlformats.org/officeDocument/2006/relationships/hyperlink" Target="http://www.ieee802.org/11/Photographs/officers.html" TargetMode="External"/><Relationship Id="rId11" Type="http://schemas.openxmlformats.org/officeDocument/2006/relationships/hyperlink" Target="https://mentor.ieee.org/802.11/dcn/24/11-24-2100" TargetMode="External"/><Relationship Id="rId24" Type="http://schemas.openxmlformats.org/officeDocument/2006/relationships/hyperlink" Target="https://mentor.ieee.org/802.11/dcn/24/11-24-2087" TargetMode="External"/><Relationship Id="rId5" Type="http://schemas.openxmlformats.org/officeDocument/2006/relationships/hyperlink" Target="http://www.ieee802.org/11/private/index.shtml" TargetMode="External"/><Relationship Id="rId15" Type="http://schemas.openxmlformats.org/officeDocument/2006/relationships/hyperlink" Target="https://mentor.ieee.org/802.11/dcn/24/11-24-1680" TargetMode="External"/><Relationship Id="rId23" Type="http://schemas.openxmlformats.org/officeDocument/2006/relationships/hyperlink" Target="https://mentor.ieee.org/802.11/dcn/24/11-24-2081" TargetMode="External"/><Relationship Id="rId28" Type="http://schemas.openxmlformats.org/officeDocument/2006/relationships/hyperlink" Target="https://mentor.ieee.org/802.11/dcn/24/11-24-1671" TargetMode="External"/><Relationship Id="rId10" Type="http://schemas.openxmlformats.org/officeDocument/2006/relationships/hyperlink" Target="https://mentor.ieee.org/802.11/dcn/24/11-24-2097" TargetMode="External"/><Relationship Id="rId19" Type="http://schemas.openxmlformats.org/officeDocument/2006/relationships/hyperlink" Target="https://mentor.ieee.org/802.11/dcn/24/11-24-2078" TargetMode="External"/><Relationship Id="rId31" Type="http://schemas.openxmlformats.org/officeDocument/2006/relationships/printerSettings" Target="../printerSettings/printerSettings15.bin"/><Relationship Id="rId4" Type="http://schemas.openxmlformats.org/officeDocument/2006/relationships/hyperlink" Target="http://www.ieee802.org/11/Meetings/Meeting_Plan.html" TargetMode="External"/><Relationship Id="rId9" Type="http://schemas.openxmlformats.org/officeDocument/2006/relationships/hyperlink" Target="https://mentor.ieee.org/802.11/dcn/24/11-24-2106" TargetMode="External"/><Relationship Id="rId14" Type="http://schemas.openxmlformats.org/officeDocument/2006/relationships/hyperlink" Target="https://mentor.ieee.org/802.11/dcn/24/11-24-2098" TargetMode="External"/><Relationship Id="rId22" Type="http://schemas.openxmlformats.org/officeDocument/2006/relationships/hyperlink" Target="https://mentor.ieee.org/802.11/dcn/24/11-24-2101" TargetMode="External"/><Relationship Id="rId27" Type="http://schemas.openxmlformats.org/officeDocument/2006/relationships/hyperlink" Target="https://mentor.ieee.org/802.11/dcn/24/11-24-2117" TargetMode="External"/><Relationship Id="rId30" Type="http://schemas.openxmlformats.org/officeDocument/2006/relationships/hyperlink" Target="https://mentor.ieee.org/802.11/dcn/25/11-25-0141"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indexed="45"/>
    <pageSetUpPr fitToPage="1"/>
  </sheetPr>
  <dimension ref="A1:P24"/>
  <sheetViews>
    <sheetView zoomScale="80" zoomScaleNormal="80" workbookViewId="0">
      <selection activeCell="C5" sqref="C5"/>
    </sheetView>
  </sheetViews>
  <sheetFormatPr defaultColWidth="9.44140625" defaultRowHeight="20.100000000000001" customHeight="1" x14ac:dyDescent="0.3"/>
  <cols>
    <col min="1" max="1" width="1.44140625" style="179" customWidth="1"/>
    <col min="2" max="2" width="19.5546875" style="8" customWidth="1"/>
    <col min="3" max="3" width="18.5546875" style="8" customWidth="1"/>
    <col min="4" max="5" width="9.44140625" style="8"/>
    <col min="6" max="6" width="14.44140625" style="8" customWidth="1"/>
    <col min="7" max="7" width="9.44140625" style="8"/>
    <col min="8" max="8" width="22" style="8" customWidth="1"/>
    <col min="9" max="9" width="15.44140625" style="8" customWidth="1"/>
    <col min="10" max="16384" width="9.44140625" style="8"/>
  </cols>
  <sheetData>
    <row r="1" spans="2:15" s="5" customFormat="1" ht="20.100000000000001" customHeight="1" x14ac:dyDescent="0.25">
      <c r="B1" s="4"/>
      <c r="C1" s="4"/>
      <c r="D1" s="4"/>
      <c r="E1" s="4"/>
      <c r="F1" s="4"/>
      <c r="G1" s="4"/>
      <c r="H1" s="4"/>
      <c r="I1" s="4"/>
      <c r="J1" s="4"/>
      <c r="K1" s="4"/>
      <c r="L1" s="4"/>
      <c r="M1" s="4"/>
      <c r="N1" s="4"/>
      <c r="O1" s="4"/>
    </row>
    <row r="2" spans="2:15" ht="20.100000000000001" customHeight="1" x14ac:dyDescent="0.4">
      <c r="B2" s="6"/>
      <c r="C2" s="7" t="s">
        <v>5</v>
      </c>
      <c r="D2" s="6"/>
      <c r="E2" s="6"/>
      <c r="F2" s="6"/>
      <c r="G2" s="6"/>
      <c r="H2" s="6"/>
      <c r="I2" s="6"/>
      <c r="J2" s="6"/>
      <c r="K2" s="6"/>
      <c r="L2" s="6"/>
      <c r="M2" s="6"/>
    </row>
    <row r="3" spans="2:15" ht="20.100000000000001" customHeight="1" x14ac:dyDescent="0.35">
      <c r="B3" s="6"/>
      <c r="C3" s="9" t="s">
        <v>6</v>
      </c>
      <c r="D3" s="6"/>
      <c r="E3" s="6"/>
      <c r="F3" s="6"/>
      <c r="G3" s="6"/>
      <c r="H3" s="6"/>
      <c r="I3" s="6"/>
      <c r="J3" s="6"/>
      <c r="K3" s="6"/>
      <c r="L3" s="6"/>
      <c r="M3" s="6"/>
    </row>
    <row r="4" spans="2:15" ht="20.100000000000001" customHeight="1" x14ac:dyDescent="0.35">
      <c r="B4" s="9" t="s">
        <v>7</v>
      </c>
      <c r="C4" s="9" t="s">
        <v>562</v>
      </c>
      <c r="D4" s="6"/>
      <c r="E4" s="6"/>
      <c r="F4" s="6"/>
      <c r="G4" s="6"/>
      <c r="H4" s="6"/>
      <c r="I4" s="6"/>
      <c r="J4" s="6"/>
      <c r="K4" s="6"/>
      <c r="L4" s="6"/>
      <c r="M4" s="6"/>
    </row>
    <row r="5" spans="2:15" ht="20.100000000000001" customHeight="1" x14ac:dyDescent="0.35">
      <c r="B5" s="9" t="s">
        <v>8</v>
      </c>
      <c r="C5" s="10" t="s">
        <v>504</v>
      </c>
      <c r="D5" s="6"/>
      <c r="E5" s="6"/>
      <c r="F5" s="6"/>
      <c r="G5" s="11"/>
      <c r="H5" s="6"/>
      <c r="I5" s="6"/>
      <c r="J5" s="6"/>
      <c r="K5" s="6"/>
      <c r="L5" s="6"/>
      <c r="M5" s="6"/>
    </row>
    <row r="6" spans="2:15" ht="20.100000000000001" customHeight="1" x14ac:dyDescent="0.4">
      <c r="B6" s="9" t="s">
        <v>9</v>
      </c>
      <c r="C6" s="12" t="s">
        <v>438</v>
      </c>
      <c r="D6" s="6"/>
      <c r="E6" s="6"/>
      <c r="F6" s="6"/>
      <c r="G6" s="6"/>
      <c r="H6" s="6"/>
      <c r="I6" s="6"/>
      <c r="J6" s="6"/>
      <c r="K6" s="6"/>
      <c r="L6" s="6"/>
      <c r="M6" s="6"/>
    </row>
    <row r="7" spans="2:15" s="15" customFormat="1" ht="20.100000000000001" customHeight="1" thickBot="1" x14ac:dyDescent="0.4">
      <c r="B7" s="13"/>
      <c r="C7" s="14"/>
      <c r="D7" s="14"/>
      <c r="E7" s="14"/>
      <c r="F7" s="14"/>
      <c r="G7" s="14"/>
      <c r="H7" s="14"/>
      <c r="I7" s="14"/>
      <c r="J7" s="14"/>
      <c r="K7" s="14"/>
      <c r="L7" s="14"/>
      <c r="M7" s="14"/>
    </row>
    <row r="8" spans="2:15" ht="20.100000000000001" customHeight="1" x14ac:dyDescent="0.4">
      <c r="B8" s="9" t="s">
        <v>10</v>
      </c>
      <c r="C8" s="10" t="s">
        <v>503</v>
      </c>
      <c r="D8" s="16"/>
      <c r="E8" s="16"/>
      <c r="F8" s="16"/>
      <c r="G8" s="16"/>
      <c r="H8" s="6"/>
      <c r="I8" s="6"/>
      <c r="J8" s="6"/>
      <c r="K8" s="6"/>
      <c r="L8" s="6"/>
      <c r="M8" s="6"/>
    </row>
    <row r="9" spans="2:15" ht="20.100000000000001" customHeight="1" x14ac:dyDescent="0.4">
      <c r="B9" s="9" t="s">
        <v>11</v>
      </c>
      <c r="C9" s="31">
        <v>44210</v>
      </c>
      <c r="D9" s="16"/>
      <c r="E9" s="16"/>
      <c r="F9" s="16"/>
      <c r="G9" s="16"/>
      <c r="H9" s="6"/>
      <c r="I9" s="6"/>
      <c r="J9" s="6"/>
      <c r="K9" s="6"/>
      <c r="L9" s="6"/>
      <c r="M9" s="6"/>
    </row>
    <row r="10" spans="2:15" ht="20.100000000000001" customHeight="1" x14ac:dyDescent="0.4">
      <c r="B10" s="9" t="s">
        <v>12</v>
      </c>
      <c r="C10" s="32" t="s">
        <v>439</v>
      </c>
      <c r="D10" s="12"/>
      <c r="E10" s="12"/>
      <c r="F10" s="12"/>
      <c r="G10" s="12"/>
      <c r="H10" s="17"/>
      <c r="I10" s="32" t="s">
        <v>62</v>
      </c>
      <c r="J10" s="12"/>
      <c r="K10" s="16"/>
      <c r="L10" s="16"/>
      <c r="M10" s="16"/>
    </row>
    <row r="11" spans="2:15" ht="20.100000000000001" customHeight="1" x14ac:dyDescent="0.4">
      <c r="B11" s="16"/>
      <c r="C11" s="12" t="s">
        <v>247</v>
      </c>
      <c r="D11" s="12"/>
      <c r="E11" s="12"/>
      <c r="F11" s="12"/>
      <c r="G11" s="12"/>
      <c r="H11" s="17"/>
      <c r="I11" s="12" t="s">
        <v>440</v>
      </c>
      <c r="J11" s="12"/>
      <c r="K11" s="16"/>
      <c r="L11" s="16"/>
      <c r="M11" s="16"/>
    </row>
    <row r="12" spans="2:15" ht="20.100000000000001" customHeight="1" x14ac:dyDescent="0.4">
      <c r="B12" s="16"/>
      <c r="C12" s="16" t="s">
        <v>229</v>
      </c>
      <c r="D12" s="12"/>
      <c r="E12" s="12"/>
      <c r="F12" s="12"/>
      <c r="G12" s="12"/>
      <c r="H12" s="17"/>
      <c r="I12" s="16" t="s">
        <v>14</v>
      </c>
      <c r="J12" s="12"/>
      <c r="K12" s="16"/>
      <c r="L12" s="16"/>
      <c r="M12" s="16"/>
    </row>
    <row r="13" spans="2:15" ht="20.100000000000001" customHeight="1" x14ac:dyDescent="0.4">
      <c r="B13" s="16"/>
      <c r="C13" s="18" t="s">
        <v>230</v>
      </c>
      <c r="D13" s="12"/>
      <c r="E13" s="12"/>
      <c r="F13" s="12"/>
      <c r="G13" s="12"/>
      <c r="H13" s="17"/>
      <c r="I13" s="18" t="s">
        <v>15</v>
      </c>
      <c r="J13" s="12"/>
      <c r="K13" s="16"/>
      <c r="L13" s="16"/>
      <c r="M13" s="16"/>
    </row>
    <row r="14" spans="2:15" ht="20.100000000000001" customHeight="1" x14ac:dyDescent="0.4">
      <c r="B14" s="16"/>
      <c r="C14" s="12"/>
      <c r="D14" s="12"/>
      <c r="E14" s="12"/>
      <c r="F14" s="12"/>
      <c r="G14" s="12"/>
      <c r="H14" s="17"/>
      <c r="I14" s="18"/>
      <c r="J14" s="17"/>
      <c r="K14" s="6"/>
      <c r="L14" s="6"/>
      <c r="M14" s="6"/>
    </row>
    <row r="15" spans="2:15" ht="20.100000000000001" customHeight="1" x14ac:dyDescent="0.35">
      <c r="C15" s="6"/>
      <c r="D15" s="6"/>
      <c r="E15" s="6"/>
      <c r="F15" s="6"/>
      <c r="G15" s="6"/>
      <c r="H15" s="6"/>
      <c r="I15" s="32" t="s">
        <v>441</v>
      </c>
      <c r="J15" s="6"/>
      <c r="K15" s="6"/>
      <c r="L15" s="6"/>
      <c r="M15" s="6"/>
    </row>
    <row r="16" spans="2:15" ht="20.100000000000001" customHeight="1" x14ac:dyDescent="0.4">
      <c r="C16" s="6"/>
      <c r="D16" s="6"/>
      <c r="E16" s="6"/>
      <c r="F16" s="6"/>
      <c r="G16" s="6"/>
      <c r="H16" s="6"/>
      <c r="I16" s="12" t="s">
        <v>442</v>
      </c>
      <c r="J16" s="6"/>
      <c r="K16" s="6"/>
      <c r="L16" s="6"/>
      <c r="M16" s="6"/>
    </row>
    <row r="17" spans="2:16" ht="20.100000000000001" customHeight="1" x14ac:dyDescent="0.4">
      <c r="C17" s="6"/>
      <c r="D17" s="6"/>
      <c r="E17" s="6"/>
      <c r="F17" s="6"/>
      <c r="G17" s="6"/>
      <c r="H17" s="6"/>
      <c r="I17" s="16" t="s">
        <v>443</v>
      </c>
      <c r="J17" s="6"/>
      <c r="K17" s="6"/>
      <c r="L17" s="6"/>
      <c r="M17" s="6"/>
    </row>
    <row r="18" spans="2:16" ht="20.100000000000001" customHeight="1" x14ac:dyDescent="0.3">
      <c r="C18" s="6"/>
      <c r="D18" s="6"/>
      <c r="E18" s="6"/>
      <c r="F18" s="6"/>
      <c r="G18" s="6"/>
      <c r="H18" s="6"/>
      <c r="I18" s="18" t="s">
        <v>444</v>
      </c>
      <c r="J18" s="6"/>
      <c r="K18" s="6"/>
      <c r="L18" s="6"/>
      <c r="M18" s="6"/>
    </row>
    <row r="19" spans="2:16" ht="20.100000000000001" customHeight="1" x14ac:dyDescent="0.4">
      <c r="C19" s="6"/>
      <c r="D19" s="6"/>
      <c r="E19" s="6"/>
      <c r="F19" s="6"/>
      <c r="G19" s="6"/>
      <c r="H19" s="6"/>
      <c r="I19" s="12"/>
      <c r="J19" s="6"/>
      <c r="K19" s="6"/>
      <c r="L19" s="6"/>
      <c r="M19" s="6"/>
    </row>
    <row r="20" spans="2:16" ht="20.100000000000001" customHeight="1" x14ac:dyDescent="0.3">
      <c r="C20" s="6"/>
      <c r="D20" s="6"/>
      <c r="E20" s="6"/>
      <c r="F20" s="6"/>
      <c r="G20" s="6"/>
      <c r="H20" s="6"/>
      <c r="I20" s="18"/>
      <c r="J20" s="6"/>
      <c r="K20" s="6"/>
      <c r="L20" s="6"/>
      <c r="M20" s="6"/>
    </row>
    <row r="21" spans="2:16" ht="20.100000000000001" customHeight="1" x14ac:dyDescent="0.4">
      <c r="C21" s="6"/>
      <c r="D21" s="6"/>
      <c r="E21" s="6"/>
      <c r="F21" s="6"/>
      <c r="G21" s="6"/>
      <c r="H21" s="6"/>
      <c r="I21" s="12"/>
      <c r="J21" s="6"/>
      <c r="K21" s="6"/>
      <c r="L21" s="6"/>
      <c r="M21" s="6"/>
    </row>
    <row r="22" spans="2:16" ht="20.100000000000001" customHeight="1" x14ac:dyDescent="0.3">
      <c r="C22" s="423" t="s">
        <v>52</v>
      </c>
      <c r="D22" s="424"/>
      <c r="E22" s="424"/>
      <c r="F22" s="424"/>
      <c r="G22" s="424"/>
      <c r="H22" s="424"/>
      <c r="I22" s="424"/>
      <c r="J22" s="424"/>
      <c r="K22" s="424"/>
      <c r="L22" s="424"/>
      <c r="M22" s="424"/>
      <c r="N22" s="424"/>
      <c r="O22" s="424"/>
      <c r="P22" s="425"/>
    </row>
    <row r="23" spans="2:16" ht="20.100000000000001" customHeight="1" x14ac:dyDescent="0.35">
      <c r="B23" s="19" t="s">
        <v>51</v>
      </c>
      <c r="C23" s="426"/>
      <c r="D23" s="427"/>
      <c r="E23" s="427"/>
      <c r="F23" s="427"/>
      <c r="G23" s="427"/>
      <c r="H23" s="427"/>
      <c r="I23" s="427"/>
      <c r="J23" s="427"/>
      <c r="K23" s="427"/>
      <c r="L23" s="427"/>
      <c r="M23" s="427"/>
      <c r="N23" s="427"/>
      <c r="O23" s="427"/>
      <c r="P23" s="428"/>
    </row>
    <row r="24" spans="2:16" ht="20.100000000000001" customHeight="1" x14ac:dyDescent="0.3">
      <c r="C24" s="429"/>
      <c r="D24" s="430"/>
      <c r="E24" s="430"/>
      <c r="F24" s="430"/>
      <c r="G24" s="430"/>
      <c r="H24" s="430"/>
      <c r="I24" s="430"/>
      <c r="J24" s="430"/>
      <c r="K24" s="430"/>
      <c r="L24" s="430"/>
      <c r="M24" s="430"/>
      <c r="N24" s="430"/>
      <c r="O24" s="430"/>
      <c r="P24" s="431"/>
    </row>
  </sheetData>
  <mergeCells count="1">
    <mergeCell ref="C22:P24"/>
  </mergeCells>
  <phoneticPr fontId="0" type="noConversion"/>
  <hyperlinks>
    <hyperlink ref="I13" r:id="rId1" xr:uid="{5E98B353-7494-4F85-A1F3-AF1EDAF6C7C1}"/>
    <hyperlink ref="I18" r:id="rId2" xr:uid="{55DAC562-53C8-43E6-BE01-F4CA8CD0969F}"/>
    <hyperlink ref="C13" r:id="rId3" xr:uid="{2A6700B9-4EEF-4608-8629-C8787CF11BE4}"/>
  </hyperlinks>
  <printOptions horizontalCentered="1"/>
  <pageMargins left="0.75" right="0.75" top="1" bottom="1" header="0.5" footer="0.5"/>
  <pageSetup scale="52" fitToHeight="2"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3"/>
  </sheetPr>
  <dimension ref="A2:IS32"/>
  <sheetViews>
    <sheetView zoomScale="90" zoomScaleNormal="90" workbookViewId="0">
      <selection activeCell="B7" sqref="B7:P8"/>
    </sheetView>
  </sheetViews>
  <sheetFormatPr defaultColWidth="9.44140625" defaultRowHeight="15.75" customHeight="1" x14ac:dyDescent="0.25"/>
  <cols>
    <col min="1" max="1" width="1.44140625" customWidth="1"/>
    <col min="2" max="2" width="11.44140625" style="1" customWidth="1"/>
    <col min="3" max="6" width="9.44140625" style="1"/>
    <col min="7" max="7" width="24.5546875" style="1" customWidth="1"/>
    <col min="8" max="8" width="9.44140625" style="1" customWidth="1"/>
    <col min="9" max="15" width="9.44140625" style="1"/>
    <col min="16" max="16" width="8.44140625" style="1" customWidth="1"/>
    <col min="17" max="16384" width="9.44140625" style="1"/>
  </cols>
  <sheetData>
    <row r="2" spans="2:253" ht="15.75" customHeight="1" x14ac:dyDescent="0.25">
      <c r="B2" s="438" t="str">
        <f>Parameters!B1</f>
        <v>IEEE 802.11 WIRELESS LOCAL AREA NETWORKS SESSION #209</v>
      </c>
      <c r="C2" s="439"/>
      <c r="D2" s="439"/>
      <c r="E2" s="439"/>
      <c r="F2" s="439"/>
      <c r="G2" s="439"/>
      <c r="H2" s="439"/>
      <c r="I2" s="439"/>
      <c r="J2" s="439"/>
      <c r="K2" s="439"/>
      <c r="L2" s="439"/>
      <c r="M2" s="439"/>
      <c r="N2" s="439"/>
      <c r="O2" s="439"/>
      <c r="P2" s="440"/>
      <c r="IS2" s="1" t="s">
        <v>3</v>
      </c>
    </row>
    <row r="3" spans="2:253" ht="15.75" customHeight="1" x14ac:dyDescent="0.25">
      <c r="B3" s="441"/>
      <c r="C3" s="442"/>
      <c r="D3" s="442"/>
      <c r="E3" s="442"/>
      <c r="F3" s="442"/>
      <c r="G3" s="442"/>
      <c r="H3" s="442"/>
      <c r="I3" s="442"/>
      <c r="J3" s="442"/>
      <c r="K3" s="442"/>
      <c r="L3" s="442"/>
      <c r="M3" s="442"/>
      <c r="N3" s="442"/>
      <c r="O3" s="442"/>
      <c r="P3" s="443"/>
    </row>
    <row r="4" spans="2:253" ht="15.75" customHeight="1" x14ac:dyDescent="0.25">
      <c r="B4" s="444"/>
      <c r="C4" s="445"/>
      <c r="D4" s="445"/>
      <c r="E4" s="445"/>
      <c r="F4" s="445"/>
      <c r="G4" s="445"/>
      <c r="H4" s="445"/>
      <c r="I4" s="445"/>
      <c r="J4" s="445"/>
      <c r="K4" s="445"/>
      <c r="L4" s="445"/>
      <c r="M4" s="445"/>
      <c r="N4" s="445"/>
      <c r="O4" s="445"/>
      <c r="P4" s="446"/>
    </row>
    <row r="5" spans="2:253" ht="21" customHeight="1" x14ac:dyDescent="0.25">
      <c r="B5" s="447" t="str">
        <f>Parameters!B2</f>
        <v>Kobe International Conference Center, Kobe, Japan</v>
      </c>
      <c r="C5" s="433"/>
      <c r="D5" s="433"/>
      <c r="E5" s="433"/>
      <c r="F5" s="433"/>
      <c r="G5" s="433"/>
      <c r="H5" s="433"/>
      <c r="I5" s="433"/>
      <c r="J5" s="433"/>
      <c r="K5" s="433"/>
      <c r="L5" s="433"/>
      <c r="M5" s="433"/>
      <c r="N5" s="433"/>
      <c r="O5" s="433"/>
      <c r="P5" s="433"/>
    </row>
    <row r="6" spans="2:253" ht="15.75" customHeight="1" x14ac:dyDescent="0.25">
      <c r="B6" s="433"/>
      <c r="C6" s="433"/>
      <c r="D6" s="433"/>
      <c r="E6" s="433"/>
      <c r="F6" s="433"/>
      <c r="G6" s="433"/>
      <c r="H6" s="433"/>
      <c r="I6" s="433"/>
      <c r="J6" s="433"/>
      <c r="K6" s="433"/>
      <c r="L6" s="433"/>
      <c r="M6" s="433"/>
      <c r="N6" s="433"/>
      <c r="O6" s="433"/>
      <c r="P6" s="433"/>
    </row>
    <row r="7" spans="2:253" ht="15.75" customHeight="1" x14ac:dyDescent="0.25">
      <c r="B7" s="449" t="str">
        <f>Parameters!B3</f>
        <v>January 12-17, 2025</v>
      </c>
      <c r="C7" s="449"/>
      <c r="D7" s="449"/>
      <c r="E7" s="449"/>
      <c r="F7" s="449"/>
      <c r="G7" s="449"/>
      <c r="H7" s="449"/>
      <c r="I7" s="449"/>
      <c r="J7" s="449"/>
      <c r="K7" s="449"/>
      <c r="L7" s="449"/>
      <c r="M7" s="449"/>
      <c r="N7" s="449"/>
      <c r="O7" s="449"/>
      <c r="P7" s="449"/>
    </row>
    <row r="8" spans="2:253" ht="15.75" customHeight="1" x14ac:dyDescent="0.25">
      <c r="B8" s="449"/>
      <c r="C8" s="449"/>
      <c r="D8" s="449"/>
      <c r="E8" s="449"/>
      <c r="F8" s="449"/>
      <c r="G8" s="449"/>
      <c r="H8" s="449"/>
      <c r="I8" s="449"/>
      <c r="J8" s="449"/>
      <c r="K8" s="449"/>
      <c r="L8" s="449"/>
      <c r="M8" s="449"/>
      <c r="N8" s="449"/>
      <c r="O8" s="449"/>
      <c r="P8" s="449"/>
    </row>
    <row r="9" spans="2:253" ht="15.75" customHeight="1" x14ac:dyDescent="0.25">
      <c r="C9"/>
      <c r="D9" s="37"/>
      <c r="E9" s="37"/>
    </row>
    <row r="10" spans="2:253" ht="15.75" customHeight="1" x14ac:dyDescent="0.25">
      <c r="C10"/>
    </row>
    <row r="12" spans="2:253" ht="15.75" customHeight="1" x14ac:dyDescent="0.25">
      <c r="F12"/>
    </row>
    <row r="14" spans="2:253" ht="15.75" customHeight="1" x14ac:dyDescent="0.25">
      <c r="F14"/>
      <c r="S14"/>
    </row>
    <row r="15" spans="2:253" ht="15.75" customHeight="1" x14ac:dyDescent="0.25">
      <c r="F15"/>
    </row>
    <row r="16" spans="2:253" ht="15.75" customHeight="1" x14ac:dyDescent="0.25">
      <c r="C16"/>
    </row>
    <row r="21" spans="2:18" ht="15.75" customHeight="1" x14ac:dyDescent="0.25">
      <c r="B21"/>
    </row>
    <row r="25" spans="2:18" ht="15.75" customHeight="1" x14ac:dyDescent="0.25">
      <c r="B25" s="448" t="s">
        <v>2</v>
      </c>
      <c r="C25" s="448"/>
      <c r="D25" s="448"/>
      <c r="E25" s="448"/>
      <c r="F25" s="448"/>
      <c r="G25" s="448"/>
      <c r="H25" s="448"/>
      <c r="I25" s="448"/>
      <c r="J25" s="448"/>
      <c r="K25" s="448"/>
      <c r="L25" s="448"/>
      <c r="M25" s="448"/>
      <c r="N25" s="448"/>
      <c r="O25" s="448"/>
      <c r="P25" s="448"/>
    </row>
    <row r="26" spans="2:18" ht="15.75" customHeight="1" x14ac:dyDescent="0.25">
      <c r="B26" s="448"/>
      <c r="C26" s="448"/>
      <c r="D26" s="448"/>
      <c r="E26" s="448"/>
      <c r="F26" s="448"/>
      <c r="G26" s="448"/>
      <c r="H26" s="448"/>
      <c r="I26" s="448"/>
      <c r="J26" s="448"/>
      <c r="K26" s="448"/>
      <c r="L26" s="448"/>
      <c r="M26" s="448"/>
      <c r="N26" s="448"/>
      <c r="O26" s="448"/>
      <c r="P26" s="448"/>
    </row>
    <row r="27" spans="2:18" ht="15.75" customHeight="1" x14ac:dyDescent="0.25">
      <c r="B27" s="433" t="s">
        <v>445</v>
      </c>
      <c r="C27" s="433"/>
      <c r="D27" s="433"/>
      <c r="E27" s="433"/>
      <c r="F27" s="433"/>
      <c r="G27" s="433"/>
      <c r="H27" s="433"/>
      <c r="I27" s="433"/>
      <c r="J27" s="434"/>
      <c r="K27" s="434"/>
      <c r="L27" s="450" t="s">
        <v>466</v>
      </c>
      <c r="M27" s="450"/>
      <c r="N27" s="450"/>
      <c r="O27" s="450"/>
      <c r="P27" s="450"/>
      <c r="Q27" s="450"/>
      <c r="R27" s="450"/>
    </row>
    <row r="28" spans="2:18" ht="15.75" customHeight="1" x14ac:dyDescent="0.25">
      <c r="B28" s="435"/>
      <c r="C28" s="435"/>
      <c r="D28" s="435"/>
      <c r="E28" s="435"/>
      <c r="F28" s="435"/>
      <c r="G28" s="435"/>
      <c r="H28" s="435"/>
      <c r="I28" s="435"/>
      <c r="J28" s="434"/>
      <c r="K28" s="434"/>
      <c r="L28" s="450"/>
      <c r="M28" s="450"/>
      <c r="N28" s="450"/>
      <c r="O28" s="450"/>
      <c r="P28" s="450"/>
      <c r="Q28" s="450"/>
      <c r="R28" s="450"/>
    </row>
    <row r="29" spans="2:18" ht="15.75" customHeight="1" x14ac:dyDescent="0.25">
      <c r="B29" s="433" t="s">
        <v>246</v>
      </c>
      <c r="C29" s="433"/>
      <c r="D29" s="433"/>
      <c r="E29" s="433"/>
      <c r="F29" s="433"/>
      <c r="G29" s="433"/>
      <c r="H29" s="433"/>
      <c r="I29" s="433"/>
      <c r="J29" s="434"/>
      <c r="K29" s="434"/>
      <c r="L29" s="432" t="s">
        <v>15</v>
      </c>
      <c r="M29" s="432"/>
      <c r="N29" s="432"/>
      <c r="O29" s="432"/>
      <c r="P29" s="432"/>
      <c r="Q29" s="432"/>
      <c r="R29" s="432"/>
    </row>
    <row r="30" spans="2:18" ht="15.75" customHeight="1" x14ac:dyDescent="0.25">
      <c r="B30" s="435"/>
      <c r="C30" s="435"/>
      <c r="D30" s="435"/>
      <c r="E30" s="435"/>
      <c r="F30" s="435"/>
      <c r="G30" s="435"/>
      <c r="H30" s="435"/>
      <c r="I30" s="435"/>
      <c r="J30" s="434"/>
      <c r="K30" s="434"/>
      <c r="L30" s="432"/>
      <c r="M30" s="432"/>
      <c r="N30" s="432"/>
      <c r="O30" s="432"/>
      <c r="P30" s="432"/>
      <c r="Q30" s="432"/>
      <c r="R30" s="432"/>
    </row>
    <row r="31" spans="2:18" ht="15.75" customHeight="1" x14ac:dyDescent="0.25">
      <c r="B31" s="433" t="s">
        <v>446</v>
      </c>
      <c r="C31" s="433"/>
      <c r="D31" s="433"/>
      <c r="E31" s="433"/>
      <c r="F31" s="433"/>
      <c r="G31" s="433"/>
      <c r="H31" s="433"/>
      <c r="I31" s="433"/>
      <c r="J31" s="434"/>
      <c r="K31" s="434"/>
      <c r="L31" s="436" t="s">
        <v>444</v>
      </c>
      <c r="M31" s="436"/>
      <c r="N31" s="436"/>
      <c r="O31" s="436"/>
      <c r="P31" s="436"/>
      <c r="Q31" s="436"/>
      <c r="R31" s="436"/>
    </row>
    <row r="32" spans="2:18" ht="15.75" customHeight="1" x14ac:dyDescent="0.25">
      <c r="B32" s="435"/>
      <c r="C32" s="435"/>
      <c r="D32" s="435"/>
      <c r="E32" s="435"/>
      <c r="F32" s="435"/>
      <c r="G32" s="435"/>
      <c r="H32" s="435"/>
      <c r="I32" s="435"/>
      <c r="J32" s="434"/>
      <c r="K32" s="434"/>
      <c r="L32" s="437"/>
      <c r="M32" s="437"/>
      <c r="N32" s="437"/>
      <c r="O32" s="437"/>
      <c r="P32" s="437"/>
      <c r="Q32" s="437"/>
      <c r="R32" s="437"/>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B2:P4"/>
    <mergeCell ref="B5:P6"/>
    <mergeCell ref="B25:P26"/>
    <mergeCell ref="B7:P8"/>
    <mergeCell ref="L27:R28"/>
    <mergeCell ref="L29:R30"/>
    <mergeCell ref="B27:K28"/>
    <mergeCell ref="B29:K30"/>
    <mergeCell ref="B31:K32"/>
    <mergeCell ref="L31:R32"/>
  </mergeCells>
  <phoneticPr fontId="0" type="noConversion"/>
  <hyperlinks>
    <hyperlink ref="B25:P26" r:id="rId9" tooltip="IEEE 802.11 Web Site" display="www.ieee802.org/11" xr:uid="{00000000-0004-0000-0100-000000000000}"/>
    <hyperlink ref="L27:R28" r:id="rId10" display="robert.stacey@intel.com" xr:uid="{954ED0C4-54A7-47EF-9426-C1A0BD3E4361}"/>
    <hyperlink ref="L27" r:id="rId11" xr:uid="{EF4A6D85-A25B-46AA-A7A2-3318CDB85AA5}"/>
    <hyperlink ref="L29:R30" r:id="rId12" display="jrosdahl@ieee.org" xr:uid="{0C08172B-C81A-4F5B-81D0-E0C17BB5D3FF}"/>
    <hyperlink ref="L31:R32" r:id="rId13" display="stephen.mccann@ieee.org" xr:uid="{8D562082-F6D9-4031-AD5D-DA96626C4AF5}"/>
  </hyperlinks>
  <printOptions horizontalCentered="1" verticalCentered="1"/>
  <pageMargins left="0.25" right="0.25" top="0.5" bottom="0.75" header="0.5" footer="0.5"/>
  <pageSetup scale="70" orientation="landscape" r:id="rId14"/>
  <headerFooter alignWithMargins="0">
    <oddFooter>&amp;L
&amp;R&amp;D  &amp;T</oddFooter>
  </headerFooter>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C9A60-5E74-4C68-BDA4-18BB3014C672}">
  <sheetPr>
    <pageSetUpPr fitToPage="1"/>
  </sheetPr>
  <dimension ref="A1:AL40"/>
  <sheetViews>
    <sheetView zoomScale="40" zoomScaleNormal="40" workbookViewId="0">
      <pane xSplit="5" ySplit="4" topLeftCell="G17" activePane="bottomRight" state="frozen"/>
      <selection activeCell="C1" sqref="C1"/>
      <selection pane="topRight" activeCell="F1" sqref="F1"/>
      <selection pane="bottomLeft" activeCell="C4" sqref="C4"/>
      <selection pane="bottomRight" activeCell="Q24" sqref="Q24"/>
    </sheetView>
  </sheetViews>
  <sheetFormatPr defaultColWidth="9.21875" defaultRowHeight="23.4" x14ac:dyDescent="0.25"/>
  <cols>
    <col min="1" max="1" width="26.5546875" style="131" hidden="1" customWidth="1"/>
    <col min="2" max="2" width="22.21875" style="131" hidden="1" customWidth="1"/>
    <col min="3" max="3" width="25" style="131" hidden="1" customWidth="1"/>
    <col min="4" max="4" width="23.77734375" style="134" customWidth="1"/>
    <col min="5" max="5" width="26.77734375" style="131" customWidth="1"/>
    <col min="6" max="6" width="50.5546875" style="131" customWidth="1"/>
    <col min="7" max="7" width="14.21875" style="123" customWidth="1"/>
    <col min="8" max="8" width="14.21875" style="124" customWidth="1"/>
    <col min="9" max="9" width="15" style="124" customWidth="1"/>
    <col min="10" max="10" width="17.21875" style="124" customWidth="1"/>
    <col min="11" max="11" width="15.77734375" style="124" customWidth="1"/>
    <col min="12" max="12" width="17.5546875" style="125" customWidth="1"/>
    <col min="13" max="14" width="14.21875" style="123" customWidth="1"/>
    <col min="15" max="15" width="17.21875" style="123" customWidth="1"/>
    <col min="16" max="16" width="16" style="123" customWidth="1"/>
    <col min="17" max="17" width="17.77734375" style="129" customWidth="1"/>
    <col min="18" max="18" width="17.77734375" style="123" customWidth="1"/>
    <col min="19" max="22" width="14.77734375" style="123" customWidth="1"/>
    <col min="23" max="24" width="14.5546875" style="123" customWidth="1"/>
    <col min="25" max="30" width="14.21875" style="123" customWidth="1"/>
    <col min="31" max="31" width="46.44140625" style="123" customWidth="1"/>
    <col min="32" max="32" width="57" style="123" customWidth="1"/>
    <col min="33" max="33" width="30.5546875" style="123" customWidth="1"/>
    <col min="34" max="36" width="25" style="123" customWidth="1"/>
    <col min="37" max="37" width="19.77734375" style="123" customWidth="1"/>
    <col min="38" max="38" width="9.21875" style="123" customWidth="1"/>
    <col min="39" max="262" width="9.21875" style="123"/>
    <col min="263" max="263" width="22.21875" style="123" customWidth="1"/>
    <col min="264" max="264" width="21" style="123" customWidth="1"/>
    <col min="265" max="267" width="9.21875" style="123" customWidth="1"/>
    <col min="268" max="274" width="14.21875" style="123" customWidth="1"/>
    <col min="275" max="277" width="14.77734375" style="123" customWidth="1"/>
    <col min="278" max="278" width="14.5546875" style="123" customWidth="1"/>
    <col min="279" max="282" width="14.21875" style="123" customWidth="1"/>
    <col min="283" max="285" width="14.77734375" style="123" customWidth="1"/>
    <col min="286" max="286" width="17.21875" style="123" customWidth="1"/>
    <col min="287" max="287" width="18.77734375" style="123" customWidth="1"/>
    <col min="288" max="288" width="42.77734375" style="123" customWidth="1"/>
    <col min="289" max="289" width="34.77734375" style="123" customWidth="1"/>
    <col min="290" max="290" width="80.21875" style="123" customWidth="1"/>
    <col min="291" max="292" width="25" style="123" customWidth="1"/>
    <col min="293" max="293" width="19.77734375" style="123" customWidth="1"/>
    <col min="294" max="294" width="9.21875" style="123" customWidth="1"/>
    <col min="295" max="518" width="9.21875" style="123"/>
    <col min="519" max="519" width="22.21875" style="123" customWidth="1"/>
    <col min="520" max="520" width="21" style="123" customWidth="1"/>
    <col min="521" max="523" width="9.21875" style="123" customWidth="1"/>
    <col min="524" max="530" width="14.21875" style="123" customWidth="1"/>
    <col min="531" max="533" width="14.77734375" style="123" customWidth="1"/>
    <col min="534" max="534" width="14.5546875" style="123" customWidth="1"/>
    <col min="535" max="538" width="14.21875" style="123" customWidth="1"/>
    <col min="539" max="541" width="14.77734375" style="123" customWidth="1"/>
    <col min="542" max="542" width="17.21875" style="123" customWidth="1"/>
    <col min="543" max="543" width="18.77734375" style="123" customWidth="1"/>
    <col min="544" max="544" width="42.77734375" style="123" customWidth="1"/>
    <col min="545" max="545" width="34.77734375" style="123" customWidth="1"/>
    <col min="546" max="546" width="80.21875" style="123" customWidth="1"/>
    <col min="547" max="548" width="25" style="123" customWidth="1"/>
    <col min="549" max="549" width="19.77734375" style="123" customWidth="1"/>
    <col min="550" max="550" width="9.21875" style="123" customWidth="1"/>
    <col min="551" max="774" width="9.21875" style="123"/>
    <col min="775" max="775" width="22.21875" style="123" customWidth="1"/>
    <col min="776" max="776" width="21" style="123" customWidth="1"/>
    <col min="777" max="779" width="9.21875" style="123" customWidth="1"/>
    <col min="780" max="786" width="14.21875" style="123" customWidth="1"/>
    <col min="787" max="789" width="14.77734375" style="123" customWidth="1"/>
    <col min="790" max="790" width="14.5546875" style="123" customWidth="1"/>
    <col min="791" max="794" width="14.21875" style="123" customWidth="1"/>
    <col min="795" max="797" width="14.77734375" style="123" customWidth="1"/>
    <col min="798" max="798" width="17.21875" style="123" customWidth="1"/>
    <col min="799" max="799" width="18.77734375" style="123" customWidth="1"/>
    <col min="800" max="800" width="42.77734375" style="123" customWidth="1"/>
    <col min="801" max="801" width="34.77734375" style="123" customWidth="1"/>
    <col min="802" max="802" width="80.21875" style="123" customWidth="1"/>
    <col min="803" max="804" width="25" style="123" customWidth="1"/>
    <col min="805" max="805" width="19.77734375" style="123" customWidth="1"/>
    <col min="806" max="806" width="9.21875" style="123" customWidth="1"/>
    <col min="807" max="1030" width="9.21875" style="123"/>
    <col min="1031" max="1031" width="22.21875" style="123" customWidth="1"/>
    <col min="1032" max="1032" width="21" style="123" customWidth="1"/>
    <col min="1033" max="1035" width="9.21875" style="123" customWidth="1"/>
    <col min="1036" max="1042" width="14.21875" style="123" customWidth="1"/>
    <col min="1043" max="1045" width="14.77734375" style="123" customWidth="1"/>
    <col min="1046" max="1046" width="14.5546875" style="123" customWidth="1"/>
    <col min="1047" max="1050" width="14.21875" style="123" customWidth="1"/>
    <col min="1051" max="1053" width="14.77734375" style="123" customWidth="1"/>
    <col min="1054" max="1054" width="17.21875" style="123" customWidth="1"/>
    <col min="1055" max="1055" width="18.77734375" style="123" customWidth="1"/>
    <col min="1056" max="1056" width="42.77734375" style="123" customWidth="1"/>
    <col min="1057" max="1057" width="34.77734375" style="123" customWidth="1"/>
    <col min="1058" max="1058" width="80.21875" style="123" customWidth="1"/>
    <col min="1059" max="1060" width="25" style="123" customWidth="1"/>
    <col min="1061" max="1061" width="19.77734375" style="123" customWidth="1"/>
    <col min="1062" max="1062" width="9.21875" style="123" customWidth="1"/>
    <col min="1063" max="1286" width="9.21875" style="123"/>
    <col min="1287" max="1287" width="22.21875" style="123" customWidth="1"/>
    <col min="1288" max="1288" width="21" style="123" customWidth="1"/>
    <col min="1289" max="1291" width="9.21875" style="123" customWidth="1"/>
    <col min="1292" max="1298" width="14.21875" style="123" customWidth="1"/>
    <col min="1299" max="1301" width="14.77734375" style="123" customWidth="1"/>
    <col min="1302" max="1302" width="14.5546875" style="123" customWidth="1"/>
    <col min="1303" max="1306" width="14.21875" style="123" customWidth="1"/>
    <col min="1307" max="1309" width="14.77734375" style="123" customWidth="1"/>
    <col min="1310" max="1310" width="17.21875" style="123" customWidth="1"/>
    <col min="1311" max="1311" width="18.77734375" style="123" customWidth="1"/>
    <col min="1312" max="1312" width="42.77734375" style="123" customWidth="1"/>
    <col min="1313" max="1313" width="34.77734375" style="123" customWidth="1"/>
    <col min="1314" max="1314" width="80.21875" style="123" customWidth="1"/>
    <col min="1315" max="1316" width="25" style="123" customWidth="1"/>
    <col min="1317" max="1317" width="19.77734375" style="123" customWidth="1"/>
    <col min="1318" max="1318" width="9.21875" style="123" customWidth="1"/>
    <col min="1319" max="1542" width="9.21875" style="123"/>
    <col min="1543" max="1543" width="22.21875" style="123" customWidth="1"/>
    <col min="1544" max="1544" width="21" style="123" customWidth="1"/>
    <col min="1545" max="1547" width="9.21875" style="123" customWidth="1"/>
    <col min="1548" max="1554" width="14.21875" style="123" customWidth="1"/>
    <col min="1555" max="1557" width="14.77734375" style="123" customWidth="1"/>
    <col min="1558" max="1558" width="14.5546875" style="123" customWidth="1"/>
    <col min="1559" max="1562" width="14.21875" style="123" customWidth="1"/>
    <col min="1563" max="1565" width="14.77734375" style="123" customWidth="1"/>
    <col min="1566" max="1566" width="17.21875" style="123" customWidth="1"/>
    <col min="1567" max="1567" width="18.77734375" style="123" customWidth="1"/>
    <col min="1568" max="1568" width="42.77734375" style="123" customWidth="1"/>
    <col min="1569" max="1569" width="34.77734375" style="123" customWidth="1"/>
    <col min="1570" max="1570" width="80.21875" style="123" customWidth="1"/>
    <col min="1571" max="1572" width="25" style="123" customWidth="1"/>
    <col min="1573" max="1573" width="19.77734375" style="123" customWidth="1"/>
    <col min="1574" max="1574" width="9.21875" style="123" customWidth="1"/>
    <col min="1575" max="1798" width="9.21875" style="123"/>
    <col min="1799" max="1799" width="22.21875" style="123" customWidth="1"/>
    <col min="1800" max="1800" width="21" style="123" customWidth="1"/>
    <col min="1801" max="1803" width="9.21875" style="123" customWidth="1"/>
    <col min="1804" max="1810" width="14.21875" style="123" customWidth="1"/>
    <col min="1811" max="1813" width="14.77734375" style="123" customWidth="1"/>
    <col min="1814" max="1814" width="14.5546875" style="123" customWidth="1"/>
    <col min="1815" max="1818" width="14.21875" style="123" customWidth="1"/>
    <col min="1819" max="1821" width="14.77734375" style="123" customWidth="1"/>
    <col min="1822" max="1822" width="17.21875" style="123" customWidth="1"/>
    <col min="1823" max="1823" width="18.77734375" style="123" customWidth="1"/>
    <col min="1824" max="1824" width="42.77734375" style="123" customWidth="1"/>
    <col min="1825" max="1825" width="34.77734375" style="123" customWidth="1"/>
    <col min="1826" max="1826" width="80.21875" style="123" customWidth="1"/>
    <col min="1827" max="1828" width="25" style="123" customWidth="1"/>
    <col min="1829" max="1829" width="19.77734375" style="123" customWidth="1"/>
    <col min="1830" max="1830" width="9.21875" style="123" customWidth="1"/>
    <col min="1831" max="2054" width="9.21875" style="123"/>
    <col min="2055" max="2055" width="22.21875" style="123" customWidth="1"/>
    <col min="2056" max="2056" width="21" style="123" customWidth="1"/>
    <col min="2057" max="2059" width="9.21875" style="123" customWidth="1"/>
    <col min="2060" max="2066" width="14.21875" style="123" customWidth="1"/>
    <col min="2067" max="2069" width="14.77734375" style="123" customWidth="1"/>
    <col min="2070" max="2070" width="14.5546875" style="123" customWidth="1"/>
    <col min="2071" max="2074" width="14.21875" style="123" customWidth="1"/>
    <col min="2075" max="2077" width="14.77734375" style="123" customWidth="1"/>
    <col min="2078" max="2078" width="17.21875" style="123" customWidth="1"/>
    <col min="2079" max="2079" width="18.77734375" style="123" customWidth="1"/>
    <col min="2080" max="2080" width="42.77734375" style="123" customWidth="1"/>
    <col min="2081" max="2081" width="34.77734375" style="123" customWidth="1"/>
    <col min="2082" max="2082" width="80.21875" style="123" customWidth="1"/>
    <col min="2083" max="2084" width="25" style="123" customWidth="1"/>
    <col min="2085" max="2085" width="19.77734375" style="123" customWidth="1"/>
    <col min="2086" max="2086" width="9.21875" style="123" customWidth="1"/>
    <col min="2087" max="2310" width="9.21875" style="123"/>
    <col min="2311" max="2311" width="22.21875" style="123" customWidth="1"/>
    <col min="2312" max="2312" width="21" style="123" customWidth="1"/>
    <col min="2313" max="2315" width="9.21875" style="123" customWidth="1"/>
    <col min="2316" max="2322" width="14.21875" style="123" customWidth="1"/>
    <col min="2323" max="2325" width="14.77734375" style="123" customWidth="1"/>
    <col min="2326" max="2326" width="14.5546875" style="123" customWidth="1"/>
    <col min="2327" max="2330" width="14.21875" style="123" customWidth="1"/>
    <col min="2331" max="2333" width="14.77734375" style="123" customWidth="1"/>
    <col min="2334" max="2334" width="17.21875" style="123" customWidth="1"/>
    <col min="2335" max="2335" width="18.77734375" style="123" customWidth="1"/>
    <col min="2336" max="2336" width="42.77734375" style="123" customWidth="1"/>
    <col min="2337" max="2337" width="34.77734375" style="123" customWidth="1"/>
    <col min="2338" max="2338" width="80.21875" style="123" customWidth="1"/>
    <col min="2339" max="2340" width="25" style="123" customWidth="1"/>
    <col min="2341" max="2341" width="19.77734375" style="123" customWidth="1"/>
    <col min="2342" max="2342" width="9.21875" style="123" customWidth="1"/>
    <col min="2343" max="2566" width="9.21875" style="123"/>
    <col min="2567" max="2567" width="22.21875" style="123" customWidth="1"/>
    <col min="2568" max="2568" width="21" style="123" customWidth="1"/>
    <col min="2569" max="2571" width="9.21875" style="123" customWidth="1"/>
    <col min="2572" max="2578" width="14.21875" style="123" customWidth="1"/>
    <col min="2579" max="2581" width="14.77734375" style="123" customWidth="1"/>
    <col min="2582" max="2582" width="14.5546875" style="123" customWidth="1"/>
    <col min="2583" max="2586" width="14.21875" style="123" customWidth="1"/>
    <col min="2587" max="2589" width="14.77734375" style="123" customWidth="1"/>
    <col min="2590" max="2590" width="17.21875" style="123" customWidth="1"/>
    <col min="2591" max="2591" width="18.77734375" style="123" customWidth="1"/>
    <col min="2592" max="2592" width="42.77734375" style="123" customWidth="1"/>
    <col min="2593" max="2593" width="34.77734375" style="123" customWidth="1"/>
    <col min="2594" max="2594" width="80.21875" style="123" customWidth="1"/>
    <col min="2595" max="2596" width="25" style="123" customWidth="1"/>
    <col min="2597" max="2597" width="19.77734375" style="123" customWidth="1"/>
    <col min="2598" max="2598" width="9.21875" style="123" customWidth="1"/>
    <col min="2599" max="2822" width="9.21875" style="123"/>
    <col min="2823" max="2823" width="22.21875" style="123" customWidth="1"/>
    <col min="2824" max="2824" width="21" style="123" customWidth="1"/>
    <col min="2825" max="2827" width="9.21875" style="123" customWidth="1"/>
    <col min="2828" max="2834" width="14.21875" style="123" customWidth="1"/>
    <col min="2835" max="2837" width="14.77734375" style="123" customWidth="1"/>
    <col min="2838" max="2838" width="14.5546875" style="123" customWidth="1"/>
    <col min="2839" max="2842" width="14.21875" style="123" customWidth="1"/>
    <col min="2843" max="2845" width="14.77734375" style="123" customWidth="1"/>
    <col min="2846" max="2846" width="17.21875" style="123" customWidth="1"/>
    <col min="2847" max="2847" width="18.77734375" style="123" customWidth="1"/>
    <col min="2848" max="2848" width="42.77734375" style="123" customWidth="1"/>
    <col min="2849" max="2849" width="34.77734375" style="123" customWidth="1"/>
    <col min="2850" max="2850" width="80.21875" style="123" customWidth="1"/>
    <col min="2851" max="2852" width="25" style="123" customWidth="1"/>
    <col min="2853" max="2853" width="19.77734375" style="123" customWidth="1"/>
    <col min="2854" max="2854" width="9.21875" style="123" customWidth="1"/>
    <col min="2855" max="3078" width="9.21875" style="123"/>
    <col min="3079" max="3079" width="22.21875" style="123" customWidth="1"/>
    <col min="3080" max="3080" width="21" style="123" customWidth="1"/>
    <col min="3081" max="3083" width="9.21875" style="123" customWidth="1"/>
    <col min="3084" max="3090" width="14.21875" style="123" customWidth="1"/>
    <col min="3091" max="3093" width="14.77734375" style="123" customWidth="1"/>
    <col min="3094" max="3094" width="14.5546875" style="123" customWidth="1"/>
    <col min="3095" max="3098" width="14.21875" style="123" customWidth="1"/>
    <col min="3099" max="3101" width="14.77734375" style="123" customWidth="1"/>
    <col min="3102" max="3102" width="17.21875" style="123" customWidth="1"/>
    <col min="3103" max="3103" width="18.77734375" style="123" customWidth="1"/>
    <col min="3104" max="3104" width="42.77734375" style="123" customWidth="1"/>
    <col min="3105" max="3105" width="34.77734375" style="123" customWidth="1"/>
    <col min="3106" max="3106" width="80.21875" style="123" customWidth="1"/>
    <col min="3107" max="3108" width="25" style="123" customWidth="1"/>
    <col min="3109" max="3109" width="19.77734375" style="123" customWidth="1"/>
    <col min="3110" max="3110" width="9.21875" style="123" customWidth="1"/>
    <col min="3111" max="3334" width="9.21875" style="123"/>
    <col min="3335" max="3335" width="22.21875" style="123" customWidth="1"/>
    <col min="3336" max="3336" width="21" style="123" customWidth="1"/>
    <col min="3337" max="3339" width="9.21875" style="123" customWidth="1"/>
    <col min="3340" max="3346" width="14.21875" style="123" customWidth="1"/>
    <col min="3347" max="3349" width="14.77734375" style="123" customWidth="1"/>
    <col min="3350" max="3350" width="14.5546875" style="123" customWidth="1"/>
    <col min="3351" max="3354" width="14.21875" style="123" customWidth="1"/>
    <col min="3355" max="3357" width="14.77734375" style="123" customWidth="1"/>
    <col min="3358" max="3358" width="17.21875" style="123" customWidth="1"/>
    <col min="3359" max="3359" width="18.77734375" style="123" customWidth="1"/>
    <col min="3360" max="3360" width="42.77734375" style="123" customWidth="1"/>
    <col min="3361" max="3361" width="34.77734375" style="123" customWidth="1"/>
    <col min="3362" max="3362" width="80.21875" style="123" customWidth="1"/>
    <col min="3363" max="3364" width="25" style="123" customWidth="1"/>
    <col min="3365" max="3365" width="19.77734375" style="123" customWidth="1"/>
    <col min="3366" max="3366" width="9.21875" style="123" customWidth="1"/>
    <col min="3367" max="3590" width="9.21875" style="123"/>
    <col min="3591" max="3591" width="22.21875" style="123" customWidth="1"/>
    <col min="3592" max="3592" width="21" style="123" customWidth="1"/>
    <col min="3593" max="3595" width="9.21875" style="123" customWidth="1"/>
    <col min="3596" max="3602" width="14.21875" style="123" customWidth="1"/>
    <col min="3603" max="3605" width="14.77734375" style="123" customWidth="1"/>
    <col min="3606" max="3606" width="14.5546875" style="123" customWidth="1"/>
    <col min="3607" max="3610" width="14.21875" style="123" customWidth="1"/>
    <col min="3611" max="3613" width="14.77734375" style="123" customWidth="1"/>
    <col min="3614" max="3614" width="17.21875" style="123" customWidth="1"/>
    <col min="3615" max="3615" width="18.77734375" style="123" customWidth="1"/>
    <col min="3616" max="3616" width="42.77734375" style="123" customWidth="1"/>
    <col min="3617" max="3617" width="34.77734375" style="123" customWidth="1"/>
    <col min="3618" max="3618" width="80.21875" style="123" customWidth="1"/>
    <col min="3619" max="3620" width="25" style="123" customWidth="1"/>
    <col min="3621" max="3621" width="19.77734375" style="123" customWidth="1"/>
    <col min="3622" max="3622" width="9.21875" style="123" customWidth="1"/>
    <col min="3623" max="3846" width="9.21875" style="123"/>
    <col min="3847" max="3847" width="22.21875" style="123" customWidth="1"/>
    <col min="3848" max="3848" width="21" style="123" customWidth="1"/>
    <col min="3849" max="3851" width="9.21875" style="123" customWidth="1"/>
    <col min="3852" max="3858" width="14.21875" style="123" customWidth="1"/>
    <col min="3859" max="3861" width="14.77734375" style="123" customWidth="1"/>
    <col min="3862" max="3862" width="14.5546875" style="123" customWidth="1"/>
    <col min="3863" max="3866" width="14.21875" style="123" customWidth="1"/>
    <col min="3867" max="3869" width="14.77734375" style="123" customWidth="1"/>
    <col min="3870" max="3870" width="17.21875" style="123" customWidth="1"/>
    <col min="3871" max="3871" width="18.77734375" style="123" customWidth="1"/>
    <col min="3872" max="3872" width="42.77734375" style="123" customWidth="1"/>
    <col min="3873" max="3873" width="34.77734375" style="123" customWidth="1"/>
    <col min="3874" max="3874" width="80.21875" style="123" customWidth="1"/>
    <col min="3875" max="3876" width="25" style="123" customWidth="1"/>
    <col min="3877" max="3877" width="19.77734375" style="123" customWidth="1"/>
    <col min="3878" max="3878" width="9.21875" style="123" customWidth="1"/>
    <col min="3879" max="4102" width="9.21875" style="123"/>
    <col min="4103" max="4103" width="22.21875" style="123" customWidth="1"/>
    <col min="4104" max="4104" width="21" style="123" customWidth="1"/>
    <col min="4105" max="4107" width="9.21875" style="123" customWidth="1"/>
    <col min="4108" max="4114" width="14.21875" style="123" customWidth="1"/>
    <col min="4115" max="4117" width="14.77734375" style="123" customWidth="1"/>
    <col min="4118" max="4118" width="14.5546875" style="123" customWidth="1"/>
    <col min="4119" max="4122" width="14.21875" style="123" customWidth="1"/>
    <col min="4123" max="4125" width="14.77734375" style="123" customWidth="1"/>
    <col min="4126" max="4126" width="17.21875" style="123" customWidth="1"/>
    <col min="4127" max="4127" width="18.77734375" style="123" customWidth="1"/>
    <col min="4128" max="4128" width="42.77734375" style="123" customWidth="1"/>
    <col min="4129" max="4129" width="34.77734375" style="123" customWidth="1"/>
    <col min="4130" max="4130" width="80.21875" style="123" customWidth="1"/>
    <col min="4131" max="4132" width="25" style="123" customWidth="1"/>
    <col min="4133" max="4133" width="19.77734375" style="123" customWidth="1"/>
    <col min="4134" max="4134" width="9.21875" style="123" customWidth="1"/>
    <col min="4135" max="4358" width="9.21875" style="123"/>
    <col min="4359" max="4359" width="22.21875" style="123" customWidth="1"/>
    <col min="4360" max="4360" width="21" style="123" customWidth="1"/>
    <col min="4361" max="4363" width="9.21875" style="123" customWidth="1"/>
    <col min="4364" max="4370" width="14.21875" style="123" customWidth="1"/>
    <col min="4371" max="4373" width="14.77734375" style="123" customWidth="1"/>
    <col min="4374" max="4374" width="14.5546875" style="123" customWidth="1"/>
    <col min="4375" max="4378" width="14.21875" style="123" customWidth="1"/>
    <col min="4379" max="4381" width="14.77734375" style="123" customWidth="1"/>
    <col min="4382" max="4382" width="17.21875" style="123" customWidth="1"/>
    <col min="4383" max="4383" width="18.77734375" style="123" customWidth="1"/>
    <col min="4384" max="4384" width="42.77734375" style="123" customWidth="1"/>
    <col min="4385" max="4385" width="34.77734375" style="123" customWidth="1"/>
    <col min="4386" max="4386" width="80.21875" style="123" customWidth="1"/>
    <col min="4387" max="4388" width="25" style="123" customWidth="1"/>
    <col min="4389" max="4389" width="19.77734375" style="123" customWidth="1"/>
    <col min="4390" max="4390" width="9.21875" style="123" customWidth="1"/>
    <col min="4391" max="4614" width="9.21875" style="123"/>
    <col min="4615" max="4615" width="22.21875" style="123" customWidth="1"/>
    <col min="4616" max="4616" width="21" style="123" customWidth="1"/>
    <col min="4617" max="4619" width="9.21875" style="123" customWidth="1"/>
    <col min="4620" max="4626" width="14.21875" style="123" customWidth="1"/>
    <col min="4627" max="4629" width="14.77734375" style="123" customWidth="1"/>
    <col min="4630" max="4630" width="14.5546875" style="123" customWidth="1"/>
    <col min="4631" max="4634" width="14.21875" style="123" customWidth="1"/>
    <col min="4635" max="4637" width="14.77734375" style="123" customWidth="1"/>
    <col min="4638" max="4638" width="17.21875" style="123" customWidth="1"/>
    <col min="4639" max="4639" width="18.77734375" style="123" customWidth="1"/>
    <col min="4640" max="4640" width="42.77734375" style="123" customWidth="1"/>
    <col min="4641" max="4641" width="34.77734375" style="123" customWidth="1"/>
    <col min="4642" max="4642" width="80.21875" style="123" customWidth="1"/>
    <col min="4643" max="4644" width="25" style="123" customWidth="1"/>
    <col min="4645" max="4645" width="19.77734375" style="123" customWidth="1"/>
    <col min="4646" max="4646" width="9.21875" style="123" customWidth="1"/>
    <col min="4647" max="4870" width="9.21875" style="123"/>
    <col min="4871" max="4871" width="22.21875" style="123" customWidth="1"/>
    <col min="4872" max="4872" width="21" style="123" customWidth="1"/>
    <col min="4873" max="4875" width="9.21875" style="123" customWidth="1"/>
    <col min="4876" max="4882" width="14.21875" style="123" customWidth="1"/>
    <col min="4883" max="4885" width="14.77734375" style="123" customWidth="1"/>
    <col min="4886" max="4886" width="14.5546875" style="123" customWidth="1"/>
    <col min="4887" max="4890" width="14.21875" style="123" customWidth="1"/>
    <col min="4891" max="4893" width="14.77734375" style="123" customWidth="1"/>
    <col min="4894" max="4894" width="17.21875" style="123" customWidth="1"/>
    <col min="4895" max="4895" width="18.77734375" style="123" customWidth="1"/>
    <col min="4896" max="4896" width="42.77734375" style="123" customWidth="1"/>
    <col min="4897" max="4897" width="34.77734375" style="123" customWidth="1"/>
    <col min="4898" max="4898" width="80.21875" style="123" customWidth="1"/>
    <col min="4899" max="4900" width="25" style="123" customWidth="1"/>
    <col min="4901" max="4901" width="19.77734375" style="123" customWidth="1"/>
    <col min="4902" max="4902" width="9.21875" style="123" customWidth="1"/>
    <col min="4903" max="5126" width="9.21875" style="123"/>
    <col min="5127" max="5127" width="22.21875" style="123" customWidth="1"/>
    <col min="5128" max="5128" width="21" style="123" customWidth="1"/>
    <col min="5129" max="5131" width="9.21875" style="123" customWidth="1"/>
    <col min="5132" max="5138" width="14.21875" style="123" customWidth="1"/>
    <col min="5139" max="5141" width="14.77734375" style="123" customWidth="1"/>
    <col min="5142" max="5142" width="14.5546875" style="123" customWidth="1"/>
    <col min="5143" max="5146" width="14.21875" style="123" customWidth="1"/>
    <col min="5147" max="5149" width="14.77734375" style="123" customWidth="1"/>
    <col min="5150" max="5150" width="17.21875" style="123" customWidth="1"/>
    <col min="5151" max="5151" width="18.77734375" style="123" customWidth="1"/>
    <col min="5152" max="5152" width="42.77734375" style="123" customWidth="1"/>
    <col min="5153" max="5153" width="34.77734375" style="123" customWidth="1"/>
    <col min="5154" max="5154" width="80.21875" style="123" customWidth="1"/>
    <col min="5155" max="5156" width="25" style="123" customWidth="1"/>
    <col min="5157" max="5157" width="19.77734375" style="123" customWidth="1"/>
    <col min="5158" max="5158" width="9.21875" style="123" customWidth="1"/>
    <col min="5159" max="5382" width="9.21875" style="123"/>
    <col min="5383" max="5383" width="22.21875" style="123" customWidth="1"/>
    <col min="5384" max="5384" width="21" style="123" customWidth="1"/>
    <col min="5385" max="5387" width="9.21875" style="123" customWidth="1"/>
    <col min="5388" max="5394" width="14.21875" style="123" customWidth="1"/>
    <col min="5395" max="5397" width="14.77734375" style="123" customWidth="1"/>
    <col min="5398" max="5398" width="14.5546875" style="123" customWidth="1"/>
    <col min="5399" max="5402" width="14.21875" style="123" customWidth="1"/>
    <col min="5403" max="5405" width="14.77734375" style="123" customWidth="1"/>
    <col min="5406" max="5406" width="17.21875" style="123" customWidth="1"/>
    <col min="5407" max="5407" width="18.77734375" style="123" customWidth="1"/>
    <col min="5408" max="5408" width="42.77734375" style="123" customWidth="1"/>
    <col min="5409" max="5409" width="34.77734375" style="123" customWidth="1"/>
    <col min="5410" max="5410" width="80.21875" style="123" customWidth="1"/>
    <col min="5411" max="5412" width="25" style="123" customWidth="1"/>
    <col min="5413" max="5413" width="19.77734375" style="123" customWidth="1"/>
    <col min="5414" max="5414" width="9.21875" style="123" customWidth="1"/>
    <col min="5415" max="5638" width="9.21875" style="123"/>
    <col min="5639" max="5639" width="22.21875" style="123" customWidth="1"/>
    <col min="5640" max="5640" width="21" style="123" customWidth="1"/>
    <col min="5641" max="5643" width="9.21875" style="123" customWidth="1"/>
    <col min="5644" max="5650" width="14.21875" style="123" customWidth="1"/>
    <col min="5651" max="5653" width="14.77734375" style="123" customWidth="1"/>
    <col min="5654" max="5654" width="14.5546875" style="123" customWidth="1"/>
    <col min="5655" max="5658" width="14.21875" style="123" customWidth="1"/>
    <col min="5659" max="5661" width="14.77734375" style="123" customWidth="1"/>
    <col min="5662" max="5662" width="17.21875" style="123" customWidth="1"/>
    <col min="5663" max="5663" width="18.77734375" style="123" customWidth="1"/>
    <col min="5664" max="5664" width="42.77734375" style="123" customWidth="1"/>
    <col min="5665" max="5665" width="34.77734375" style="123" customWidth="1"/>
    <col min="5666" max="5666" width="80.21875" style="123" customWidth="1"/>
    <col min="5667" max="5668" width="25" style="123" customWidth="1"/>
    <col min="5669" max="5669" width="19.77734375" style="123" customWidth="1"/>
    <col min="5670" max="5670" width="9.21875" style="123" customWidth="1"/>
    <col min="5671" max="5894" width="9.21875" style="123"/>
    <col min="5895" max="5895" width="22.21875" style="123" customWidth="1"/>
    <col min="5896" max="5896" width="21" style="123" customWidth="1"/>
    <col min="5897" max="5899" width="9.21875" style="123" customWidth="1"/>
    <col min="5900" max="5906" width="14.21875" style="123" customWidth="1"/>
    <col min="5907" max="5909" width="14.77734375" style="123" customWidth="1"/>
    <col min="5910" max="5910" width="14.5546875" style="123" customWidth="1"/>
    <col min="5911" max="5914" width="14.21875" style="123" customWidth="1"/>
    <col min="5915" max="5917" width="14.77734375" style="123" customWidth="1"/>
    <col min="5918" max="5918" width="17.21875" style="123" customWidth="1"/>
    <col min="5919" max="5919" width="18.77734375" style="123" customWidth="1"/>
    <col min="5920" max="5920" width="42.77734375" style="123" customWidth="1"/>
    <col min="5921" max="5921" width="34.77734375" style="123" customWidth="1"/>
    <col min="5922" max="5922" width="80.21875" style="123" customWidth="1"/>
    <col min="5923" max="5924" width="25" style="123" customWidth="1"/>
    <col min="5925" max="5925" width="19.77734375" style="123" customWidth="1"/>
    <col min="5926" max="5926" width="9.21875" style="123" customWidth="1"/>
    <col min="5927" max="6150" width="9.21875" style="123"/>
    <col min="6151" max="6151" width="22.21875" style="123" customWidth="1"/>
    <col min="6152" max="6152" width="21" style="123" customWidth="1"/>
    <col min="6153" max="6155" width="9.21875" style="123" customWidth="1"/>
    <col min="6156" max="6162" width="14.21875" style="123" customWidth="1"/>
    <col min="6163" max="6165" width="14.77734375" style="123" customWidth="1"/>
    <col min="6166" max="6166" width="14.5546875" style="123" customWidth="1"/>
    <col min="6167" max="6170" width="14.21875" style="123" customWidth="1"/>
    <col min="6171" max="6173" width="14.77734375" style="123" customWidth="1"/>
    <col min="6174" max="6174" width="17.21875" style="123" customWidth="1"/>
    <col min="6175" max="6175" width="18.77734375" style="123" customWidth="1"/>
    <col min="6176" max="6176" width="42.77734375" style="123" customWidth="1"/>
    <col min="6177" max="6177" width="34.77734375" style="123" customWidth="1"/>
    <col min="6178" max="6178" width="80.21875" style="123" customWidth="1"/>
    <col min="6179" max="6180" width="25" style="123" customWidth="1"/>
    <col min="6181" max="6181" width="19.77734375" style="123" customWidth="1"/>
    <col min="6182" max="6182" width="9.21875" style="123" customWidth="1"/>
    <col min="6183" max="6406" width="9.21875" style="123"/>
    <col min="6407" max="6407" width="22.21875" style="123" customWidth="1"/>
    <col min="6408" max="6408" width="21" style="123" customWidth="1"/>
    <col min="6409" max="6411" width="9.21875" style="123" customWidth="1"/>
    <col min="6412" max="6418" width="14.21875" style="123" customWidth="1"/>
    <col min="6419" max="6421" width="14.77734375" style="123" customWidth="1"/>
    <col min="6422" max="6422" width="14.5546875" style="123" customWidth="1"/>
    <col min="6423" max="6426" width="14.21875" style="123" customWidth="1"/>
    <col min="6427" max="6429" width="14.77734375" style="123" customWidth="1"/>
    <col min="6430" max="6430" width="17.21875" style="123" customWidth="1"/>
    <col min="6431" max="6431" width="18.77734375" style="123" customWidth="1"/>
    <col min="6432" max="6432" width="42.77734375" style="123" customWidth="1"/>
    <col min="6433" max="6433" width="34.77734375" style="123" customWidth="1"/>
    <col min="6434" max="6434" width="80.21875" style="123" customWidth="1"/>
    <col min="6435" max="6436" width="25" style="123" customWidth="1"/>
    <col min="6437" max="6437" width="19.77734375" style="123" customWidth="1"/>
    <col min="6438" max="6438" width="9.21875" style="123" customWidth="1"/>
    <col min="6439" max="6662" width="9.21875" style="123"/>
    <col min="6663" max="6663" width="22.21875" style="123" customWidth="1"/>
    <col min="6664" max="6664" width="21" style="123" customWidth="1"/>
    <col min="6665" max="6667" width="9.21875" style="123" customWidth="1"/>
    <col min="6668" max="6674" width="14.21875" style="123" customWidth="1"/>
    <col min="6675" max="6677" width="14.77734375" style="123" customWidth="1"/>
    <col min="6678" max="6678" width="14.5546875" style="123" customWidth="1"/>
    <col min="6679" max="6682" width="14.21875" style="123" customWidth="1"/>
    <col min="6683" max="6685" width="14.77734375" style="123" customWidth="1"/>
    <col min="6686" max="6686" width="17.21875" style="123" customWidth="1"/>
    <col min="6687" max="6687" width="18.77734375" style="123" customWidth="1"/>
    <col min="6688" max="6688" width="42.77734375" style="123" customWidth="1"/>
    <col min="6689" max="6689" width="34.77734375" style="123" customWidth="1"/>
    <col min="6690" max="6690" width="80.21875" style="123" customWidth="1"/>
    <col min="6691" max="6692" width="25" style="123" customWidth="1"/>
    <col min="6693" max="6693" width="19.77734375" style="123" customWidth="1"/>
    <col min="6694" max="6694" width="9.21875" style="123" customWidth="1"/>
    <col min="6695" max="6918" width="9.21875" style="123"/>
    <col min="6919" max="6919" width="22.21875" style="123" customWidth="1"/>
    <col min="6920" max="6920" width="21" style="123" customWidth="1"/>
    <col min="6921" max="6923" width="9.21875" style="123" customWidth="1"/>
    <col min="6924" max="6930" width="14.21875" style="123" customWidth="1"/>
    <col min="6931" max="6933" width="14.77734375" style="123" customWidth="1"/>
    <col min="6934" max="6934" width="14.5546875" style="123" customWidth="1"/>
    <col min="6935" max="6938" width="14.21875" style="123" customWidth="1"/>
    <col min="6939" max="6941" width="14.77734375" style="123" customWidth="1"/>
    <col min="6942" max="6942" width="17.21875" style="123" customWidth="1"/>
    <col min="6943" max="6943" width="18.77734375" style="123" customWidth="1"/>
    <col min="6944" max="6944" width="42.77734375" style="123" customWidth="1"/>
    <col min="6945" max="6945" width="34.77734375" style="123" customWidth="1"/>
    <col min="6946" max="6946" width="80.21875" style="123" customWidth="1"/>
    <col min="6947" max="6948" width="25" style="123" customWidth="1"/>
    <col min="6949" max="6949" width="19.77734375" style="123" customWidth="1"/>
    <col min="6950" max="6950" width="9.21875" style="123" customWidth="1"/>
    <col min="6951" max="7174" width="9.21875" style="123"/>
    <col min="7175" max="7175" width="22.21875" style="123" customWidth="1"/>
    <col min="7176" max="7176" width="21" style="123" customWidth="1"/>
    <col min="7177" max="7179" width="9.21875" style="123" customWidth="1"/>
    <col min="7180" max="7186" width="14.21875" style="123" customWidth="1"/>
    <col min="7187" max="7189" width="14.77734375" style="123" customWidth="1"/>
    <col min="7190" max="7190" width="14.5546875" style="123" customWidth="1"/>
    <col min="7191" max="7194" width="14.21875" style="123" customWidth="1"/>
    <col min="7195" max="7197" width="14.77734375" style="123" customWidth="1"/>
    <col min="7198" max="7198" width="17.21875" style="123" customWidth="1"/>
    <col min="7199" max="7199" width="18.77734375" style="123" customWidth="1"/>
    <col min="7200" max="7200" width="42.77734375" style="123" customWidth="1"/>
    <col min="7201" max="7201" width="34.77734375" style="123" customWidth="1"/>
    <col min="7202" max="7202" width="80.21875" style="123" customWidth="1"/>
    <col min="7203" max="7204" width="25" style="123" customWidth="1"/>
    <col min="7205" max="7205" width="19.77734375" style="123" customWidth="1"/>
    <col min="7206" max="7206" width="9.21875" style="123" customWidth="1"/>
    <col min="7207" max="7430" width="9.21875" style="123"/>
    <col min="7431" max="7431" width="22.21875" style="123" customWidth="1"/>
    <col min="7432" max="7432" width="21" style="123" customWidth="1"/>
    <col min="7433" max="7435" width="9.21875" style="123" customWidth="1"/>
    <col min="7436" max="7442" width="14.21875" style="123" customWidth="1"/>
    <col min="7443" max="7445" width="14.77734375" style="123" customWidth="1"/>
    <col min="7446" max="7446" width="14.5546875" style="123" customWidth="1"/>
    <col min="7447" max="7450" width="14.21875" style="123" customWidth="1"/>
    <col min="7451" max="7453" width="14.77734375" style="123" customWidth="1"/>
    <col min="7454" max="7454" width="17.21875" style="123" customWidth="1"/>
    <col min="7455" max="7455" width="18.77734375" style="123" customWidth="1"/>
    <col min="7456" max="7456" width="42.77734375" style="123" customWidth="1"/>
    <col min="7457" max="7457" width="34.77734375" style="123" customWidth="1"/>
    <col min="7458" max="7458" width="80.21875" style="123" customWidth="1"/>
    <col min="7459" max="7460" width="25" style="123" customWidth="1"/>
    <col min="7461" max="7461" width="19.77734375" style="123" customWidth="1"/>
    <col min="7462" max="7462" width="9.21875" style="123" customWidth="1"/>
    <col min="7463" max="7686" width="9.21875" style="123"/>
    <col min="7687" max="7687" width="22.21875" style="123" customWidth="1"/>
    <col min="7688" max="7688" width="21" style="123" customWidth="1"/>
    <col min="7689" max="7691" width="9.21875" style="123" customWidth="1"/>
    <col min="7692" max="7698" width="14.21875" style="123" customWidth="1"/>
    <col min="7699" max="7701" width="14.77734375" style="123" customWidth="1"/>
    <col min="7702" max="7702" width="14.5546875" style="123" customWidth="1"/>
    <col min="7703" max="7706" width="14.21875" style="123" customWidth="1"/>
    <col min="7707" max="7709" width="14.77734375" style="123" customWidth="1"/>
    <col min="7710" max="7710" width="17.21875" style="123" customWidth="1"/>
    <col min="7711" max="7711" width="18.77734375" style="123" customWidth="1"/>
    <col min="7712" max="7712" width="42.77734375" style="123" customWidth="1"/>
    <col min="7713" max="7713" width="34.77734375" style="123" customWidth="1"/>
    <col min="7714" max="7714" width="80.21875" style="123" customWidth="1"/>
    <col min="7715" max="7716" width="25" style="123" customWidth="1"/>
    <col min="7717" max="7717" width="19.77734375" style="123" customWidth="1"/>
    <col min="7718" max="7718" width="9.21875" style="123" customWidth="1"/>
    <col min="7719" max="7942" width="9.21875" style="123"/>
    <col min="7943" max="7943" width="22.21875" style="123" customWidth="1"/>
    <col min="7944" max="7944" width="21" style="123" customWidth="1"/>
    <col min="7945" max="7947" width="9.21875" style="123" customWidth="1"/>
    <col min="7948" max="7954" width="14.21875" style="123" customWidth="1"/>
    <col min="7955" max="7957" width="14.77734375" style="123" customWidth="1"/>
    <col min="7958" max="7958" width="14.5546875" style="123" customWidth="1"/>
    <col min="7959" max="7962" width="14.21875" style="123" customWidth="1"/>
    <col min="7963" max="7965" width="14.77734375" style="123" customWidth="1"/>
    <col min="7966" max="7966" width="17.21875" style="123" customWidth="1"/>
    <col min="7967" max="7967" width="18.77734375" style="123" customWidth="1"/>
    <col min="7968" max="7968" width="42.77734375" style="123" customWidth="1"/>
    <col min="7969" max="7969" width="34.77734375" style="123" customWidth="1"/>
    <col min="7970" max="7970" width="80.21875" style="123" customWidth="1"/>
    <col min="7971" max="7972" width="25" style="123" customWidth="1"/>
    <col min="7973" max="7973" width="19.77734375" style="123" customWidth="1"/>
    <col min="7974" max="7974" width="9.21875" style="123" customWidth="1"/>
    <col min="7975" max="8198" width="9.21875" style="123"/>
    <col min="8199" max="8199" width="22.21875" style="123" customWidth="1"/>
    <col min="8200" max="8200" width="21" style="123" customWidth="1"/>
    <col min="8201" max="8203" width="9.21875" style="123" customWidth="1"/>
    <col min="8204" max="8210" width="14.21875" style="123" customWidth="1"/>
    <col min="8211" max="8213" width="14.77734375" style="123" customWidth="1"/>
    <col min="8214" max="8214" width="14.5546875" style="123" customWidth="1"/>
    <col min="8215" max="8218" width="14.21875" style="123" customWidth="1"/>
    <col min="8219" max="8221" width="14.77734375" style="123" customWidth="1"/>
    <col min="8222" max="8222" width="17.21875" style="123" customWidth="1"/>
    <col min="8223" max="8223" width="18.77734375" style="123" customWidth="1"/>
    <col min="8224" max="8224" width="42.77734375" style="123" customWidth="1"/>
    <col min="8225" max="8225" width="34.77734375" style="123" customWidth="1"/>
    <col min="8226" max="8226" width="80.21875" style="123" customWidth="1"/>
    <col min="8227" max="8228" width="25" style="123" customWidth="1"/>
    <col min="8229" max="8229" width="19.77734375" style="123" customWidth="1"/>
    <col min="8230" max="8230" width="9.21875" style="123" customWidth="1"/>
    <col min="8231" max="8454" width="9.21875" style="123"/>
    <col min="8455" max="8455" width="22.21875" style="123" customWidth="1"/>
    <col min="8456" max="8456" width="21" style="123" customWidth="1"/>
    <col min="8457" max="8459" width="9.21875" style="123" customWidth="1"/>
    <col min="8460" max="8466" width="14.21875" style="123" customWidth="1"/>
    <col min="8467" max="8469" width="14.77734375" style="123" customWidth="1"/>
    <col min="8470" max="8470" width="14.5546875" style="123" customWidth="1"/>
    <col min="8471" max="8474" width="14.21875" style="123" customWidth="1"/>
    <col min="8475" max="8477" width="14.77734375" style="123" customWidth="1"/>
    <col min="8478" max="8478" width="17.21875" style="123" customWidth="1"/>
    <col min="8479" max="8479" width="18.77734375" style="123" customWidth="1"/>
    <col min="8480" max="8480" width="42.77734375" style="123" customWidth="1"/>
    <col min="8481" max="8481" width="34.77734375" style="123" customWidth="1"/>
    <col min="8482" max="8482" width="80.21875" style="123" customWidth="1"/>
    <col min="8483" max="8484" width="25" style="123" customWidth="1"/>
    <col min="8485" max="8485" width="19.77734375" style="123" customWidth="1"/>
    <col min="8486" max="8486" width="9.21875" style="123" customWidth="1"/>
    <col min="8487" max="8710" width="9.21875" style="123"/>
    <col min="8711" max="8711" width="22.21875" style="123" customWidth="1"/>
    <col min="8712" max="8712" width="21" style="123" customWidth="1"/>
    <col min="8713" max="8715" width="9.21875" style="123" customWidth="1"/>
    <col min="8716" max="8722" width="14.21875" style="123" customWidth="1"/>
    <col min="8723" max="8725" width="14.77734375" style="123" customWidth="1"/>
    <col min="8726" max="8726" width="14.5546875" style="123" customWidth="1"/>
    <col min="8727" max="8730" width="14.21875" style="123" customWidth="1"/>
    <col min="8731" max="8733" width="14.77734375" style="123" customWidth="1"/>
    <col min="8734" max="8734" width="17.21875" style="123" customWidth="1"/>
    <col min="8735" max="8735" width="18.77734375" style="123" customWidth="1"/>
    <col min="8736" max="8736" width="42.77734375" style="123" customWidth="1"/>
    <col min="8737" max="8737" width="34.77734375" style="123" customWidth="1"/>
    <col min="8738" max="8738" width="80.21875" style="123" customWidth="1"/>
    <col min="8739" max="8740" width="25" style="123" customWidth="1"/>
    <col min="8741" max="8741" width="19.77734375" style="123" customWidth="1"/>
    <col min="8742" max="8742" width="9.21875" style="123" customWidth="1"/>
    <col min="8743" max="8966" width="9.21875" style="123"/>
    <col min="8967" max="8967" width="22.21875" style="123" customWidth="1"/>
    <col min="8968" max="8968" width="21" style="123" customWidth="1"/>
    <col min="8969" max="8971" width="9.21875" style="123" customWidth="1"/>
    <col min="8972" max="8978" width="14.21875" style="123" customWidth="1"/>
    <col min="8979" max="8981" width="14.77734375" style="123" customWidth="1"/>
    <col min="8982" max="8982" width="14.5546875" style="123" customWidth="1"/>
    <col min="8983" max="8986" width="14.21875" style="123" customWidth="1"/>
    <col min="8987" max="8989" width="14.77734375" style="123" customWidth="1"/>
    <col min="8990" max="8990" width="17.21875" style="123" customWidth="1"/>
    <col min="8991" max="8991" width="18.77734375" style="123" customWidth="1"/>
    <col min="8992" max="8992" width="42.77734375" style="123" customWidth="1"/>
    <col min="8993" max="8993" width="34.77734375" style="123" customWidth="1"/>
    <col min="8994" max="8994" width="80.21875" style="123" customWidth="1"/>
    <col min="8995" max="8996" width="25" style="123" customWidth="1"/>
    <col min="8997" max="8997" width="19.77734375" style="123" customWidth="1"/>
    <col min="8998" max="8998" width="9.21875" style="123" customWidth="1"/>
    <col min="8999" max="9222" width="9.21875" style="123"/>
    <col min="9223" max="9223" width="22.21875" style="123" customWidth="1"/>
    <col min="9224" max="9224" width="21" style="123" customWidth="1"/>
    <col min="9225" max="9227" width="9.21875" style="123" customWidth="1"/>
    <col min="9228" max="9234" width="14.21875" style="123" customWidth="1"/>
    <col min="9235" max="9237" width="14.77734375" style="123" customWidth="1"/>
    <col min="9238" max="9238" width="14.5546875" style="123" customWidth="1"/>
    <col min="9239" max="9242" width="14.21875" style="123" customWidth="1"/>
    <col min="9243" max="9245" width="14.77734375" style="123" customWidth="1"/>
    <col min="9246" max="9246" width="17.21875" style="123" customWidth="1"/>
    <col min="9247" max="9247" width="18.77734375" style="123" customWidth="1"/>
    <col min="9248" max="9248" width="42.77734375" style="123" customWidth="1"/>
    <col min="9249" max="9249" width="34.77734375" style="123" customWidth="1"/>
    <col min="9250" max="9250" width="80.21875" style="123" customWidth="1"/>
    <col min="9251" max="9252" width="25" style="123" customWidth="1"/>
    <col min="9253" max="9253" width="19.77734375" style="123" customWidth="1"/>
    <col min="9254" max="9254" width="9.21875" style="123" customWidth="1"/>
    <col min="9255" max="9478" width="9.21875" style="123"/>
    <col min="9479" max="9479" width="22.21875" style="123" customWidth="1"/>
    <col min="9480" max="9480" width="21" style="123" customWidth="1"/>
    <col min="9481" max="9483" width="9.21875" style="123" customWidth="1"/>
    <col min="9484" max="9490" width="14.21875" style="123" customWidth="1"/>
    <col min="9491" max="9493" width="14.77734375" style="123" customWidth="1"/>
    <col min="9494" max="9494" width="14.5546875" style="123" customWidth="1"/>
    <col min="9495" max="9498" width="14.21875" style="123" customWidth="1"/>
    <col min="9499" max="9501" width="14.77734375" style="123" customWidth="1"/>
    <col min="9502" max="9502" width="17.21875" style="123" customWidth="1"/>
    <col min="9503" max="9503" width="18.77734375" style="123" customWidth="1"/>
    <col min="9504" max="9504" width="42.77734375" style="123" customWidth="1"/>
    <col min="9505" max="9505" width="34.77734375" style="123" customWidth="1"/>
    <col min="9506" max="9506" width="80.21875" style="123" customWidth="1"/>
    <col min="9507" max="9508" width="25" style="123" customWidth="1"/>
    <col min="9509" max="9509" width="19.77734375" style="123" customWidth="1"/>
    <col min="9510" max="9510" width="9.21875" style="123" customWidth="1"/>
    <col min="9511" max="9734" width="9.21875" style="123"/>
    <col min="9735" max="9735" width="22.21875" style="123" customWidth="1"/>
    <col min="9736" max="9736" width="21" style="123" customWidth="1"/>
    <col min="9737" max="9739" width="9.21875" style="123" customWidth="1"/>
    <col min="9740" max="9746" width="14.21875" style="123" customWidth="1"/>
    <col min="9747" max="9749" width="14.77734375" style="123" customWidth="1"/>
    <col min="9750" max="9750" width="14.5546875" style="123" customWidth="1"/>
    <col min="9751" max="9754" width="14.21875" style="123" customWidth="1"/>
    <col min="9755" max="9757" width="14.77734375" style="123" customWidth="1"/>
    <col min="9758" max="9758" width="17.21875" style="123" customWidth="1"/>
    <col min="9759" max="9759" width="18.77734375" style="123" customWidth="1"/>
    <col min="9760" max="9760" width="42.77734375" style="123" customWidth="1"/>
    <col min="9761" max="9761" width="34.77734375" style="123" customWidth="1"/>
    <col min="9762" max="9762" width="80.21875" style="123" customWidth="1"/>
    <col min="9763" max="9764" width="25" style="123" customWidth="1"/>
    <col min="9765" max="9765" width="19.77734375" style="123" customWidth="1"/>
    <col min="9766" max="9766" width="9.21875" style="123" customWidth="1"/>
    <col min="9767" max="9990" width="9.21875" style="123"/>
    <col min="9991" max="9991" width="22.21875" style="123" customWidth="1"/>
    <col min="9992" max="9992" width="21" style="123" customWidth="1"/>
    <col min="9993" max="9995" width="9.21875" style="123" customWidth="1"/>
    <col min="9996" max="10002" width="14.21875" style="123" customWidth="1"/>
    <col min="10003" max="10005" width="14.77734375" style="123" customWidth="1"/>
    <col min="10006" max="10006" width="14.5546875" style="123" customWidth="1"/>
    <col min="10007" max="10010" width="14.21875" style="123" customWidth="1"/>
    <col min="10011" max="10013" width="14.77734375" style="123" customWidth="1"/>
    <col min="10014" max="10014" width="17.21875" style="123" customWidth="1"/>
    <col min="10015" max="10015" width="18.77734375" style="123" customWidth="1"/>
    <col min="10016" max="10016" width="42.77734375" style="123" customWidth="1"/>
    <col min="10017" max="10017" width="34.77734375" style="123" customWidth="1"/>
    <col min="10018" max="10018" width="80.21875" style="123" customWidth="1"/>
    <col min="10019" max="10020" width="25" style="123" customWidth="1"/>
    <col min="10021" max="10021" width="19.77734375" style="123" customWidth="1"/>
    <col min="10022" max="10022" width="9.21875" style="123" customWidth="1"/>
    <col min="10023" max="10246" width="9.21875" style="123"/>
    <col min="10247" max="10247" width="22.21875" style="123" customWidth="1"/>
    <col min="10248" max="10248" width="21" style="123" customWidth="1"/>
    <col min="10249" max="10251" width="9.21875" style="123" customWidth="1"/>
    <col min="10252" max="10258" width="14.21875" style="123" customWidth="1"/>
    <col min="10259" max="10261" width="14.77734375" style="123" customWidth="1"/>
    <col min="10262" max="10262" width="14.5546875" style="123" customWidth="1"/>
    <col min="10263" max="10266" width="14.21875" style="123" customWidth="1"/>
    <col min="10267" max="10269" width="14.77734375" style="123" customWidth="1"/>
    <col min="10270" max="10270" width="17.21875" style="123" customWidth="1"/>
    <col min="10271" max="10271" width="18.77734375" style="123" customWidth="1"/>
    <col min="10272" max="10272" width="42.77734375" style="123" customWidth="1"/>
    <col min="10273" max="10273" width="34.77734375" style="123" customWidth="1"/>
    <col min="10274" max="10274" width="80.21875" style="123" customWidth="1"/>
    <col min="10275" max="10276" width="25" style="123" customWidth="1"/>
    <col min="10277" max="10277" width="19.77734375" style="123" customWidth="1"/>
    <col min="10278" max="10278" width="9.21875" style="123" customWidth="1"/>
    <col min="10279" max="10502" width="9.21875" style="123"/>
    <col min="10503" max="10503" width="22.21875" style="123" customWidth="1"/>
    <col min="10504" max="10504" width="21" style="123" customWidth="1"/>
    <col min="10505" max="10507" width="9.21875" style="123" customWidth="1"/>
    <col min="10508" max="10514" width="14.21875" style="123" customWidth="1"/>
    <col min="10515" max="10517" width="14.77734375" style="123" customWidth="1"/>
    <col min="10518" max="10518" width="14.5546875" style="123" customWidth="1"/>
    <col min="10519" max="10522" width="14.21875" style="123" customWidth="1"/>
    <col min="10523" max="10525" width="14.77734375" style="123" customWidth="1"/>
    <col min="10526" max="10526" width="17.21875" style="123" customWidth="1"/>
    <col min="10527" max="10527" width="18.77734375" style="123" customWidth="1"/>
    <col min="10528" max="10528" width="42.77734375" style="123" customWidth="1"/>
    <col min="10529" max="10529" width="34.77734375" style="123" customWidth="1"/>
    <col min="10530" max="10530" width="80.21875" style="123" customWidth="1"/>
    <col min="10531" max="10532" width="25" style="123" customWidth="1"/>
    <col min="10533" max="10533" width="19.77734375" style="123" customWidth="1"/>
    <col min="10534" max="10534" width="9.21875" style="123" customWidth="1"/>
    <col min="10535" max="10758" width="9.21875" style="123"/>
    <col min="10759" max="10759" width="22.21875" style="123" customWidth="1"/>
    <col min="10760" max="10760" width="21" style="123" customWidth="1"/>
    <col min="10761" max="10763" width="9.21875" style="123" customWidth="1"/>
    <col min="10764" max="10770" width="14.21875" style="123" customWidth="1"/>
    <col min="10771" max="10773" width="14.77734375" style="123" customWidth="1"/>
    <col min="10774" max="10774" width="14.5546875" style="123" customWidth="1"/>
    <col min="10775" max="10778" width="14.21875" style="123" customWidth="1"/>
    <col min="10779" max="10781" width="14.77734375" style="123" customWidth="1"/>
    <col min="10782" max="10782" width="17.21875" style="123" customWidth="1"/>
    <col min="10783" max="10783" width="18.77734375" style="123" customWidth="1"/>
    <col min="10784" max="10784" width="42.77734375" style="123" customWidth="1"/>
    <col min="10785" max="10785" width="34.77734375" style="123" customWidth="1"/>
    <col min="10786" max="10786" width="80.21875" style="123" customWidth="1"/>
    <col min="10787" max="10788" width="25" style="123" customWidth="1"/>
    <col min="10789" max="10789" width="19.77734375" style="123" customWidth="1"/>
    <col min="10790" max="10790" width="9.21875" style="123" customWidth="1"/>
    <col min="10791" max="11014" width="9.21875" style="123"/>
    <col min="11015" max="11015" width="22.21875" style="123" customWidth="1"/>
    <col min="11016" max="11016" width="21" style="123" customWidth="1"/>
    <col min="11017" max="11019" width="9.21875" style="123" customWidth="1"/>
    <col min="11020" max="11026" width="14.21875" style="123" customWidth="1"/>
    <col min="11027" max="11029" width="14.77734375" style="123" customWidth="1"/>
    <col min="11030" max="11030" width="14.5546875" style="123" customWidth="1"/>
    <col min="11031" max="11034" width="14.21875" style="123" customWidth="1"/>
    <col min="11035" max="11037" width="14.77734375" style="123" customWidth="1"/>
    <col min="11038" max="11038" width="17.21875" style="123" customWidth="1"/>
    <col min="11039" max="11039" width="18.77734375" style="123" customWidth="1"/>
    <col min="11040" max="11040" width="42.77734375" style="123" customWidth="1"/>
    <col min="11041" max="11041" width="34.77734375" style="123" customWidth="1"/>
    <col min="11042" max="11042" width="80.21875" style="123" customWidth="1"/>
    <col min="11043" max="11044" width="25" style="123" customWidth="1"/>
    <col min="11045" max="11045" width="19.77734375" style="123" customWidth="1"/>
    <col min="11046" max="11046" width="9.21875" style="123" customWidth="1"/>
    <col min="11047" max="11270" width="9.21875" style="123"/>
    <col min="11271" max="11271" width="22.21875" style="123" customWidth="1"/>
    <col min="11272" max="11272" width="21" style="123" customWidth="1"/>
    <col min="11273" max="11275" width="9.21875" style="123" customWidth="1"/>
    <col min="11276" max="11282" width="14.21875" style="123" customWidth="1"/>
    <col min="11283" max="11285" width="14.77734375" style="123" customWidth="1"/>
    <col min="11286" max="11286" width="14.5546875" style="123" customWidth="1"/>
    <col min="11287" max="11290" width="14.21875" style="123" customWidth="1"/>
    <col min="11291" max="11293" width="14.77734375" style="123" customWidth="1"/>
    <col min="11294" max="11294" width="17.21875" style="123" customWidth="1"/>
    <col min="11295" max="11295" width="18.77734375" style="123" customWidth="1"/>
    <col min="11296" max="11296" width="42.77734375" style="123" customWidth="1"/>
    <col min="11297" max="11297" width="34.77734375" style="123" customWidth="1"/>
    <col min="11298" max="11298" width="80.21875" style="123" customWidth="1"/>
    <col min="11299" max="11300" width="25" style="123" customWidth="1"/>
    <col min="11301" max="11301" width="19.77734375" style="123" customWidth="1"/>
    <col min="11302" max="11302" width="9.21875" style="123" customWidth="1"/>
    <col min="11303" max="11526" width="9.21875" style="123"/>
    <col min="11527" max="11527" width="22.21875" style="123" customWidth="1"/>
    <col min="11528" max="11528" width="21" style="123" customWidth="1"/>
    <col min="11529" max="11531" width="9.21875" style="123" customWidth="1"/>
    <col min="11532" max="11538" width="14.21875" style="123" customWidth="1"/>
    <col min="11539" max="11541" width="14.77734375" style="123" customWidth="1"/>
    <col min="11542" max="11542" width="14.5546875" style="123" customWidth="1"/>
    <col min="11543" max="11546" width="14.21875" style="123" customWidth="1"/>
    <col min="11547" max="11549" width="14.77734375" style="123" customWidth="1"/>
    <col min="11550" max="11550" width="17.21875" style="123" customWidth="1"/>
    <col min="11551" max="11551" width="18.77734375" style="123" customWidth="1"/>
    <col min="11552" max="11552" width="42.77734375" style="123" customWidth="1"/>
    <col min="11553" max="11553" width="34.77734375" style="123" customWidth="1"/>
    <col min="11554" max="11554" width="80.21875" style="123" customWidth="1"/>
    <col min="11555" max="11556" width="25" style="123" customWidth="1"/>
    <col min="11557" max="11557" width="19.77734375" style="123" customWidth="1"/>
    <col min="11558" max="11558" width="9.21875" style="123" customWidth="1"/>
    <col min="11559" max="11782" width="9.21875" style="123"/>
    <col min="11783" max="11783" width="22.21875" style="123" customWidth="1"/>
    <col min="11784" max="11784" width="21" style="123" customWidth="1"/>
    <col min="11785" max="11787" width="9.21875" style="123" customWidth="1"/>
    <col min="11788" max="11794" width="14.21875" style="123" customWidth="1"/>
    <col min="11795" max="11797" width="14.77734375" style="123" customWidth="1"/>
    <col min="11798" max="11798" width="14.5546875" style="123" customWidth="1"/>
    <col min="11799" max="11802" width="14.21875" style="123" customWidth="1"/>
    <col min="11803" max="11805" width="14.77734375" style="123" customWidth="1"/>
    <col min="11806" max="11806" width="17.21875" style="123" customWidth="1"/>
    <col min="11807" max="11807" width="18.77734375" style="123" customWidth="1"/>
    <col min="11808" max="11808" width="42.77734375" style="123" customWidth="1"/>
    <col min="11809" max="11809" width="34.77734375" style="123" customWidth="1"/>
    <col min="11810" max="11810" width="80.21875" style="123" customWidth="1"/>
    <col min="11811" max="11812" width="25" style="123" customWidth="1"/>
    <col min="11813" max="11813" width="19.77734375" style="123" customWidth="1"/>
    <col min="11814" max="11814" width="9.21875" style="123" customWidth="1"/>
    <col min="11815" max="12038" width="9.21875" style="123"/>
    <col min="12039" max="12039" width="22.21875" style="123" customWidth="1"/>
    <col min="12040" max="12040" width="21" style="123" customWidth="1"/>
    <col min="12041" max="12043" width="9.21875" style="123" customWidth="1"/>
    <col min="12044" max="12050" width="14.21875" style="123" customWidth="1"/>
    <col min="12051" max="12053" width="14.77734375" style="123" customWidth="1"/>
    <col min="12054" max="12054" width="14.5546875" style="123" customWidth="1"/>
    <col min="12055" max="12058" width="14.21875" style="123" customWidth="1"/>
    <col min="12059" max="12061" width="14.77734375" style="123" customWidth="1"/>
    <col min="12062" max="12062" width="17.21875" style="123" customWidth="1"/>
    <col min="12063" max="12063" width="18.77734375" style="123" customWidth="1"/>
    <col min="12064" max="12064" width="42.77734375" style="123" customWidth="1"/>
    <col min="12065" max="12065" width="34.77734375" style="123" customWidth="1"/>
    <col min="12066" max="12066" width="80.21875" style="123" customWidth="1"/>
    <col min="12067" max="12068" width="25" style="123" customWidth="1"/>
    <col min="12069" max="12069" width="19.77734375" style="123" customWidth="1"/>
    <col min="12070" max="12070" width="9.21875" style="123" customWidth="1"/>
    <col min="12071" max="12294" width="9.21875" style="123"/>
    <col min="12295" max="12295" width="22.21875" style="123" customWidth="1"/>
    <col min="12296" max="12296" width="21" style="123" customWidth="1"/>
    <col min="12297" max="12299" width="9.21875" style="123" customWidth="1"/>
    <col min="12300" max="12306" width="14.21875" style="123" customWidth="1"/>
    <col min="12307" max="12309" width="14.77734375" style="123" customWidth="1"/>
    <col min="12310" max="12310" width="14.5546875" style="123" customWidth="1"/>
    <col min="12311" max="12314" width="14.21875" style="123" customWidth="1"/>
    <col min="12315" max="12317" width="14.77734375" style="123" customWidth="1"/>
    <col min="12318" max="12318" width="17.21875" style="123" customWidth="1"/>
    <col min="12319" max="12319" width="18.77734375" style="123" customWidth="1"/>
    <col min="12320" max="12320" width="42.77734375" style="123" customWidth="1"/>
    <col min="12321" max="12321" width="34.77734375" style="123" customWidth="1"/>
    <col min="12322" max="12322" width="80.21875" style="123" customWidth="1"/>
    <col min="12323" max="12324" width="25" style="123" customWidth="1"/>
    <col min="12325" max="12325" width="19.77734375" style="123" customWidth="1"/>
    <col min="12326" max="12326" width="9.21875" style="123" customWidth="1"/>
    <col min="12327" max="12550" width="9.21875" style="123"/>
    <col min="12551" max="12551" width="22.21875" style="123" customWidth="1"/>
    <col min="12552" max="12552" width="21" style="123" customWidth="1"/>
    <col min="12553" max="12555" width="9.21875" style="123" customWidth="1"/>
    <col min="12556" max="12562" width="14.21875" style="123" customWidth="1"/>
    <col min="12563" max="12565" width="14.77734375" style="123" customWidth="1"/>
    <col min="12566" max="12566" width="14.5546875" style="123" customWidth="1"/>
    <col min="12567" max="12570" width="14.21875" style="123" customWidth="1"/>
    <col min="12571" max="12573" width="14.77734375" style="123" customWidth="1"/>
    <col min="12574" max="12574" width="17.21875" style="123" customWidth="1"/>
    <col min="12575" max="12575" width="18.77734375" style="123" customWidth="1"/>
    <col min="12576" max="12576" width="42.77734375" style="123" customWidth="1"/>
    <col min="12577" max="12577" width="34.77734375" style="123" customWidth="1"/>
    <col min="12578" max="12578" width="80.21875" style="123" customWidth="1"/>
    <col min="12579" max="12580" width="25" style="123" customWidth="1"/>
    <col min="12581" max="12581" width="19.77734375" style="123" customWidth="1"/>
    <col min="12582" max="12582" width="9.21875" style="123" customWidth="1"/>
    <col min="12583" max="12806" width="9.21875" style="123"/>
    <col min="12807" max="12807" width="22.21875" style="123" customWidth="1"/>
    <col min="12808" max="12808" width="21" style="123" customWidth="1"/>
    <col min="12809" max="12811" width="9.21875" style="123" customWidth="1"/>
    <col min="12812" max="12818" width="14.21875" style="123" customWidth="1"/>
    <col min="12819" max="12821" width="14.77734375" style="123" customWidth="1"/>
    <col min="12822" max="12822" width="14.5546875" style="123" customWidth="1"/>
    <col min="12823" max="12826" width="14.21875" style="123" customWidth="1"/>
    <col min="12827" max="12829" width="14.77734375" style="123" customWidth="1"/>
    <col min="12830" max="12830" width="17.21875" style="123" customWidth="1"/>
    <col min="12831" max="12831" width="18.77734375" style="123" customWidth="1"/>
    <col min="12832" max="12832" width="42.77734375" style="123" customWidth="1"/>
    <col min="12833" max="12833" width="34.77734375" style="123" customWidth="1"/>
    <col min="12834" max="12834" width="80.21875" style="123" customWidth="1"/>
    <col min="12835" max="12836" width="25" style="123" customWidth="1"/>
    <col min="12837" max="12837" width="19.77734375" style="123" customWidth="1"/>
    <col min="12838" max="12838" width="9.21875" style="123" customWidth="1"/>
    <col min="12839" max="13062" width="9.21875" style="123"/>
    <col min="13063" max="13063" width="22.21875" style="123" customWidth="1"/>
    <col min="13064" max="13064" width="21" style="123" customWidth="1"/>
    <col min="13065" max="13067" width="9.21875" style="123" customWidth="1"/>
    <col min="13068" max="13074" width="14.21875" style="123" customWidth="1"/>
    <col min="13075" max="13077" width="14.77734375" style="123" customWidth="1"/>
    <col min="13078" max="13078" width="14.5546875" style="123" customWidth="1"/>
    <col min="13079" max="13082" width="14.21875" style="123" customWidth="1"/>
    <col min="13083" max="13085" width="14.77734375" style="123" customWidth="1"/>
    <col min="13086" max="13086" width="17.21875" style="123" customWidth="1"/>
    <col min="13087" max="13087" width="18.77734375" style="123" customWidth="1"/>
    <col min="13088" max="13088" width="42.77734375" style="123" customWidth="1"/>
    <col min="13089" max="13089" width="34.77734375" style="123" customWidth="1"/>
    <col min="13090" max="13090" width="80.21875" style="123" customWidth="1"/>
    <col min="13091" max="13092" width="25" style="123" customWidth="1"/>
    <col min="13093" max="13093" width="19.77734375" style="123" customWidth="1"/>
    <col min="13094" max="13094" width="9.21875" style="123" customWidth="1"/>
    <col min="13095" max="13318" width="9.21875" style="123"/>
    <col min="13319" max="13319" width="22.21875" style="123" customWidth="1"/>
    <col min="13320" max="13320" width="21" style="123" customWidth="1"/>
    <col min="13321" max="13323" width="9.21875" style="123" customWidth="1"/>
    <col min="13324" max="13330" width="14.21875" style="123" customWidth="1"/>
    <col min="13331" max="13333" width="14.77734375" style="123" customWidth="1"/>
    <col min="13334" max="13334" width="14.5546875" style="123" customWidth="1"/>
    <col min="13335" max="13338" width="14.21875" style="123" customWidth="1"/>
    <col min="13339" max="13341" width="14.77734375" style="123" customWidth="1"/>
    <col min="13342" max="13342" width="17.21875" style="123" customWidth="1"/>
    <col min="13343" max="13343" width="18.77734375" style="123" customWidth="1"/>
    <col min="13344" max="13344" width="42.77734375" style="123" customWidth="1"/>
    <col min="13345" max="13345" width="34.77734375" style="123" customWidth="1"/>
    <col min="13346" max="13346" width="80.21875" style="123" customWidth="1"/>
    <col min="13347" max="13348" width="25" style="123" customWidth="1"/>
    <col min="13349" max="13349" width="19.77734375" style="123" customWidth="1"/>
    <col min="13350" max="13350" width="9.21875" style="123" customWidth="1"/>
    <col min="13351" max="13574" width="9.21875" style="123"/>
    <col min="13575" max="13575" width="22.21875" style="123" customWidth="1"/>
    <col min="13576" max="13576" width="21" style="123" customWidth="1"/>
    <col min="13577" max="13579" width="9.21875" style="123" customWidth="1"/>
    <col min="13580" max="13586" width="14.21875" style="123" customWidth="1"/>
    <col min="13587" max="13589" width="14.77734375" style="123" customWidth="1"/>
    <col min="13590" max="13590" width="14.5546875" style="123" customWidth="1"/>
    <col min="13591" max="13594" width="14.21875" style="123" customWidth="1"/>
    <col min="13595" max="13597" width="14.77734375" style="123" customWidth="1"/>
    <col min="13598" max="13598" width="17.21875" style="123" customWidth="1"/>
    <col min="13599" max="13599" width="18.77734375" style="123" customWidth="1"/>
    <col min="13600" max="13600" width="42.77734375" style="123" customWidth="1"/>
    <col min="13601" max="13601" width="34.77734375" style="123" customWidth="1"/>
    <col min="13602" max="13602" width="80.21875" style="123" customWidth="1"/>
    <col min="13603" max="13604" width="25" style="123" customWidth="1"/>
    <col min="13605" max="13605" width="19.77734375" style="123" customWidth="1"/>
    <col min="13606" max="13606" width="9.21875" style="123" customWidth="1"/>
    <col min="13607" max="13830" width="9.21875" style="123"/>
    <col min="13831" max="13831" width="22.21875" style="123" customWidth="1"/>
    <col min="13832" max="13832" width="21" style="123" customWidth="1"/>
    <col min="13833" max="13835" width="9.21875" style="123" customWidth="1"/>
    <col min="13836" max="13842" width="14.21875" style="123" customWidth="1"/>
    <col min="13843" max="13845" width="14.77734375" style="123" customWidth="1"/>
    <col min="13846" max="13846" width="14.5546875" style="123" customWidth="1"/>
    <col min="13847" max="13850" width="14.21875" style="123" customWidth="1"/>
    <col min="13851" max="13853" width="14.77734375" style="123" customWidth="1"/>
    <col min="13854" max="13854" width="17.21875" style="123" customWidth="1"/>
    <col min="13855" max="13855" width="18.77734375" style="123" customWidth="1"/>
    <col min="13856" max="13856" width="42.77734375" style="123" customWidth="1"/>
    <col min="13857" max="13857" width="34.77734375" style="123" customWidth="1"/>
    <col min="13858" max="13858" width="80.21875" style="123" customWidth="1"/>
    <col min="13859" max="13860" width="25" style="123" customWidth="1"/>
    <col min="13861" max="13861" width="19.77734375" style="123" customWidth="1"/>
    <col min="13862" max="13862" width="9.21875" style="123" customWidth="1"/>
    <col min="13863" max="14086" width="9.21875" style="123"/>
    <col min="14087" max="14087" width="22.21875" style="123" customWidth="1"/>
    <col min="14088" max="14088" width="21" style="123" customWidth="1"/>
    <col min="14089" max="14091" width="9.21875" style="123" customWidth="1"/>
    <col min="14092" max="14098" width="14.21875" style="123" customWidth="1"/>
    <col min="14099" max="14101" width="14.77734375" style="123" customWidth="1"/>
    <col min="14102" max="14102" width="14.5546875" style="123" customWidth="1"/>
    <col min="14103" max="14106" width="14.21875" style="123" customWidth="1"/>
    <col min="14107" max="14109" width="14.77734375" style="123" customWidth="1"/>
    <col min="14110" max="14110" width="17.21875" style="123" customWidth="1"/>
    <col min="14111" max="14111" width="18.77734375" style="123" customWidth="1"/>
    <col min="14112" max="14112" width="42.77734375" style="123" customWidth="1"/>
    <col min="14113" max="14113" width="34.77734375" style="123" customWidth="1"/>
    <col min="14114" max="14114" width="80.21875" style="123" customWidth="1"/>
    <col min="14115" max="14116" width="25" style="123" customWidth="1"/>
    <col min="14117" max="14117" width="19.77734375" style="123" customWidth="1"/>
    <col min="14118" max="14118" width="9.21875" style="123" customWidth="1"/>
    <col min="14119" max="14342" width="9.21875" style="123"/>
    <col min="14343" max="14343" width="22.21875" style="123" customWidth="1"/>
    <col min="14344" max="14344" width="21" style="123" customWidth="1"/>
    <col min="14345" max="14347" width="9.21875" style="123" customWidth="1"/>
    <col min="14348" max="14354" width="14.21875" style="123" customWidth="1"/>
    <col min="14355" max="14357" width="14.77734375" style="123" customWidth="1"/>
    <col min="14358" max="14358" width="14.5546875" style="123" customWidth="1"/>
    <col min="14359" max="14362" width="14.21875" style="123" customWidth="1"/>
    <col min="14363" max="14365" width="14.77734375" style="123" customWidth="1"/>
    <col min="14366" max="14366" width="17.21875" style="123" customWidth="1"/>
    <col min="14367" max="14367" width="18.77734375" style="123" customWidth="1"/>
    <col min="14368" max="14368" width="42.77734375" style="123" customWidth="1"/>
    <col min="14369" max="14369" width="34.77734375" style="123" customWidth="1"/>
    <col min="14370" max="14370" width="80.21875" style="123" customWidth="1"/>
    <col min="14371" max="14372" width="25" style="123" customWidth="1"/>
    <col min="14373" max="14373" width="19.77734375" style="123" customWidth="1"/>
    <col min="14374" max="14374" width="9.21875" style="123" customWidth="1"/>
    <col min="14375" max="14598" width="9.21875" style="123"/>
    <col min="14599" max="14599" width="22.21875" style="123" customWidth="1"/>
    <col min="14600" max="14600" width="21" style="123" customWidth="1"/>
    <col min="14601" max="14603" width="9.21875" style="123" customWidth="1"/>
    <col min="14604" max="14610" width="14.21875" style="123" customWidth="1"/>
    <col min="14611" max="14613" width="14.77734375" style="123" customWidth="1"/>
    <col min="14614" max="14614" width="14.5546875" style="123" customWidth="1"/>
    <col min="14615" max="14618" width="14.21875" style="123" customWidth="1"/>
    <col min="14619" max="14621" width="14.77734375" style="123" customWidth="1"/>
    <col min="14622" max="14622" width="17.21875" style="123" customWidth="1"/>
    <col min="14623" max="14623" width="18.77734375" style="123" customWidth="1"/>
    <col min="14624" max="14624" width="42.77734375" style="123" customWidth="1"/>
    <col min="14625" max="14625" width="34.77734375" style="123" customWidth="1"/>
    <col min="14626" max="14626" width="80.21875" style="123" customWidth="1"/>
    <col min="14627" max="14628" width="25" style="123" customWidth="1"/>
    <col min="14629" max="14629" width="19.77734375" style="123" customWidth="1"/>
    <col min="14630" max="14630" width="9.21875" style="123" customWidth="1"/>
    <col min="14631" max="14854" width="9.21875" style="123"/>
    <col min="14855" max="14855" width="22.21875" style="123" customWidth="1"/>
    <col min="14856" max="14856" width="21" style="123" customWidth="1"/>
    <col min="14857" max="14859" width="9.21875" style="123" customWidth="1"/>
    <col min="14860" max="14866" width="14.21875" style="123" customWidth="1"/>
    <col min="14867" max="14869" width="14.77734375" style="123" customWidth="1"/>
    <col min="14870" max="14870" width="14.5546875" style="123" customWidth="1"/>
    <col min="14871" max="14874" width="14.21875" style="123" customWidth="1"/>
    <col min="14875" max="14877" width="14.77734375" style="123" customWidth="1"/>
    <col min="14878" max="14878" width="17.21875" style="123" customWidth="1"/>
    <col min="14879" max="14879" width="18.77734375" style="123" customWidth="1"/>
    <col min="14880" max="14880" width="42.77734375" style="123" customWidth="1"/>
    <col min="14881" max="14881" width="34.77734375" style="123" customWidth="1"/>
    <col min="14882" max="14882" width="80.21875" style="123" customWidth="1"/>
    <col min="14883" max="14884" width="25" style="123" customWidth="1"/>
    <col min="14885" max="14885" width="19.77734375" style="123" customWidth="1"/>
    <col min="14886" max="14886" width="9.21875" style="123" customWidth="1"/>
    <col min="14887" max="15110" width="9.21875" style="123"/>
    <col min="15111" max="15111" width="22.21875" style="123" customWidth="1"/>
    <col min="15112" max="15112" width="21" style="123" customWidth="1"/>
    <col min="15113" max="15115" width="9.21875" style="123" customWidth="1"/>
    <col min="15116" max="15122" width="14.21875" style="123" customWidth="1"/>
    <col min="15123" max="15125" width="14.77734375" style="123" customWidth="1"/>
    <col min="15126" max="15126" width="14.5546875" style="123" customWidth="1"/>
    <col min="15127" max="15130" width="14.21875" style="123" customWidth="1"/>
    <col min="15131" max="15133" width="14.77734375" style="123" customWidth="1"/>
    <col min="15134" max="15134" width="17.21875" style="123" customWidth="1"/>
    <col min="15135" max="15135" width="18.77734375" style="123" customWidth="1"/>
    <col min="15136" max="15136" width="42.77734375" style="123" customWidth="1"/>
    <col min="15137" max="15137" width="34.77734375" style="123" customWidth="1"/>
    <col min="15138" max="15138" width="80.21875" style="123" customWidth="1"/>
    <col min="15139" max="15140" width="25" style="123" customWidth="1"/>
    <col min="15141" max="15141" width="19.77734375" style="123" customWidth="1"/>
    <col min="15142" max="15142" width="9.21875" style="123" customWidth="1"/>
    <col min="15143" max="15366" width="9.21875" style="123"/>
    <col min="15367" max="15367" width="22.21875" style="123" customWidth="1"/>
    <col min="15368" max="15368" width="21" style="123" customWidth="1"/>
    <col min="15369" max="15371" width="9.21875" style="123" customWidth="1"/>
    <col min="15372" max="15378" width="14.21875" style="123" customWidth="1"/>
    <col min="15379" max="15381" width="14.77734375" style="123" customWidth="1"/>
    <col min="15382" max="15382" width="14.5546875" style="123" customWidth="1"/>
    <col min="15383" max="15386" width="14.21875" style="123" customWidth="1"/>
    <col min="15387" max="15389" width="14.77734375" style="123" customWidth="1"/>
    <col min="15390" max="15390" width="17.21875" style="123" customWidth="1"/>
    <col min="15391" max="15391" width="18.77734375" style="123" customWidth="1"/>
    <col min="15392" max="15392" width="42.77734375" style="123" customWidth="1"/>
    <col min="15393" max="15393" width="34.77734375" style="123" customWidth="1"/>
    <col min="15394" max="15394" width="80.21875" style="123" customWidth="1"/>
    <col min="15395" max="15396" width="25" style="123" customWidth="1"/>
    <col min="15397" max="15397" width="19.77734375" style="123" customWidth="1"/>
    <col min="15398" max="15398" width="9.21875" style="123" customWidth="1"/>
    <col min="15399" max="15622" width="9.21875" style="123"/>
    <col min="15623" max="15623" width="22.21875" style="123" customWidth="1"/>
    <col min="15624" max="15624" width="21" style="123" customWidth="1"/>
    <col min="15625" max="15627" width="9.21875" style="123" customWidth="1"/>
    <col min="15628" max="15634" width="14.21875" style="123" customWidth="1"/>
    <col min="15635" max="15637" width="14.77734375" style="123" customWidth="1"/>
    <col min="15638" max="15638" width="14.5546875" style="123" customWidth="1"/>
    <col min="15639" max="15642" width="14.21875" style="123" customWidth="1"/>
    <col min="15643" max="15645" width="14.77734375" style="123" customWidth="1"/>
    <col min="15646" max="15646" width="17.21875" style="123" customWidth="1"/>
    <col min="15647" max="15647" width="18.77734375" style="123" customWidth="1"/>
    <col min="15648" max="15648" width="42.77734375" style="123" customWidth="1"/>
    <col min="15649" max="15649" width="34.77734375" style="123" customWidth="1"/>
    <col min="15650" max="15650" width="80.21875" style="123" customWidth="1"/>
    <col min="15651" max="15652" width="25" style="123" customWidth="1"/>
    <col min="15653" max="15653" width="19.77734375" style="123" customWidth="1"/>
    <col min="15654" max="15654" width="9.21875" style="123" customWidth="1"/>
    <col min="15655" max="15878" width="9.21875" style="123"/>
    <col min="15879" max="15879" width="22.21875" style="123" customWidth="1"/>
    <col min="15880" max="15880" width="21" style="123" customWidth="1"/>
    <col min="15881" max="15883" width="9.21875" style="123" customWidth="1"/>
    <col min="15884" max="15890" width="14.21875" style="123" customWidth="1"/>
    <col min="15891" max="15893" width="14.77734375" style="123" customWidth="1"/>
    <col min="15894" max="15894" width="14.5546875" style="123" customWidth="1"/>
    <col min="15895" max="15898" width="14.21875" style="123" customWidth="1"/>
    <col min="15899" max="15901" width="14.77734375" style="123" customWidth="1"/>
    <col min="15902" max="15902" width="17.21875" style="123" customWidth="1"/>
    <col min="15903" max="15903" width="18.77734375" style="123" customWidth="1"/>
    <col min="15904" max="15904" width="42.77734375" style="123" customWidth="1"/>
    <col min="15905" max="15905" width="34.77734375" style="123" customWidth="1"/>
    <col min="15906" max="15906" width="80.21875" style="123" customWidth="1"/>
    <col min="15907" max="15908" width="25" style="123" customWidth="1"/>
    <col min="15909" max="15909" width="19.77734375" style="123" customWidth="1"/>
    <col min="15910" max="15910" width="9.21875" style="123" customWidth="1"/>
    <col min="15911" max="16134" width="9.21875" style="123"/>
    <col min="16135" max="16135" width="22.21875" style="123" customWidth="1"/>
    <col min="16136" max="16136" width="21" style="123" customWidth="1"/>
    <col min="16137" max="16139" width="9.21875" style="123" customWidth="1"/>
    <col min="16140" max="16146" width="14.21875" style="123" customWidth="1"/>
    <col min="16147" max="16149" width="14.77734375" style="123" customWidth="1"/>
    <col min="16150" max="16150" width="14.5546875" style="123" customWidth="1"/>
    <col min="16151" max="16154" width="14.21875" style="123" customWidth="1"/>
    <col min="16155" max="16157" width="14.77734375" style="123" customWidth="1"/>
    <col min="16158" max="16158" width="17.21875" style="123" customWidth="1"/>
    <col min="16159" max="16159" width="18.77734375" style="123" customWidth="1"/>
    <col min="16160" max="16160" width="42.77734375" style="123" customWidth="1"/>
    <col min="16161" max="16161" width="34.77734375" style="123" customWidth="1"/>
    <col min="16162" max="16162" width="80.21875" style="123" customWidth="1"/>
    <col min="16163" max="16164" width="25" style="123" customWidth="1"/>
    <col min="16165" max="16165" width="19.77734375" style="123" customWidth="1"/>
    <col min="16166" max="16166" width="9.21875" style="123" customWidth="1"/>
    <col min="16167" max="16384" width="9.21875" style="123"/>
  </cols>
  <sheetData>
    <row r="1" spans="1:38" ht="58.5" customHeight="1" thickBot="1" x14ac:dyDescent="0.3">
      <c r="D1" s="422" t="s">
        <v>553</v>
      </c>
      <c r="E1" s="453" t="s">
        <v>505</v>
      </c>
      <c r="F1" s="454"/>
      <c r="G1" s="454"/>
      <c r="H1" s="454"/>
      <c r="I1" s="454"/>
      <c r="J1" s="454"/>
      <c r="K1" s="454"/>
      <c r="L1" s="454"/>
      <c r="M1" s="454"/>
      <c r="N1" s="454"/>
      <c r="O1" s="454"/>
      <c r="P1" s="454"/>
      <c r="Q1" s="454"/>
      <c r="R1" s="454"/>
      <c r="S1" s="454"/>
      <c r="T1" s="454"/>
      <c r="U1" s="454"/>
      <c r="V1" s="454"/>
      <c r="W1" s="454"/>
      <c r="X1" s="454"/>
      <c r="Y1" s="454"/>
      <c r="Z1" s="454"/>
      <c r="AA1" s="454"/>
      <c r="AB1" s="454"/>
      <c r="AC1" s="454"/>
      <c r="AD1" s="454"/>
      <c r="AE1" s="453"/>
      <c r="AF1" s="451" t="s">
        <v>545</v>
      </c>
      <c r="AG1" s="208"/>
      <c r="AK1" s="208"/>
      <c r="AL1" s="209"/>
    </row>
    <row r="2" spans="1:38" s="130" customFormat="1" ht="54.45" customHeight="1" thickBot="1" x14ac:dyDescent="0.3">
      <c r="A2" s="136" t="s">
        <v>433</v>
      </c>
      <c r="B2" s="136" t="s">
        <v>433</v>
      </c>
      <c r="C2" s="136" t="s">
        <v>433</v>
      </c>
      <c r="D2" s="136" t="s">
        <v>543</v>
      </c>
      <c r="E2" s="136" t="str">
        <f>D2</f>
        <v>Week Jan 12</v>
      </c>
      <c r="F2" s="304">
        <v>44207</v>
      </c>
      <c r="G2" s="455">
        <f>F2+1</f>
        <v>44208</v>
      </c>
      <c r="H2" s="456"/>
      <c r="I2" s="456"/>
      <c r="J2" s="456"/>
      <c r="K2" s="456"/>
      <c r="L2" s="457"/>
      <c r="M2" s="455">
        <f>G2+1</f>
        <v>44209</v>
      </c>
      <c r="N2" s="456"/>
      <c r="O2" s="456"/>
      <c r="P2" s="456"/>
      <c r="Q2" s="456"/>
      <c r="R2" s="288"/>
      <c r="S2" s="455">
        <f>M2+1</f>
        <v>44210</v>
      </c>
      <c r="T2" s="456"/>
      <c r="U2" s="456"/>
      <c r="V2" s="456"/>
      <c r="W2" s="456"/>
      <c r="X2" s="288"/>
      <c r="Y2" s="455">
        <f>S2+1</f>
        <v>44211</v>
      </c>
      <c r="Z2" s="456"/>
      <c r="AA2" s="456"/>
      <c r="AB2" s="456"/>
      <c r="AC2" s="456"/>
      <c r="AD2" s="288"/>
      <c r="AE2" s="289">
        <f>Y2+1</f>
        <v>44212</v>
      </c>
      <c r="AF2" s="452"/>
      <c r="AH2" s="130" t="s">
        <v>404</v>
      </c>
      <c r="AL2" s="209"/>
    </row>
    <row r="3" spans="1:38" s="131" customFormat="1" ht="44.25" customHeight="1" thickBot="1" x14ac:dyDescent="0.3">
      <c r="A3" s="138"/>
      <c r="B3" s="138"/>
      <c r="C3" s="138"/>
      <c r="D3" s="138"/>
      <c r="E3" s="138"/>
      <c r="F3" s="219">
        <v>30</v>
      </c>
      <c r="G3" s="220">
        <v>250</v>
      </c>
      <c r="H3" s="221">
        <v>100</v>
      </c>
      <c r="I3" s="221">
        <v>60</v>
      </c>
      <c r="J3" s="221">
        <v>45</v>
      </c>
      <c r="K3" s="221">
        <v>30</v>
      </c>
      <c r="L3" s="222">
        <v>30</v>
      </c>
      <c r="M3" s="221">
        <f>G3</f>
        <v>250</v>
      </c>
      <c r="N3" s="221">
        <v>100</v>
      </c>
      <c r="O3" s="221">
        <v>60</v>
      </c>
      <c r="P3" s="221">
        <v>45</v>
      </c>
      <c r="Q3" s="221">
        <v>30</v>
      </c>
      <c r="R3" s="222">
        <v>30</v>
      </c>
      <c r="S3" s="221">
        <f>M3</f>
        <v>250</v>
      </c>
      <c r="T3" s="221">
        <v>100</v>
      </c>
      <c r="U3" s="221">
        <v>60</v>
      </c>
      <c r="V3" s="221">
        <v>45</v>
      </c>
      <c r="W3" s="221">
        <v>30</v>
      </c>
      <c r="X3" s="221">
        <v>30</v>
      </c>
      <c r="Y3" s="220">
        <f>S3</f>
        <v>250</v>
      </c>
      <c r="Z3" s="221">
        <v>100</v>
      </c>
      <c r="AA3" s="221">
        <v>60</v>
      </c>
      <c r="AB3" s="221">
        <v>45</v>
      </c>
      <c r="AC3" s="221">
        <v>30</v>
      </c>
      <c r="AD3" s="222">
        <v>30</v>
      </c>
      <c r="AE3" s="223">
        <v>150</v>
      </c>
      <c r="AF3" s="131" t="s">
        <v>343</v>
      </c>
      <c r="AG3" s="131" t="s">
        <v>362</v>
      </c>
      <c r="AH3" s="131" t="s">
        <v>359</v>
      </c>
      <c r="AI3" s="131" t="s">
        <v>358</v>
      </c>
      <c r="AJ3" s="131" t="s">
        <v>345</v>
      </c>
      <c r="AK3" s="131" t="s">
        <v>346</v>
      </c>
      <c r="AL3" s="209"/>
    </row>
    <row r="4" spans="1:38" s="131" customFormat="1" ht="69" customHeight="1" thickBot="1" x14ac:dyDescent="0.3">
      <c r="A4" s="139" t="s">
        <v>334</v>
      </c>
      <c r="B4" s="140" t="s">
        <v>348</v>
      </c>
      <c r="C4" s="140" t="s">
        <v>334</v>
      </c>
      <c r="D4" s="224" t="s">
        <v>406</v>
      </c>
      <c r="E4" s="225" t="s">
        <v>355</v>
      </c>
      <c r="F4" s="226" t="s">
        <v>373</v>
      </c>
      <c r="G4" s="227" t="s">
        <v>298</v>
      </c>
      <c r="H4" s="219" t="s">
        <v>299</v>
      </c>
      <c r="I4" s="219" t="s">
        <v>300</v>
      </c>
      <c r="J4" s="219" t="s">
        <v>313</v>
      </c>
      <c r="K4" s="219" t="s">
        <v>314</v>
      </c>
      <c r="L4" s="228" t="s">
        <v>374</v>
      </c>
      <c r="M4" s="229" t="s">
        <v>301</v>
      </c>
      <c r="N4" s="230" t="s">
        <v>302</v>
      </c>
      <c r="O4" s="230" t="s">
        <v>303</v>
      </c>
      <c r="P4" s="230" t="s">
        <v>304</v>
      </c>
      <c r="Q4" s="230" t="s">
        <v>315</v>
      </c>
      <c r="R4" s="231" t="s">
        <v>375</v>
      </c>
      <c r="S4" s="227" t="s">
        <v>305</v>
      </c>
      <c r="T4" s="219" t="s">
        <v>306</v>
      </c>
      <c r="U4" s="219" t="s">
        <v>307</v>
      </c>
      <c r="V4" s="219" t="s">
        <v>376</v>
      </c>
      <c r="W4" s="219" t="s">
        <v>377</v>
      </c>
      <c r="X4" s="228" t="s">
        <v>378</v>
      </c>
      <c r="Y4" s="227" t="s">
        <v>308</v>
      </c>
      <c r="Z4" s="219" t="s">
        <v>309</v>
      </c>
      <c r="AA4" s="219" t="s">
        <v>310</v>
      </c>
      <c r="AB4" s="219" t="s">
        <v>311</v>
      </c>
      <c r="AC4" s="219" t="s">
        <v>379</v>
      </c>
      <c r="AD4" s="228" t="s">
        <v>380</v>
      </c>
      <c r="AE4" s="223" t="s">
        <v>312</v>
      </c>
      <c r="AF4" s="131" t="s">
        <v>343</v>
      </c>
      <c r="AG4" s="131" t="s">
        <v>362</v>
      </c>
      <c r="AH4" s="131" t="s">
        <v>359</v>
      </c>
      <c r="AI4" s="131" t="s">
        <v>358</v>
      </c>
      <c r="AJ4" s="131" t="s">
        <v>345</v>
      </c>
      <c r="AK4" s="131" t="s">
        <v>346</v>
      </c>
      <c r="AL4" s="209"/>
    </row>
    <row r="5" spans="1:38" ht="41.25" customHeight="1" thickBot="1" x14ac:dyDescent="0.3">
      <c r="A5" s="141" t="str">
        <f t="shared" ref="A5:A12" si="0">CONCATENATE(TEXT($D5-TIME(1,0,0)+1,"h:mm;@"),"-",TEXT($D5-TIME(1,0,0)+1+TIME(0,AL5,0),"h:mm;@"))</f>
        <v>21:00-21:30</v>
      </c>
      <c r="B5" s="141" t="str">
        <f>CONCATENATE(TEXT(IF($D5-$D$36&gt;=0,$D5-$D$36,$D5-$D$36+24),"h:mm;@"),"-",TEXT(IF($D5-$D$36&gt;=0,$D5-$D$36,$D5-$D$36+24)+TIME(0,AL5,0),"h:mm;@"))</f>
        <v>8:30-9:00</v>
      </c>
      <c r="C5" s="141" t="str">
        <f>CONCATENATE(TEXT($D5-TIME(0,0,0)+1,"h:mm;@"),"-",TEXT($D5-TIME(0,0,0)+1+TIME(0,AL5,0),"h:mm;@"))</f>
        <v>22:00-22:30</v>
      </c>
      <c r="D5" s="232">
        <v>0.91666666666666663</v>
      </c>
      <c r="E5" s="233" t="str">
        <f t="shared" ref="E5:E38" si="1">CONCATENATE(TEXT(IF($D5-$E$39&gt;=0,$D5-$E$39,$D5-$E$39+24),"h:mm;@"),"-",TEXT(IF($D5-$E$39&gt;=0,$D5-$E$39,$D5-$E$39+24)+TIME(0,AL5,0),"h:mm;@"))</f>
        <v>7:00-7:30</v>
      </c>
      <c r="F5" s="234"/>
      <c r="G5" s="235"/>
      <c r="H5" s="236"/>
      <c r="I5" s="236"/>
      <c r="J5" s="236"/>
      <c r="K5" s="236"/>
      <c r="L5" s="237"/>
      <c r="M5" s="238"/>
      <c r="N5" s="236"/>
      <c r="O5" s="236"/>
      <c r="P5" s="236"/>
      <c r="Q5" s="290" t="s">
        <v>344</v>
      </c>
      <c r="R5" s="237"/>
      <c r="S5" s="239"/>
      <c r="T5" s="239"/>
      <c r="U5" s="239"/>
      <c r="V5" s="239"/>
      <c r="W5" s="239"/>
      <c r="X5" s="239"/>
      <c r="Y5" s="235"/>
      <c r="Z5" s="240"/>
      <c r="AA5" s="240"/>
      <c r="AB5" s="236"/>
      <c r="AC5" s="240"/>
      <c r="AD5" s="241"/>
      <c r="AE5" s="242"/>
      <c r="AF5" s="200"/>
      <c r="AG5" s="207">
        <v>4</v>
      </c>
      <c r="AH5" s="205">
        <v>5</v>
      </c>
      <c r="AI5" s="205">
        <v>0</v>
      </c>
      <c r="AJ5" s="202">
        <f>TIME(4,0,0)</f>
        <v>0.16666666666666666</v>
      </c>
      <c r="AK5" s="204" t="s">
        <v>336</v>
      </c>
      <c r="AL5" s="209">
        <v>30</v>
      </c>
    </row>
    <row r="6" spans="1:38" ht="41.25" customHeight="1" thickBot="1" x14ac:dyDescent="0.3">
      <c r="A6" s="135" t="str">
        <f t="shared" si="0"/>
        <v>21:30-22:00</v>
      </c>
      <c r="B6" s="135" t="str">
        <f t="shared" ref="B6:B12" si="2">CONCATENATE(TEXT(IF($D6-$D$36&gt;=0,$D6-$D$36,$D6-$D$36+24),"h:mm;@"),"-",TEXT(IF($D6-$D$36&gt;=0,$D6-$D$36,$D6-$D$36+24)+TIME(0,AL6,0),"h:mm;@"))</f>
        <v>9:00-9:30</v>
      </c>
      <c r="C6" s="141" t="str">
        <f t="shared" ref="C6:C12" si="3">CONCATENATE(TEXT($D6-TIME(0,0,0)+1,"h:mm;@"),"-",TEXT($D6-TIME(0,0,0)+1+TIME(0,AL6,0),"h:mm;@"))</f>
        <v>22:30-23:00</v>
      </c>
      <c r="D6" s="243">
        <f t="shared" ref="D6:D38" si="4">D5+TIME(0,30,0)</f>
        <v>0.9375</v>
      </c>
      <c r="E6" s="244" t="str">
        <f t="shared" si="1"/>
        <v>7:30-8:00</v>
      </c>
      <c r="F6" s="234"/>
      <c r="G6" s="245"/>
      <c r="H6" s="239"/>
      <c r="I6" s="239"/>
      <c r="J6" s="239"/>
      <c r="K6" s="239"/>
      <c r="L6" s="246"/>
      <c r="M6" s="247"/>
      <c r="N6" s="201"/>
      <c r="O6" s="201"/>
      <c r="P6" s="201"/>
      <c r="Q6" s="248"/>
      <c r="R6" s="249"/>
      <c r="S6" s="239"/>
      <c r="T6" s="239"/>
      <c r="U6" s="239"/>
      <c r="V6" s="239"/>
      <c r="W6" s="239"/>
      <c r="X6" s="239"/>
      <c r="Y6" s="245"/>
      <c r="Z6" s="201"/>
      <c r="AA6" s="201"/>
      <c r="AB6" s="201"/>
      <c r="AC6" s="201"/>
      <c r="AD6" s="250" t="s">
        <v>434</v>
      </c>
      <c r="AE6" s="242"/>
      <c r="AF6" s="200"/>
      <c r="AG6" s="207">
        <v>5</v>
      </c>
      <c r="AH6" s="205">
        <v>6</v>
      </c>
      <c r="AI6" s="205">
        <v>0</v>
      </c>
      <c r="AJ6" s="202">
        <f>TIME(5,0,0)</f>
        <v>0.20833333333333334</v>
      </c>
      <c r="AK6" s="204" t="s">
        <v>347</v>
      </c>
      <c r="AL6" s="209">
        <v>30</v>
      </c>
    </row>
    <row r="7" spans="1:38" ht="41.25" customHeight="1" x14ac:dyDescent="0.25">
      <c r="A7" s="135" t="str">
        <f t="shared" si="0"/>
        <v>22:00-22:30</v>
      </c>
      <c r="B7" s="135" t="str">
        <f t="shared" si="2"/>
        <v>9:30-10:00</v>
      </c>
      <c r="C7" s="141" t="str">
        <f t="shared" si="3"/>
        <v>23:00-23:30</v>
      </c>
      <c r="D7" s="243">
        <f t="shared" si="4"/>
        <v>0.95833333333333337</v>
      </c>
      <c r="E7" s="244" t="str">
        <f t="shared" si="1"/>
        <v>8:00-8:30</v>
      </c>
      <c r="F7" s="234"/>
      <c r="G7" s="392"/>
      <c r="H7" s="393" t="s">
        <v>506</v>
      </c>
      <c r="I7" s="394"/>
      <c r="J7" s="394"/>
      <c r="K7" s="395"/>
      <c r="L7" s="240"/>
      <c r="M7" s="238"/>
      <c r="N7" s="386" t="s">
        <v>494</v>
      </c>
      <c r="O7" s="370" t="s">
        <v>447</v>
      </c>
      <c r="P7" s="379" t="s">
        <v>317</v>
      </c>
      <c r="Q7" s="241"/>
      <c r="R7" s="251"/>
      <c r="S7" s="345" t="s">
        <v>423</v>
      </c>
      <c r="T7" s="240"/>
      <c r="U7" s="370" t="s">
        <v>447</v>
      </c>
      <c r="V7" s="379" t="s">
        <v>317</v>
      </c>
      <c r="W7" s="241"/>
      <c r="X7" s="252"/>
      <c r="Y7" s="345" t="s">
        <v>423</v>
      </c>
      <c r="Z7" s="340" t="s">
        <v>423</v>
      </c>
      <c r="AA7" s="370" t="s">
        <v>447</v>
      </c>
      <c r="AB7" s="379" t="s">
        <v>317</v>
      </c>
      <c r="AC7" s="241"/>
      <c r="AD7" s="413">
        <v>18</v>
      </c>
      <c r="AE7" s="253"/>
      <c r="AF7" s="200"/>
      <c r="AG7" s="207">
        <v>6</v>
      </c>
      <c r="AH7" s="205">
        <v>7</v>
      </c>
      <c r="AI7" s="205">
        <v>0</v>
      </c>
      <c r="AJ7" s="202">
        <f>TIME(6,0,0)</f>
        <v>0.25</v>
      </c>
      <c r="AK7" s="204" t="s">
        <v>348</v>
      </c>
      <c r="AL7" s="209">
        <v>30</v>
      </c>
    </row>
    <row r="8" spans="1:38" ht="41.25" customHeight="1" x14ac:dyDescent="0.25">
      <c r="A8" s="135" t="str">
        <f t="shared" si="0"/>
        <v>22:30-23:00</v>
      </c>
      <c r="B8" s="135" t="str">
        <f t="shared" si="2"/>
        <v>10:00-10:30</v>
      </c>
      <c r="C8" s="141" t="str">
        <f t="shared" si="3"/>
        <v>23:30-0:00</v>
      </c>
      <c r="D8" s="243">
        <f t="shared" si="4"/>
        <v>0.97916666666666674</v>
      </c>
      <c r="E8" s="244" t="str">
        <f t="shared" si="1"/>
        <v>8:30-9:00</v>
      </c>
      <c r="F8" s="234"/>
      <c r="G8" s="396"/>
      <c r="H8" s="397"/>
      <c r="I8" s="398" t="s">
        <v>508</v>
      </c>
      <c r="J8" s="397"/>
      <c r="K8" s="399"/>
      <c r="L8" s="201"/>
      <c r="M8" s="247"/>
      <c r="N8" s="410" t="s">
        <v>390</v>
      </c>
      <c r="O8" s="307"/>
      <c r="P8" s="421"/>
      <c r="Q8" s="254"/>
      <c r="R8" s="251"/>
      <c r="S8" s="346" t="s">
        <v>367</v>
      </c>
      <c r="T8" s="201"/>
      <c r="U8" s="307"/>
      <c r="V8" s="421"/>
      <c r="W8" s="254"/>
      <c r="X8" s="255"/>
      <c r="Y8" s="346" t="s">
        <v>425</v>
      </c>
      <c r="Z8" s="341" t="s">
        <v>426</v>
      </c>
      <c r="AA8" s="371"/>
      <c r="AB8" s="421"/>
      <c r="AC8" s="254"/>
      <c r="AD8" s="412" t="s">
        <v>381</v>
      </c>
      <c r="AE8" s="256">
        <v>802.11</v>
      </c>
      <c r="AF8" s="200"/>
      <c r="AG8" s="207">
        <v>7</v>
      </c>
      <c r="AH8" s="205">
        <v>8</v>
      </c>
      <c r="AI8" s="205">
        <v>0</v>
      </c>
      <c r="AJ8" s="202">
        <f>TIME(7,0,0)</f>
        <v>0.29166666666666669</v>
      </c>
      <c r="AK8" s="204" t="s">
        <v>349</v>
      </c>
      <c r="AL8" s="209">
        <v>30</v>
      </c>
    </row>
    <row r="9" spans="1:38" ht="37.5" customHeight="1" x14ac:dyDescent="0.25">
      <c r="A9" s="135" t="str">
        <f t="shared" si="0"/>
        <v>23:00-23:30</v>
      </c>
      <c r="B9" s="135" t="str">
        <f t="shared" si="2"/>
        <v>10:30-11:00</v>
      </c>
      <c r="C9" s="141" t="str">
        <f t="shared" si="3"/>
        <v>0:00-0:30</v>
      </c>
      <c r="D9" s="243">
        <f t="shared" si="4"/>
        <v>1</v>
      </c>
      <c r="E9" s="244" t="str">
        <f t="shared" si="1"/>
        <v>9:00-9:30</v>
      </c>
      <c r="F9" s="234"/>
      <c r="G9" s="400"/>
      <c r="H9" s="401" t="s">
        <v>544</v>
      </c>
      <c r="I9" s="401"/>
      <c r="J9" s="401"/>
      <c r="K9" s="402"/>
      <c r="L9" s="201"/>
      <c r="M9" s="247"/>
      <c r="N9" s="411"/>
      <c r="O9" s="308"/>
      <c r="P9" s="344"/>
      <c r="Q9" s="254"/>
      <c r="R9" s="251"/>
      <c r="S9" s="353"/>
      <c r="T9" s="201"/>
      <c r="U9" s="308"/>
      <c r="V9" s="344"/>
      <c r="W9" s="254"/>
      <c r="X9" s="255"/>
      <c r="Y9" s="362"/>
      <c r="Z9" s="342"/>
      <c r="AA9" s="308"/>
      <c r="AB9" s="344"/>
      <c r="AC9" s="254"/>
      <c r="AD9" s="359"/>
      <c r="AE9" s="257" t="s">
        <v>383</v>
      </c>
      <c r="AF9" s="200"/>
      <c r="AG9" s="207">
        <v>22</v>
      </c>
      <c r="AH9" s="206">
        <v>23</v>
      </c>
      <c r="AI9" s="205">
        <v>0</v>
      </c>
      <c r="AJ9" s="202">
        <f>TIME(24-2,0,0)</f>
        <v>0.91666666666666663</v>
      </c>
      <c r="AK9" s="204" t="s">
        <v>350</v>
      </c>
      <c r="AL9" s="209">
        <v>30</v>
      </c>
    </row>
    <row r="10" spans="1:38" ht="37.5" customHeight="1" thickBot="1" x14ac:dyDescent="0.3">
      <c r="A10" s="135" t="str">
        <f t="shared" si="0"/>
        <v>23:30-0:00</v>
      </c>
      <c r="B10" s="135" t="str">
        <f t="shared" si="2"/>
        <v>11:00-11:30</v>
      </c>
      <c r="C10" s="141" t="str">
        <f t="shared" si="3"/>
        <v>0:30-1:00</v>
      </c>
      <c r="D10" s="243">
        <f t="shared" si="4"/>
        <v>1.0208333333333333</v>
      </c>
      <c r="E10" s="244" t="str">
        <f t="shared" si="1"/>
        <v>9:30-10:00</v>
      </c>
      <c r="F10" s="234"/>
      <c r="G10" s="403"/>
      <c r="H10" s="404"/>
      <c r="I10" s="404" t="s">
        <v>509</v>
      </c>
      <c r="J10" s="404"/>
      <c r="K10" s="405"/>
      <c r="L10" s="258"/>
      <c r="M10" s="267"/>
      <c r="N10" s="316"/>
      <c r="O10" s="315"/>
      <c r="P10" s="343"/>
      <c r="Q10" s="259"/>
      <c r="R10" s="251"/>
      <c r="S10" s="339"/>
      <c r="T10" s="258"/>
      <c r="U10" s="315"/>
      <c r="V10" s="343"/>
      <c r="W10" s="259"/>
      <c r="X10" s="390"/>
      <c r="Y10" s="339"/>
      <c r="Z10" s="347"/>
      <c r="AA10" s="315"/>
      <c r="AB10" s="343"/>
      <c r="AC10" s="259"/>
      <c r="AD10" s="360"/>
      <c r="AE10" s="257" t="s">
        <v>382</v>
      </c>
      <c r="AF10" s="200"/>
      <c r="AG10" s="207">
        <v>23</v>
      </c>
      <c r="AH10" s="206">
        <v>24</v>
      </c>
      <c r="AI10" s="205">
        <v>0</v>
      </c>
      <c r="AJ10" s="202">
        <f>TIME(24-1,0,0)</f>
        <v>0.95833333333333337</v>
      </c>
      <c r="AK10" s="204" t="s">
        <v>351</v>
      </c>
      <c r="AL10" s="209">
        <v>30</v>
      </c>
    </row>
    <row r="11" spans="1:38" ht="37.5" customHeight="1" thickBot="1" x14ac:dyDescent="0.3">
      <c r="A11" s="135" t="str">
        <f t="shared" si="0"/>
        <v>0:00-0:30</v>
      </c>
      <c r="B11" s="135" t="str">
        <f t="shared" si="2"/>
        <v>11:30-12:00</v>
      </c>
      <c r="C11" s="141" t="str">
        <f t="shared" si="3"/>
        <v>1:00-1:30</v>
      </c>
      <c r="D11" s="243">
        <f t="shared" si="4"/>
        <v>1.0416666666666665</v>
      </c>
      <c r="E11" s="244" t="str">
        <f t="shared" si="1"/>
        <v>10:00-10:30</v>
      </c>
      <c r="F11" s="234"/>
      <c r="G11" s="323" t="s">
        <v>287</v>
      </c>
      <c r="H11" s="322" t="s">
        <v>287</v>
      </c>
      <c r="I11" s="322" t="s">
        <v>287</v>
      </c>
      <c r="J11" s="322" t="s">
        <v>287</v>
      </c>
      <c r="K11" s="322" t="s">
        <v>287</v>
      </c>
      <c r="L11" s="328" t="s">
        <v>287</v>
      </c>
      <c r="M11" s="327" t="s">
        <v>287</v>
      </c>
      <c r="N11" s="326" t="s">
        <v>287</v>
      </c>
      <c r="O11" s="326" t="s">
        <v>287</v>
      </c>
      <c r="P11" s="326" t="s">
        <v>287</v>
      </c>
      <c r="Q11" s="326" t="s">
        <v>287</v>
      </c>
      <c r="R11" s="328" t="s">
        <v>287</v>
      </c>
      <c r="S11" s="322" t="s">
        <v>287</v>
      </c>
      <c r="T11" s="322" t="s">
        <v>287</v>
      </c>
      <c r="U11" s="322" t="s">
        <v>287</v>
      </c>
      <c r="V11" s="322" t="s">
        <v>287</v>
      </c>
      <c r="W11" s="322" t="s">
        <v>287</v>
      </c>
      <c r="X11" s="326" t="s">
        <v>287</v>
      </c>
      <c r="Y11" s="291" t="s">
        <v>287</v>
      </c>
      <c r="Z11" s="305" t="s">
        <v>287</v>
      </c>
      <c r="AA11" s="305" t="s">
        <v>287</v>
      </c>
      <c r="AB11" s="305" t="s">
        <v>287</v>
      </c>
      <c r="AC11" s="305" t="s">
        <v>287</v>
      </c>
      <c r="AD11" s="328" t="s">
        <v>287</v>
      </c>
      <c r="AE11" s="260"/>
      <c r="AF11" s="200"/>
      <c r="AG11" s="207">
        <v>21</v>
      </c>
      <c r="AH11" s="206">
        <v>22</v>
      </c>
      <c r="AI11" s="205">
        <v>0</v>
      </c>
      <c r="AJ11" s="202">
        <f>TIME(24-3,0,0)</f>
        <v>0.875</v>
      </c>
      <c r="AK11" s="204" t="s">
        <v>352</v>
      </c>
      <c r="AL11" s="209">
        <v>30</v>
      </c>
    </row>
    <row r="12" spans="1:38" ht="37.5" customHeight="1" x14ac:dyDescent="0.25">
      <c r="A12" s="135" t="str">
        <f t="shared" si="0"/>
        <v>0:30-1:00</v>
      </c>
      <c r="B12" s="135" t="str">
        <f t="shared" si="2"/>
        <v>12:00-12:30</v>
      </c>
      <c r="C12" s="141" t="str">
        <f t="shared" si="3"/>
        <v>1:30-2:00</v>
      </c>
      <c r="D12" s="243">
        <f t="shared" si="4"/>
        <v>1.0624999999999998</v>
      </c>
      <c r="E12" s="244" t="str">
        <f t="shared" si="1"/>
        <v>10:30-11:00</v>
      </c>
      <c r="F12" s="234"/>
      <c r="G12" s="345" t="s">
        <v>423</v>
      </c>
      <c r="H12" s="236"/>
      <c r="I12" s="370" t="s">
        <v>447</v>
      </c>
      <c r="J12" s="310" t="s">
        <v>384</v>
      </c>
      <c r="K12" s="241"/>
      <c r="L12" s="240"/>
      <c r="M12" s="345" t="s">
        <v>423</v>
      </c>
      <c r="N12" s="340" t="s">
        <v>423</v>
      </c>
      <c r="O12" s="240"/>
      <c r="P12" s="240"/>
      <c r="Q12" s="241"/>
      <c r="R12" s="412">
        <v>18</v>
      </c>
      <c r="S12" s="345" t="s">
        <v>423</v>
      </c>
      <c r="T12" s="340" t="s">
        <v>423</v>
      </c>
      <c r="U12" s="370" t="s">
        <v>447</v>
      </c>
      <c r="V12" s="354" t="s">
        <v>295</v>
      </c>
      <c r="W12" s="241"/>
      <c r="X12" s="239"/>
      <c r="Y12" s="345" t="s">
        <v>423</v>
      </c>
      <c r="Z12" s="340" t="s">
        <v>423</v>
      </c>
      <c r="AA12" s="240"/>
      <c r="AB12" s="240"/>
      <c r="AC12" s="380" t="s">
        <v>288</v>
      </c>
      <c r="AD12" s="241"/>
      <c r="AE12" s="261"/>
      <c r="AF12" s="200"/>
      <c r="AG12" s="207">
        <v>18</v>
      </c>
      <c r="AH12" s="206">
        <v>18</v>
      </c>
      <c r="AI12" s="205">
        <v>30</v>
      </c>
      <c r="AJ12" s="202">
        <f>TIME(24-6,30,0)</f>
        <v>0.77083333333333337</v>
      </c>
      <c r="AK12" s="204" t="s">
        <v>353</v>
      </c>
      <c r="AL12" s="209">
        <v>30</v>
      </c>
    </row>
    <row r="13" spans="1:38" ht="45" customHeight="1" x14ac:dyDescent="0.25">
      <c r="A13" s="135" t="str">
        <f t="shared" ref="A13:A19" si="5">CONCATENATE(TEXT($D13-TIME(1,0,0)+1,"h:mm;@"),"-",TEXT($D13-TIME(1,0,0)+1+TIME(0,AL14,0),"h:mm;@"))</f>
        <v>1:00-1:30</v>
      </c>
      <c r="B13" s="135" t="str">
        <f t="shared" ref="B13:B19" si="6">CONCATENATE(TEXT(IF($D13-$D$36&gt;=0,$D13-$D$36,$D13-$D$36+24),"h:mm;@"),"-",TEXT(IF($D13-$D$36&gt;=0,$D13-$D$36,$D13-$D$36+24)+TIME(0,AL14,0),"h:mm;@"))</f>
        <v>12:30-13:00</v>
      </c>
      <c r="C13" s="141" t="str">
        <f t="shared" ref="C13:C19" si="7">CONCATENATE(TEXT($D13-TIME(0,0,0)+1,"h:mm;@"),"-",TEXT($D13-TIME(0,0,0)+1+TIME(0,AL14,0),"h:mm;@"))</f>
        <v>2:00-2:30</v>
      </c>
      <c r="D13" s="243">
        <f t="shared" si="4"/>
        <v>1.083333333333333</v>
      </c>
      <c r="E13" s="244" t="str">
        <f t="shared" si="1"/>
        <v>11:00-11:30</v>
      </c>
      <c r="F13" s="234"/>
      <c r="G13" s="346" t="s">
        <v>367</v>
      </c>
      <c r="H13" s="239"/>
      <c r="I13" s="307"/>
      <c r="J13" s="306" t="s">
        <v>385</v>
      </c>
      <c r="K13" s="254"/>
      <c r="L13" s="201"/>
      <c r="M13" s="346" t="s">
        <v>425</v>
      </c>
      <c r="N13" s="341" t="s">
        <v>426</v>
      </c>
      <c r="O13" s="201"/>
      <c r="P13" s="201"/>
      <c r="Q13" s="254"/>
      <c r="R13" s="412" t="s">
        <v>381</v>
      </c>
      <c r="S13" s="346" t="s">
        <v>425</v>
      </c>
      <c r="T13" s="341" t="s">
        <v>426</v>
      </c>
      <c r="U13" s="307"/>
      <c r="V13" s="333"/>
      <c r="W13" s="254"/>
      <c r="X13" s="201"/>
      <c r="Y13" s="346" t="s">
        <v>425</v>
      </c>
      <c r="Z13" s="341" t="s">
        <v>426</v>
      </c>
      <c r="AA13" s="201"/>
      <c r="AB13" s="201"/>
      <c r="AC13" s="367"/>
      <c r="AD13" s="254"/>
      <c r="AE13" s="262"/>
      <c r="AF13" s="200"/>
      <c r="AG13" s="207">
        <v>17</v>
      </c>
      <c r="AH13" s="206">
        <v>17</v>
      </c>
      <c r="AI13" s="205">
        <v>0</v>
      </c>
      <c r="AJ13" s="202">
        <f>TIME(24-7,0,0)</f>
        <v>0.70833333333333337</v>
      </c>
      <c r="AK13" s="204" t="s">
        <v>405</v>
      </c>
      <c r="AL13" s="209">
        <v>30</v>
      </c>
    </row>
    <row r="14" spans="1:38" ht="37.5" customHeight="1" thickBot="1" x14ac:dyDescent="0.3">
      <c r="A14" s="135" t="str">
        <f t="shared" si="5"/>
        <v>1:30-2:00</v>
      </c>
      <c r="B14" s="135" t="str">
        <f t="shared" si="6"/>
        <v>13:00-13:30</v>
      </c>
      <c r="C14" s="141" t="str">
        <f t="shared" si="7"/>
        <v>2:30-3:00</v>
      </c>
      <c r="D14" s="243">
        <f t="shared" si="4"/>
        <v>1.1041666666666663</v>
      </c>
      <c r="E14" s="244" t="str">
        <f t="shared" si="1"/>
        <v>11:30-12:00</v>
      </c>
      <c r="F14" s="234"/>
      <c r="G14" s="353"/>
      <c r="H14" s="239"/>
      <c r="I14" s="308"/>
      <c r="J14" s="309"/>
      <c r="K14" s="254"/>
      <c r="L14" s="201"/>
      <c r="M14" s="353"/>
      <c r="N14" s="342"/>
      <c r="O14" s="201"/>
      <c r="P14" s="201"/>
      <c r="Q14" s="254"/>
      <c r="R14" s="359"/>
      <c r="S14" s="362"/>
      <c r="T14" s="342"/>
      <c r="U14" s="308"/>
      <c r="V14" s="333"/>
      <c r="W14" s="254"/>
      <c r="X14" s="201"/>
      <c r="Y14" s="362"/>
      <c r="Z14" s="342"/>
      <c r="AA14" s="201"/>
      <c r="AB14" s="201"/>
      <c r="AC14" s="368"/>
      <c r="AD14" s="254"/>
      <c r="AE14" s="263"/>
      <c r="AF14" s="200"/>
      <c r="AG14" s="207">
        <v>16</v>
      </c>
      <c r="AH14" s="206">
        <v>16</v>
      </c>
      <c r="AI14" s="205">
        <v>0</v>
      </c>
      <c r="AJ14" s="202">
        <f>TIME(24-8,0,0)</f>
        <v>0.66666666666666663</v>
      </c>
      <c r="AK14" s="204" t="s">
        <v>354</v>
      </c>
      <c r="AL14" s="209">
        <v>30</v>
      </c>
    </row>
    <row r="15" spans="1:38" ht="37.5" customHeight="1" thickBot="1" x14ac:dyDescent="0.3">
      <c r="A15" s="135" t="str">
        <f t="shared" si="5"/>
        <v>2:00-2:30</v>
      </c>
      <c r="B15" s="135" t="str">
        <f t="shared" si="6"/>
        <v>13:30-14:00</v>
      </c>
      <c r="C15" s="141" t="str">
        <f t="shared" si="7"/>
        <v>3:00-3:30</v>
      </c>
      <c r="D15" s="243">
        <f t="shared" si="4"/>
        <v>1.1249999999999996</v>
      </c>
      <c r="E15" s="244" t="str">
        <f t="shared" si="1"/>
        <v>12:00-12:30</v>
      </c>
      <c r="F15" s="234"/>
      <c r="G15" s="339"/>
      <c r="H15" s="264"/>
      <c r="I15" s="315"/>
      <c r="J15" s="311"/>
      <c r="K15" s="259"/>
      <c r="L15" s="258"/>
      <c r="M15" s="339"/>
      <c r="N15" s="347"/>
      <c r="O15" s="258"/>
      <c r="P15" s="258"/>
      <c r="Q15" s="259"/>
      <c r="R15" s="360"/>
      <c r="S15" s="339"/>
      <c r="T15" s="347"/>
      <c r="U15" s="315"/>
      <c r="V15" s="325"/>
      <c r="W15" s="259"/>
      <c r="X15" s="258"/>
      <c r="Y15" s="339"/>
      <c r="Z15" s="347"/>
      <c r="AA15" s="258"/>
      <c r="AB15" s="258"/>
      <c r="AC15" s="369"/>
      <c r="AD15" s="259"/>
      <c r="AE15" s="265" t="s">
        <v>397</v>
      </c>
      <c r="AF15" s="200"/>
      <c r="AG15" s="207">
        <v>15</v>
      </c>
      <c r="AH15" s="206">
        <v>15</v>
      </c>
      <c r="AI15" s="205">
        <v>0</v>
      </c>
      <c r="AJ15" s="202">
        <f>TIME(24-9,0,0)</f>
        <v>0.625</v>
      </c>
      <c r="AK15" s="204" t="s">
        <v>355</v>
      </c>
      <c r="AL15" s="209">
        <v>30</v>
      </c>
    </row>
    <row r="16" spans="1:38" ht="37.5" customHeight="1" thickBot="1" x14ac:dyDescent="0.3">
      <c r="A16" s="135" t="str">
        <f t="shared" si="5"/>
        <v>2:30-3:00</v>
      </c>
      <c r="B16" s="135" t="str">
        <f t="shared" si="6"/>
        <v>14:00-14:30</v>
      </c>
      <c r="C16" s="141" t="str">
        <f t="shared" si="7"/>
        <v>3:30-4:00</v>
      </c>
      <c r="D16" s="243">
        <f t="shared" si="4"/>
        <v>1.1458333333333328</v>
      </c>
      <c r="E16" s="244" t="str">
        <f t="shared" si="1"/>
        <v>12:30-13:00</v>
      </c>
      <c r="F16" s="234"/>
      <c r="G16" s="291" t="s">
        <v>287</v>
      </c>
      <c r="H16" s="305" t="s">
        <v>287</v>
      </c>
      <c r="I16" s="305" t="s">
        <v>287</v>
      </c>
      <c r="J16" s="305" t="s">
        <v>287</v>
      </c>
      <c r="K16" s="305" t="s">
        <v>287</v>
      </c>
      <c r="L16" s="320" t="s">
        <v>287</v>
      </c>
      <c r="M16" s="291" t="s">
        <v>287</v>
      </c>
      <c r="N16" s="305" t="s">
        <v>287</v>
      </c>
      <c r="O16" s="305" t="s">
        <v>287</v>
      </c>
      <c r="P16" s="305" t="s">
        <v>287</v>
      </c>
      <c r="Q16" s="305" t="s">
        <v>287</v>
      </c>
      <c r="R16" s="321" t="s">
        <v>287</v>
      </c>
      <c r="S16" s="291" t="s">
        <v>287</v>
      </c>
      <c r="T16" s="305" t="s">
        <v>287</v>
      </c>
      <c r="U16" s="305" t="s">
        <v>287</v>
      </c>
      <c r="V16" s="305" t="s">
        <v>287</v>
      </c>
      <c r="W16" s="305" t="s">
        <v>287</v>
      </c>
      <c r="X16" s="321" t="s">
        <v>287</v>
      </c>
      <c r="Y16" s="291" t="s">
        <v>287</v>
      </c>
      <c r="Z16" s="305" t="s">
        <v>287</v>
      </c>
      <c r="AA16" s="305" t="s">
        <v>287</v>
      </c>
      <c r="AB16" s="305" t="s">
        <v>287</v>
      </c>
      <c r="AC16" s="305" t="s">
        <v>287</v>
      </c>
      <c r="AD16" s="321" t="s">
        <v>287</v>
      </c>
      <c r="AE16" s="266" t="s">
        <v>398</v>
      </c>
      <c r="AF16" s="200"/>
      <c r="AG16" s="207">
        <v>14</v>
      </c>
      <c r="AH16" s="206">
        <v>13</v>
      </c>
      <c r="AI16" s="205">
        <v>0</v>
      </c>
      <c r="AJ16" s="202">
        <f>TIME(24-10,0,0)</f>
        <v>0.58333333333333337</v>
      </c>
      <c r="AK16" s="204" t="s">
        <v>356</v>
      </c>
      <c r="AL16" s="209">
        <v>30</v>
      </c>
    </row>
    <row r="17" spans="1:38" ht="37.5" customHeight="1" thickBot="1" x14ac:dyDescent="0.3">
      <c r="A17" s="135" t="str">
        <f t="shared" si="5"/>
        <v>3:00-3:30</v>
      </c>
      <c r="B17" s="135" t="str">
        <f t="shared" si="6"/>
        <v>14:30-15:00</v>
      </c>
      <c r="C17" s="141" t="str">
        <f t="shared" si="7"/>
        <v>4:00-4:30</v>
      </c>
      <c r="D17" s="243">
        <f t="shared" si="4"/>
        <v>1.1666666666666661</v>
      </c>
      <c r="E17" s="244" t="str">
        <f t="shared" si="1"/>
        <v>13:00-13:30</v>
      </c>
      <c r="F17" s="234"/>
      <c r="G17" s="291" t="s">
        <v>287</v>
      </c>
      <c r="H17" s="305" t="s">
        <v>287</v>
      </c>
      <c r="I17" s="305" t="s">
        <v>287</v>
      </c>
      <c r="J17" s="305" t="s">
        <v>287</v>
      </c>
      <c r="K17" s="305" t="s">
        <v>287</v>
      </c>
      <c r="L17" s="317" t="s">
        <v>287</v>
      </c>
      <c r="M17" s="291" t="s">
        <v>287</v>
      </c>
      <c r="N17" s="305" t="s">
        <v>287</v>
      </c>
      <c r="O17" s="305" t="s">
        <v>287</v>
      </c>
      <c r="P17" s="305" t="s">
        <v>287</v>
      </c>
      <c r="Q17" s="305" t="s">
        <v>287</v>
      </c>
      <c r="R17" s="320" t="s">
        <v>287</v>
      </c>
      <c r="S17" s="319" t="s">
        <v>287</v>
      </c>
      <c r="T17" s="318" t="s">
        <v>287</v>
      </c>
      <c r="U17" s="318" t="s">
        <v>287</v>
      </c>
      <c r="V17" s="318" t="s">
        <v>287</v>
      </c>
      <c r="W17" s="318" t="s">
        <v>287</v>
      </c>
      <c r="X17" s="317" t="s">
        <v>287</v>
      </c>
      <c r="Y17" s="291" t="s">
        <v>287</v>
      </c>
      <c r="Z17" s="305" t="s">
        <v>287</v>
      </c>
      <c r="AA17" s="305" t="s">
        <v>287</v>
      </c>
      <c r="AB17" s="305" t="s">
        <v>287</v>
      </c>
      <c r="AC17" s="305" t="s">
        <v>287</v>
      </c>
      <c r="AD17" s="305" t="s">
        <v>287</v>
      </c>
      <c r="AE17" s="292"/>
      <c r="AF17" s="200"/>
      <c r="AG17" s="207">
        <v>21</v>
      </c>
      <c r="AH17" s="206">
        <v>22</v>
      </c>
      <c r="AI17" s="205">
        <v>0</v>
      </c>
      <c r="AJ17" s="202">
        <f>TIME(24-3,0,0)</f>
        <v>0.875</v>
      </c>
      <c r="AK17" s="204" t="s">
        <v>360</v>
      </c>
      <c r="AL17" s="209">
        <v>30</v>
      </c>
    </row>
    <row r="18" spans="1:38" ht="37.5" customHeight="1" x14ac:dyDescent="0.25">
      <c r="A18" s="135" t="str">
        <f t="shared" si="5"/>
        <v>3:30-4:00</v>
      </c>
      <c r="B18" s="135" t="str">
        <f t="shared" si="6"/>
        <v>15:00-15:30</v>
      </c>
      <c r="C18" s="141" t="str">
        <f t="shared" si="7"/>
        <v>4:30-5:00</v>
      </c>
      <c r="D18" s="243">
        <f t="shared" si="4"/>
        <v>1.1874999999999993</v>
      </c>
      <c r="E18" s="244" t="str">
        <f t="shared" si="1"/>
        <v>13:30-14:00</v>
      </c>
      <c r="F18" s="234"/>
      <c r="G18" s="345" t="s">
        <v>423</v>
      </c>
      <c r="H18" s="340" t="s">
        <v>423</v>
      </c>
      <c r="I18" s="236"/>
      <c r="J18" s="379" t="s">
        <v>317</v>
      </c>
      <c r="K18" s="241"/>
      <c r="L18" s="241"/>
      <c r="M18" s="345" t="s">
        <v>423</v>
      </c>
      <c r="N18" s="340" t="s">
        <v>423</v>
      </c>
      <c r="O18" s="240"/>
      <c r="P18" s="240"/>
      <c r="Q18" s="380" t="s">
        <v>288</v>
      </c>
      <c r="R18" s="241"/>
      <c r="S18" s="334"/>
      <c r="T18" s="335"/>
      <c r="U18" s="335"/>
      <c r="V18" s="335"/>
      <c r="W18" s="336"/>
      <c r="X18" s="240"/>
      <c r="Y18" s="238"/>
      <c r="Z18" s="240"/>
      <c r="AA18" s="370" t="s">
        <v>447</v>
      </c>
      <c r="AB18" s="379" t="s">
        <v>317</v>
      </c>
      <c r="AC18" s="241"/>
      <c r="AD18" s="240"/>
      <c r="AE18" s="293"/>
      <c r="AF18" s="203"/>
      <c r="AG18" s="205">
        <v>10</v>
      </c>
      <c r="AH18" s="205">
        <v>10</v>
      </c>
      <c r="AI18" s="205">
        <v>0</v>
      </c>
      <c r="AJ18" s="202">
        <f>TIME(10,0,0)</f>
        <v>0.41666666666666669</v>
      </c>
      <c r="AK18" s="204" t="s">
        <v>396</v>
      </c>
      <c r="AL18" s="209">
        <v>30</v>
      </c>
    </row>
    <row r="19" spans="1:38" ht="37.5" customHeight="1" thickBot="1" x14ac:dyDescent="0.3">
      <c r="A19" s="135" t="str">
        <f t="shared" si="5"/>
        <v>4:00-4:30</v>
      </c>
      <c r="B19" s="135" t="str">
        <f t="shared" si="6"/>
        <v>15:30-16:00</v>
      </c>
      <c r="C19" s="141" t="str">
        <f t="shared" si="7"/>
        <v>5:00-5:30</v>
      </c>
      <c r="D19" s="243">
        <f t="shared" si="4"/>
        <v>1.2083333333333326</v>
      </c>
      <c r="E19" s="244" t="str">
        <f t="shared" si="1"/>
        <v>14:00-14:30</v>
      </c>
      <c r="F19" s="234"/>
      <c r="G19" s="346" t="s">
        <v>425</v>
      </c>
      <c r="H19" s="341" t="s">
        <v>426</v>
      </c>
      <c r="I19" s="239"/>
      <c r="J19" s="421"/>
      <c r="K19" s="254"/>
      <c r="L19" s="254"/>
      <c r="M19" s="346" t="s">
        <v>425</v>
      </c>
      <c r="N19" s="341" t="s">
        <v>426</v>
      </c>
      <c r="O19" s="201"/>
      <c r="P19" s="201"/>
      <c r="Q19" s="367"/>
      <c r="R19" s="254"/>
      <c r="S19" s="350"/>
      <c r="T19" s="351"/>
      <c r="U19" s="381" t="s">
        <v>496</v>
      </c>
      <c r="V19" s="351"/>
      <c r="W19" s="352"/>
      <c r="X19" s="201"/>
      <c r="Y19" s="247"/>
      <c r="Z19" s="201"/>
      <c r="AA19" s="307"/>
      <c r="AB19" s="421"/>
      <c r="AC19" s="254"/>
      <c r="AD19" s="201"/>
      <c r="AE19" s="293"/>
      <c r="AF19" s="203"/>
      <c r="AG19" s="205">
        <v>0</v>
      </c>
      <c r="AH19" s="205">
        <v>0</v>
      </c>
      <c r="AI19" s="205">
        <v>0</v>
      </c>
      <c r="AJ19" s="202">
        <v>0</v>
      </c>
      <c r="AK19" s="199" t="s">
        <v>399</v>
      </c>
      <c r="AL19" s="209">
        <v>30</v>
      </c>
    </row>
    <row r="20" spans="1:38" ht="37.5" customHeight="1" x14ac:dyDescent="0.25">
      <c r="A20" s="135" t="str">
        <f t="shared" ref="A20:A33" si="8">CONCATENATE(TEXT($D20-TIME(1,0,0)+1,"h:mm;@"),"-",TEXT($D20-TIME(1,0,0)+1+TIME(0,AL20,0),"h:mm;@"))</f>
        <v>4:30-5:00</v>
      </c>
      <c r="B20" s="135" t="str">
        <f t="shared" ref="B20:B33" si="9">CONCATENATE(TEXT(IF($D20-$D$36&gt;=0,$D20-$D$36,$D20-$D$36+24),"h:mm;@"),"-",TEXT(IF($D20-$D$36&gt;=0,$D20-$D$36,$D20-$D$36+24)+TIME(0,AL20,0),"h:mm;@"))</f>
        <v>16:00-16:30</v>
      </c>
      <c r="C20" s="141" t="str">
        <f t="shared" ref="C20:C33" si="10">CONCATENATE(TEXT($D20-TIME(0,0,0)+1,"h:mm;@"),"-",TEXT($D20-TIME(0,0,0)+1+TIME(0,AL20,0),"h:mm;@"))</f>
        <v>5:30-6:00</v>
      </c>
      <c r="D20" s="243">
        <f t="shared" si="4"/>
        <v>1.2291666666666659</v>
      </c>
      <c r="E20" s="272" t="str">
        <f t="shared" si="1"/>
        <v>14:30-15:00</v>
      </c>
      <c r="F20" s="294" t="s">
        <v>448</v>
      </c>
      <c r="G20" s="353"/>
      <c r="H20" s="342"/>
      <c r="I20" s="239"/>
      <c r="J20" s="344"/>
      <c r="K20" s="254"/>
      <c r="L20" s="254"/>
      <c r="M20" s="353"/>
      <c r="N20" s="342"/>
      <c r="O20" s="201"/>
      <c r="P20" s="201"/>
      <c r="Q20" s="368"/>
      <c r="R20" s="254"/>
      <c r="S20" s="337"/>
      <c r="T20" s="332"/>
      <c r="U20" s="332"/>
      <c r="V20" s="332"/>
      <c r="W20" s="338"/>
      <c r="X20" s="201"/>
      <c r="Y20" s="247"/>
      <c r="Z20" s="201"/>
      <c r="AA20" s="308"/>
      <c r="AB20" s="344"/>
      <c r="AC20" s="254"/>
      <c r="AD20" s="201"/>
      <c r="AE20" s="293"/>
      <c r="AF20" s="200"/>
      <c r="AG20" s="200"/>
      <c r="AH20" s="199"/>
      <c r="AI20" s="199"/>
      <c r="AJ20" s="199"/>
      <c r="AK20" s="199"/>
      <c r="AL20" s="209">
        <v>30</v>
      </c>
    </row>
    <row r="21" spans="1:38" ht="37.5" customHeight="1" thickBot="1" x14ac:dyDescent="0.3">
      <c r="A21" s="135" t="str">
        <f t="shared" si="8"/>
        <v>5:00-5:30</v>
      </c>
      <c r="B21" s="135" t="str">
        <f t="shared" si="9"/>
        <v>16:30-17:00</v>
      </c>
      <c r="C21" s="141" t="str">
        <f t="shared" si="10"/>
        <v>6:00-6:30</v>
      </c>
      <c r="D21" s="243">
        <f t="shared" si="4"/>
        <v>1.2499999999999991</v>
      </c>
      <c r="E21" s="272" t="str">
        <f t="shared" si="1"/>
        <v>15:00-15:30</v>
      </c>
      <c r="F21" s="295" t="s">
        <v>386</v>
      </c>
      <c r="G21" s="339"/>
      <c r="H21" s="347"/>
      <c r="I21" s="264"/>
      <c r="J21" s="343"/>
      <c r="K21" s="259"/>
      <c r="L21" s="259"/>
      <c r="M21" s="339"/>
      <c r="N21" s="347"/>
      <c r="O21" s="258"/>
      <c r="P21" s="258"/>
      <c r="Q21" s="369"/>
      <c r="R21" s="259"/>
      <c r="S21" s="330"/>
      <c r="T21" s="329"/>
      <c r="U21" s="329"/>
      <c r="V21" s="329"/>
      <c r="W21" s="331"/>
      <c r="X21" s="258"/>
      <c r="Y21" s="267"/>
      <c r="Z21" s="258"/>
      <c r="AA21" s="315"/>
      <c r="AB21" s="343"/>
      <c r="AC21" s="259"/>
      <c r="AD21" s="201"/>
      <c r="AE21" s="293"/>
      <c r="AF21" s="200"/>
      <c r="AG21" s="200"/>
      <c r="AH21" s="199"/>
      <c r="AI21" s="199"/>
      <c r="AJ21" s="199"/>
      <c r="AK21" s="199"/>
      <c r="AL21" s="209">
        <v>30</v>
      </c>
    </row>
    <row r="22" spans="1:38" ht="37.5" customHeight="1" thickBot="1" x14ac:dyDescent="0.3">
      <c r="A22" s="135" t="str">
        <f t="shared" si="8"/>
        <v>5:30-6:00</v>
      </c>
      <c r="B22" s="135" t="str">
        <f t="shared" si="9"/>
        <v>17:00-17:30</v>
      </c>
      <c r="C22" s="141" t="str">
        <f t="shared" si="10"/>
        <v>6:30-7:00</v>
      </c>
      <c r="D22" s="243">
        <f t="shared" si="4"/>
        <v>1.2708333333333324</v>
      </c>
      <c r="E22" s="244" t="str">
        <f t="shared" si="1"/>
        <v>15:30-16:00</v>
      </c>
      <c r="F22" s="291" t="s">
        <v>287</v>
      </c>
      <c r="G22" s="291" t="s">
        <v>287</v>
      </c>
      <c r="H22" s="305" t="s">
        <v>287</v>
      </c>
      <c r="I22" s="305" t="s">
        <v>287</v>
      </c>
      <c r="J22" s="305" t="s">
        <v>287</v>
      </c>
      <c r="K22" s="305" t="s">
        <v>287</v>
      </c>
      <c r="L22" s="328" t="s">
        <v>287</v>
      </c>
      <c r="M22" s="291" t="s">
        <v>287</v>
      </c>
      <c r="N22" s="305" t="s">
        <v>287</v>
      </c>
      <c r="O22" s="305" t="s">
        <v>287</v>
      </c>
      <c r="P22" s="305" t="s">
        <v>287</v>
      </c>
      <c r="Q22" s="305" t="s">
        <v>287</v>
      </c>
      <c r="R22" s="317" t="s">
        <v>287</v>
      </c>
      <c r="S22" s="323" t="s">
        <v>287</v>
      </c>
      <c r="T22" s="322" t="s">
        <v>287</v>
      </c>
      <c r="U22" s="322" t="s">
        <v>287</v>
      </c>
      <c r="V22" s="322" t="s">
        <v>287</v>
      </c>
      <c r="W22" s="322" t="s">
        <v>287</v>
      </c>
      <c r="X22" s="321" t="s">
        <v>287</v>
      </c>
      <c r="Y22" s="327" t="s">
        <v>287</v>
      </c>
      <c r="Z22" s="326" t="s">
        <v>287</v>
      </c>
      <c r="AA22" s="326" t="s">
        <v>287</v>
      </c>
      <c r="AB22" s="326" t="s">
        <v>287</v>
      </c>
      <c r="AC22" s="326" t="s">
        <v>287</v>
      </c>
      <c r="AD22" s="326" t="s">
        <v>287</v>
      </c>
      <c r="AE22" s="293"/>
      <c r="AF22" s="200"/>
      <c r="AG22" s="200"/>
      <c r="AH22" s="199"/>
      <c r="AI22" s="199"/>
      <c r="AJ22" s="199"/>
      <c r="AK22" s="199"/>
      <c r="AL22" s="209">
        <v>30</v>
      </c>
    </row>
    <row r="23" spans="1:38" ht="37.5" customHeight="1" x14ac:dyDescent="0.25">
      <c r="A23" s="135" t="str">
        <f t="shared" si="8"/>
        <v>6:00-6:30</v>
      </c>
      <c r="B23" s="135" t="str">
        <f t="shared" si="9"/>
        <v>17:30-18:00</v>
      </c>
      <c r="C23" s="141" t="str">
        <f t="shared" si="10"/>
        <v>7:00-7:30</v>
      </c>
      <c r="D23" s="243">
        <f t="shared" si="4"/>
        <v>1.2916666666666656</v>
      </c>
      <c r="E23" s="272" t="str">
        <f t="shared" si="1"/>
        <v>16:00-16:30</v>
      </c>
      <c r="F23" s="296" t="s">
        <v>363</v>
      </c>
      <c r="G23" s="416" t="s">
        <v>468</v>
      </c>
      <c r="H23" s="236"/>
      <c r="I23" s="370" t="s">
        <v>447</v>
      </c>
      <c r="J23" s="417" t="s">
        <v>495</v>
      </c>
      <c r="K23" s="383" t="s">
        <v>467</v>
      </c>
      <c r="L23" s="241"/>
      <c r="M23" s="345" t="s">
        <v>423</v>
      </c>
      <c r="N23" s="340" t="s">
        <v>423</v>
      </c>
      <c r="O23" s="370" t="s">
        <v>447</v>
      </c>
      <c r="P23" s="379" t="s">
        <v>317</v>
      </c>
      <c r="Q23" s="470" t="s">
        <v>388</v>
      </c>
      <c r="R23" s="348" t="s">
        <v>387</v>
      </c>
      <c r="S23" s="345" t="s">
        <v>423</v>
      </c>
      <c r="T23" s="340" t="s">
        <v>423</v>
      </c>
      <c r="U23" s="365" t="s">
        <v>389</v>
      </c>
      <c r="V23" s="417" t="s">
        <v>495</v>
      </c>
      <c r="W23" s="241"/>
      <c r="X23" s="355" t="s">
        <v>387</v>
      </c>
      <c r="Y23" s="345" t="s">
        <v>423</v>
      </c>
      <c r="Z23" s="240"/>
      <c r="AA23" s="240"/>
      <c r="AB23" s="240"/>
      <c r="AC23" s="383" t="s">
        <v>467</v>
      </c>
      <c r="AD23" s="240"/>
      <c r="AE23" s="293"/>
      <c r="AF23" s="200"/>
      <c r="AG23" s="200"/>
      <c r="AH23" s="199"/>
      <c r="AI23" s="199"/>
      <c r="AJ23" s="199"/>
      <c r="AK23" s="199"/>
      <c r="AL23" s="209">
        <v>30</v>
      </c>
    </row>
    <row r="24" spans="1:38" ht="37.5" customHeight="1" x14ac:dyDescent="0.25">
      <c r="A24" s="135" t="str">
        <f t="shared" si="8"/>
        <v>6:30-7:00</v>
      </c>
      <c r="B24" s="135" t="str">
        <f t="shared" si="9"/>
        <v>18:00-18:30</v>
      </c>
      <c r="C24" s="141" t="str">
        <f t="shared" si="10"/>
        <v>7:30-8:00</v>
      </c>
      <c r="D24" s="243">
        <f t="shared" si="4"/>
        <v>1.3124999999999989</v>
      </c>
      <c r="E24" s="272" t="str">
        <f t="shared" si="1"/>
        <v>16:30-17:00</v>
      </c>
      <c r="F24" s="297" t="s">
        <v>365</v>
      </c>
      <c r="G24" s="418" t="s">
        <v>469</v>
      </c>
      <c r="H24" s="239"/>
      <c r="I24" s="371"/>
      <c r="J24" s="414"/>
      <c r="K24" s="384"/>
      <c r="L24" s="254"/>
      <c r="M24" s="346" t="s">
        <v>425</v>
      </c>
      <c r="N24" s="471" t="s">
        <v>426</v>
      </c>
      <c r="O24" s="472"/>
      <c r="P24" s="473"/>
      <c r="Q24" s="474" t="s">
        <v>390</v>
      </c>
      <c r="R24" s="349">
        <v>24</v>
      </c>
      <c r="S24" s="346" t="s">
        <v>425</v>
      </c>
      <c r="T24" s="341" t="s">
        <v>426</v>
      </c>
      <c r="U24" s="363" t="s">
        <v>390</v>
      </c>
      <c r="V24" s="414"/>
      <c r="W24" s="254"/>
      <c r="X24" s="356">
        <v>24</v>
      </c>
      <c r="Y24" s="346" t="s">
        <v>367</v>
      </c>
      <c r="Z24" s="201"/>
      <c r="AA24" s="201"/>
      <c r="AB24" s="201"/>
      <c r="AC24" s="384"/>
      <c r="AD24" s="201"/>
      <c r="AE24" s="293"/>
      <c r="AF24" s="200"/>
      <c r="AG24" s="200"/>
      <c r="AH24" s="199"/>
      <c r="AI24" s="199"/>
      <c r="AJ24" s="199"/>
      <c r="AK24" s="199"/>
      <c r="AL24" s="209">
        <v>30</v>
      </c>
    </row>
    <row r="25" spans="1:38" ht="37.5" customHeight="1" thickBot="1" x14ac:dyDescent="0.3">
      <c r="A25" s="135" t="str">
        <f t="shared" si="8"/>
        <v>7:00-7:30</v>
      </c>
      <c r="B25" s="135" t="str">
        <f t="shared" si="9"/>
        <v>18:30-19:00</v>
      </c>
      <c r="C25" s="141" t="str">
        <f t="shared" si="10"/>
        <v>8:00-8:30</v>
      </c>
      <c r="D25" s="243">
        <f t="shared" si="4"/>
        <v>1.3333333333333321</v>
      </c>
      <c r="E25" s="272" t="str">
        <f t="shared" si="1"/>
        <v>17:00-17:30</v>
      </c>
      <c r="F25" s="298" t="s">
        <v>390</v>
      </c>
      <c r="G25" s="419"/>
      <c r="H25" s="239"/>
      <c r="I25" s="308"/>
      <c r="J25" s="415"/>
      <c r="K25" s="384"/>
      <c r="L25" s="254"/>
      <c r="M25" s="362"/>
      <c r="N25" s="475"/>
      <c r="O25" s="476"/>
      <c r="P25" s="344"/>
      <c r="Q25" s="477"/>
      <c r="R25" s="361"/>
      <c r="S25" s="362"/>
      <c r="T25" s="342"/>
      <c r="U25" s="364"/>
      <c r="V25" s="415"/>
      <c r="W25" s="254"/>
      <c r="X25" s="357"/>
      <c r="Y25" s="353"/>
      <c r="Z25" s="201"/>
      <c r="AA25" s="201"/>
      <c r="AB25" s="201"/>
      <c r="AC25" s="384"/>
      <c r="AD25" s="201"/>
      <c r="AE25" s="293"/>
      <c r="AF25" s="200"/>
      <c r="AG25" s="200"/>
      <c r="AH25" s="199"/>
      <c r="AI25" s="199"/>
      <c r="AJ25" s="199"/>
      <c r="AK25" s="199"/>
      <c r="AL25" s="209">
        <v>30</v>
      </c>
    </row>
    <row r="26" spans="1:38" ht="37.5" customHeight="1" thickBot="1" x14ac:dyDescent="0.3">
      <c r="A26" s="135" t="str">
        <f t="shared" si="8"/>
        <v>7:30-8:00</v>
      </c>
      <c r="B26" s="135" t="str">
        <f t="shared" si="9"/>
        <v>19:00-19:30</v>
      </c>
      <c r="C26" s="141" t="str">
        <f t="shared" si="10"/>
        <v>8:30-9:00</v>
      </c>
      <c r="D26" s="243">
        <f t="shared" si="4"/>
        <v>1.3541666666666654</v>
      </c>
      <c r="E26" s="244" t="str">
        <f t="shared" si="1"/>
        <v>17:30-18:00</v>
      </c>
      <c r="F26" s="299" t="s">
        <v>287</v>
      </c>
      <c r="G26" s="382"/>
      <c r="H26" s="264"/>
      <c r="I26" s="315"/>
      <c r="J26" s="420"/>
      <c r="K26" s="385"/>
      <c r="L26" s="259"/>
      <c r="M26" s="339"/>
      <c r="N26" s="347"/>
      <c r="O26" s="315"/>
      <c r="P26" s="343"/>
      <c r="Q26" s="478"/>
      <c r="R26" s="361"/>
      <c r="S26" s="339"/>
      <c r="T26" s="347"/>
      <c r="U26" s="366"/>
      <c r="V26" s="420"/>
      <c r="W26" s="259"/>
      <c r="X26" s="358"/>
      <c r="Y26" s="339"/>
      <c r="Z26" s="258"/>
      <c r="AA26" s="258"/>
      <c r="AB26" s="258"/>
      <c r="AC26" s="385"/>
      <c r="AD26" s="258"/>
      <c r="AE26" s="293"/>
      <c r="AF26" s="200"/>
      <c r="AG26" s="200"/>
      <c r="AH26" s="199"/>
      <c r="AI26" s="199"/>
      <c r="AJ26" s="199"/>
      <c r="AK26" s="199"/>
      <c r="AL26" s="209">
        <v>30</v>
      </c>
    </row>
    <row r="27" spans="1:38" ht="37.5" customHeight="1" thickBot="1" x14ac:dyDescent="0.3">
      <c r="A27" s="135" t="str">
        <f t="shared" si="8"/>
        <v>8:00-8:30</v>
      </c>
      <c r="B27" s="135" t="str">
        <f t="shared" si="9"/>
        <v>19:30-20:00</v>
      </c>
      <c r="C27" s="141" t="str">
        <f t="shared" si="10"/>
        <v>9:00-9:30</v>
      </c>
      <c r="D27" s="243">
        <f t="shared" si="4"/>
        <v>1.3749999999999987</v>
      </c>
      <c r="E27" s="244" t="str">
        <f t="shared" si="1"/>
        <v>18:00-18:30</v>
      </c>
      <c r="F27" s="300"/>
      <c r="G27" s="291" t="s">
        <v>287</v>
      </c>
      <c r="H27" s="305" t="s">
        <v>287</v>
      </c>
      <c r="I27" s="305" t="s">
        <v>287</v>
      </c>
      <c r="J27" s="305" t="s">
        <v>287</v>
      </c>
      <c r="K27" s="305" t="s">
        <v>287</v>
      </c>
      <c r="L27" s="327" t="s">
        <v>287</v>
      </c>
      <c r="M27" s="323" t="s">
        <v>287</v>
      </c>
      <c r="N27" s="322" t="s">
        <v>287</v>
      </c>
      <c r="O27" s="322" t="s">
        <v>287</v>
      </c>
      <c r="P27" s="322" t="s">
        <v>287</v>
      </c>
      <c r="Q27" s="322" t="s">
        <v>287</v>
      </c>
      <c r="R27" s="321" t="s">
        <v>287</v>
      </c>
      <c r="S27" s="326" t="s">
        <v>287</v>
      </c>
      <c r="T27" s="326" t="s">
        <v>287</v>
      </c>
      <c r="U27" s="326" t="s">
        <v>287</v>
      </c>
      <c r="V27" s="326" t="s">
        <v>287</v>
      </c>
      <c r="W27" s="326" t="s">
        <v>287</v>
      </c>
      <c r="X27" s="328" t="s">
        <v>287</v>
      </c>
      <c r="Y27" s="323" t="s">
        <v>287</v>
      </c>
      <c r="Z27" s="322" t="s">
        <v>287</v>
      </c>
      <c r="AA27" s="324" t="s">
        <v>287</v>
      </c>
      <c r="AB27" s="324" t="s">
        <v>287</v>
      </c>
      <c r="AC27" s="322" t="s">
        <v>287</v>
      </c>
      <c r="AD27" s="322" t="s">
        <v>287</v>
      </c>
      <c r="AE27" s="268"/>
      <c r="AF27" s="200"/>
      <c r="AG27" s="200"/>
      <c r="AH27" s="199"/>
      <c r="AI27" s="199"/>
      <c r="AJ27" s="199"/>
      <c r="AK27" s="199"/>
      <c r="AL27" s="209">
        <v>30</v>
      </c>
    </row>
    <row r="28" spans="1:38" ht="37.5" customHeight="1" x14ac:dyDescent="0.25">
      <c r="A28" s="135" t="str">
        <f t="shared" si="8"/>
        <v>8:30-9:00</v>
      </c>
      <c r="B28" s="135" t="str">
        <f t="shared" si="9"/>
        <v>20:00-20:30</v>
      </c>
      <c r="C28" s="141" t="str">
        <f t="shared" si="10"/>
        <v>9:30-10:00</v>
      </c>
      <c r="D28" s="243">
        <f t="shared" si="4"/>
        <v>1.3958333333333319</v>
      </c>
      <c r="E28" s="244" t="str">
        <f t="shared" si="1"/>
        <v>18:30-19:00</v>
      </c>
      <c r="F28" s="301" t="s">
        <v>16</v>
      </c>
      <c r="G28" s="291" t="s">
        <v>287</v>
      </c>
      <c r="H28" s="305" t="s">
        <v>287</v>
      </c>
      <c r="I28" s="305" t="s">
        <v>287</v>
      </c>
      <c r="J28" s="305" t="s">
        <v>287</v>
      </c>
      <c r="K28" s="305" t="s">
        <v>287</v>
      </c>
      <c r="L28" s="372" t="s">
        <v>387</v>
      </c>
      <c r="M28" s="291" t="s">
        <v>287</v>
      </c>
      <c r="N28" s="305" t="s">
        <v>287</v>
      </c>
      <c r="O28" s="305" t="s">
        <v>287</v>
      </c>
      <c r="P28" s="305" t="s">
        <v>287</v>
      </c>
      <c r="Q28" s="305" t="s">
        <v>287</v>
      </c>
      <c r="R28" s="320" t="s">
        <v>287</v>
      </c>
      <c r="S28" s="322" t="s">
        <v>366</v>
      </c>
      <c r="T28" s="322" t="s">
        <v>366</v>
      </c>
      <c r="U28" s="322" t="s">
        <v>366</v>
      </c>
      <c r="V28" s="322" t="s">
        <v>366</v>
      </c>
      <c r="W28" s="322" t="s">
        <v>366</v>
      </c>
      <c r="X28" s="321" t="s">
        <v>366</v>
      </c>
      <c r="Y28" s="291" t="s">
        <v>287</v>
      </c>
      <c r="Z28" s="305" t="s">
        <v>287</v>
      </c>
      <c r="AA28" s="305" t="s">
        <v>287</v>
      </c>
      <c r="AB28" s="305" t="s">
        <v>287</v>
      </c>
      <c r="AC28" s="305" t="s">
        <v>287</v>
      </c>
      <c r="AD28" s="406" t="s">
        <v>387</v>
      </c>
      <c r="AE28" s="268"/>
      <c r="AF28" s="200"/>
      <c r="AG28" s="200"/>
      <c r="AH28" s="199"/>
      <c r="AI28" s="199"/>
      <c r="AJ28" s="199"/>
      <c r="AK28" s="199"/>
      <c r="AL28" s="209">
        <v>30</v>
      </c>
    </row>
    <row r="29" spans="1:38" ht="42.75" customHeight="1" thickBot="1" x14ac:dyDescent="0.3">
      <c r="A29" s="135" t="str">
        <f t="shared" si="8"/>
        <v>9:00-9:30</v>
      </c>
      <c r="B29" s="135" t="str">
        <f t="shared" si="9"/>
        <v>20:30-21:00</v>
      </c>
      <c r="C29" s="141" t="str">
        <f t="shared" si="10"/>
        <v>10:00-10:30</v>
      </c>
      <c r="D29" s="243">
        <f t="shared" si="4"/>
        <v>1.4166666666666652</v>
      </c>
      <c r="E29" s="244" t="str">
        <f t="shared" si="1"/>
        <v>19:00-19:30</v>
      </c>
      <c r="F29" s="302"/>
      <c r="G29" s="291" t="s">
        <v>287</v>
      </c>
      <c r="H29" s="305" t="s">
        <v>287</v>
      </c>
      <c r="I29" s="305" t="s">
        <v>287</v>
      </c>
      <c r="J29" s="305" t="s">
        <v>287</v>
      </c>
      <c r="K29" s="305" t="s">
        <v>287</v>
      </c>
      <c r="L29" s="373">
        <v>19</v>
      </c>
      <c r="M29" s="319" t="s">
        <v>287</v>
      </c>
      <c r="N29" s="318" t="s">
        <v>287</v>
      </c>
      <c r="O29" s="318" t="s">
        <v>287</v>
      </c>
      <c r="P29" s="318" t="s">
        <v>287</v>
      </c>
      <c r="Q29" s="318" t="s">
        <v>287</v>
      </c>
      <c r="R29" s="317" t="s">
        <v>287</v>
      </c>
      <c r="S29" s="305" t="s">
        <v>366</v>
      </c>
      <c r="T29" s="305" t="s">
        <v>366</v>
      </c>
      <c r="U29" s="305" t="s">
        <v>366</v>
      </c>
      <c r="V29" s="305" t="s">
        <v>366</v>
      </c>
      <c r="W29" s="305" t="s">
        <v>366</v>
      </c>
      <c r="X29" s="320" t="s">
        <v>366</v>
      </c>
      <c r="Y29" s="319" t="s">
        <v>287</v>
      </c>
      <c r="Z29" s="318" t="s">
        <v>287</v>
      </c>
      <c r="AA29" s="318" t="s">
        <v>287</v>
      </c>
      <c r="AB29" s="318" t="s">
        <v>287</v>
      </c>
      <c r="AC29" s="318" t="s">
        <v>287</v>
      </c>
      <c r="AD29" s="407">
        <v>19</v>
      </c>
      <c r="AE29" s="268"/>
      <c r="AF29" s="200"/>
      <c r="AG29" s="200"/>
      <c r="AH29" s="199"/>
      <c r="AI29" s="199"/>
      <c r="AJ29" s="199"/>
      <c r="AK29" s="199"/>
      <c r="AL29" s="209">
        <v>30</v>
      </c>
    </row>
    <row r="30" spans="1:38" ht="37.5" customHeight="1" x14ac:dyDescent="0.25">
      <c r="A30" s="135" t="str">
        <f t="shared" si="8"/>
        <v>9:30-10:00</v>
      </c>
      <c r="B30" s="135" t="str">
        <f t="shared" si="9"/>
        <v>21:00-21:30</v>
      </c>
      <c r="C30" s="141" t="str">
        <f t="shared" si="10"/>
        <v>10:30-11:00</v>
      </c>
      <c r="D30" s="243">
        <f t="shared" si="4"/>
        <v>1.4374999999999984</v>
      </c>
      <c r="E30" s="244" t="str">
        <f t="shared" si="1"/>
        <v>19:30-20:00</v>
      </c>
      <c r="F30" s="254"/>
      <c r="G30" s="238"/>
      <c r="H30" s="240"/>
      <c r="I30" s="240"/>
      <c r="J30" s="240"/>
      <c r="K30" s="241"/>
      <c r="L30" s="388"/>
      <c r="M30" s="238"/>
      <c r="N30" s="240"/>
      <c r="O30" s="240"/>
      <c r="P30" s="240"/>
      <c r="Q30" s="241"/>
      <c r="R30" s="254"/>
      <c r="S30" s="305" t="s">
        <v>366</v>
      </c>
      <c r="T30" s="305" t="s">
        <v>366</v>
      </c>
      <c r="U30" s="305" t="s">
        <v>366</v>
      </c>
      <c r="V30" s="305" t="s">
        <v>366</v>
      </c>
      <c r="W30" s="305" t="s">
        <v>366</v>
      </c>
      <c r="X30" s="320" t="s">
        <v>366</v>
      </c>
      <c r="Y30" s="374"/>
      <c r="Z30" s="375"/>
      <c r="AA30" s="375"/>
      <c r="AB30" s="375"/>
      <c r="AC30" s="376"/>
      <c r="AD30" s="408"/>
      <c r="AE30" s="268"/>
      <c r="AF30" s="200"/>
      <c r="AG30" s="200"/>
      <c r="AH30" s="199"/>
      <c r="AI30" s="199"/>
      <c r="AJ30" s="199"/>
      <c r="AK30" s="199"/>
      <c r="AL30" s="209">
        <v>30</v>
      </c>
    </row>
    <row r="31" spans="1:38" ht="37.5" customHeight="1" thickBot="1" x14ac:dyDescent="0.3">
      <c r="A31" s="135" t="str">
        <f t="shared" si="8"/>
        <v>10:00-10:30</v>
      </c>
      <c r="B31" s="135" t="str">
        <f t="shared" si="9"/>
        <v>21:30-22:00</v>
      </c>
      <c r="C31" s="141" t="str">
        <f t="shared" si="10"/>
        <v>11:00-11:30</v>
      </c>
      <c r="D31" s="243">
        <f t="shared" si="4"/>
        <v>1.4583333333333317</v>
      </c>
      <c r="E31" s="244" t="str">
        <f t="shared" si="1"/>
        <v>20:00-20:30</v>
      </c>
      <c r="F31" s="254"/>
      <c r="G31" s="247"/>
      <c r="H31" s="201"/>
      <c r="I31" s="201"/>
      <c r="J31" s="201"/>
      <c r="K31" s="254"/>
      <c r="L31" s="389"/>
      <c r="M31" s="247"/>
      <c r="N31" s="201"/>
      <c r="O31" s="201"/>
      <c r="P31" s="201"/>
      <c r="Q31" s="254"/>
      <c r="R31" s="254"/>
      <c r="S31" s="305" t="s">
        <v>366</v>
      </c>
      <c r="T31" s="305" t="s">
        <v>366</v>
      </c>
      <c r="U31" s="305" t="s">
        <v>366</v>
      </c>
      <c r="V31" s="305" t="s">
        <v>366</v>
      </c>
      <c r="W31" s="305" t="s">
        <v>366</v>
      </c>
      <c r="X31" s="320" t="s">
        <v>366</v>
      </c>
      <c r="Y31" s="377"/>
      <c r="Z31" s="387"/>
      <c r="AA31" s="381" t="s">
        <v>16</v>
      </c>
      <c r="AB31" s="387"/>
      <c r="AC31" s="378"/>
      <c r="AD31" s="409"/>
      <c r="AE31" s="268"/>
      <c r="AF31" s="200"/>
      <c r="AG31" s="200"/>
      <c r="AH31" s="199"/>
      <c r="AI31" s="199"/>
      <c r="AJ31" s="199"/>
      <c r="AK31" s="199"/>
      <c r="AL31" s="209">
        <v>30</v>
      </c>
    </row>
    <row r="32" spans="1:38" ht="37.5" customHeight="1" x14ac:dyDescent="0.25">
      <c r="A32" s="135" t="str">
        <f t="shared" si="8"/>
        <v>10:30-11:00</v>
      </c>
      <c r="B32" s="135" t="str">
        <f t="shared" si="9"/>
        <v>22:00-22:30</v>
      </c>
      <c r="C32" s="141" t="str">
        <f t="shared" si="10"/>
        <v>11:30-12:00</v>
      </c>
      <c r="D32" s="243">
        <f t="shared" si="4"/>
        <v>1.479166666666665</v>
      </c>
      <c r="E32" s="244" t="str">
        <f t="shared" si="1"/>
        <v>20:30-21:00</v>
      </c>
      <c r="F32" s="254"/>
      <c r="G32" s="247"/>
      <c r="H32" s="201"/>
      <c r="I32" s="201"/>
      <c r="J32" s="201"/>
      <c r="K32" s="254"/>
      <c r="L32" s="254"/>
      <c r="M32" s="247"/>
      <c r="N32" s="201"/>
      <c r="O32" s="201"/>
      <c r="P32" s="201"/>
      <c r="Q32" s="254"/>
      <c r="R32" s="254"/>
      <c r="S32" s="269"/>
      <c r="T32" s="269"/>
      <c r="U32" s="269"/>
      <c r="V32" s="269"/>
      <c r="W32" s="269"/>
      <c r="X32" s="270"/>
      <c r="Y32" s="377"/>
      <c r="Z32" s="387"/>
      <c r="AA32" s="387"/>
      <c r="AB32" s="387"/>
      <c r="AC32" s="378"/>
      <c r="AD32" s="269"/>
      <c r="AE32" s="268"/>
      <c r="AF32" s="200"/>
      <c r="AG32" s="200"/>
      <c r="AH32" s="199"/>
      <c r="AI32" s="199"/>
      <c r="AJ32" s="199"/>
      <c r="AK32" s="199"/>
      <c r="AL32" s="209">
        <v>30</v>
      </c>
    </row>
    <row r="33" spans="1:38" ht="37.5" customHeight="1" thickBot="1" x14ac:dyDescent="0.3">
      <c r="A33" s="135" t="str">
        <f t="shared" si="8"/>
        <v>11:00-11:30</v>
      </c>
      <c r="B33" s="135" t="str">
        <f t="shared" si="9"/>
        <v>22:30-23:00</v>
      </c>
      <c r="C33" s="141" t="str">
        <f t="shared" si="10"/>
        <v>12:00-12:30</v>
      </c>
      <c r="D33" s="243">
        <f t="shared" si="4"/>
        <v>1.4999999999999982</v>
      </c>
      <c r="E33" s="244" t="str">
        <f t="shared" si="1"/>
        <v>21:00-21:30</v>
      </c>
      <c r="F33" s="254"/>
      <c r="G33" s="267"/>
      <c r="H33" s="258"/>
      <c r="I33" s="258"/>
      <c r="J33" s="258"/>
      <c r="K33" s="259"/>
      <c r="L33" s="254"/>
      <c r="M33" s="267"/>
      <c r="N33" s="258"/>
      <c r="O33" s="258"/>
      <c r="P33" s="258"/>
      <c r="Q33" s="254"/>
      <c r="R33" s="254"/>
      <c r="S33" s="271"/>
      <c r="T33" s="271"/>
      <c r="U33" s="271"/>
      <c r="V33" s="271"/>
      <c r="W33" s="271"/>
      <c r="X33" s="251"/>
      <c r="Y33" s="377"/>
      <c r="Z33" s="387"/>
      <c r="AA33" s="387"/>
      <c r="AB33" s="387"/>
      <c r="AC33" s="391"/>
      <c r="AD33" s="271"/>
      <c r="AE33" s="303"/>
      <c r="AF33" s="200"/>
      <c r="AG33" s="200"/>
      <c r="AH33" s="199"/>
      <c r="AI33" s="199"/>
      <c r="AJ33" s="199"/>
      <c r="AK33" s="199"/>
      <c r="AL33" s="209">
        <v>30</v>
      </c>
    </row>
    <row r="34" spans="1:38" ht="30" customHeight="1" x14ac:dyDescent="0.3">
      <c r="A34" s="123"/>
      <c r="B34" s="123"/>
      <c r="C34" s="123"/>
      <c r="D34" s="243">
        <f t="shared" si="4"/>
        <v>1.5208333333333315</v>
      </c>
      <c r="E34" s="272" t="str">
        <f t="shared" si="1"/>
        <v>21:30-22:00</v>
      </c>
      <c r="F34" s="273"/>
      <c r="G34" s="238"/>
      <c r="H34" s="240"/>
      <c r="I34" s="240"/>
      <c r="J34" s="240"/>
      <c r="K34" s="241"/>
      <c r="L34" s="240"/>
      <c r="M34" s="274"/>
      <c r="N34" s="240"/>
      <c r="O34" s="240"/>
      <c r="P34" s="236"/>
      <c r="Q34" s="241"/>
      <c r="R34" s="275"/>
      <c r="S34" s="238"/>
      <c r="T34" s="240"/>
      <c r="U34" s="269"/>
      <c r="V34" s="236"/>
      <c r="W34" s="241"/>
      <c r="X34" s="270"/>
      <c r="Y34" s="238"/>
      <c r="Z34" s="240"/>
      <c r="AA34" s="240"/>
      <c r="AB34" s="236"/>
      <c r="AC34" s="241"/>
      <c r="AD34" s="252"/>
      <c r="AE34" s="276"/>
      <c r="AF34" s="200"/>
      <c r="AG34" s="200"/>
      <c r="AH34" s="152"/>
      <c r="AI34" s="199"/>
      <c r="AJ34" s="152"/>
      <c r="AK34" s="152"/>
      <c r="AL34" s="209">
        <v>30</v>
      </c>
    </row>
    <row r="35" spans="1:38" ht="30" customHeight="1" x14ac:dyDescent="0.3">
      <c r="D35" s="243">
        <f t="shared" si="4"/>
        <v>1.5416666666666647</v>
      </c>
      <c r="E35" s="272" t="str">
        <f t="shared" si="1"/>
        <v>22:00-22:30</v>
      </c>
      <c r="F35" s="277"/>
      <c r="G35" s="247"/>
      <c r="H35" s="201"/>
      <c r="I35" s="201"/>
      <c r="J35" s="201"/>
      <c r="K35" s="254"/>
      <c r="L35" s="201"/>
      <c r="M35" s="278"/>
      <c r="N35" s="201"/>
      <c r="O35" s="201"/>
      <c r="P35" s="239"/>
      <c r="Q35" s="254"/>
      <c r="R35" s="279"/>
      <c r="S35" s="247"/>
      <c r="T35" s="201"/>
      <c r="U35" s="271"/>
      <c r="V35" s="239"/>
      <c r="W35" s="254"/>
      <c r="X35" s="251"/>
      <c r="Y35" s="247"/>
      <c r="Z35" s="201"/>
      <c r="AA35" s="201"/>
      <c r="AB35" s="239"/>
      <c r="AC35" s="254"/>
      <c r="AD35" s="280"/>
      <c r="AE35" s="242"/>
      <c r="AF35" s="200"/>
      <c r="AG35" s="200"/>
      <c r="AH35" s="152"/>
      <c r="AI35" s="199"/>
      <c r="AJ35" s="152"/>
      <c r="AK35" s="152"/>
      <c r="AL35" s="209">
        <v>30</v>
      </c>
    </row>
    <row r="36" spans="1:38" ht="30" customHeight="1" x14ac:dyDescent="0.25">
      <c r="D36" s="243">
        <f t="shared" si="4"/>
        <v>1.562499999999998</v>
      </c>
      <c r="E36" s="272" t="str">
        <f t="shared" si="1"/>
        <v>22:30-23:00</v>
      </c>
      <c r="F36" s="255"/>
      <c r="G36" s="247"/>
      <c r="H36" s="201"/>
      <c r="I36" s="201"/>
      <c r="J36" s="201"/>
      <c r="K36" s="254"/>
      <c r="L36" s="201"/>
      <c r="M36" s="247"/>
      <c r="N36" s="201"/>
      <c r="O36" s="201"/>
      <c r="P36" s="201"/>
      <c r="Q36" s="254"/>
      <c r="R36" s="255"/>
      <c r="S36" s="247"/>
      <c r="T36" s="201"/>
      <c r="U36" s="201"/>
      <c r="V36" s="201"/>
      <c r="W36" s="254"/>
      <c r="X36" s="254"/>
      <c r="Y36" s="247"/>
      <c r="Z36" s="201"/>
      <c r="AA36" s="201"/>
      <c r="AB36" s="201"/>
      <c r="AC36" s="254"/>
      <c r="AD36" s="255"/>
      <c r="AE36" s="254"/>
      <c r="AF36" s="201"/>
      <c r="AG36" s="201"/>
      <c r="AH36" s="201"/>
      <c r="AI36" s="201"/>
      <c r="AJ36" s="201"/>
      <c r="AK36" s="201"/>
      <c r="AL36" s="209">
        <v>30</v>
      </c>
    </row>
    <row r="37" spans="1:38" ht="30" customHeight="1" x14ac:dyDescent="0.3">
      <c r="D37" s="243">
        <f t="shared" si="4"/>
        <v>1.5833333333333313</v>
      </c>
      <c r="E37" s="272" t="str">
        <f t="shared" si="1"/>
        <v>23:00-23:30</v>
      </c>
      <c r="F37" s="277"/>
      <c r="G37" s="247"/>
      <c r="H37" s="201"/>
      <c r="I37" s="201"/>
      <c r="J37" s="201"/>
      <c r="K37" s="254"/>
      <c r="L37" s="271"/>
      <c r="M37" s="278"/>
      <c r="N37" s="201"/>
      <c r="O37" s="201"/>
      <c r="P37" s="239"/>
      <c r="Q37" s="254"/>
      <c r="R37" s="279"/>
      <c r="S37" s="247"/>
      <c r="T37" s="201"/>
      <c r="U37" s="271"/>
      <c r="V37" s="239"/>
      <c r="W37" s="254"/>
      <c r="X37" s="251"/>
      <c r="Y37" s="247"/>
      <c r="Z37" s="201"/>
      <c r="AA37" s="201"/>
      <c r="AB37" s="239"/>
      <c r="AC37" s="254"/>
      <c r="AD37" s="280"/>
      <c r="AE37" s="242"/>
      <c r="AF37" s="200"/>
      <c r="AG37" s="200"/>
      <c r="AH37" s="152"/>
      <c r="AI37" s="199"/>
      <c r="AJ37" s="152"/>
      <c r="AK37" s="152"/>
      <c r="AL37" s="209">
        <v>30</v>
      </c>
    </row>
    <row r="38" spans="1:38" ht="30" customHeight="1" thickBot="1" x14ac:dyDescent="0.35">
      <c r="D38" s="243">
        <f t="shared" si="4"/>
        <v>1.6041666666666645</v>
      </c>
      <c r="E38" s="272" t="str">
        <f t="shared" si="1"/>
        <v>23:30-0:00</v>
      </c>
      <c r="F38" s="281"/>
      <c r="G38" s="282"/>
      <c r="H38" s="258"/>
      <c r="I38" s="258"/>
      <c r="J38" s="264"/>
      <c r="K38" s="259"/>
      <c r="L38" s="283"/>
      <c r="M38" s="282"/>
      <c r="N38" s="258"/>
      <c r="O38" s="258"/>
      <c r="P38" s="264"/>
      <c r="Q38" s="259"/>
      <c r="R38" s="284"/>
      <c r="S38" s="267"/>
      <c r="T38" s="258"/>
      <c r="U38" s="283"/>
      <c r="V38" s="264"/>
      <c r="W38" s="259"/>
      <c r="X38" s="285"/>
      <c r="Y38" s="267"/>
      <c r="Z38" s="258"/>
      <c r="AA38" s="258"/>
      <c r="AB38" s="264"/>
      <c r="AC38" s="259"/>
      <c r="AD38" s="286"/>
      <c r="AE38" s="287"/>
      <c r="AF38" s="200"/>
      <c r="AG38" s="200"/>
      <c r="AH38" s="152"/>
      <c r="AI38" s="199"/>
      <c r="AJ38" s="152"/>
      <c r="AK38" s="152"/>
      <c r="AL38" s="209">
        <v>30</v>
      </c>
    </row>
    <row r="39" spans="1:38" ht="30" customHeight="1" thickBot="1" x14ac:dyDescent="0.3">
      <c r="D39" s="137">
        <f>TIME(INDEX(AH5:AH18,MATCH(B4,AK5:AK19,0)),INDEX(AI5:AI18,MATCH(B4,AK5:AK19,0)),0)+TIME(1,0,0)</f>
        <v>0.33333333333333337</v>
      </c>
      <c r="E39" s="137">
        <f>TIME(INDEX(AG5:AG18,MATCH(E4,AK5:AK19,0)),INDEX(AI5:AI18,MATCH(E4,AK5:AK19,0)),0)</f>
        <v>0.625</v>
      </c>
      <c r="H39" s="123"/>
      <c r="I39" s="123"/>
      <c r="J39" s="123"/>
      <c r="K39" s="123"/>
      <c r="L39" s="123"/>
      <c r="Q39" s="123"/>
      <c r="AL39" s="209"/>
    </row>
    <row r="40" spans="1:38" ht="30" customHeight="1" x14ac:dyDescent="0.25">
      <c r="AL40" s="209"/>
    </row>
  </sheetData>
  <mergeCells count="6">
    <mergeCell ref="AF1:AF2"/>
    <mergeCell ref="E1:AE1"/>
    <mergeCell ref="G2:L2"/>
    <mergeCell ref="M2:Q2"/>
    <mergeCell ref="S2:W2"/>
    <mergeCell ref="Y2:AC2"/>
  </mergeCells>
  <dataValidations count="7">
    <dataValidation type="list" allowBlank="1" showInputMessage="1" showErrorMessage="1" prompt="Enter Time intervals in this column under this heading. Use heading filters to find specific entries" sqref="WVP983042 WBX983042 A3 B3:B4 WLT983042 JD3:JD4 SZ3:SZ4 ACV3:ACV4 AMR3:AMR4 AWN3:AWN4 BGJ3:BGJ4 BQF3:BQF4 CAB3:CAB4 CJX3:CJX4 CTT3:CTT4 DDP3:DDP4 DNL3:DNL4 DXH3:DXH4 EHD3:EHD4 EQZ3:EQZ4 FAV3:FAV4 FKR3:FKR4 FUN3:FUN4 GEJ3:GEJ4 GOF3:GOF4 GYB3:GYB4 HHX3:HHX4 HRT3:HRT4 IBP3:IBP4 ILL3:ILL4 IVH3:IVH4 JFD3:JFD4 JOZ3:JOZ4 JYV3:JYV4 KIR3:KIR4 KSN3:KSN4 LCJ3:LCJ4 LMF3:LMF4 LWB3:LWB4 MFX3:MFX4 MPT3:MPT4 MZP3:MZP4 NJL3:NJL4 NTH3:NTH4 ODD3:ODD4 OMZ3:OMZ4 OWV3:OWV4 PGR3:PGR4 PQN3:PQN4 QAJ3:QAJ4 QKF3:QKF4 QUB3:QUB4 RDX3:RDX4 RNT3:RNT4 RXP3:RXP4 SHL3:SHL4 SRH3:SRH4 TBD3:TBD4 TKZ3:TKZ4 TUV3:TUV4 UER3:UER4 UON3:UON4 UYJ3:UYJ4 VIF3:VIF4 VSB3:VSB4 WBX3:WBX4 WLT3:WLT4 WVP3:WVP4 B65538 JD65538 SZ65538 ACV65538 AMR65538 AWN65538 BGJ65538 BQF65538 CAB65538 CJX65538 CTT65538 DDP65538 DNL65538 DXH65538 EHD65538 EQZ65538 FAV65538 FKR65538 FUN65538 GEJ65538 GOF65538 GYB65538 HHX65538 HRT65538 IBP65538 ILL65538 IVH65538 JFD65538 JOZ65538 JYV65538 KIR65538 KSN65538 LCJ65538 LMF65538 LWB65538 MFX65538 MPT65538 MZP65538 NJL65538 NTH65538 ODD65538 OMZ65538 OWV65538 PGR65538 PQN65538 QAJ65538 QKF65538 QUB65538 RDX65538 RNT65538 RXP65538 SHL65538 SRH65538 TBD65538 TKZ65538 TUV65538 UER65538 UON65538 UYJ65538 VIF65538 VSB65538 WBX65538 WLT65538 WVP65538 B131074 JD131074 SZ131074 ACV131074 AMR131074 AWN131074 BGJ131074 BQF131074 CAB131074 CJX131074 CTT131074 DDP131074 DNL131074 DXH131074 EHD131074 EQZ131074 FAV131074 FKR131074 FUN131074 GEJ131074 GOF131074 GYB131074 HHX131074 HRT131074 IBP131074 ILL131074 IVH131074 JFD131074 JOZ131074 JYV131074 KIR131074 KSN131074 LCJ131074 LMF131074 LWB131074 MFX131074 MPT131074 MZP131074 NJL131074 NTH131074 ODD131074 OMZ131074 OWV131074 PGR131074 PQN131074 QAJ131074 QKF131074 QUB131074 RDX131074 RNT131074 RXP131074 SHL131074 SRH131074 TBD131074 TKZ131074 TUV131074 UER131074 UON131074 UYJ131074 VIF131074 VSB131074 WBX131074 WLT131074 WVP131074 B196610 JD196610 SZ196610 ACV196610 AMR196610 AWN196610 BGJ196610 BQF196610 CAB196610 CJX196610 CTT196610 DDP196610 DNL196610 DXH196610 EHD196610 EQZ196610 FAV196610 FKR196610 FUN196610 GEJ196610 GOF196610 GYB196610 HHX196610 HRT196610 IBP196610 ILL196610 IVH196610 JFD196610 JOZ196610 JYV196610 KIR196610 KSN196610 LCJ196610 LMF196610 LWB196610 MFX196610 MPT196610 MZP196610 NJL196610 NTH196610 ODD196610 OMZ196610 OWV196610 PGR196610 PQN196610 QAJ196610 QKF196610 QUB196610 RDX196610 RNT196610 RXP196610 SHL196610 SRH196610 TBD196610 TKZ196610 TUV196610 UER196610 UON196610 UYJ196610 VIF196610 VSB196610 WBX196610 WLT196610 WVP196610 B262146 JD262146 SZ262146 ACV262146 AMR262146 AWN262146 BGJ262146 BQF262146 CAB262146 CJX262146 CTT262146 DDP262146 DNL262146 DXH262146 EHD262146 EQZ262146 FAV262146 FKR262146 FUN262146 GEJ262146 GOF262146 GYB262146 HHX262146 HRT262146 IBP262146 ILL262146 IVH262146 JFD262146 JOZ262146 JYV262146 KIR262146 KSN262146 LCJ262146 LMF262146 LWB262146 MFX262146 MPT262146 MZP262146 NJL262146 NTH262146 ODD262146 OMZ262146 OWV262146 PGR262146 PQN262146 QAJ262146 QKF262146 QUB262146 RDX262146 RNT262146 RXP262146 SHL262146 SRH262146 TBD262146 TKZ262146 TUV262146 UER262146 UON262146 UYJ262146 VIF262146 VSB262146 WBX262146 WLT262146 WVP262146 B327682 JD327682 SZ327682 ACV327682 AMR327682 AWN327682 BGJ327682 BQF327682 CAB327682 CJX327682 CTT327682 DDP327682 DNL327682 DXH327682 EHD327682 EQZ327682 FAV327682 FKR327682 FUN327682 GEJ327682 GOF327682 GYB327682 HHX327682 HRT327682 IBP327682 ILL327682 IVH327682 JFD327682 JOZ327682 JYV327682 KIR327682 KSN327682 LCJ327682 LMF327682 LWB327682 MFX327682 MPT327682 MZP327682 NJL327682 NTH327682 ODD327682 OMZ327682 OWV327682 PGR327682 PQN327682 QAJ327682 QKF327682 QUB327682 RDX327682 RNT327682 RXP327682 SHL327682 SRH327682 TBD327682 TKZ327682 TUV327682 UER327682 UON327682 UYJ327682 VIF327682 VSB327682 WBX327682 WLT327682 WVP327682 B393218 JD393218 SZ393218 ACV393218 AMR393218 AWN393218 BGJ393218 BQF393218 CAB393218 CJX393218 CTT393218 DDP393218 DNL393218 DXH393218 EHD393218 EQZ393218 FAV393218 FKR393218 FUN393218 GEJ393218 GOF393218 GYB393218 HHX393218 HRT393218 IBP393218 ILL393218 IVH393218 JFD393218 JOZ393218 JYV393218 KIR393218 KSN393218 LCJ393218 LMF393218 LWB393218 MFX393218 MPT393218 MZP393218 NJL393218 NTH393218 ODD393218 OMZ393218 OWV393218 PGR393218 PQN393218 QAJ393218 QKF393218 QUB393218 RDX393218 RNT393218 RXP393218 SHL393218 SRH393218 TBD393218 TKZ393218 TUV393218 UER393218 UON393218 UYJ393218 VIF393218 VSB393218 WBX393218 WLT393218 WVP393218 B458754 JD458754 SZ458754 ACV458754 AMR458754 AWN458754 BGJ458754 BQF458754 CAB458754 CJX458754 CTT458754 DDP458754 DNL458754 DXH458754 EHD458754 EQZ458754 FAV458754 FKR458754 FUN458754 GEJ458754 GOF458754 GYB458754 HHX458754 HRT458754 IBP458754 ILL458754 IVH458754 JFD458754 JOZ458754 JYV458754 KIR458754 KSN458754 LCJ458754 LMF458754 LWB458754 MFX458754 MPT458754 MZP458754 NJL458754 NTH458754 ODD458754 OMZ458754 OWV458754 PGR458754 PQN458754 QAJ458754 QKF458754 QUB458754 RDX458754 RNT458754 RXP458754 SHL458754 SRH458754 TBD458754 TKZ458754 TUV458754 UER458754 UON458754 UYJ458754 VIF458754 VSB458754 WBX458754 WLT458754 WVP458754 B524290 JD524290 SZ524290 ACV524290 AMR524290 AWN524290 BGJ524290 BQF524290 CAB524290 CJX524290 CTT524290 DDP524290 DNL524290 DXH524290 EHD524290 EQZ524290 FAV524290 FKR524290 FUN524290 GEJ524290 GOF524290 GYB524290 HHX524290 HRT524290 IBP524290 ILL524290 IVH524290 JFD524290 JOZ524290 JYV524290 KIR524290 KSN524290 LCJ524290 LMF524290 LWB524290 MFX524290 MPT524290 MZP524290 NJL524290 NTH524290 ODD524290 OMZ524290 OWV524290 PGR524290 PQN524290 QAJ524290 QKF524290 QUB524290 RDX524290 RNT524290 RXP524290 SHL524290 SRH524290 TBD524290 TKZ524290 TUV524290 UER524290 UON524290 UYJ524290 VIF524290 VSB524290 WBX524290 WLT524290 WVP524290 B589826 JD589826 SZ589826 ACV589826 AMR589826 AWN589826 BGJ589826 BQF589826 CAB589826 CJX589826 CTT589826 DDP589826 DNL589826 DXH589826 EHD589826 EQZ589826 FAV589826 FKR589826 FUN589826 GEJ589826 GOF589826 GYB589826 HHX589826 HRT589826 IBP589826 ILL589826 IVH589826 JFD589826 JOZ589826 JYV589826 KIR589826 KSN589826 LCJ589826 LMF589826 LWB589826 MFX589826 MPT589826 MZP589826 NJL589826 NTH589826 ODD589826 OMZ589826 OWV589826 PGR589826 PQN589826 QAJ589826 QKF589826 QUB589826 RDX589826 RNT589826 RXP589826 SHL589826 SRH589826 TBD589826 TKZ589826 TUV589826 UER589826 UON589826 UYJ589826 VIF589826 VSB589826 WBX589826 WLT589826 WVP589826 B655362 JD655362 SZ655362 ACV655362 AMR655362 AWN655362 BGJ655362 BQF655362 CAB655362 CJX655362 CTT655362 DDP655362 DNL655362 DXH655362 EHD655362 EQZ655362 FAV655362 FKR655362 FUN655362 GEJ655362 GOF655362 GYB655362 HHX655362 HRT655362 IBP655362 ILL655362 IVH655362 JFD655362 JOZ655362 JYV655362 KIR655362 KSN655362 LCJ655362 LMF655362 LWB655362 MFX655362 MPT655362 MZP655362 NJL655362 NTH655362 ODD655362 OMZ655362 OWV655362 PGR655362 PQN655362 QAJ655362 QKF655362 QUB655362 RDX655362 RNT655362 RXP655362 SHL655362 SRH655362 TBD655362 TKZ655362 TUV655362 UER655362 UON655362 UYJ655362 VIF655362 VSB655362 WBX655362 WLT655362 WVP655362 B720898 JD720898 SZ720898 ACV720898 AMR720898 AWN720898 BGJ720898 BQF720898 CAB720898 CJX720898 CTT720898 DDP720898 DNL720898 DXH720898 EHD720898 EQZ720898 FAV720898 FKR720898 FUN720898 GEJ720898 GOF720898 GYB720898 HHX720898 HRT720898 IBP720898 ILL720898 IVH720898 JFD720898 JOZ720898 JYV720898 KIR720898 KSN720898 LCJ720898 LMF720898 LWB720898 MFX720898 MPT720898 MZP720898 NJL720898 NTH720898 ODD720898 OMZ720898 OWV720898 PGR720898 PQN720898 QAJ720898 QKF720898 QUB720898 RDX720898 RNT720898 RXP720898 SHL720898 SRH720898 TBD720898 TKZ720898 TUV720898 UER720898 UON720898 UYJ720898 VIF720898 VSB720898 WBX720898 WLT720898 WVP720898 B786434 JD786434 SZ786434 ACV786434 AMR786434 AWN786434 BGJ786434 BQF786434 CAB786434 CJX786434 CTT786434 DDP786434 DNL786434 DXH786434 EHD786434 EQZ786434 FAV786434 FKR786434 FUN786434 GEJ786434 GOF786434 GYB786434 HHX786434 HRT786434 IBP786434 ILL786434 IVH786434 JFD786434 JOZ786434 JYV786434 KIR786434 KSN786434 LCJ786434 LMF786434 LWB786434 MFX786434 MPT786434 MZP786434 NJL786434 NTH786434 ODD786434 OMZ786434 OWV786434 PGR786434 PQN786434 QAJ786434 QKF786434 QUB786434 RDX786434 RNT786434 RXP786434 SHL786434 SRH786434 TBD786434 TKZ786434 TUV786434 UER786434 UON786434 UYJ786434 VIF786434 VSB786434 WBX786434 WLT786434 WVP786434 B851970 JD851970 SZ851970 ACV851970 AMR851970 AWN851970 BGJ851970 BQF851970 CAB851970 CJX851970 CTT851970 DDP851970 DNL851970 DXH851970 EHD851970 EQZ851970 FAV851970 FKR851970 FUN851970 GEJ851970 GOF851970 GYB851970 HHX851970 HRT851970 IBP851970 ILL851970 IVH851970 JFD851970 JOZ851970 JYV851970 KIR851970 KSN851970 LCJ851970 LMF851970 LWB851970 MFX851970 MPT851970 MZP851970 NJL851970 NTH851970 ODD851970 OMZ851970 OWV851970 PGR851970 PQN851970 QAJ851970 QKF851970 QUB851970 RDX851970 RNT851970 RXP851970 SHL851970 SRH851970 TBD851970 TKZ851970 TUV851970 UER851970 UON851970 UYJ851970 VIF851970 VSB851970 WBX851970 WLT851970 WVP851970 B917506 JD917506 SZ917506 ACV917506 AMR917506 AWN917506 BGJ917506 BQF917506 CAB917506 CJX917506 CTT917506 DDP917506 DNL917506 DXH917506 EHD917506 EQZ917506 FAV917506 FKR917506 FUN917506 GEJ917506 GOF917506 GYB917506 HHX917506 HRT917506 IBP917506 ILL917506 IVH917506 JFD917506 JOZ917506 JYV917506 KIR917506 KSN917506 LCJ917506 LMF917506 LWB917506 MFX917506 MPT917506 MZP917506 NJL917506 NTH917506 ODD917506 OMZ917506 OWV917506 PGR917506 PQN917506 QAJ917506 QKF917506 QUB917506 RDX917506 RNT917506 RXP917506 SHL917506 SRH917506 TBD917506 TKZ917506 TUV917506 UER917506 UON917506 UYJ917506 VIF917506 VSB917506 WBX917506 WLT917506 WVP917506 B983042 JD983042 SZ983042 ACV983042 AMR983042 AWN983042 BGJ983042 BQF983042 CAB983042 CJX983042 CTT983042 DDP983042 DNL983042 DXH983042 EHD983042 EQZ983042 FAV983042 FKR983042 FUN983042 GEJ983042 GOF983042 GYB983042 HHX983042 HRT983042 IBP983042 ILL983042 IVH983042 JFD983042 JOZ983042 JYV983042 KIR983042 KSN983042 LCJ983042 LMF983042 LWB983042 MFX983042 MPT983042 MZP983042 NJL983042 NTH983042 ODD983042 OMZ983042 OWV983042 PGR983042 PQN983042 QAJ983042 QKF983042 QUB983042 RDX983042 RNT983042 RXP983042 SHL983042 SRH983042 TBD983042 TKZ983042 TUV983042 UER983042 UON983042 UYJ983042 VIF983042 VSB983042 C3:D3 E3:E4" xr:uid="{2CF4112C-BDC4-453E-A27C-90EEDAA06E4E}">
      <formula1>$AK$5:$AK$19</formula1>
    </dataValidation>
    <dataValidation allowBlank="1" showInputMessage="1" showErrorMessage="1" prompt="Enter Location 4 for each time interval in column B, in this column under this heading" sqref="WVZ983042:WWN983042 JN3:KB4 TJ3:TX4 ADF3:ADT4 ANB3:ANP4 AWX3:AXL4 BGT3:BHH4 BQP3:BRD4 CAL3:CAZ4 CKH3:CKV4 CUD3:CUR4 DDZ3:DEN4 DNV3:DOJ4 DXR3:DYF4 EHN3:EIB4 ERJ3:ERX4 FBF3:FBT4 FLB3:FLP4 FUX3:FVL4 GET3:GFH4 GOP3:GPD4 GYL3:GYZ4 HIH3:HIV4 HSD3:HSR4 IBZ3:ICN4 ILV3:IMJ4 IVR3:IWF4 JFN3:JGB4 JPJ3:JPX4 JZF3:JZT4 KJB3:KJP4 KSX3:KTL4 LCT3:LDH4 LMP3:LND4 LWL3:LWZ4 MGH3:MGV4 MQD3:MQR4 MZZ3:NAN4 NJV3:NKJ4 NTR3:NUF4 ODN3:OEB4 ONJ3:ONX4 OXF3:OXT4 PHB3:PHP4 PQX3:PRL4 QAT3:QBH4 QKP3:QLD4 QUL3:QUZ4 REH3:REV4 ROD3:ROR4 RXZ3:RYN4 SHV3:SIJ4 SRR3:SSF4 TBN3:TCB4 TLJ3:TLX4 TVF3:TVT4 UFB3:UFP4 UOX3:UPL4 UYT3:UZH4 VIP3:VJD4 VSL3:VSZ4 WCH3:WCV4 WMD3:WMR4 WVZ3:WWN4 JN65538:KB65538 TJ65538:TX65538 ADF65538:ADT65538 ANB65538:ANP65538 AWX65538:AXL65538 BGT65538:BHH65538 BQP65538:BRD65538 CAL65538:CAZ65538 CKH65538:CKV65538 CUD65538:CUR65538 DDZ65538:DEN65538 DNV65538:DOJ65538 DXR65538:DYF65538 EHN65538:EIB65538 ERJ65538:ERX65538 FBF65538:FBT65538 FLB65538:FLP65538 FUX65538:FVL65538 GET65538:GFH65538 GOP65538:GPD65538 GYL65538:GYZ65538 HIH65538:HIV65538 HSD65538:HSR65538 IBZ65538:ICN65538 ILV65538:IMJ65538 IVR65538:IWF65538 JFN65538:JGB65538 JPJ65538:JPX65538 JZF65538:JZT65538 KJB65538:KJP65538 KSX65538:KTL65538 LCT65538:LDH65538 LMP65538:LND65538 LWL65538:LWZ65538 MGH65538:MGV65538 MQD65538:MQR65538 MZZ65538:NAN65538 NJV65538:NKJ65538 NTR65538:NUF65538 ODN65538:OEB65538 ONJ65538:ONX65538 OXF65538:OXT65538 PHB65538:PHP65538 PQX65538:PRL65538 QAT65538:QBH65538 QKP65538:QLD65538 QUL65538:QUZ65538 REH65538:REV65538 ROD65538:ROR65538 RXZ65538:RYN65538 SHV65538:SIJ65538 SRR65538:SSF65538 TBN65538:TCB65538 TLJ65538:TLX65538 TVF65538:TVT65538 UFB65538:UFP65538 UOX65538:UPL65538 UYT65538:UZH65538 VIP65538:VJD65538 VSL65538:VSZ65538 WCH65538:WCV65538 WMD65538:WMR65538 WVZ65538:WWN65538 JN131074:KB131074 TJ131074:TX131074 ADF131074:ADT131074 ANB131074:ANP131074 AWX131074:AXL131074 BGT131074:BHH131074 BQP131074:BRD131074 CAL131074:CAZ131074 CKH131074:CKV131074 CUD131074:CUR131074 DDZ131074:DEN131074 DNV131074:DOJ131074 DXR131074:DYF131074 EHN131074:EIB131074 ERJ131074:ERX131074 FBF131074:FBT131074 FLB131074:FLP131074 FUX131074:FVL131074 GET131074:GFH131074 GOP131074:GPD131074 GYL131074:GYZ131074 HIH131074:HIV131074 HSD131074:HSR131074 IBZ131074:ICN131074 ILV131074:IMJ131074 IVR131074:IWF131074 JFN131074:JGB131074 JPJ131074:JPX131074 JZF131074:JZT131074 KJB131074:KJP131074 KSX131074:KTL131074 LCT131074:LDH131074 LMP131074:LND131074 LWL131074:LWZ131074 MGH131074:MGV131074 MQD131074:MQR131074 MZZ131074:NAN131074 NJV131074:NKJ131074 NTR131074:NUF131074 ODN131074:OEB131074 ONJ131074:ONX131074 OXF131074:OXT131074 PHB131074:PHP131074 PQX131074:PRL131074 QAT131074:QBH131074 QKP131074:QLD131074 QUL131074:QUZ131074 REH131074:REV131074 ROD131074:ROR131074 RXZ131074:RYN131074 SHV131074:SIJ131074 SRR131074:SSF131074 TBN131074:TCB131074 TLJ131074:TLX131074 TVF131074:TVT131074 UFB131074:UFP131074 UOX131074:UPL131074 UYT131074:UZH131074 VIP131074:VJD131074 VSL131074:VSZ131074 WCH131074:WCV131074 WMD131074:WMR131074 WVZ131074:WWN131074 JN196610:KB196610 TJ196610:TX196610 ADF196610:ADT196610 ANB196610:ANP196610 AWX196610:AXL196610 BGT196610:BHH196610 BQP196610:BRD196610 CAL196610:CAZ196610 CKH196610:CKV196610 CUD196610:CUR196610 DDZ196610:DEN196610 DNV196610:DOJ196610 DXR196610:DYF196610 EHN196610:EIB196610 ERJ196610:ERX196610 FBF196610:FBT196610 FLB196610:FLP196610 FUX196610:FVL196610 GET196610:GFH196610 GOP196610:GPD196610 GYL196610:GYZ196610 HIH196610:HIV196610 HSD196610:HSR196610 IBZ196610:ICN196610 ILV196610:IMJ196610 IVR196610:IWF196610 JFN196610:JGB196610 JPJ196610:JPX196610 JZF196610:JZT196610 KJB196610:KJP196610 KSX196610:KTL196610 LCT196610:LDH196610 LMP196610:LND196610 LWL196610:LWZ196610 MGH196610:MGV196610 MQD196610:MQR196610 MZZ196610:NAN196610 NJV196610:NKJ196610 NTR196610:NUF196610 ODN196610:OEB196610 ONJ196610:ONX196610 OXF196610:OXT196610 PHB196610:PHP196610 PQX196610:PRL196610 QAT196610:QBH196610 QKP196610:QLD196610 QUL196610:QUZ196610 REH196610:REV196610 ROD196610:ROR196610 RXZ196610:RYN196610 SHV196610:SIJ196610 SRR196610:SSF196610 TBN196610:TCB196610 TLJ196610:TLX196610 TVF196610:TVT196610 UFB196610:UFP196610 UOX196610:UPL196610 UYT196610:UZH196610 VIP196610:VJD196610 VSL196610:VSZ196610 WCH196610:WCV196610 WMD196610:WMR196610 WVZ196610:WWN196610 JN262146:KB262146 TJ262146:TX262146 ADF262146:ADT262146 ANB262146:ANP262146 AWX262146:AXL262146 BGT262146:BHH262146 BQP262146:BRD262146 CAL262146:CAZ262146 CKH262146:CKV262146 CUD262146:CUR262146 DDZ262146:DEN262146 DNV262146:DOJ262146 DXR262146:DYF262146 EHN262146:EIB262146 ERJ262146:ERX262146 FBF262146:FBT262146 FLB262146:FLP262146 FUX262146:FVL262146 GET262146:GFH262146 GOP262146:GPD262146 GYL262146:GYZ262146 HIH262146:HIV262146 HSD262146:HSR262146 IBZ262146:ICN262146 ILV262146:IMJ262146 IVR262146:IWF262146 JFN262146:JGB262146 JPJ262146:JPX262146 JZF262146:JZT262146 KJB262146:KJP262146 KSX262146:KTL262146 LCT262146:LDH262146 LMP262146:LND262146 LWL262146:LWZ262146 MGH262146:MGV262146 MQD262146:MQR262146 MZZ262146:NAN262146 NJV262146:NKJ262146 NTR262146:NUF262146 ODN262146:OEB262146 ONJ262146:ONX262146 OXF262146:OXT262146 PHB262146:PHP262146 PQX262146:PRL262146 QAT262146:QBH262146 QKP262146:QLD262146 QUL262146:QUZ262146 REH262146:REV262146 ROD262146:ROR262146 RXZ262146:RYN262146 SHV262146:SIJ262146 SRR262146:SSF262146 TBN262146:TCB262146 TLJ262146:TLX262146 TVF262146:TVT262146 UFB262146:UFP262146 UOX262146:UPL262146 UYT262146:UZH262146 VIP262146:VJD262146 VSL262146:VSZ262146 WCH262146:WCV262146 WMD262146:WMR262146 WVZ262146:WWN262146 JN327682:KB327682 TJ327682:TX327682 ADF327682:ADT327682 ANB327682:ANP327682 AWX327682:AXL327682 BGT327682:BHH327682 BQP327682:BRD327682 CAL327682:CAZ327682 CKH327682:CKV327682 CUD327682:CUR327682 DDZ327682:DEN327682 DNV327682:DOJ327682 DXR327682:DYF327682 EHN327682:EIB327682 ERJ327682:ERX327682 FBF327682:FBT327682 FLB327682:FLP327682 FUX327682:FVL327682 GET327682:GFH327682 GOP327682:GPD327682 GYL327682:GYZ327682 HIH327682:HIV327682 HSD327682:HSR327682 IBZ327682:ICN327682 ILV327682:IMJ327682 IVR327682:IWF327682 JFN327682:JGB327682 JPJ327682:JPX327682 JZF327682:JZT327682 KJB327682:KJP327682 KSX327682:KTL327682 LCT327682:LDH327682 LMP327682:LND327682 LWL327682:LWZ327682 MGH327682:MGV327682 MQD327682:MQR327682 MZZ327682:NAN327682 NJV327682:NKJ327682 NTR327682:NUF327682 ODN327682:OEB327682 ONJ327682:ONX327682 OXF327682:OXT327682 PHB327682:PHP327682 PQX327682:PRL327682 QAT327682:QBH327682 QKP327682:QLD327682 QUL327682:QUZ327682 REH327682:REV327682 ROD327682:ROR327682 RXZ327682:RYN327682 SHV327682:SIJ327682 SRR327682:SSF327682 TBN327682:TCB327682 TLJ327682:TLX327682 TVF327682:TVT327682 UFB327682:UFP327682 UOX327682:UPL327682 UYT327682:UZH327682 VIP327682:VJD327682 VSL327682:VSZ327682 WCH327682:WCV327682 WMD327682:WMR327682 WVZ327682:WWN327682 JN393218:KB393218 TJ393218:TX393218 ADF393218:ADT393218 ANB393218:ANP393218 AWX393218:AXL393218 BGT393218:BHH393218 BQP393218:BRD393218 CAL393218:CAZ393218 CKH393218:CKV393218 CUD393218:CUR393218 DDZ393218:DEN393218 DNV393218:DOJ393218 DXR393218:DYF393218 EHN393218:EIB393218 ERJ393218:ERX393218 FBF393218:FBT393218 FLB393218:FLP393218 FUX393218:FVL393218 GET393218:GFH393218 GOP393218:GPD393218 GYL393218:GYZ393218 HIH393218:HIV393218 HSD393218:HSR393218 IBZ393218:ICN393218 ILV393218:IMJ393218 IVR393218:IWF393218 JFN393218:JGB393218 JPJ393218:JPX393218 JZF393218:JZT393218 KJB393218:KJP393218 KSX393218:KTL393218 LCT393218:LDH393218 LMP393218:LND393218 LWL393218:LWZ393218 MGH393218:MGV393218 MQD393218:MQR393218 MZZ393218:NAN393218 NJV393218:NKJ393218 NTR393218:NUF393218 ODN393218:OEB393218 ONJ393218:ONX393218 OXF393218:OXT393218 PHB393218:PHP393218 PQX393218:PRL393218 QAT393218:QBH393218 QKP393218:QLD393218 QUL393218:QUZ393218 REH393218:REV393218 ROD393218:ROR393218 RXZ393218:RYN393218 SHV393218:SIJ393218 SRR393218:SSF393218 TBN393218:TCB393218 TLJ393218:TLX393218 TVF393218:TVT393218 UFB393218:UFP393218 UOX393218:UPL393218 UYT393218:UZH393218 VIP393218:VJD393218 VSL393218:VSZ393218 WCH393218:WCV393218 WMD393218:WMR393218 WVZ393218:WWN393218 JN458754:KB458754 TJ458754:TX458754 ADF458754:ADT458754 ANB458754:ANP458754 AWX458754:AXL458754 BGT458754:BHH458754 BQP458754:BRD458754 CAL458754:CAZ458754 CKH458754:CKV458754 CUD458754:CUR458754 DDZ458754:DEN458754 DNV458754:DOJ458754 DXR458754:DYF458754 EHN458754:EIB458754 ERJ458754:ERX458754 FBF458754:FBT458754 FLB458754:FLP458754 FUX458754:FVL458754 GET458754:GFH458754 GOP458754:GPD458754 GYL458754:GYZ458754 HIH458754:HIV458754 HSD458754:HSR458754 IBZ458754:ICN458754 ILV458754:IMJ458754 IVR458754:IWF458754 JFN458754:JGB458754 JPJ458754:JPX458754 JZF458754:JZT458754 KJB458754:KJP458754 KSX458754:KTL458754 LCT458754:LDH458754 LMP458754:LND458754 LWL458754:LWZ458754 MGH458754:MGV458754 MQD458754:MQR458754 MZZ458754:NAN458754 NJV458754:NKJ458754 NTR458754:NUF458754 ODN458754:OEB458754 ONJ458754:ONX458754 OXF458754:OXT458754 PHB458754:PHP458754 PQX458754:PRL458754 QAT458754:QBH458754 QKP458754:QLD458754 QUL458754:QUZ458754 REH458754:REV458754 ROD458754:ROR458754 RXZ458754:RYN458754 SHV458754:SIJ458754 SRR458754:SSF458754 TBN458754:TCB458754 TLJ458754:TLX458754 TVF458754:TVT458754 UFB458754:UFP458754 UOX458754:UPL458754 UYT458754:UZH458754 VIP458754:VJD458754 VSL458754:VSZ458754 WCH458754:WCV458754 WMD458754:WMR458754 WVZ458754:WWN458754 JN524290:KB524290 TJ524290:TX524290 ADF524290:ADT524290 ANB524290:ANP524290 AWX524290:AXL524290 BGT524290:BHH524290 BQP524290:BRD524290 CAL524290:CAZ524290 CKH524290:CKV524290 CUD524290:CUR524290 DDZ524290:DEN524290 DNV524290:DOJ524290 DXR524290:DYF524290 EHN524290:EIB524290 ERJ524290:ERX524290 FBF524290:FBT524290 FLB524290:FLP524290 FUX524290:FVL524290 GET524290:GFH524290 GOP524290:GPD524290 GYL524290:GYZ524290 HIH524290:HIV524290 HSD524290:HSR524290 IBZ524290:ICN524290 ILV524290:IMJ524290 IVR524290:IWF524290 JFN524290:JGB524290 JPJ524290:JPX524290 JZF524290:JZT524290 KJB524290:KJP524290 KSX524290:KTL524290 LCT524290:LDH524290 LMP524290:LND524290 LWL524290:LWZ524290 MGH524290:MGV524290 MQD524290:MQR524290 MZZ524290:NAN524290 NJV524290:NKJ524290 NTR524290:NUF524290 ODN524290:OEB524290 ONJ524290:ONX524290 OXF524290:OXT524290 PHB524290:PHP524290 PQX524290:PRL524290 QAT524290:QBH524290 QKP524290:QLD524290 QUL524290:QUZ524290 REH524290:REV524290 ROD524290:ROR524290 RXZ524290:RYN524290 SHV524290:SIJ524290 SRR524290:SSF524290 TBN524290:TCB524290 TLJ524290:TLX524290 TVF524290:TVT524290 UFB524290:UFP524290 UOX524290:UPL524290 UYT524290:UZH524290 VIP524290:VJD524290 VSL524290:VSZ524290 WCH524290:WCV524290 WMD524290:WMR524290 WVZ524290:WWN524290 JN589826:KB589826 TJ589826:TX589826 ADF589826:ADT589826 ANB589826:ANP589826 AWX589826:AXL589826 BGT589826:BHH589826 BQP589826:BRD589826 CAL589826:CAZ589826 CKH589826:CKV589826 CUD589826:CUR589826 DDZ589826:DEN589826 DNV589826:DOJ589826 DXR589826:DYF589826 EHN589826:EIB589826 ERJ589826:ERX589826 FBF589826:FBT589826 FLB589826:FLP589826 FUX589826:FVL589826 GET589826:GFH589826 GOP589826:GPD589826 GYL589826:GYZ589826 HIH589826:HIV589826 HSD589826:HSR589826 IBZ589826:ICN589826 ILV589826:IMJ589826 IVR589826:IWF589826 JFN589826:JGB589826 JPJ589826:JPX589826 JZF589826:JZT589826 KJB589826:KJP589826 KSX589826:KTL589826 LCT589826:LDH589826 LMP589826:LND589826 LWL589826:LWZ589826 MGH589826:MGV589826 MQD589826:MQR589826 MZZ589826:NAN589826 NJV589826:NKJ589826 NTR589826:NUF589826 ODN589826:OEB589826 ONJ589826:ONX589826 OXF589826:OXT589826 PHB589826:PHP589826 PQX589826:PRL589826 QAT589826:QBH589826 QKP589826:QLD589826 QUL589826:QUZ589826 REH589826:REV589826 ROD589826:ROR589826 RXZ589826:RYN589826 SHV589826:SIJ589826 SRR589826:SSF589826 TBN589826:TCB589826 TLJ589826:TLX589826 TVF589826:TVT589826 UFB589826:UFP589826 UOX589826:UPL589826 UYT589826:UZH589826 VIP589826:VJD589826 VSL589826:VSZ589826 WCH589826:WCV589826 WMD589826:WMR589826 WVZ589826:WWN589826 JN655362:KB655362 TJ655362:TX655362 ADF655362:ADT655362 ANB655362:ANP655362 AWX655362:AXL655362 BGT655362:BHH655362 BQP655362:BRD655362 CAL655362:CAZ655362 CKH655362:CKV655362 CUD655362:CUR655362 DDZ655362:DEN655362 DNV655362:DOJ655362 DXR655362:DYF655362 EHN655362:EIB655362 ERJ655362:ERX655362 FBF655362:FBT655362 FLB655362:FLP655362 FUX655362:FVL655362 GET655362:GFH655362 GOP655362:GPD655362 GYL655362:GYZ655362 HIH655362:HIV655362 HSD655362:HSR655362 IBZ655362:ICN655362 ILV655362:IMJ655362 IVR655362:IWF655362 JFN655362:JGB655362 JPJ655362:JPX655362 JZF655362:JZT655362 KJB655362:KJP655362 KSX655362:KTL655362 LCT655362:LDH655362 LMP655362:LND655362 LWL655362:LWZ655362 MGH655362:MGV655362 MQD655362:MQR655362 MZZ655362:NAN655362 NJV655362:NKJ655362 NTR655362:NUF655362 ODN655362:OEB655362 ONJ655362:ONX655362 OXF655362:OXT655362 PHB655362:PHP655362 PQX655362:PRL655362 QAT655362:QBH655362 QKP655362:QLD655362 QUL655362:QUZ655362 REH655362:REV655362 ROD655362:ROR655362 RXZ655362:RYN655362 SHV655362:SIJ655362 SRR655362:SSF655362 TBN655362:TCB655362 TLJ655362:TLX655362 TVF655362:TVT655362 UFB655362:UFP655362 UOX655362:UPL655362 UYT655362:UZH655362 VIP655362:VJD655362 VSL655362:VSZ655362 WCH655362:WCV655362 WMD655362:WMR655362 WVZ655362:WWN655362 JN720898:KB720898 TJ720898:TX720898 ADF720898:ADT720898 ANB720898:ANP720898 AWX720898:AXL720898 BGT720898:BHH720898 BQP720898:BRD720898 CAL720898:CAZ720898 CKH720898:CKV720898 CUD720898:CUR720898 DDZ720898:DEN720898 DNV720898:DOJ720898 DXR720898:DYF720898 EHN720898:EIB720898 ERJ720898:ERX720898 FBF720898:FBT720898 FLB720898:FLP720898 FUX720898:FVL720898 GET720898:GFH720898 GOP720898:GPD720898 GYL720898:GYZ720898 HIH720898:HIV720898 HSD720898:HSR720898 IBZ720898:ICN720898 ILV720898:IMJ720898 IVR720898:IWF720898 JFN720898:JGB720898 JPJ720898:JPX720898 JZF720898:JZT720898 KJB720898:KJP720898 KSX720898:KTL720898 LCT720898:LDH720898 LMP720898:LND720898 LWL720898:LWZ720898 MGH720898:MGV720898 MQD720898:MQR720898 MZZ720898:NAN720898 NJV720898:NKJ720898 NTR720898:NUF720898 ODN720898:OEB720898 ONJ720898:ONX720898 OXF720898:OXT720898 PHB720898:PHP720898 PQX720898:PRL720898 QAT720898:QBH720898 QKP720898:QLD720898 QUL720898:QUZ720898 REH720898:REV720898 ROD720898:ROR720898 RXZ720898:RYN720898 SHV720898:SIJ720898 SRR720898:SSF720898 TBN720898:TCB720898 TLJ720898:TLX720898 TVF720898:TVT720898 UFB720898:UFP720898 UOX720898:UPL720898 UYT720898:UZH720898 VIP720898:VJD720898 VSL720898:VSZ720898 WCH720898:WCV720898 WMD720898:WMR720898 WVZ720898:WWN720898 JN786434:KB786434 TJ786434:TX786434 ADF786434:ADT786434 ANB786434:ANP786434 AWX786434:AXL786434 BGT786434:BHH786434 BQP786434:BRD786434 CAL786434:CAZ786434 CKH786434:CKV786434 CUD786434:CUR786434 DDZ786434:DEN786434 DNV786434:DOJ786434 DXR786434:DYF786434 EHN786434:EIB786434 ERJ786434:ERX786434 FBF786434:FBT786434 FLB786434:FLP786434 FUX786434:FVL786434 GET786434:GFH786434 GOP786434:GPD786434 GYL786434:GYZ786434 HIH786434:HIV786434 HSD786434:HSR786434 IBZ786434:ICN786434 ILV786434:IMJ786434 IVR786434:IWF786434 JFN786434:JGB786434 JPJ786434:JPX786434 JZF786434:JZT786434 KJB786434:KJP786434 KSX786434:KTL786434 LCT786434:LDH786434 LMP786434:LND786434 LWL786434:LWZ786434 MGH786434:MGV786434 MQD786434:MQR786434 MZZ786434:NAN786434 NJV786434:NKJ786434 NTR786434:NUF786434 ODN786434:OEB786434 ONJ786434:ONX786434 OXF786434:OXT786434 PHB786434:PHP786434 PQX786434:PRL786434 QAT786434:QBH786434 QKP786434:QLD786434 QUL786434:QUZ786434 REH786434:REV786434 ROD786434:ROR786434 RXZ786434:RYN786434 SHV786434:SIJ786434 SRR786434:SSF786434 TBN786434:TCB786434 TLJ786434:TLX786434 TVF786434:TVT786434 UFB786434:UFP786434 UOX786434:UPL786434 UYT786434:UZH786434 VIP786434:VJD786434 VSL786434:VSZ786434 WCH786434:WCV786434 WMD786434:WMR786434 WVZ786434:WWN786434 JN851970:KB851970 TJ851970:TX851970 ADF851970:ADT851970 ANB851970:ANP851970 AWX851970:AXL851970 BGT851970:BHH851970 BQP851970:BRD851970 CAL851970:CAZ851970 CKH851970:CKV851970 CUD851970:CUR851970 DDZ851970:DEN851970 DNV851970:DOJ851970 DXR851970:DYF851970 EHN851970:EIB851970 ERJ851970:ERX851970 FBF851970:FBT851970 FLB851970:FLP851970 FUX851970:FVL851970 GET851970:GFH851970 GOP851970:GPD851970 GYL851970:GYZ851970 HIH851970:HIV851970 HSD851970:HSR851970 IBZ851970:ICN851970 ILV851970:IMJ851970 IVR851970:IWF851970 JFN851970:JGB851970 JPJ851970:JPX851970 JZF851970:JZT851970 KJB851970:KJP851970 KSX851970:KTL851970 LCT851970:LDH851970 LMP851970:LND851970 LWL851970:LWZ851970 MGH851970:MGV851970 MQD851970:MQR851970 MZZ851970:NAN851970 NJV851970:NKJ851970 NTR851970:NUF851970 ODN851970:OEB851970 ONJ851970:ONX851970 OXF851970:OXT851970 PHB851970:PHP851970 PQX851970:PRL851970 QAT851970:QBH851970 QKP851970:QLD851970 QUL851970:QUZ851970 REH851970:REV851970 ROD851970:ROR851970 RXZ851970:RYN851970 SHV851970:SIJ851970 SRR851970:SSF851970 TBN851970:TCB851970 TLJ851970:TLX851970 TVF851970:TVT851970 UFB851970:UFP851970 UOX851970:UPL851970 UYT851970:UZH851970 VIP851970:VJD851970 VSL851970:VSZ851970 WCH851970:WCV851970 WMD851970:WMR851970 WVZ851970:WWN851970 JN917506:KB917506 TJ917506:TX917506 ADF917506:ADT917506 ANB917506:ANP917506 AWX917506:AXL917506 BGT917506:BHH917506 BQP917506:BRD917506 CAL917506:CAZ917506 CKH917506:CKV917506 CUD917506:CUR917506 DDZ917506:DEN917506 DNV917506:DOJ917506 DXR917506:DYF917506 EHN917506:EIB917506 ERJ917506:ERX917506 FBF917506:FBT917506 FLB917506:FLP917506 FUX917506:FVL917506 GET917506:GFH917506 GOP917506:GPD917506 GYL917506:GYZ917506 HIH917506:HIV917506 HSD917506:HSR917506 IBZ917506:ICN917506 ILV917506:IMJ917506 IVR917506:IWF917506 JFN917506:JGB917506 JPJ917506:JPX917506 JZF917506:JZT917506 KJB917506:KJP917506 KSX917506:KTL917506 LCT917506:LDH917506 LMP917506:LND917506 LWL917506:LWZ917506 MGH917506:MGV917506 MQD917506:MQR917506 MZZ917506:NAN917506 NJV917506:NKJ917506 NTR917506:NUF917506 ODN917506:OEB917506 ONJ917506:ONX917506 OXF917506:OXT917506 PHB917506:PHP917506 PQX917506:PRL917506 QAT917506:QBH917506 QKP917506:QLD917506 QUL917506:QUZ917506 REH917506:REV917506 ROD917506:ROR917506 RXZ917506:RYN917506 SHV917506:SIJ917506 SRR917506:SSF917506 TBN917506:TCB917506 TLJ917506:TLX917506 TVF917506:TVT917506 UFB917506:UFP917506 UOX917506:UPL917506 UYT917506:UZH917506 VIP917506:VJD917506 VSL917506:VSZ917506 WCH917506:WCV917506 WMD917506:WMR917506 WVZ917506:WWN917506 JN983042:KB983042 TJ983042:TX983042 ADF983042:ADT983042 ANB983042:ANP983042 AWX983042:AXL983042 BGT983042:BHH983042 BQP983042:BRD983042 CAL983042:CAZ983042 CKH983042:CKV983042 CUD983042:CUR983042 DDZ983042:DEN983042 DNV983042:DOJ983042 DXR983042:DYF983042 EHN983042:EIB983042 ERJ983042:ERX983042 FBF983042:FBT983042 FLB983042:FLP983042 FUX983042:FVL983042 GET983042:GFH983042 GOP983042:GPD983042 GYL983042:GYZ983042 HIH983042:HIV983042 HSD983042:HSR983042 IBZ983042:ICN983042 ILV983042:IMJ983042 IVR983042:IWF983042 JFN983042:JGB983042 JPJ983042:JPX983042 JZF983042:JZT983042 KJB983042:KJP983042 KSX983042:KTL983042 LCT983042:LDH983042 LMP983042:LND983042 LWL983042:LWZ983042 MGH983042:MGV983042 MQD983042:MQR983042 MZZ983042:NAN983042 NJV983042:NKJ983042 NTR983042:NUF983042 ODN983042:OEB983042 ONJ983042:ONX983042 OXF983042:OXT983042 PHB983042:PHP983042 PQX983042:PRL983042 QAT983042:QBH983042 QKP983042:QLD983042 QUL983042:QUZ983042 REH983042:REV983042 ROD983042:ROR983042 RXZ983042:RYN983042 SHV983042:SIJ983042 SRR983042:SSF983042 TBN983042:TCB983042 TLJ983042:TLX983042 TVF983042:TVT983042 UFB983042:UFP983042 UOX983042:UPL983042 UYT983042:UZH983042 VIP983042:VJD983042 VSL983042:VSZ983042 WCH983042:WCV983042 WMD983042:WMR983042 Q65539:AE65539 Q983043:AE983043 Q917507:AE917507 Q851971:AE851971 Q786435:AE786435 Q720899:AE720899 Q655363:AE655363 Q589827:AE589827 Q524291:AE524291 Q458755:AE458755 Q393219:AE393219 Q327683:AE327683 Q262147:AE262147 Q196611:AE196611 Q131075:AE131075 AE3:AE4 Q4:AD4" xr:uid="{B63B547D-5C3E-4760-B2FB-5FB418CE09C3}"/>
    <dataValidation allowBlank="1" showInputMessage="1" showErrorMessage="1" prompt="Title of this worksheet is in this cell. Enter sponsoring company name in cell at right" sqref="JC1:JG1 SY1:TC1 ACU1:ACY1 AMQ1:AMU1 AWM1:AWQ1 BGI1:BGM1 BQE1:BQI1 CAA1:CAE1 CJW1:CKA1 CTS1:CTW1 DDO1:DDS1 DNK1:DNO1 DXG1:DXK1 EHC1:EHG1 EQY1:ERC1 FAU1:FAY1 FKQ1:FKU1 FUM1:FUQ1 GEI1:GEM1 GOE1:GOI1 GYA1:GYE1 HHW1:HIA1 HRS1:HRW1 IBO1:IBS1 ILK1:ILO1 IVG1:IVK1 JFC1:JFG1 JOY1:JPC1 JYU1:JYY1 KIQ1:KIU1 KSM1:KSQ1 LCI1:LCM1 LME1:LMI1 LWA1:LWE1 MFW1:MGA1 MPS1:MPW1 MZO1:MZS1 NJK1:NJO1 NTG1:NTK1 ODC1:ODG1 OMY1:ONC1 OWU1:OWY1 PGQ1:PGU1 PQM1:PQQ1 QAI1:QAM1 QKE1:QKI1 QUA1:QUE1 RDW1:REA1 RNS1:RNW1 RXO1:RXS1 SHK1:SHO1 SRG1:SRK1 TBC1:TBG1 TKY1:TLC1 TUU1:TUY1 UEQ1:UEU1 UOM1:UOQ1 UYI1:UYM1 VIE1:VII1 VSA1:VSE1 WBW1:WCA1 WLS1:WLW1 WVO1:WVS1 JC65536:JG65536 SY65536:TC65536 ACU65536:ACY65536 AMQ65536:AMU65536 AWM65536:AWQ65536 BGI65536:BGM65536 BQE65536:BQI65536 CAA65536:CAE65536 CJW65536:CKA65536 CTS65536:CTW65536 DDO65536:DDS65536 DNK65536:DNO65536 DXG65536:DXK65536 EHC65536:EHG65536 EQY65536:ERC65536 FAU65536:FAY65536 FKQ65536:FKU65536 FUM65536:FUQ65536 GEI65536:GEM65536 GOE65536:GOI65536 GYA65536:GYE65536 HHW65536:HIA65536 HRS65536:HRW65536 IBO65536:IBS65536 ILK65536:ILO65536 IVG65536:IVK65536 JFC65536:JFG65536 JOY65536:JPC65536 JYU65536:JYY65536 KIQ65536:KIU65536 KSM65536:KSQ65536 LCI65536:LCM65536 LME65536:LMI65536 LWA65536:LWE65536 MFW65536:MGA65536 MPS65536:MPW65536 MZO65536:MZS65536 NJK65536:NJO65536 NTG65536:NTK65536 ODC65536:ODG65536 OMY65536:ONC65536 OWU65536:OWY65536 PGQ65536:PGU65536 PQM65536:PQQ65536 QAI65536:QAM65536 QKE65536:QKI65536 QUA65536:QUE65536 RDW65536:REA65536 RNS65536:RNW65536 RXO65536:RXS65536 SHK65536:SHO65536 SRG65536:SRK65536 TBC65536:TBG65536 TKY65536:TLC65536 TUU65536:TUY65536 UEQ65536:UEU65536 UOM65536:UOQ65536 UYI65536:UYM65536 VIE65536:VII65536 VSA65536:VSE65536 WBW65536:WCA65536 WLS65536:WLW65536 WVO65536:WVS65536 JC131072:JG131072 SY131072:TC131072 ACU131072:ACY131072 AMQ131072:AMU131072 AWM131072:AWQ131072 BGI131072:BGM131072 BQE131072:BQI131072 CAA131072:CAE131072 CJW131072:CKA131072 CTS131072:CTW131072 DDO131072:DDS131072 DNK131072:DNO131072 DXG131072:DXK131072 EHC131072:EHG131072 EQY131072:ERC131072 FAU131072:FAY131072 FKQ131072:FKU131072 FUM131072:FUQ131072 GEI131072:GEM131072 GOE131072:GOI131072 GYA131072:GYE131072 HHW131072:HIA131072 HRS131072:HRW131072 IBO131072:IBS131072 ILK131072:ILO131072 IVG131072:IVK131072 JFC131072:JFG131072 JOY131072:JPC131072 JYU131072:JYY131072 KIQ131072:KIU131072 KSM131072:KSQ131072 LCI131072:LCM131072 LME131072:LMI131072 LWA131072:LWE131072 MFW131072:MGA131072 MPS131072:MPW131072 MZO131072:MZS131072 NJK131072:NJO131072 NTG131072:NTK131072 ODC131072:ODG131072 OMY131072:ONC131072 OWU131072:OWY131072 PGQ131072:PGU131072 PQM131072:PQQ131072 QAI131072:QAM131072 QKE131072:QKI131072 QUA131072:QUE131072 RDW131072:REA131072 RNS131072:RNW131072 RXO131072:RXS131072 SHK131072:SHO131072 SRG131072:SRK131072 TBC131072:TBG131072 TKY131072:TLC131072 TUU131072:TUY131072 UEQ131072:UEU131072 UOM131072:UOQ131072 UYI131072:UYM131072 VIE131072:VII131072 VSA131072:VSE131072 WBW131072:WCA131072 WLS131072:WLW131072 WVO131072:WVS131072 JC196608:JG196608 SY196608:TC196608 ACU196608:ACY196608 AMQ196608:AMU196608 AWM196608:AWQ196608 BGI196608:BGM196608 BQE196608:BQI196608 CAA196608:CAE196608 CJW196608:CKA196608 CTS196608:CTW196608 DDO196608:DDS196608 DNK196608:DNO196608 DXG196608:DXK196608 EHC196608:EHG196608 EQY196608:ERC196608 FAU196608:FAY196608 FKQ196608:FKU196608 FUM196608:FUQ196608 GEI196608:GEM196608 GOE196608:GOI196608 GYA196608:GYE196608 HHW196608:HIA196608 HRS196608:HRW196608 IBO196608:IBS196608 ILK196608:ILO196608 IVG196608:IVK196608 JFC196608:JFG196608 JOY196608:JPC196608 JYU196608:JYY196608 KIQ196608:KIU196608 KSM196608:KSQ196608 LCI196608:LCM196608 LME196608:LMI196608 LWA196608:LWE196608 MFW196608:MGA196608 MPS196608:MPW196608 MZO196608:MZS196608 NJK196608:NJO196608 NTG196608:NTK196608 ODC196608:ODG196608 OMY196608:ONC196608 OWU196608:OWY196608 PGQ196608:PGU196608 PQM196608:PQQ196608 QAI196608:QAM196608 QKE196608:QKI196608 QUA196608:QUE196608 RDW196608:REA196608 RNS196608:RNW196608 RXO196608:RXS196608 SHK196608:SHO196608 SRG196608:SRK196608 TBC196608:TBG196608 TKY196608:TLC196608 TUU196608:TUY196608 UEQ196608:UEU196608 UOM196608:UOQ196608 UYI196608:UYM196608 VIE196608:VII196608 VSA196608:VSE196608 WBW196608:WCA196608 WLS196608:WLW196608 WVO196608:WVS196608 JC262144:JG262144 SY262144:TC262144 ACU262144:ACY262144 AMQ262144:AMU262144 AWM262144:AWQ262144 BGI262144:BGM262144 BQE262144:BQI262144 CAA262144:CAE262144 CJW262144:CKA262144 CTS262144:CTW262144 DDO262144:DDS262144 DNK262144:DNO262144 DXG262144:DXK262144 EHC262144:EHG262144 EQY262144:ERC262144 FAU262144:FAY262144 FKQ262144:FKU262144 FUM262144:FUQ262144 GEI262144:GEM262144 GOE262144:GOI262144 GYA262144:GYE262144 HHW262144:HIA262144 HRS262144:HRW262144 IBO262144:IBS262144 ILK262144:ILO262144 IVG262144:IVK262144 JFC262144:JFG262144 JOY262144:JPC262144 JYU262144:JYY262144 KIQ262144:KIU262144 KSM262144:KSQ262144 LCI262144:LCM262144 LME262144:LMI262144 LWA262144:LWE262144 MFW262144:MGA262144 MPS262144:MPW262144 MZO262144:MZS262144 NJK262144:NJO262144 NTG262144:NTK262144 ODC262144:ODG262144 OMY262144:ONC262144 OWU262144:OWY262144 PGQ262144:PGU262144 PQM262144:PQQ262144 QAI262144:QAM262144 QKE262144:QKI262144 QUA262144:QUE262144 RDW262144:REA262144 RNS262144:RNW262144 RXO262144:RXS262144 SHK262144:SHO262144 SRG262144:SRK262144 TBC262144:TBG262144 TKY262144:TLC262144 TUU262144:TUY262144 UEQ262144:UEU262144 UOM262144:UOQ262144 UYI262144:UYM262144 VIE262144:VII262144 VSA262144:VSE262144 WBW262144:WCA262144 WLS262144:WLW262144 WVO262144:WVS262144 JC327680:JG327680 SY327680:TC327680 ACU327680:ACY327680 AMQ327680:AMU327680 AWM327680:AWQ327680 BGI327680:BGM327680 BQE327680:BQI327680 CAA327680:CAE327680 CJW327680:CKA327680 CTS327680:CTW327680 DDO327680:DDS327680 DNK327680:DNO327680 DXG327680:DXK327680 EHC327680:EHG327680 EQY327680:ERC327680 FAU327680:FAY327680 FKQ327680:FKU327680 FUM327680:FUQ327680 GEI327680:GEM327680 GOE327680:GOI327680 GYA327680:GYE327680 HHW327680:HIA327680 HRS327680:HRW327680 IBO327680:IBS327680 ILK327680:ILO327680 IVG327680:IVK327680 JFC327680:JFG327680 JOY327680:JPC327680 JYU327680:JYY327680 KIQ327680:KIU327680 KSM327680:KSQ327680 LCI327680:LCM327680 LME327680:LMI327680 LWA327680:LWE327680 MFW327680:MGA327680 MPS327680:MPW327680 MZO327680:MZS327680 NJK327680:NJO327680 NTG327680:NTK327680 ODC327680:ODG327680 OMY327680:ONC327680 OWU327680:OWY327680 PGQ327680:PGU327680 PQM327680:PQQ327680 QAI327680:QAM327680 QKE327680:QKI327680 QUA327680:QUE327680 RDW327680:REA327680 RNS327680:RNW327680 RXO327680:RXS327680 SHK327680:SHO327680 SRG327680:SRK327680 TBC327680:TBG327680 TKY327680:TLC327680 TUU327680:TUY327680 UEQ327680:UEU327680 UOM327680:UOQ327680 UYI327680:UYM327680 VIE327680:VII327680 VSA327680:VSE327680 WBW327680:WCA327680 WLS327680:WLW327680 WVO327680:WVS327680 JC393216:JG393216 SY393216:TC393216 ACU393216:ACY393216 AMQ393216:AMU393216 AWM393216:AWQ393216 BGI393216:BGM393216 BQE393216:BQI393216 CAA393216:CAE393216 CJW393216:CKA393216 CTS393216:CTW393216 DDO393216:DDS393216 DNK393216:DNO393216 DXG393216:DXK393216 EHC393216:EHG393216 EQY393216:ERC393216 FAU393216:FAY393216 FKQ393216:FKU393216 FUM393216:FUQ393216 GEI393216:GEM393216 GOE393216:GOI393216 GYA393216:GYE393216 HHW393216:HIA393216 HRS393216:HRW393216 IBO393216:IBS393216 ILK393216:ILO393216 IVG393216:IVK393216 JFC393216:JFG393216 JOY393216:JPC393216 JYU393216:JYY393216 KIQ393216:KIU393216 KSM393216:KSQ393216 LCI393216:LCM393216 LME393216:LMI393216 LWA393216:LWE393216 MFW393216:MGA393216 MPS393216:MPW393216 MZO393216:MZS393216 NJK393216:NJO393216 NTG393216:NTK393216 ODC393216:ODG393216 OMY393216:ONC393216 OWU393216:OWY393216 PGQ393216:PGU393216 PQM393216:PQQ393216 QAI393216:QAM393216 QKE393216:QKI393216 QUA393216:QUE393216 RDW393216:REA393216 RNS393216:RNW393216 RXO393216:RXS393216 SHK393216:SHO393216 SRG393216:SRK393216 TBC393216:TBG393216 TKY393216:TLC393216 TUU393216:TUY393216 UEQ393216:UEU393216 UOM393216:UOQ393216 UYI393216:UYM393216 VIE393216:VII393216 VSA393216:VSE393216 WBW393216:WCA393216 WLS393216:WLW393216 WVO393216:WVS393216 JC458752:JG458752 SY458752:TC458752 ACU458752:ACY458752 AMQ458752:AMU458752 AWM458752:AWQ458752 BGI458752:BGM458752 BQE458752:BQI458752 CAA458752:CAE458752 CJW458752:CKA458752 CTS458752:CTW458752 DDO458752:DDS458752 DNK458752:DNO458752 DXG458752:DXK458752 EHC458752:EHG458752 EQY458752:ERC458752 FAU458752:FAY458752 FKQ458752:FKU458752 FUM458752:FUQ458752 GEI458752:GEM458752 GOE458752:GOI458752 GYA458752:GYE458752 HHW458752:HIA458752 HRS458752:HRW458752 IBO458752:IBS458752 ILK458752:ILO458752 IVG458752:IVK458752 JFC458752:JFG458752 JOY458752:JPC458752 JYU458752:JYY458752 KIQ458752:KIU458752 KSM458752:KSQ458752 LCI458752:LCM458752 LME458752:LMI458752 LWA458752:LWE458752 MFW458752:MGA458752 MPS458752:MPW458752 MZO458752:MZS458752 NJK458752:NJO458752 NTG458752:NTK458752 ODC458752:ODG458752 OMY458752:ONC458752 OWU458752:OWY458752 PGQ458752:PGU458752 PQM458752:PQQ458752 QAI458752:QAM458752 QKE458752:QKI458752 QUA458752:QUE458752 RDW458752:REA458752 RNS458752:RNW458752 RXO458752:RXS458752 SHK458752:SHO458752 SRG458752:SRK458752 TBC458752:TBG458752 TKY458752:TLC458752 TUU458752:TUY458752 UEQ458752:UEU458752 UOM458752:UOQ458752 UYI458752:UYM458752 VIE458752:VII458752 VSA458752:VSE458752 WBW458752:WCA458752 WLS458752:WLW458752 WVO458752:WVS458752 JC524288:JG524288 SY524288:TC524288 ACU524288:ACY524288 AMQ524288:AMU524288 AWM524288:AWQ524288 BGI524288:BGM524288 BQE524288:BQI524288 CAA524288:CAE524288 CJW524288:CKA524288 CTS524288:CTW524288 DDO524288:DDS524288 DNK524288:DNO524288 DXG524288:DXK524288 EHC524288:EHG524288 EQY524288:ERC524288 FAU524288:FAY524288 FKQ524288:FKU524288 FUM524288:FUQ524288 GEI524288:GEM524288 GOE524288:GOI524288 GYA524288:GYE524288 HHW524288:HIA524288 HRS524288:HRW524288 IBO524288:IBS524288 ILK524288:ILO524288 IVG524288:IVK524288 JFC524288:JFG524288 JOY524288:JPC524288 JYU524288:JYY524288 KIQ524288:KIU524288 KSM524288:KSQ524288 LCI524288:LCM524288 LME524288:LMI524288 LWA524288:LWE524288 MFW524288:MGA524288 MPS524288:MPW524288 MZO524288:MZS524288 NJK524288:NJO524288 NTG524288:NTK524288 ODC524288:ODG524288 OMY524288:ONC524288 OWU524288:OWY524288 PGQ524288:PGU524288 PQM524288:PQQ524288 QAI524288:QAM524288 QKE524288:QKI524288 QUA524288:QUE524288 RDW524288:REA524288 RNS524288:RNW524288 RXO524288:RXS524288 SHK524288:SHO524288 SRG524288:SRK524288 TBC524288:TBG524288 TKY524288:TLC524288 TUU524288:TUY524288 UEQ524288:UEU524288 UOM524288:UOQ524288 UYI524288:UYM524288 VIE524288:VII524288 VSA524288:VSE524288 WBW524288:WCA524288 WLS524288:WLW524288 WVO524288:WVS524288 JC589824:JG589824 SY589824:TC589824 ACU589824:ACY589824 AMQ589824:AMU589824 AWM589824:AWQ589824 BGI589824:BGM589824 BQE589824:BQI589824 CAA589824:CAE589824 CJW589824:CKA589824 CTS589824:CTW589824 DDO589824:DDS589824 DNK589824:DNO589824 DXG589824:DXK589824 EHC589824:EHG589824 EQY589824:ERC589824 FAU589824:FAY589824 FKQ589824:FKU589824 FUM589824:FUQ589824 GEI589824:GEM589824 GOE589824:GOI589824 GYA589824:GYE589824 HHW589824:HIA589824 HRS589824:HRW589824 IBO589824:IBS589824 ILK589824:ILO589824 IVG589824:IVK589824 JFC589824:JFG589824 JOY589824:JPC589824 JYU589824:JYY589824 KIQ589824:KIU589824 KSM589824:KSQ589824 LCI589824:LCM589824 LME589824:LMI589824 LWA589824:LWE589824 MFW589824:MGA589824 MPS589824:MPW589824 MZO589824:MZS589824 NJK589824:NJO589824 NTG589824:NTK589824 ODC589824:ODG589824 OMY589824:ONC589824 OWU589824:OWY589824 PGQ589824:PGU589824 PQM589824:PQQ589824 QAI589824:QAM589824 QKE589824:QKI589824 QUA589824:QUE589824 RDW589824:REA589824 RNS589824:RNW589824 RXO589824:RXS589824 SHK589824:SHO589824 SRG589824:SRK589824 TBC589824:TBG589824 TKY589824:TLC589824 TUU589824:TUY589824 UEQ589824:UEU589824 UOM589824:UOQ589824 UYI589824:UYM589824 VIE589824:VII589824 VSA589824:VSE589824 WBW589824:WCA589824 WLS589824:WLW589824 WVO589824:WVS589824 JC655360:JG655360 SY655360:TC655360 ACU655360:ACY655360 AMQ655360:AMU655360 AWM655360:AWQ655360 BGI655360:BGM655360 BQE655360:BQI655360 CAA655360:CAE655360 CJW655360:CKA655360 CTS655360:CTW655360 DDO655360:DDS655360 DNK655360:DNO655360 DXG655360:DXK655360 EHC655360:EHG655360 EQY655360:ERC655360 FAU655360:FAY655360 FKQ655360:FKU655360 FUM655360:FUQ655360 GEI655360:GEM655360 GOE655360:GOI655360 GYA655360:GYE655360 HHW655360:HIA655360 HRS655360:HRW655360 IBO655360:IBS655360 ILK655360:ILO655360 IVG655360:IVK655360 JFC655360:JFG655360 JOY655360:JPC655360 JYU655360:JYY655360 KIQ655360:KIU655360 KSM655360:KSQ655360 LCI655360:LCM655360 LME655360:LMI655360 LWA655360:LWE655360 MFW655360:MGA655360 MPS655360:MPW655360 MZO655360:MZS655360 NJK655360:NJO655360 NTG655360:NTK655360 ODC655360:ODG655360 OMY655360:ONC655360 OWU655360:OWY655360 PGQ655360:PGU655360 PQM655360:PQQ655360 QAI655360:QAM655360 QKE655360:QKI655360 QUA655360:QUE655360 RDW655360:REA655360 RNS655360:RNW655360 RXO655360:RXS655360 SHK655360:SHO655360 SRG655360:SRK655360 TBC655360:TBG655360 TKY655360:TLC655360 TUU655360:TUY655360 UEQ655360:UEU655360 UOM655360:UOQ655360 UYI655360:UYM655360 VIE655360:VII655360 VSA655360:VSE655360 WBW655360:WCA655360 WLS655360:WLW655360 WVO655360:WVS655360 JC720896:JG720896 SY720896:TC720896 ACU720896:ACY720896 AMQ720896:AMU720896 AWM720896:AWQ720896 BGI720896:BGM720896 BQE720896:BQI720896 CAA720896:CAE720896 CJW720896:CKA720896 CTS720896:CTW720896 DDO720896:DDS720896 DNK720896:DNO720896 DXG720896:DXK720896 EHC720896:EHG720896 EQY720896:ERC720896 FAU720896:FAY720896 FKQ720896:FKU720896 FUM720896:FUQ720896 GEI720896:GEM720896 GOE720896:GOI720896 GYA720896:GYE720896 HHW720896:HIA720896 HRS720896:HRW720896 IBO720896:IBS720896 ILK720896:ILO720896 IVG720896:IVK720896 JFC720896:JFG720896 JOY720896:JPC720896 JYU720896:JYY720896 KIQ720896:KIU720896 KSM720896:KSQ720896 LCI720896:LCM720896 LME720896:LMI720896 LWA720896:LWE720896 MFW720896:MGA720896 MPS720896:MPW720896 MZO720896:MZS720896 NJK720896:NJO720896 NTG720896:NTK720896 ODC720896:ODG720896 OMY720896:ONC720896 OWU720896:OWY720896 PGQ720896:PGU720896 PQM720896:PQQ720896 QAI720896:QAM720896 QKE720896:QKI720896 QUA720896:QUE720896 RDW720896:REA720896 RNS720896:RNW720896 RXO720896:RXS720896 SHK720896:SHO720896 SRG720896:SRK720896 TBC720896:TBG720896 TKY720896:TLC720896 TUU720896:TUY720896 UEQ720896:UEU720896 UOM720896:UOQ720896 UYI720896:UYM720896 VIE720896:VII720896 VSA720896:VSE720896 WBW720896:WCA720896 WLS720896:WLW720896 WVO720896:WVS720896 JC786432:JG786432 SY786432:TC786432 ACU786432:ACY786432 AMQ786432:AMU786432 AWM786432:AWQ786432 BGI786432:BGM786432 BQE786432:BQI786432 CAA786432:CAE786432 CJW786432:CKA786432 CTS786432:CTW786432 DDO786432:DDS786432 DNK786432:DNO786432 DXG786432:DXK786432 EHC786432:EHG786432 EQY786432:ERC786432 FAU786432:FAY786432 FKQ786432:FKU786432 FUM786432:FUQ786432 GEI786432:GEM786432 GOE786432:GOI786432 GYA786432:GYE786432 HHW786432:HIA786432 HRS786432:HRW786432 IBO786432:IBS786432 ILK786432:ILO786432 IVG786432:IVK786432 JFC786432:JFG786432 JOY786432:JPC786432 JYU786432:JYY786432 KIQ786432:KIU786432 KSM786432:KSQ786432 LCI786432:LCM786432 LME786432:LMI786432 LWA786432:LWE786432 MFW786432:MGA786432 MPS786432:MPW786432 MZO786432:MZS786432 NJK786432:NJO786432 NTG786432:NTK786432 ODC786432:ODG786432 OMY786432:ONC786432 OWU786432:OWY786432 PGQ786432:PGU786432 PQM786432:PQQ786432 QAI786432:QAM786432 QKE786432:QKI786432 QUA786432:QUE786432 RDW786432:REA786432 RNS786432:RNW786432 RXO786432:RXS786432 SHK786432:SHO786432 SRG786432:SRK786432 TBC786432:TBG786432 TKY786432:TLC786432 TUU786432:TUY786432 UEQ786432:UEU786432 UOM786432:UOQ786432 UYI786432:UYM786432 VIE786432:VII786432 VSA786432:VSE786432 WBW786432:WCA786432 WLS786432:WLW786432 WVO786432:WVS786432 JC851968:JG851968 SY851968:TC851968 ACU851968:ACY851968 AMQ851968:AMU851968 AWM851968:AWQ851968 BGI851968:BGM851968 BQE851968:BQI851968 CAA851968:CAE851968 CJW851968:CKA851968 CTS851968:CTW851968 DDO851968:DDS851968 DNK851968:DNO851968 DXG851968:DXK851968 EHC851968:EHG851968 EQY851968:ERC851968 FAU851968:FAY851968 FKQ851968:FKU851968 FUM851968:FUQ851968 GEI851968:GEM851968 GOE851968:GOI851968 GYA851968:GYE851968 HHW851968:HIA851968 HRS851968:HRW851968 IBO851968:IBS851968 ILK851968:ILO851968 IVG851968:IVK851968 JFC851968:JFG851968 JOY851968:JPC851968 JYU851968:JYY851968 KIQ851968:KIU851968 KSM851968:KSQ851968 LCI851968:LCM851968 LME851968:LMI851968 LWA851968:LWE851968 MFW851968:MGA851968 MPS851968:MPW851968 MZO851968:MZS851968 NJK851968:NJO851968 NTG851968:NTK851968 ODC851968:ODG851968 OMY851968:ONC851968 OWU851968:OWY851968 PGQ851968:PGU851968 PQM851968:PQQ851968 QAI851968:QAM851968 QKE851968:QKI851968 QUA851968:QUE851968 RDW851968:REA851968 RNS851968:RNW851968 RXO851968:RXS851968 SHK851968:SHO851968 SRG851968:SRK851968 TBC851968:TBG851968 TKY851968:TLC851968 TUU851968:TUY851968 UEQ851968:UEU851968 UOM851968:UOQ851968 UYI851968:UYM851968 VIE851968:VII851968 VSA851968:VSE851968 WBW851968:WCA851968 WLS851968:WLW851968 WVO851968:WVS851968 JC917504:JG917504 SY917504:TC917504 ACU917504:ACY917504 AMQ917504:AMU917504 AWM917504:AWQ917504 BGI917504:BGM917504 BQE917504:BQI917504 CAA917504:CAE917504 CJW917504:CKA917504 CTS917504:CTW917504 DDO917504:DDS917504 DNK917504:DNO917504 DXG917504:DXK917504 EHC917504:EHG917504 EQY917504:ERC917504 FAU917504:FAY917504 FKQ917504:FKU917504 FUM917504:FUQ917504 GEI917504:GEM917504 GOE917504:GOI917504 GYA917504:GYE917504 HHW917504:HIA917504 HRS917504:HRW917504 IBO917504:IBS917504 ILK917504:ILO917504 IVG917504:IVK917504 JFC917504:JFG917504 JOY917504:JPC917504 JYU917504:JYY917504 KIQ917504:KIU917504 KSM917504:KSQ917504 LCI917504:LCM917504 LME917504:LMI917504 LWA917504:LWE917504 MFW917504:MGA917504 MPS917504:MPW917504 MZO917504:MZS917504 NJK917504:NJO917504 NTG917504:NTK917504 ODC917504:ODG917504 OMY917504:ONC917504 OWU917504:OWY917504 PGQ917504:PGU917504 PQM917504:PQQ917504 QAI917504:QAM917504 QKE917504:QKI917504 QUA917504:QUE917504 RDW917504:REA917504 RNS917504:RNW917504 RXO917504:RXS917504 SHK917504:SHO917504 SRG917504:SRK917504 TBC917504:TBG917504 TKY917504:TLC917504 TUU917504:TUY917504 UEQ917504:UEU917504 UOM917504:UOQ917504 UYI917504:UYM917504 VIE917504:VII917504 VSA917504:VSE917504 WBW917504:WCA917504 WLS917504:WLW917504 WVO917504:WVS917504 JC983040:JG983040 SY983040:TC983040 ACU983040:ACY983040 AMQ983040:AMU983040 AWM983040:AWQ983040 BGI983040:BGM983040 BQE983040:BQI983040 CAA983040:CAE983040 CJW983040:CKA983040 CTS983040:CTW983040 DDO983040:DDS983040 DNK983040:DNO983040 DXG983040:DXK983040 EHC983040:EHG983040 EQY983040:ERC983040 FAU983040:FAY983040 FKQ983040:FKU983040 FUM983040:FUQ983040 GEI983040:GEM983040 GOE983040:GOI983040 GYA983040:GYE983040 HHW983040:HIA983040 HRS983040:HRW983040 IBO983040:IBS983040 ILK983040:ILO983040 IVG983040:IVK983040 JFC983040:JFG983040 JOY983040:JPC983040 JYU983040:JYY983040 KIQ983040:KIU983040 KSM983040:KSQ983040 LCI983040:LCM983040 LME983040:LMI983040 LWA983040:LWE983040 MFW983040:MGA983040 MPS983040:MPW983040 MZO983040:MZS983040 NJK983040:NJO983040 NTG983040:NTK983040 ODC983040:ODG983040 OMY983040:ONC983040 OWU983040:OWY983040 PGQ983040:PGU983040 PQM983040:PQQ983040 QAI983040:QAM983040 QKE983040:QKI983040 QUA983040:QUE983040 RDW983040:REA983040 RNS983040:RNW983040 RXO983040:RXS983040 SHK983040:SHO983040 SRG983040:SRK983040 TBC983040:TBG983040 TKY983040:TLC983040 TUU983040:TUY983040 UEQ983040:UEU983040 UOM983040:UOQ983040 UYI983040:UYM983040 VIE983040:VII983040 VSA983040:VSE983040 WBW983040:WCA983040 WLS983040:WLW983040 WVO983040:WVS983040 E65537:F65537 E131073:F131073 A131072:D131072 A65536:D65536 E983041:F983041 A983040:D983040 E917505:F917505 A917504:D917504 E851969:F851969 A851968:D851968 E786433:F786433 A786432:D786432 E720897:F720897 A720896:D720896 E655361:F655361 A655360:D655360 E589825:F589825 A589824:D589824 E524289:F524289 A524288:D524288 E458753:F458753 A458752:D458752 E393217:F393217 A393216:D393216 E327681:F327681 A327680:D327680 E262145:F262145 A262144:D262144 E196609:F196609 A196608:D196608 E1:F1" xr:uid="{04CB56D3-160F-4B05-8B57-77DF97F4FDB2}"/>
    <dataValidation allowBlank="1" showInputMessage="1" showErrorMessage="1" prompt="Enter Time intervals in this column under this heading. Use heading filters to find specific entries" sqref="E65539:F65539 JC3:JC4 SY3:SY4 ACU3:ACU4 AMQ3:AMQ4 AWM3:AWM4 BGI3:BGI4 BQE3:BQE4 CAA3:CAA4 CJW3:CJW4 CTS3:CTS4 DDO3:DDO4 DNK3:DNK4 DXG3:DXG4 EHC3:EHC4 EQY3:EQY4 FAU3:FAU4 FKQ3:FKQ4 FUM3:FUM4 GEI3:GEI4 GOE3:GOE4 GYA3:GYA4 HHW3:HHW4 HRS3:HRS4 IBO3:IBO4 ILK3:ILK4 IVG3:IVG4 JFC3:JFC4 JOY3:JOY4 JYU3:JYU4 KIQ3:KIQ4 KSM3:KSM4 LCI3:LCI4 LME3:LME4 LWA3:LWA4 MFW3:MFW4 MPS3:MPS4 MZO3:MZO4 NJK3:NJK4 NTG3:NTG4 ODC3:ODC4 OMY3:OMY4 OWU3:OWU4 PGQ3:PGQ4 PQM3:PQM4 QAI3:QAI4 QKE3:QKE4 QUA3:QUA4 RDW3:RDW4 RNS3:RNS4 RXO3:RXO4 SHK3:SHK4 SRG3:SRG4 TBC3:TBC4 TKY3:TKY4 TUU3:TUU4 UEQ3:UEQ4 UOM3:UOM4 UYI3:UYI4 VIE3:VIE4 VSA3:VSA4 WBW3:WBW4 WLS3:WLS4 WVO3:WVO4 A65538 JC65538 SY65538 ACU65538 AMQ65538 AWM65538 BGI65538 BQE65538 CAA65538 CJW65538 CTS65538 DDO65538 DNK65538 DXG65538 EHC65538 EQY65538 FAU65538 FKQ65538 FUM65538 GEI65538 GOE65538 GYA65538 HHW65538 HRS65538 IBO65538 ILK65538 IVG65538 JFC65538 JOY65538 JYU65538 KIQ65538 KSM65538 LCI65538 LME65538 LWA65538 MFW65538 MPS65538 MZO65538 NJK65538 NTG65538 ODC65538 OMY65538 OWU65538 PGQ65538 PQM65538 QAI65538 QKE65538 QUA65538 RDW65538 RNS65538 RXO65538 SHK65538 SRG65538 TBC65538 TKY65538 TUU65538 UEQ65538 UOM65538 UYI65538 VIE65538 VSA65538 WBW65538 WLS65538 WVO65538 A131074 JC131074 SY131074 ACU131074 AMQ131074 AWM131074 BGI131074 BQE131074 CAA131074 CJW131074 CTS131074 DDO131074 DNK131074 DXG131074 EHC131074 EQY131074 FAU131074 FKQ131074 FUM131074 GEI131074 GOE131074 GYA131074 HHW131074 HRS131074 IBO131074 ILK131074 IVG131074 JFC131074 JOY131074 JYU131074 KIQ131074 KSM131074 LCI131074 LME131074 LWA131074 MFW131074 MPS131074 MZO131074 NJK131074 NTG131074 ODC131074 OMY131074 OWU131074 PGQ131074 PQM131074 QAI131074 QKE131074 QUA131074 RDW131074 RNS131074 RXO131074 SHK131074 SRG131074 TBC131074 TKY131074 TUU131074 UEQ131074 UOM131074 UYI131074 VIE131074 VSA131074 WBW131074 WLS131074 WVO131074 A196610 JC196610 SY196610 ACU196610 AMQ196610 AWM196610 BGI196610 BQE196610 CAA196610 CJW196610 CTS196610 DDO196610 DNK196610 DXG196610 EHC196610 EQY196610 FAU196610 FKQ196610 FUM196610 GEI196610 GOE196610 GYA196610 HHW196610 HRS196610 IBO196610 ILK196610 IVG196610 JFC196610 JOY196610 JYU196610 KIQ196610 KSM196610 LCI196610 LME196610 LWA196610 MFW196610 MPS196610 MZO196610 NJK196610 NTG196610 ODC196610 OMY196610 OWU196610 PGQ196610 PQM196610 QAI196610 QKE196610 QUA196610 RDW196610 RNS196610 RXO196610 SHK196610 SRG196610 TBC196610 TKY196610 TUU196610 UEQ196610 UOM196610 UYI196610 VIE196610 VSA196610 WBW196610 WLS196610 WVO196610 A262146 JC262146 SY262146 ACU262146 AMQ262146 AWM262146 BGI262146 BQE262146 CAA262146 CJW262146 CTS262146 DDO262146 DNK262146 DXG262146 EHC262146 EQY262146 FAU262146 FKQ262146 FUM262146 GEI262146 GOE262146 GYA262146 HHW262146 HRS262146 IBO262146 ILK262146 IVG262146 JFC262146 JOY262146 JYU262146 KIQ262146 KSM262146 LCI262146 LME262146 LWA262146 MFW262146 MPS262146 MZO262146 NJK262146 NTG262146 ODC262146 OMY262146 OWU262146 PGQ262146 PQM262146 QAI262146 QKE262146 QUA262146 RDW262146 RNS262146 RXO262146 SHK262146 SRG262146 TBC262146 TKY262146 TUU262146 UEQ262146 UOM262146 UYI262146 VIE262146 VSA262146 WBW262146 WLS262146 WVO262146 A327682 JC327682 SY327682 ACU327682 AMQ327682 AWM327682 BGI327682 BQE327682 CAA327682 CJW327682 CTS327682 DDO327682 DNK327682 DXG327682 EHC327682 EQY327682 FAU327682 FKQ327682 FUM327682 GEI327682 GOE327682 GYA327682 HHW327682 HRS327682 IBO327682 ILK327682 IVG327682 JFC327682 JOY327682 JYU327682 KIQ327682 KSM327682 LCI327682 LME327682 LWA327682 MFW327682 MPS327682 MZO327682 NJK327682 NTG327682 ODC327682 OMY327682 OWU327682 PGQ327682 PQM327682 QAI327682 QKE327682 QUA327682 RDW327682 RNS327682 RXO327682 SHK327682 SRG327682 TBC327682 TKY327682 TUU327682 UEQ327682 UOM327682 UYI327682 VIE327682 VSA327682 WBW327682 WLS327682 WVO327682 A393218 JC393218 SY393218 ACU393218 AMQ393218 AWM393218 BGI393218 BQE393218 CAA393218 CJW393218 CTS393218 DDO393218 DNK393218 DXG393218 EHC393218 EQY393218 FAU393218 FKQ393218 FUM393218 GEI393218 GOE393218 GYA393218 HHW393218 HRS393218 IBO393218 ILK393218 IVG393218 JFC393218 JOY393218 JYU393218 KIQ393218 KSM393218 LCI393218 LME393218 LWA393218 MFW393218 MPS393218 MZO393218 NJK393218 NTG393218 ODC393218 OMY393218 OWU393218 PGQ393218 PQM393218 QAI393218 QKE393218 QUA393218 RDW393218 RNS393218 RXO393218 SHK393218 SRG393218 TBC393218 TKY393218 TUU393218 UEQ393218 UOM393218 UYI393218 VIE393218 VSA393218 WBW393218 WLS393218 WVO393218 A458754 JC458754 SY458754 ACU458754 AMQ458754 AWM458754 BGI458754 BQE458754 CAA458754 CJW458754 CTS458754 DDO458754 DNK458754 DXG458754 EHC458754 EQY458754 FAU458754 FKQ458754 FUM458754 GEI458754 GOE458754 GYA458754 HHW458754 HRS458754 IBO458754 ILK458754 IVG458754 JFC458754 JOY458754 JYU458754 KIQ458754 KSM458754 LCI458754 LME458754 LWA458754 MFW458754 MPS458754 MZO458754 NJK458754 NTG458754 ODC458754 OMY458754 OWU458754 PGQ458754 PQM458754 QAI458754 QKE458754 QUA458754 RDW458754 RNS458754 RXO458754 SHK458754 SRG458754 TBC458754 TKY458754 TUU458754 UEQ458754 UOM458754 UYI458754 VIE458754 VSA458754 WBW458754 WLS458754 WVO458754 A524290 JC524290 SY524290 ACU524290 AMQ524290 AWM524290 BGI524290 BQE524290 CAA524290 CJW524290 CTS524290 DDO524290 DNK524290 DXG524290 EHC524290 EQY524290 FAU524290 FKQ524290 FUM524290 GEI524290 GOE524290 GYA524290 HHW524290 HRS524290 IBO524290 ILK524290 IVG524290 JFC524290 JOY524290 JYU524290 KIQ524290 KSM524290 LCI524290 LME524290 LWA524290 MFW524290 MPS524290 MZO524290 NJK524290 NTG524290 ODC524290 OMY524290 OWU524290 PGQ524290 PQM524290 QAI524290 QKE524290 QUA524290 RDW524290 RNS524290 RXO524290 SHK524290 SRG524290 TBC524290 TKY524290 TUU524290 UEQ524290 UOM524290 UYI524290 VIE524290 VSA524290 WBW524290 WLS524290 WVO524290 A589826 JC589826 SY589826 ACU589826 AMQ589826 AWM589826 BGI589826 BQE589826 CAA589826 CJW589826 CTS589826 DDO589826 DNK589826 DXG589826 EHC589826 EQY589826 FAU589826 FKQ589826 FUM589826 GEI589826 GOE589826 GYA589826 HHW589826 HRS589826 IBO589826 ILK589826 IVG589826 JFC589826 JOY589826 JYU589826 KIQ589826 KSM589826 LCI589826 LME589826 LWA589826 MFW589826 MPS589826 MZO589826 NJK589826 NTG589826 ODC589826 OMY589826 OWU589826 PGQ589826 PQM589826 QAI589826 QKE589826 QUA589826 RDW589826 RNS589826 RXO589826 SHK589826 SRG589826 TBC589826 TKY589826 TUU589826 UEQ589826 UOM589826 UYI589826 VIE589826 VSA589826 WBW589826 WLS589826 WVO589826 A655362 JC655362 SY655362 ACU655362 AMQ655362 AWM655362 BGI655362 BQE655362 CAA655362 CJW655362 CTS655362 DDO655362 DNK655362 DXG655362 EHC655362 EQY655362 FAU655362 FKQ655362 FUM655362 GEI655362 GOE655362 GYA655362 HHW655362 HRS655362 IBO655362 ILK655362 IVG655362 JFC655362 JOY655362 JYU655362 KIQ655362 KSM655362 LCI655362 LME655362 LWA655362 MFW655362 MPS655362 MZO655362 NJK655362 NTG655362 ODC655362 OMY655362 OWU655362 PGQ655362 PQM655362 QAI655362 QKE655362 QUA655362 RDW655362 RNS655362 RXO655362 SHK655362 SRG655362 TBC655362 TKY655362 TUU655362 UEQ655362 UOM655362 UYI655362 VIE655362 VSA655362 WBW655362 WLS655362 WVO655362 A720898 JC720898 SY720898 ACU720898 AMQ720898 AWM720898 BGI720898 BQE720898 CAA720898 CJW720898 CTS720898 DDO720898 DNK720898 DXG720898 EHC720898 EQY720898 FAU720898 FKQ720898 FUM720898 GEI720898 GOE720898 GYA720898 HHW720898 HRS720898 IBO720898 ILK720898 IVG720898 JFC720898 JOY720898 JYU720898 KIQ720898 KSM720898 LCI720898 LME720898 LWA720898 MFW720898 MPS720898 MZO720898 NJK720898 NTG720898 ODC720898 OMY720898 OWU720898 PGQ720898 PQM720898 QAI720898 QKE720898 QUA720898 RDW720898 RNS720898 RXO720898 SHK720898 SRG720898 TBC720898 TKY720898 TUU720898 UEQ720898 UOM720898 UYI720898 VIE720898 VSA720898 WBW720898 WLS720898 WVO720898 A786434 JC786434 SY786434 ACU786434 AMQ786434 AWM786434 BGI786434 BQE786434 CAA786434 CJW786434 CTS786434 DDO786434 DNK786434 DXG786434 EHC786434 EQY786434 FAU786434 FKQ786434 FUM786434 GEI786434 GOE786434 GYA786434 HHW786434 HRS786434 IBO786434 ILK786434 IVG786434 JFC786434 JOY786434 JYU786434 KIQ786434 KSM786434 LCI786434 LME786434 LWA786434 MFW786434 MPS786434 MZO786434 NJK786434 NTG786434 ODC786434 OMY786434 OWU786434 PGQ786434 PQM786434 QAI786434 QKE786434 QUA786434 RDW786434 RNS786434 RXO786434 SHK786434 SRG786434 TBC786434 TKY786434 TUU786434 UEQ786434 UOM786434 UYI786434 VIE786434 VSA786434 WBW786434 WLS786434 WVO786434 A851970 JC851970 SY851970 ACU851970 AMQ851970 AWM851970 BGI851970 BQE851970 CAA851970 CJW851970 CTS851970 DDO851970 DNK851970 DXG851970 EHC851970 EQY851970 FAU851970 FKQ851970 FUM851970 GEI851970 GOE851970 GYA851970 HHW851970 HRS851970 IBO851970 ILK851970 IVG851970 JFC851970 JOY851970 JYU851970 KIQ851970 KSM851970 LCI851970 LME851970 LWA851970 MFW851970 MPS851970 MZO851970 NJK851970 NTG851970 ODC851970 OMY851970 OWU851970 PGQ851970 PQM851970 QAI851970 QKE851970 QUA851970 RDW851970 RNS851970 RXO851970 SHK851970 SRG851970 TBC851970 TKY851970 TUU851970 UEQ851970 UOM851970 UYI851970 VIE851970 VSA851970 WBW851970 WLS851970 WVO851970 A917506 JC917506 SY917506 ACU917506 AMQ917506 AWM917506 BGI917506 BQE917506 CAA917506 CJW917506 CTS917506 DDO917506 DNK917506 DXG917506 EHC917506 EQY917506 FAU917506 FKQ917506 FUM917506 GEI917506 GOE917506 GYA917506 HHW917506 HRS917506 IBO917506 ILK917506 IVG917506 JFC917506 JOY917506 JYU917506 KIQ917506 KSM917506 LCI917506 LME917506 LWA917506 MFW917506 MPS917506 MZO917506 NJK917506 NTG917506 ODC917506 OMY917506 OWU917506 PGQ917506 PQM917506 QAI917506 QKE917506 QUA917506 RDW917506 RNS917506 RXO917506 SHK917506 SRG917506 TBC917506 TKY917506 TUU917506 UEQ917506 UOM917506 UYI917506 VIE917506 VSA917506 WBW917506 WLS917506 WVO917506 A983042 JC983042 SY983042 ACU983042 AMQ983042 AWM983042 BGI983042 BQE983042 CAA983042 CJW983042 CTS983042 DDO983042 DNK983042 DXG983042 EHC983042 EQY983042 FAU983042 FKQ983042 FUM983042 GEI983042 GOE983042 GYA983042 HHW983042 HRS983042 IBO983042 ILK983042 IVG983042 JFC983042 JOY983042 JYU983042 KIQ983042 KSM983042 LCI983042 LME983042 LWA983042 MFW983042 MPS983042 MZO983042 NJK983042 NTG983042 ODC983042 OMY983042 OWU983042 PGQ983042 PQM983042 QAI983042 QKE983042 QUA983042 RDW983042 RNS983042 RXO983042 SHK983042 SRG983042 TBC983042 TKY983042 TUU983042 UEQ983042 UOM983042 UYI983042 VIE983042 VSA983042 WBW983042 WLS983042 WVO983042 WVQ983042:WVS983042 JE3:JG4 TA3:TC4 ACW3:ACY4 AMS3:AMU4 AWO3:AWQ4 BGK3:BGM4 BQG3:BQI4 CAC3:CAE4 CJY3:CKA4 CTU3:CTW4 DDQ3:DDS4 DNM3:DNO4 DXI3:DXK4 EHE3:EHG4 ERA3:ERC4 FAW3:FAY4 FKS3:FKU4 FUO3:FUQ4 GEK3:GEM4 GOG3:GOI4 GYC3:GYE4 HHY3:HIA4 HRU3:HRW4 IBQ3:IBS4 ILM3:ILO4 IVI3:IVK4 JFE3:JFG4 JPA3:JPC4 JYW3:JYY4 KIS3:KIU4 KSO3:KSQ4 LCK3:LCM4 LMG3:LMI4 LWC3:LWE4 MFY3:MGA4 MPU3:MPW4 MZQ3:MZS4 NJM3:NJO4 NTI3:NTK4 ODE3:ODG4 ONA3:ONC4 OWW3:OWY4 PGS3:PGU4 PQO3:PQQ4 QAK3:QAM4 QKG3:QKI4 QUC3:QUE4 RDY3:REA4 RNU3:RNW4 RXQ3:RXS4 SHM3:SHO4 SRI3:SRK4 TBE3:TBG4 TLA3:TLC4 TUW3:TUY4 UES3:UEU4 UOO3:UOQ4 UYK3:UYM4 VIG3:VII4 VSC3:VSE4 WBY3:WCA4 WLU3:WLW4 WVQ3:WVS4 JE65538:JG65538 TA65538:TC65538 ACW65538:ACY65538 AMS65538:AMU65538 AWO65538:AWQ65538 BGK65538:BGM65538 BQG65538:BQI65538 CAC65538:CAE65538 CJY65538:CKA65538 CTU65538:CTW65538 DDQ65538:DDS65538 DNM65538:DNO65538 DXI65538:DXK65538 EHE65538:EHG65538 ERA65538:ERC65538 FAW65538:FAY65538 FKS65538:FKU65538 FUO65538:FUQ65538 GEK65538:GEM65538 GOG65538:GOI65538 GYC65538:GYE65538 HHY65538:HIA65538 HRU65538:HRW65538 IBQ65538:IBS65538 ILM65538:ILO65538 IVI65538:IVK65538 JFE65538:JFG65538 JPA65538:JPC65538 JYW65538:JYY65538 KIS65538:KIU65538 KSO65538:KSQ65538 LCK65538:LCM65538 LMG65538:LMI65538 LWC65538:LWE65538 MFY65538:MGA65538 MPU65538:MPW65538 MZQ65538:MZS65538 NJM65538:NJO65538 NTI65538:NTK65538 ODE65538:ODG65538 ONA65538:ONC65538 OWW65538:OWY65538 PGS65538:PGU65538 PQO65538:PQQ65538 QAK65538:QAM65538 QKG65538:QKI65538 QUC65538:QUE65538 RDY65538:REA65538 RNU65538:RNW65538 RXQ65538:RXS65538 SHM65538:SHO65538 SRI65538:SRK65538 TBE65538:TBG65538 TLA65538:TLC65538 TUW65538:TUY65538 UES65538:UEU65538 UOO65538:UOQ65538 UYK65538:UYM65538 VIG65538:VII65538 VSC65538:VSE65538 WBY65538:WCA65538 WLU65538:WLW65538 WVQ65538:WVS65538 JE131074:JG131074 TA131074:TC131074 ACW131074:ACY131074 AMS131074:AMU131074 AWO131074:AWQ131074 BGK131074:BGM131074 BQG131074:BQI131074 CAC131074:CAE131074 CJY131074:CKA131074 CTU131074:CTW131074 DDQ131074:DDS131074 DNM131074:DNO131074 DXI131074:DXK131074 EHE131074:EHG131074 ERA131074:ERC131074 FAW131074:FAY131074 FKS131074:FKU131074 FUO131074:FUQ131074 GEK131074:GEM131074 GOG131074:GOI131074 GYC131074:GYE131074 HHY131074:HIA131074 HRU131074:HRW131074 IBQ131074:IBS131074 ILM131074:ILO131074 IVI131074:IVK131074 JFE131074:JFG131074 JPA131074:JPC131074 JYW131074:JYY131074 KIS131074:KIU131074 KSO131074:KSQ131074 LCK131074:LCM131074 LMG131074:LMI131074 LWC131074:LWE131074 MFY131074:MGA131074 MPU131074:MPW131074 MZQ131074:MZS131074 NJM131074:NJO131074 NTI131074:NTK131074 ODE131074:ODG131074 ONA131074:ONC131074 OWW131074:OWY131074 PGS131074:PGU131074 PQO131074:PQQ131074 QAK131074:QAM131074 QKG131074:QKI131074 QUC131074:QUE131074 RDY131074:REA131074 RNU131074:RNW131074 RXQ131074:RXS131074 SHM131074:SHO131074 SRI131074:SRK131074 TBE131074:TBG131074 TLA131074:TLC131074 TUW131074:TUY131074 UES131074:UEU131074 UOO131074:UOQ131074 UYK131074:UYM131074 VIG131074:VII131074 VSC131074:VSE131074 WBY131074:WCA131074 WLU131074:WLW131074 WVQ131074:WVS131074 JE196610:JG196610 TA196610:TC196610 ACW196610:ACY196610 AMS196610:AMU196610 AWO196610:AWQ196610 BGK196610:BGM196610 BQG196610:BQI196610 CAC196610:CAE196610 CJY196610:CKA196610 CTU196610:CTW196610 DDQ196610:DDS196610 DNM196610:DNO196610 DXI196610:DXK196610 EHE196610:EHG196610 ERA196610:ERC196610 FAW196610:FAY196610 FKS196610:FKU196610 FUO196610:FUQ196610 GEK196610:GEM196610 GOG196610:GOI196610 GYC196610:GYE196610 HHY196610:HIA196610 HRU196610:HRW196610 IBQ196610:IBS196610 ILM196610:ILO196610 IVI196610:IVK196610 JFE196610:JFG196610 JPA196610:JPC196610 JYW196610:JYY196610 KIS196610:KIU196610 KSO196610:KSQ196610 LCK196610:LCM196610 LMG196610:LMI196610 LWC196610:LWE196610 MFY196610:MGA196610 MPU196610:MPW196610 MZQ196610:MZS196610 NJM196610:NJO196610 NTI196610:NTK196610 ODE196610:ODG196610 ONA196610:ONC196610 OWW196610:OWY196610 PGS196610:PGU196610 PQO196610:PQQ196610 QAK196610:QAM196610 QKG196610:QKI196610 QUC196610:QUE196610 RDY196610:REA196610 RNU196610:RNW196610 RXQ196610:RXS196610 SHM196610:SHO196610 SRI196610:SRK196610 TBE196610:TBG196610 TLA196610:TLC196610 TUW196610:TUY196610 UES196610:UEU196610 UOO196610:UOQ196610 UYK196610:UYM196610 VIG196610:VII196610 VSC196610:VSE196610 WBY196610:WCA196610 WLU196610:WLW196610 WVQ196610:WVS196610 JE262146:JG262146 TA262146:TC262146 ACW262146:ACY262146 AMS262146:AMU262146 AWO262146:AWQ262146 BGK262146:BGM262146 BQG262146:BQI262146 CAC262146:CAE262146 CJY262146:CKA262146 CTU262146:CTW262146 DDQ262146:DDS262146 DNM262146:DNO262146 DXI262146:DXK262146 EHE262146:EHG262146 ERA262146:ERC262146 FAW262146:FAY262146 FKS262146:FKU262146 FUO262146:FUQ262146 GEK262146:GEM262146 GOG262146:GOI262146 GYC262146:GYE262146 HHY262146:HIA262146 HRU262146:HRW262146 IBQ262146:IBS262146 ILM262146:ILO262146 IVI262146:IVK262146 JFE262146:JFG262146 JPA262146:JPC262146 JYW262146:JYY262146 KIS262146:KIU262146 KSO262146:KSQ262146 LCK262146:LCM262146 LMG262146:LMI262146 LWC262146:LWE262146 MFY262146:MGA262146 MPU262146:MPW262146 MZQ262146:MZS262146 NJM262146:NJO262146 NTI262146:NTK262146 ODE262146:ODG262146 ONA262146:ONC262146 OWW262146:OWY262146 PGS262146:PGU262146 PQO262146:PQQ262146 QAK262146:QAM262146 QKG262146:QKI262146 QUC262146:QUE262146 RDY262146:REA262146 RNU262146:RNW262146 RXQ262146:RXS262146 SHM262146:SHO262146 SRI262146:SRK262146 TBE262146:TBG262146 TLA262146:TLC262146 TUW262146:TUY262146 UES262146:UEU262146 UOO262146:UOQ262146 UYK262146:UYM262146 VIG262146:VII262146 VSC262146:VSE262146 WBY262146:WCA262146 WLU262146:WLW262146 WVQ262146:WVS262146 JE327682:JG327682 TA327682:TC327682 ACW327682:ACY327682 AMS327682:AMU327682 AWO327682:AWQ327682 BGK327682:BGM327682 BQG327682:BQI327682 CAC327682:CAE327682 CJY327682:CKA327682 CTU327682:CTW327682 DDQ327682:DDS327682 DNM327682:DNO327682 DXI327682:DXK327682 EHE327682:EHG327682 ERA327682:ERC327682 FAW327682:FAY327682 FKS327682:FKU327682 FUO327682:FUQ327682 GEK327682:GEM327682 GOG327682:GOI327682 GYC327682:GYE327682 HHY327682:HIA327682 HRU327682:HRW327682 IBQ327682:IBS327682 ILM327682:ILO327682 IVI327682:IVK327682 JFE327682:JFG327682 JPA327682:JPC327682 JYW327682:JYY327682 KIS327682:KIU327682 KSO327682:KSQ327682 LCK327682:LCM327682 LMG327682:LMI327682 LWC327682:LWE327682 MFY327682:MGA327682 MPU327682:MPW327682 MZQ327682:MZS327682 NJM327682:NJO327682 NTI327682:NTK327682 ODE327682:ODG327682 ONA327682:ONC327682 OWW327682:OWY327682 PGS327682:PGU327682 PQO327682:PQQ327682 QAK327682:QAM327682 QKG327682:QKI327682 QUC327682:QUE327682 RDY327682:REA327682 RNU327682:RNW327682 RXQ327682:RXS327682 SHM327682:SHO327682 SRI327682:SRK327682 TBE327682:TBG327682 TLA327682:TLC327682 TUW327682:TUY327682 UES327682:UEU327682 UOO327682:UOQ327682 UYK327682:UYM327682 VIG327682:VII327682 VSC327682:VSE327682 WBY327682:WCA327682 WLU327682:WLW327682 WVQ327682:WVS327682 JE393218:JG393218 TA393218:TC393218 ACW393218:ACY393218 AMS393218:AMU393218 AWO393218:AWQ393218 BGK393218:BGM393218 BQG393218:BQI393218 CAC393218:CAE393218 CJY393218:CKA393218 CTU393218:CTW393218 DDQ393218:DDS393218 DNM393218:DNO393218 DXI393218:DXK393218 EHE393218:EHG393218 ERA393218:ERC393218 FAW393218:FAY393218 FKS393218:FKU393218 FUO393218:FUQ393218 GEK393218:GEM393218 GOG393218:GOI393218 GYC393218:GYE393218 HHY393218:HIA393218 HRU393218:HRW393218 IBQ393218:IBS393218 ILM393218:ILO393218 IVI393218:IVK393218 JFE393218:JFG393218 JPA393218:JPC393218 JYW393218:JYY393218 KIS393218:KIU393218 KSO393218:KSQ393218 LCK393218:LCM393218 LMG393218:LMI393218 LWC393218:LWE393218 MFY393218:MGA393218 MPU393218:MPW393218 MZQ393218:MZS393218 NJM393218:NJO393218 NTI393218:NTK393218 ODE393218:ODG393218 ONA393218:ONC393218 OWW393218:OWY393218 PGS393218:PGU393218 PQO393218:PQQ393218 QAK393218:QAM393218 QKG393218:QKI393218 QUC393218:QUE393218 RDY393218:REA393218 RNU393218:RNW393218 RXQ393218:RXS393218 SHM393218:SHO393218 SRI393218:SRK393218 TBE393218:TBG393218 TLA393218:TLC393218 TUW393218:TUY393218 UES393218:UEU393218 UOO393218:UOQ393218 UYK393218:UYM393218 VIG393218:VII393218 VSC393218:VSE393218 WBY393218:WCA393218 WLU393218:WLW393218 WVQ393218:WVS393218 JE458754:JG458754 TA458754:TC458754 ACW458754:ACY458754 AMS458754:AMU458754 AWO458754:AWQ458754 BGK458754:BGM458754 BQG458754:BQI458754 CAC458754:CAE458754 CJY458754:CKA458754 CTU458754:CTW458754 DDQ458754:DDS458754 DNM458754:DNO458754 DXI458754:DXK458754 EHE458754:EHG458754 ERA458754:ERC458754 FAW458754:FAY458754 FKS458754:FKU458754 FUO458754:FUQ458754 GEK458754:GEM458754 GOG458754:GOI458754 GYC458754:GYE458754 HHY458754:HIA458754 HRU458754:HRW458754 IBQ458754:IBS458754 ILM458754:ILO458754 IVI458754:IVK458754 JFE458754:JFG458754 JPA458754:JPC458754 JYW458754:JYY458754 KIS458754:KIU458754 KSO458754:KSQ458754 LCK458754:LCM458754 LMG458754:LMI458754 LWC458754:LWE458754 MFY458754:MGA458754 MPU458754:MPW458754 MZQ458754:MZS458754 NJM458754:NJO458754 NTI458754:NTK458754 ODE458754:ODG458754 ONA458754:ONC458754 OWW458754:OWY458754 PGS458754:PGU458754 PQO458754:PQQ458754 QAK458754:QAM458754 QKG458754:QKI458754 QUC458754:QUE458754 RDY458754:REA458754 RNU458754:RNW458754 RXQ458754:RXS458754 SHM458754:SHO458754 SRI458754:SRK458754 TBE458754:TBG458754 TLA458754:TLC458754 TUW458754:TUY458754 UES458754:UEU458754 UOO458754:UOQ458754 UYK458754:UYM458754 VIG458754:VII458754 VSC458754:VSE458754 WBY458754:WCA458754 WLU458754:WLW458754 WVQ458754:WVS458754 JE524290:JG524290 TA524290:TC524290 ACW524290:ACY524290 AMS524290:AMU524290 AWO524290:AWQ524290 BGK524290:BGM524290 BQG524290:BQI524290 CAC524290:CAE524290 CJY524290:CKA524290 CTU524290:CTW524290 DDQ524290:DDS524290 DNM524290:DNO524290 DXI524290:DXK524290 EHE524290:EHG524290 ERA524290:ERC524290 FAW524290:FAY524290 FKS524290:FKU524290 FUO524290:FUQ524290 GEK524290:GEM524290 GOG524290:GOI524290 GYC524290:GYE524290 HHY524290:HIA524290 HRU524290:HRW524290 IBQ524290:IBS524290 ILM524290:ILO524290 IVI524290:IVK524290 JFE524290:JFG524290 JPA524290:JPC524290 JYW524290:JYY524290 KIS524290:KIU524290 KSO524290:KSQ524290 LCK524290:LCM524290 LMG524290:LMI524290 LWC524290:LWE524290 MFY524290:MGA524290 MPU524290:MPW524290 MZQ524290:MZS524290 NJM524290:NJO524290 NTI524290:NTK524290 ODE524290:ODG524290 ONA524290:ONC524290 OWW524290:OWY524290 PGS524290:PGU524290 PQO524290:PQQ524290 QAK524290:QAM524290 QKG524290:QKI524290 QUC524290:QUE524290 RDY524290:REA524290 RNU524290:RNW524290 RXQ524290:RXS524290 SHM524290:SHO524290 SRI524290:SRK524290 TBE524290:TBG524290 TLA524290:TLC524290 TUW524290:TUY524290 UES524290:UEU524290 UOO524290:UOQ524290 UYK524290:UYM524290 VIG524290:VII524290 VSC524290:VSE524290 WBY524290:WCA524290 WLU524290:WLW524290 WVQ524290:WVS524290 JE589826:JG589826 TA589826:TC589826 ACW589826:ACY589826 AMS589826:AMU589826 AWO589826:AWQ589826 BGK589826:BGM589826 BQG589826:BQI589826 CAC589826:CAE589826 CJY589826:CKA589826 CTU589826:CTW589826 DDQ589826:DDS589826 DNM589826:DNO589826 DXI589826:DXK589826 EHE589826:EHG589826 ERA589826:ERC589826 FAW589826:FAY589826 FKS589826:FKU589826 FUO589826:FUQ589826 GEK589826:GEM589826 GOG589826:GOI589826 GYC589826:GYE589826 HHY589826:HIA589826 HRU589826:HRW589826 IBQ589826:IBS589826 ILM589826:ILO589826 IVI589826:IVK589826 JFE589826:JFG589826 JPA589826:JPC589826 JYW589826:JYY589826 KIS589826:KIU589826 KSO589826:KSQ589826 LCK589826:LCM589826 LMG589826:LMI589826 LWC589826:LWE589826 MFY589826:MGA589826 MPU589826:MPW589826 MZQ589826:MZS589826 NJM589826:NJO589826 NTI589826:NTK589826 ODE589826:ODG589826 ONA589826:ONC589826 OWW589826:OWY589826 PGS589826:PGU589826 PQO589826:PQQ589826 QAK589826:QAM589826 QKG589826:QKI589826 QUC589826:QUE589826 RDY589826:REA589826 RNU589826:RNW589826 RXQ589826:RXS589826 SHM589826:SHO589826 SRI589826:SRK589826 TBE589826:TBG589826 TLA589826:TLC589826 TUW589826:TUY589826 UES589826:UEU589826 UOO589826:UOQ589826 UYK589826:UYM589826 VIG589826:VII589826 VSC589826:VSE589826 WBY589826:WCA589826 WLU589826:WLW589826 WVQ589826:WVS589826 JE655362:JG655362 TA655362:TC655362 ACW655362:ACY655362 AMS655362:AMU655362 AWO655362:AWQ655362 BGK655362:BGM655362 BQG655362:BQI655362 CAC655362:CAE655362 CJY655362:CKA655362 CTU655362:CTW655362 DDQ655362:DDS655362 DNM655362:DNO655362 DXI655362:DXK655362 EHE655362:EHG655362 ERA655362:ERC655362 FAW655362:FAY655362 FKS655362:FKU655362 FUO655362:FUQ655362 GEK655362:GEM655362 GOG655362:GOI655362 GYC655362:GYE655362 HHY655362:HIA655362 HRU655362:HRW655362 IBQ655362:IBS655362 ILM655362:ILO655362 IVI655362:IVK655362 JFE655362:JFG655362 JPA655362:JPC655362 JYW655362:JYY655362 KIS655362:KIU655362 KSO655362:KSQ655362 LCK655362:LCM655362 LMG655362:LMI655362 LWC655362:LWE655362 MFY655362:MGA655362 MPU655362:MPW655362 MZQ655362:MZS655362 NJM655362:NJO655362 NTI655362:NTK655362 ODE655362:ODG655362 ONA655362:ONC655362 OWW655362:OWY655362 PGS655362:PGU655362 PQO655362:PQQ655362 QAK655362:QAM655362 QKG655362:QKI655362 QUC655362:QUE655362 RDY655362:REA655362 RNU655362:RNW655362 RXQ655362:RXS655362 SHM655362:SHO655362 SRI655362:SRK655362 TBE655362:TBG655362 TLA655362:TLC655362 TUW655362:TUY655362 UES655362:UEU655362 UOO655362:UOQ655362 UYK655362:UYM655362 VIG655362:VII655362 VSC655362:VSE655362 WBY655362:WCA655362 WLU655362:WLW655362 WVQ655362:WVS655362 JE720898:JG720898 TA720898:TC720898 ACW720898:ACY720898 AMS720898:AMU720898 AWO720898:AWQ720898 BGK720898:BGM720898 BQG720898:BQI720898 CAC720898:CAE720898 CJY720898:CKA720898 CTU720898:CTW720898 DDQ720898:DDS720898 DNM720898:DNO720898 DXI720898:DXK720898 EHE720898:EHG720898 ERA720898:ERC720898 FAW720898:FAY720898 FKS720898:FKU720898 FUO720898:FUQ720898 GEK720898:GEM720898 GOG720898:GOI720898 GYC720898:GYE720898 HHY720898:HIA720898 HRU720898:HRW720898 IBQ720898:IBS720898 ILM720898:ILO720898 IVI720898:IVK720898 JFE720898:JFG720898 JPA720898:JPC720898 JYW720898:JYY720898 KIS720898:KIU720898 KSO720898:KSQ720898 LCK720898:LCM720898 LMG720898:LMI720898 LWC720898:LWE720898 MFY720898:MGA720898 MPU720898:MPW720898 MZQ720898:MZS720898 NJM720898:NJO720898 NTI720898:NTK720898 ODE720898:ODG720898 ONA720898:ONC720898 OWW720898:OWY720898 PGS720898:PGU720898 PQO720898:PQQ720898 QAK720898:QAM720898 QKG720898:QKI720898 QUC720898:QUE720898 RDY720898:REA720898 RNU720898:RNW720898 RXQ720898:RXS720898 SHM720898:SHO720898 SRI720898:SRK720898 TBE720898:TBG720898 TLA720898:TLC720898 TUW720898:TUY720898 UES720898:UEU720898 UOO720898:UOQ720898 UYK720898:UYM720898 VIG720898:VII720898 VSC720898:VSE720898 WBY720898:WCA720898 WLU720898:WLW720898 WVQ720898:WVS720898 JE786434:JG786434 TA786434:TC786434 ACW786434:ACY786434 AMS786434:AMU786434 AWO786434:AWQ786434 BGK786434:BGM786434 BQG786434:BQI786434 CAC786434:CAE786434 CJY786434:CKA786434 CTU786434:CTW786434 DDQ786434:DDS786434 DNM786434:DNO786434 DXI786434:DXK786434 EHE786434:EHG786434 ERA786434:ERC786434 FAW786434:FAY786434 FKS786434:FKU786434 FUO786434:FUQ786434 GEK786434:GEM786434 GOG786434:GOI786434 GYC786434:GYE786434 HHY786434:HIA786434 HRU786434:HRW786434 IBQ786434:IBS786434 ILM786434:ILO786434 IVI786434:IVK786434 JFE786434:JFG786434 JPA786434:JPC786434 JYW786434:JYY786434 KIS786434:KIU786434 KSO786434:KSQ786434 LCK786434:LCM786434 LMG786434:LMI786434 LWC786434:LWE786434 MFY786434:MGA786434 MPU786434:MPW786434 MZQ786434:MZS786434 NJM786434:NJO786434 NTI786434:NTK786434 ODE786434:ODG786434 ONA786434:ONC786434 OWW786434:OWY786434 PGS786434:PGU786434 PQO786434:PQQ786434 QAK786434:QAM786434 QKG786434:QKI786434 QUC786434:QUE786434 RDY786434:REA786434 RNU786434:RNW786434 RXQ786434:RXS786434 SHM786434:SHO786434 SRI786434:SRK786434 TBE786434:TBG786434 TLA786434:TLC786434 TUW786434:TUY786434 UES786434:UEU786434 UOO786434:UOQ786434 UYK786434:UYM786434 VIG786434:VII786434 VSC786434:VSE786434 WBY786434:WCA786434 WLU786434:WLW786434 WVQ786434:WVS786434 JE851970:JG851970 TA851970:TC851970 ACW851970:ACY851970 AMS851970:AMU851970 AWO851970:AWQ851970 BGK851970:BGM851970 BQG851970:BQI851970 CAC851970:CAE851970 CJY851970:CKA851970 CTU851970:CTW851970 DDQ851970:DDS851970 DNM851970:DNO851970 DXI851970:DXK851970 EHE851970:EHG851970 ERA851970:ERC851970 FAW851970:FAY851970 FKS851970:FKU851970 FUO851970:FUQ851970 GEK851970:GEM851970 GOG851970:GOI851970 GYC851970:GYE851970 HHY851970:HIA851970 HRU851970:HRW851970 IBQ851970:IBS851970 ILM851970:ILO851970 IVI851970:IVK851970 JFE851970:JFG851970 JPA851970:JPC851970 JYW851970:JYY851970 KIS851970:KIU851970 KSO851970:KSQ851970 LCK851970:LCM851970 LMG851970:LMI851970 LWC851970:LWE851970 MFY851970:MGA851970 MPU851970:MPW851970 MZQ851970:MZS851970 NJM851970:NJO851970 NTI851970:NTK851970 ODE851970:ODG851970 ONA851970:ONC851970 OWW851970:OWY851970 PGS851970:PGU851970 PQO851970:PQQ851970 QAK851970:QAM851970 QKG851970:QKI851970 QUC851970:QUE851970 RDY851970:REA851970 RNU851970:RNW851970 RXQ851970:RXS851970 SHM851970:SHO851970 SRI851970:SRK851970 TBE851970:TBG851970 TLA851970:TLC851970 TUW851970:TUY851970 UES851970:UEU851970 UOO851970:UOQ851970 UYK851970:UYM851970 VIG851970:VII851970 VSC851970:VSE851970 WBY851970:WCA851970 WLU851970:WLW851970 WVQ851970:WVS851970 JE917506:JG917506 TA917506:TC917506 ACW917506:ACY917506 AMS917506:AMU917506 AWO917506:AWQ917506 BGK917506:BGM917506 BQG917506:BQI917506 CAC917506:CAE917506 CJY917506:CKA917506 CTU917506:CTW917506 DDQ917506:DDS917506 DNM917506:DNO917506 DXI917506:DXK917506 EHE917506:EHG917506 ERA917506:ERC917506 FAW917506:FAY917506 FKS917506:FKU917506 FUO917506:FUQ917506 GEK917506:GEM917506 GOG917506:GOI917506 GYC917506:GYE917506 HHY917506:HIA917506 HRU917506:HRW917506 IBQ917506:IBS917506 ILM917506:ILO917506 IVI917506:IVK917506 JFE917506:JFG917506 JPA917506:JPC917506 JYW917506:JYY917506 KIS917506:KIU917506 KSO917506:KSQ917506 LCK917506:LCM917506 LMG917506:LMI917506 LWC917506:LWE917506 MFY917506:MGA917506 MPU917506:MPW917506 MZQ917506:MZS917506 NJM917506:NJO917506 NTI917506:NTK917506 ODE917506:ODG917506 ONA917506:ONC917506 OWW917506:OWY917506 PGS917506:PGU917506 PQO917506:PQQ917506 QAK917506:QAM917506 QKG917506:QKI917506 QUC917506:QUE917506 RDY917506:REA917506 RNU917506:RNW917506 RXQ917506:RXS917506 SHM917506:SHO917506 SRI917506:SRK917506 TBE917506:TBG917506 TLA917506:TLC917506 TUW917506:TUY917506 UES917506:UEU917506 UOO917506:UOQ917506 UYK917506:UYM917506 VIG917506:VII917506 VSC917506:VSE917506 WBY917506:WCA917506 WLU917506:WLW917506 WVQ917506:WVS917506 JE983042:JG983042 TA983042:TC983042 ACW983042:ACY983042 AMS983042:AMU983042 AWO983042:AWQ983042 BGK983042:BGM983042 BQG983042:BQI983042 CAC983042:CAE983042 CJY983042:CKA983042 CTU983042:CTW983042 DDQ983042:DDS983042 DNM983042:DNO983042 DXI983042:DXK983042 EHE983042:EHG983042 ERA983042:ERC983042 FAW983042:FAY983042 FKS983042:FKU983042 FUO983042:FUQ983042 GEK983042:GEM983042 GOG983042:GOI983042 GYC983042:GYE983042 HHY983042:HIA983042 HRU983042:HRW983042 IBQ983042:IBS983042 ILM983042:ILO983042 IVI983042:IVK983042 JFE983042:JFG983042 JPA983042:JPC983042 JYW983042:JYY983042 KIS983042:KIU983042 KSO983042:KSQ983042 LCK983042:LCM983042 LMG983042:LMI983042 LWC983042:LWE983042 MFY983042:MGA983042 MPU983042:MPW983042 MZQ983042:MZS983042 NJM983042:NJO983042 NTI983042:NTK983042 ODE983042:ODG983042 ONA983042:ONC983042 OWW983042:OWY983042 PGS983042:PGU983042 PQO983042:PQQ983042 QAK983042:QAM983042 QKG983042:QKI983042 QUC983042:QUE983042 RDY983042:REA983042 RNU983042:RNW983042 RXQ983042:RXS983042 SHM983042:SHO983042 SRI983042:SRK983042 TBE983042:TBG983042 TLA983042:TLC983042 TUW983042:TUY983042 UES983042:UEU983042 UOO983042:UOQ983042 UYK983042:UYM983042 VIG983042:VII983042 VSC983042:VSE983042 WBY983042:WCA983042 WLU983042:WLW983042 C65538:D65538 A4 E983043:F983043 C983042:D983042 E917507:F917507 C917506:D917506 E851971:F851971 C851970:D851970 E786435:F786435 C786434:D786434 E720899:F720899 C720898:D720898 E655363:F655363 C655362:D655362 E589827:F589827 C589826:D589826 E524291:F524291 C524290:D524290 E458755:F458755 C458754:D458754 E393219:F393219 C393218:D393218 E327683:F327683 C327682:D327682 E262147:F262147 C262146:D262146 E196611:F196611 C196610:D196610 E131075:F131075 C131074:D131074 C4:D4 F3:F4" xr:uid="{1C570100-255B-425F-9BCC-CC122F7A926B}"/>
    <dataValidation allowBlank="1" showInputMessage="1" showErrorMessage="1" prompt="Enter Location for each time interval in column B and add Breaks using cell style Break in this column under this heading" sqref="WVT983042:WVV983042 JH3:JJ4 TD3:TF4 ACZ3:ADB4 AMV3:AMX4 AWR3:AWT4 BGN3:BGP4 BQJ3:BQL4 CAF3:CAH4 CKB3:CKD4 CTX3:CTZ4 DDT3:DDV4 DNP3:DNR4 DXL3:DXN4 EHH3:EHJ4 ERD3:ERF4 FAZ3:FBB4 FKV3:FKX4 FUR3:FUT4 GEN3:GEP4 GOJ3:GOL4 GYF3:GYH4 HIB3:HID4 HRX3:HRZ4 IBT3:IBV4 ILP3:ILR4 IVL3:IVN4 JFH3:JFJ4 JPD3:JPF4 JYZ3:JZB4 KIV3:KIX4 KSR3:KST4 LCN3:LCP4 LMJ3:LML4 LWF3:LWH4 MGB3:MGD4 MPX3:MPZ4 MZT3:MZV4 NJP3:NJR4 NTL3:NTN4 ODH3:ODJ4 OND3:ONF4 OWZ3:OXB4 PGV3:PGX4 PQR3:PQT4 QAN3:QAP4 QKJ3:QKL4 QUF3:QUH4 REB3:RED4 RNX3:RNZ4 RXT3:RXV4 SHP3:SHR4 SRL3:SRN4 TBH3:TBJ4 TLD3:TLF4 TUZ3:TVB4 UEV3:UEX4 UOR3:UOT4 UYN3:UYP4 VIJ3:VIL4 VSF3:VSH4 WCB3:WCD4 WLX3:WLZ4 WVT3:WVV4 G65539:L65539 JH65538:JJ65538 TD65538:TF65538 ACZ65538:ADB65538 AMV65538:AMX65538 AWR65538:AWT65538 BGN65538:BGP65538 BQJ65538:BQL65538 CAF65538:CAH65538 CKB65538:CKD65538 CTX65538:CTZ65538 DDT65538:DDV65538 DNP65538:DNR65538 DXL65538:DXN65538 EHH65538:EHJ65538 ERD65538:ERF65538 FAZ65538:FBB65538 FKV65538:FKX65538 FUR65538:FUT65538 GEN65538:GEP65538 GOJ65538:GOL65538 GYF65538:GYH65538 HIB65538:HID65538 HRX65538:HRZ65538 IBT65538:IBV65538 ILP65538:ILR65538 IVL65538:IVN65538 JFH65538:JFJ65538 JPD65538:JPF65538 JYZ65538:JZB65538 KIV65538:KIX65538 KSR65538:KST65538 LCN65538:LCP65538 LMJ65538:LML65538 LWF65538:LWH65538 MGB65538:MGD65538 MPX65538:MPZ65538 MZT65538:MZV65538 NJP65538:NJR65538 NTL65538:NTN65538 ODH65538:ODJ65538 OND65538:ONF65538 OWZ65538:OXB65538 PGV65538:PGX65538 PQR65538:PQT65538 QAN65538:QAP65538 QKJ65538:QKL65538 QUF65538:QUH65538 REB65538:RED65538 RNX65538:RNZ65538 RXT65538:RXV65538 SHP65538:SHR65538 SRL65538:SRN65538 TBH65538:TBJ65538 TLD65538:TLF65538 TUZ65538:TVB65538 UEV65538:UEX65538 UOR65538:UOT65538 UYN65538:UYP65538 VIJ65538:VIL65538 VSF65538:VSH65538 WCB65538:WCD65538 WLX65538:WLZ65538 WVT65538:WVV65538 G131075:L131075 JH131074:JJ131074 TD131074:TF131074 ACZ131074:ADB131074 AMV131074:AMX131074 AWR131074:AWT131074 BGN131074:BGP131074 BQJ131074:BQL131074 CAF131074:CAH131074 CKB131074:CKD131074 CTX131074:CTZ131074 DDT131074:DDV131074 DNP131074:DNR131074 DXL131074:DXN131074 EHH131074:EHJ131074 ERD131074:ERF131074 FAZ131074:FBB131074 FKV131074:FKX131074 FUR131074:FUT131074 GEN131074:GEP131074 GOJ131074:GOL131074 GYF131074:GYH131074 HIB131074:HID131074 HRX131074:HRZ131074 IBT131074:IBV131074 ILP131074:ILR131074 IVL131074:IVN131074 JFH131074:JFJ131074 JPD131074:JPF131074 JYZ131074:JZB131074 KIV131074:KIX131074 KSR131074:KST131074 LCN131074:LCP131074 LMJ131074:LML131074 LWF131074:LWH131074 MGB131074:MGD131074 MPX131074:MPZ131074 MZT131074:MZV131074 NJP131074:NJR131074 NTL131074:NTN131074 ODH131074:ODJ131074 OND131074:ONF131074 OWZ131074:OXB131074 PGV131074:PGX131074 PQR131074:PQT131074 QAN131074:QAP131074 QKJ131074:QKL131074 QUF131074:QUH131074 REB131074:RED131074 RNX131074:RNZ131074 RXT131074:RXV131074 SHP131074:SHR131074 SRL131074:SRN131074 TBH131074:TBJ131074 TLD131074:TLF131074 TUZ131074:TVB131074 UEV131074:UEX131074 UOR131074:UOT131074 UYN131074:UYP131074 VIJ131074:VIL131074 VSF131074:VSH131074 WCB131074:WCD131074 WLX131074:WLZ131074 WVT131074:WVV131074 G196611:L196611 JH196610:JJ196610 TD196610:TF196610 ACZ196610:ADB196610 AMV196610:AMX196610 AWR196610:AWT196610 BGN196610:BGP196610 BQJ196610:BQL196610 CAF196610:CAH196610 CKB196610:CKD196610 CTX196610:CTZ196610 DDT196610:DDV196610 DNP196610:DNR196610 DXL196610:DXN196610 EHH196610:EHJ196610 ERD196610:ERF196610 FAZ196610:FBB196610 FKV196610:FKX196610 FUR196610:FUT196610 GEN196610:GEP196610 GOJ196610:GOL196610 GYF196610:GYH196610 HIB196610:HID196610 HRX196610:HRZ196610 IBT196610:IBV196610 ILP196610:ILR196610 IVL196610:IVN196610 JFH196610:JFJ196610 JPD196610:JPF196610 JYZ196610:JZB196610 KIV196610:KIX196610 KSR196610:KST196610 LCN196610:LCP196610 LMJ196610:LML196610 LWF196610:LWH196610 MGB196610:MGD196610 MPX196610:MPZ196610 MZT196610:MZV196610 NJP196610:NJR196610 NTL196610:NTN196610 ODH196610:ODJ196610 OND196610:ONF196610 OWZ196610:OXB196610 PGV196610:PGX196610 PQR196610:PQT196610 QAN196610:QAP196610 QKJ196610:QKL196610 QUF196610:QUH196610 REB196610:RED196610 RNX196610:RNZ196610 RXT196610:RXV196610 SHP196610:SHR196610 SRL196610:SRN196610 TBH196610:TBJ196610 TLD196610:TLF196610 TUZ196610:TVB196610 UEV196610:UEX196610 UOR196610:UOT196610 UYN196610:UYP196610 VIJ196610:VIL196610 VSF196610:VSH196610 WCB196610:WCD196610 WLX196610:WLZ196610 WVT196610:WVV196610 G262147:L262147 JH262146:JJ262146 TD262146:TF262146 ACZ262146:ADB262146 AMV262146:AMX262146 AWR262146:AWT262146 BGN262146:BGP262146 BQJ262146:BQL262146 CAF262146:CAH262146 CKB262146:CKD262146 CTX262146:CTZ262146 DDT262146:DDV262146 DNP262146:DNR262146 DXL262146:DXN262146 EHH262146:EHJ262146 ERD262146:ERF262146 FAZ262146:FBB262146 FKV262146:FKX262146 FUR262146:FUT262146 GEN262146:GEP262146 GOJ262146:GOL262146 GYF262146:GYH262146 HIB262146:HID262146 HRX262146:HRZ262146 IBT262146:IBV262146 ILP262146:ILR262146 IVL262146:IVN262146 JFH262146:JFJ262146 JPD262146:JPF262146 JYZ262146:JZB262146 KIV262146:KIX262146 KSR262146:KST262146 LCN262146:LCP262146 LMJ262146:LML262146 LWF262146:LWH262146 MGB262146:MGD262146 MPX262146:MPZ262146 MZT262146:MZV262146 NJP262146:NJR262146 NTL262146:NTN262146 ODH262146:ODJ262146 OND262146:ONF262146 OWZ262146:OXB262146 PGV262146:PGX262146 PQR262146:PQT262146 QAN262146:QAP262146 QKJ262146:QKL262146 QUF262146:QUH262146 REB262146:RED262146 RNX262146:RNZ262146 RXT262146:RXV262146 SHP262146:SHR262146 SRL262146:SRN262146 TBH262146:TBJ262146 TLD262146:TLF262146 TUZ262146:TVB262146 UEV262146:UEX262146 UOR262146:UOT262146 UYN262146:UYP262146 VIJ262146:VIL262146 VSF262146:VSH262146 WCB262146:WCD262146 WLX262146:WLZ262146 WVT262146:WVV262146 G327683:L327683 JH327682:JJ327682 TD327682:TF327682 ACZ327682:ADB327682 AMV327682:AMX327682 AWR327682:AWT327682 BGN327682:BGP327682 BQJ327682:BQL327682 CAF327682:CAH327682 CKB327682:CKD327682 CTX327682:CTZ327682 DDT327682:DDV327682 DNP327682:DNR327682 DXL327682:DXN327682 EHH327682:EHJ327682 ERD327682:ERF327682 FAZ327682:FBB327682 FKV327682:FKX327682 FUR327682:FUT327682 GEN327682:GEP327682 GOJ327682:GOL327682 GYF327682:GYH327682 HIB327682:HID327682 HRX327682:HRZ327682 IBT327682:IBV327682 ILP327682:ILR327682 IVL327682:IVN327682 JFH327682:JFJ327682 JPD327682:JPF327682 JYZ327682:JZB327682 KIV327682:KIX327682 KSR327682:KST327682 LCN327682:LCP327682 LMJ327682:LML327682 LWF327682:LWH327682 MGB327682:MGD327682 MPX327682:MPZ327682 MZT327682:MZV327682 NJP327682:NJR327682 NTL327682:NTN327682 ODH327682:ODJ327682 OND327682:ONF327682 OWZ327682:OXB327682 PGV327682:PGX327682 PQR327682:PQT327682 QAN327682:QAP327682 QKJ327682:QKL327682 QUF327682:QUH327682 REB327682:RED327682 RNX327682:RNZ327682 RXT327682:RXV327682 SHP327682:SHR327682 SRL327682:SRN327682 TBH327682:TBJ327682 TLD327682:TLF327682 TUZ327682:TVB327682 UEV327682:UEX327682 UOR327682:UOT327682 UYN327682:UYP327682 VIJ327682:VIL327682 VSF327682:VSH327682 WCB327682:WCD327682 WLX327682:WLZ327682 WVT327682:WVV327682 G393219:L393219 JH393218:JJ393218 TD393218:TF393218 ACZ393218:ADB393218 AMV393218:AMX393218 AWR393218:AWT393218 BGN393218:BGP393218 BQJ393218:BQL393218 CAF393218:CAH393218 CKB393218:CKD393218 CTX393218:CTZ393218 DDT393218:DDV393218 DNP393218:DNR393218 DXL393218:DXN393218 EHH393218:EHJ393218 ERD393218:ERF393218 FAZ393218:FBB393218 FKV393218:FKX393218 FUR393218:FUT393218 GEN393218:GEP393218 GOJ393218:GOL393218 GYF393218:GYH393218 HIB393218:HID393218 HRX393218:HRZ393218 IBT393218:IBV393218 ILP393218:ILR393218 IVL393218:IVN393218 JFH393218:JFJ393218 JPD393218:JPF393218 JYZ393218:JZB393218 KIV393218:KIX393218 KSR393218:KST393218 LCN393218:LCP393218 LMJ393218:LML393218 LWF393218:LWH393218 MGB393218:MGD393218 MPX393218:MPZ393218 MZT393218:MZV393218 NJP393218:NJR393218 NTL393218:NTN393218 ODH393218:ODJ393218 OND393218:ONF393218 OWZ393218:OXB393218 PGV393218:PGX393218 PQR393218:PQT393218 QAN393218:QAP393218 QKJ393218:QKL393218 QUF393218:QUH393218 REB393218:RED393218 RNX393218:RNZ393218 RXT393218:RXV393218 SHP393218:SHR393218 SRL393218:SRN393218 TBH393218:TBJ393218 TLD393218:TLF393218 TUZ393218:TVB393218 UEV393218:UEX393218 UOR393218:UOT393218 UYN393218:UYP393218 VIJ393218:VIL393218 VSF393218:VSH393218 WCB393218:WCD393218 WLX393218:WLZ393218 WVT393218:WVV393218 G458755:L458755 JH458754:JJ458754 TD458754:TF458754 ACZ458754:ADB458754 AMV458754:AMX458754 AWR458754:AWT458754 BGN458754:BGP458754 BQJ458754:BQL458754 CAF458754:CAH458754 CKB458754:CKD458754 CTX458754:CTZ458754 DDT458754:DDV458754 DNP458754:DNR458754 DXL458754:DXN458754 EHH458754:EHJ458754 ERD458754:ERF458754 FAZ458754:FBB458754 FKV458754:FKX458754 FUR458754:FUT458754 GEN458754:GEP458754 GOJ458754:GOL458754 GYF458754:GYH458754 HIB458754:HID458754 HRX458754:HRZ458754 IBT458754:IBV458754 ILP458754:ILR458754 IVL458754:IVN458754 JFH458754:JFJ458754 JPD458754:JPF458754 JYZ458754:JZB458754 KIV458754:KIX458754 KSR458754:KST458754 LCN458754:LCP458754 LMJ458754:LML458754 LWF458754:LWH458754 MGB458754:MGD458754 MPX458754:MPZ458754 MZT458754:MZV458754 NJP458754:NJR458754 NTL458754:NTN458754 ODH458754:ODJ458754 OND458754:ONF458754 OWZ458754:OXB458754 PGV458754:PGX458754 PQR458754:PQT458754 QAN458754:QAP458754 QKJ458754:QKL458754 QUF458754:QUH458754 REB458754:RED458754 RNX458754:RNZ458754 RXT458754:RXV458754 SHP458754:SHR458754 SRL458754:SRN458754 TBH458754:TBJ458754 TLD458754:TLF458754 TUZ458754:TVB458754 UEV458754:UEX458754 UOR458754:UOT458754 UYN458754:UYP458754 VIJ458754:VIL458754 VSF458754:VSH458754 WCB458754:WCD458754 WLX458754:WLZ458754 WVT458754:WVV458754 G524291:L524291 JH524290:JJ524290 TD524290:TF524290 ACZ524290:ADB524290 AMV524290:AMX524290 AWR524290:AWT524290 BGN524290:BGP524290 BQJ524290:BQL524290 CAF524290:CAH524290 CKB524290:CKD524290 CTX524290:CTZ524290 DDT524290:DDV524290 DNP524290:DNR524290 DXL524290:DXN524290 EHH524290:EHJ524290 ERD524290:ERF524290 FAZ524290:FBB524290 FKV524290:FKX524290 FUR524290:FUT524290 GEN524290:GEP524290 GOJ524290:GOL524290 GYF524290:GYH524290 HIB524290:HID524290 HRX524290:HRZ524290 IBT524290:IBV524290 ILP524290:ILR524290 IVL524290:IVN524290 JFH524290:JFJ524290 JPD524290:JPF524290 JYZ524290:JZB524290 KIV524290:KIX524290 KSR524290:KST524290 LCN524290:LCP524290 LMJ524290:LML524290 LWF524290:LWH524290 MGB524290:MGD524290 MPX524290:MPZ524290 MZT524290:MZV524290 NJP524290:NJR524290 NTL524290:NTN524290 ODH524290:ODJ524290 OND524290:ONF524290 OWZ524290:OXB524290 PGV524290:PGX524290 PQR524290:PQT524290 QAN524290:QAP524290 QKJ524290:QKL524290 QUF524290:QUH524290 REB524290:RED524290 RNX524290:RNZ524290 RXT524290:RXV524290 SHP524290:SHR524290 SRL524290:SRN524290 TBH524290:TBJ524290 TLD524290:TLF524290 TUZ524290:TVB524290 UEV524290:UEX524290 UOR524290:UOT524290 UYN524290:UYP524290 VIJ524290:VIL524290 VSF524290:VSH524290 WCB524290:WCD524290 WLX524290:WLZ524290 WVT524290:WVV524290 G589827:L589827 JH589826:JJ589826 TD589826:TF589826 ACZ589826:ADB589826 AMV589826:AMX589826 AWR589826:AWT589826 BGN589826:BGP589826 BQJ589826:BQL589826 CAF589826:CAH589826 CKB589826:CKD589826 CTX589826:CTZ589826 DDT589826:DDV589826 DNP589826:DNR589826 DXL589826:DXN589826 EHH589826:EHJ589826 ERD589826:ERF589826 FAZ589826:FBB589826 FKV589826:FKX589826 FUR589826:FUT589826 GEN589826:GEP589826 GOJ589826:GOL589826 GYF589826:GYH589826 HIB589826:HID589826 HRX589826:HRZ589826 IBT589826:IBV589826 ILP589826:ILR589826 IVL589826:IVN589826 JFH589826:JFJ589826 JPD589826:JPF589826 JYZ589826:JZB589826 KIV589826:KIX589826 KSR589826:KST589826 LCN589826:LCP589826 LMJ589826:LML589826 LWF589826:LWH589826 MGB589826:MGD589826 MPX589826:MPZ589826 MZT589826:MZV589826 NJP589826:NJR589826 NTL589826:NTN589826 ODH589826:ODJ589826 OND589826:ONF589826 OWZ589826:OXB589826 PGV589826:PGX589826 PQR589826:PQT589826 QAN589826:QAP589826 QKJ589826:QKL589826 QUF589826:QUH589826 REB589826:RED589826 RNX589826:RNZ589826 RXT589826:RXV589826 SHP589826:SHR589826 SRL589826:SRN589826 TBH589826:TBJ589826 TLD589826:TLF589826 TUZ589826:TVB589826 UEV589826:UEX589826 UOR589826:UOT589826 UYN589826:UYP589826 VIJ589826:VIL589826 VSF589826:VSH589826 WCB589826:WCD589826 WLX589826:WLZ589826 WVT589826:WVV589826 G655363:L655363 JH655362:JJ655362 TD655362:TF655362 ACZ655362:ADB655362 AMV655362:AMX655362 AWR655362:AWT655362 BGN655362:BGP655362 BQJ655362:BQL655362 CAF655362:CAH655362 CKB655362:CKD655362 CTX655362:CTZ655362 DDT655362:DDV655362 DNP655362:DNR655362 DXL655362:DXN655362 EHH655362:EHJ655362 ERD655362:ERF655362 FAZ655362:FBB655362 FKV655362:FKX655362 FUR655362:FUT655362 GEN655362:GEP655362 GOJ655362:GOL655362 GYF655362:GYH655362 HIB655362:HID655362 HRX655362:HRZ655362 IBT655362:IBV655362 ILP655362:ILR655362 IVL655362:IVN655362 JFH655362:JFJ655362 JPD655362:JPF655362 JYZ655362:JZB655362 KIV655362:KIX655362 KSR655362:KST655362 LCN655362:LCP655362 LMJ655362:LML655362 LWF655362:LWH655362 MGB655362:MGD655362 MPX655362:MPZ655362 MZT655362:MZV655362 NJP655362:NJR655362 NTL655362:NTN655362 ODH655362:ODJ655362 OND655362:ONF655362 OWZ655362:OXB655362 PGV655362:PGX655362 PQR655362:PQT655362 QAN655362:QAP655362 QKJ655362:QKL655362 QUF655362:QUH655362 REB655362:RED655362 RNX655362:RNZ655362 RXT655362:RXV655362 SHP655362:SHR655362 SRL655362:SRN655362 TBH655362:TBJ655362 TLD655362:TLF655362 TUZ655362:TVB655362 UEV655362:UEX655362 UOR655362:UOT655362 UYN655362:UYP655362 VIJ655362:VIL655362 VSF655362:VSH655362 WCB655362:WCD655362 WLX655362:WLZ655362 WVT655362:WVV655362 G720899:L720899 JH720898:JJ720898 TD720898:TF720898 ACZ720898:ADB720898 AMV720898:AMX720898 AWR720898:AWT720898 BGN720898:BGP720898 BQJ720898:BQL720898 CAF720898:CAH720898 CKB720898:CKD720898 CTX720898:CTZ720898 DDT720898:DDV720898 DNP720898:DNR720898 DXL720898:DXN720898 EHH720898:EHJ720898 ERD720898:ERF720898 FAZ720898:FBB720898 FKV720898:FKX720898 FUR720898:FUT720898 GEN720898:GEP720898 GOJ720898:GOL720898 GYF720898:GYH720898 HIB720898:HID720898 HRX720898:HRZ720898 IBT720898:IBV720898 ILP720898:ILR720898 IVL720898:IVN720898 JFH720898:JFJ720898 JPD720898:JPF720898 JYZ720898:JZB720898 KIV720898:KIX720898 KSR720898:KST720898 LCN720898:LCP720898 LMJ720898:LML720898 LWF720898:LWH720898 MGB720898:MGD720898 MPX720898:MPZ720898 MZT720898:MZV720898 NJP720898:NJR720898 NTL720898:NTN720898 ODH720898:ODJ720898 OND720898:ONF720898 OWZ720898:OXB720898 PGV720898:PGX720898 PQR720898:PQT720898 QAN720898:QAP720898 QKJ720898:QKL720898 QUF720898:QUH720898 REB720898:RED720898 RNX720898:RNZ720898 RXT720898:RXV720898 SHP720898:SHR720898 SRL720898:SRN720898 TBH720898:TBJ720898 TLD720898:TLF720898 TUZ720898:TVB720898 UEV720898:UEX720898 UOR720898:UOT720898 UYN720898:UYP720898 VIJ720898:VIL720898 VSF720898:VSH720898 WCB720898:WCD720898 WLX720898:WLZ720898 WVT720898:WVV720898 G786435:L786435 JH786434:JJ786434 TD786434:TF786434 ACZ786434:ADB786434 AMV786434:AMX786434 AWR786434:AWT786434 BGN786434:BGP786434 BQJ786434:BQL786434 CAF786434:CAH786434 CKB786434:CKD786434 CTX786434:CTZ786434 DDT786434:DDV786434 DNP786434:DNR786434 DXL786434:DXN786434 EHH786434:EHJ786434 ERD786434:ERF786434 FAZ786434:FBB786434 FKV786434:FKX786434 FUR786434:FUT786434 GEN786434:GEP786434 GOJ786434:GOL786434 GYF786434:GYH786434 HIB786434:HID786434 HRX786434:HRZ786434 IBT786434:IBV786434 ILP786434:ILR786434 IVL786434:IVN786434 JFH786434:JFJ786434 JPD786434:JPF786434 JYZ786434:JZB786434 KIV786434:KIX786434 KSR786434:KST786434 LCN786434:LCP786434 LMJ786434:LML786434 LWF786434:LWH786434 MGB786434:MGD786434 MPX786434:MPZ786434 MZT786434:MZV786434 NJP786434:NJR786434 NTL786434:NTN786434 ODH786434:ODJ786434 OND786434:ONF786434 OWZ786434:OXB786434 PGV786434:PGX786434 PQR786434:PQT786434 QAN786434:QAP786434 QKJ786434:QKL786434 QUF786434:QUH786434 REB786434:RED786434 RNX786434:RNZ786434 RXT786434:RXV786434 SHP786434:SHR786434 SRL786434:SRN786434 TBH786434:TBJ786434 TLD786434:TLF786434 TUZ786434:TVB786434 UEV786434:UEX786434 UOR786434:UOT786434 UYN786434:UYP786434 VIJ786434:VIL786434 VSF786434:VSH786434 WCB786434:WCD786434 WLX786434:WLZ786434 WVT786434:WVV786434 G851971:L851971 JH851970:JJ851970 TD851970:TF851970 ACZ851970:ADB851970 AMV851970:AMX851970 AWR851970:AWT851970 BGN851970:BGP851970 BQJ851970:BQL851970 CAF851970:CAH851970 CKB851970:CKD851970 CTX851970:CTZ851970 DDT851970:DDV851970 DNP851970:DNR851970 DXL851970:DXN851970 EHH851970:EHJ851970 ERD851970:ERF851970 FAZ851970:FBB851970 FKV851970:FKX851970 FUR851970:FUT851970 GEN851970:GEP851970 GOJ851970:GOL851970 GYF851970:GYH851970 HIB851970:HID851970 HRX851970:HRZ851970 IBT851970:IBV851970 ILP851970:ILR851970 IVL851970:IVN851970 JFH851970:JFJ851970 JPD851970:JPF851970 JYZ851970:JZB851970 KIV851970:KIX851970 KSR851970:KST851970 LCN851970:LCP851970 LMJ851970:LML851970 LWF851970:LWH851970 MGB851970:MGD851970 MPX851970:MPZ851970 MZT851970:MZV851970 NJP851970:NJR851970 NTL851970:NTN851970 ODH851970:ODJ851970 OND851970:ONF851970 OWZ851970:OXB851970 PGV851970:PGX851970 PQR851970:PQT851970 QAN851970:QAP851970 QKJ851970:QKL851970 QUF851970:QUH851970 REB851970:RED851970 RNX851970:RNZ851970 RXT851970:RXV851970 SHP851970:SHR851970 SRL851970:SRN851970 TBH851970:TBJ851970 TLD851970:TLF851970 TUZ851970:TVB851970 UEV851970:UEX851970 UOR851970:UOT851970 UYN851970:UYP851970 VIJ851970:VIL851970 VSF851970:VSH851970 WCB851970:WCD851970 WLX851970:WLZ851970 WVT851970:WVV851970 G917507:L917507 JH917506:JJ917506 TD917506:TF917506 ACZ917506:ADB917506 AMV917506:AMX917506 AWR917506:AWT917506 BGN917506:BGP917506 BQJ917506:BQL917506 CAF917506:CAH917506 CKB917506:CKD917506 CTX917506:CTZ917506 DDT917506:DDV917506 DNP917506:DNR917506 DXL917506:DXN917506 EHH917506:EHJ917506 ERD917506:ERF917506 FAZ917506:FBB917506 FKV917506:FKX917506 FUR917506:FUT917506 GEN917506:GEP917506 GOJ917506:GOL917506 GYF917506:GYH917506 HIB917506:HID917506 HRX917506:HRZ917506 IBT917506:IBV917506 ILP917506:ILR917506 IVL917506:IVN917506 JFH917506:JFJ917506 JPD917506:JPF917506 JYZ917506:JZB917506 KIV917506:KIX917506 KSR917506:KST917506 LCN917506:LCP917506 LMJ917506:LML917506 LWF917506:LWH917506 MGB917506:MGD917506 MPX917506:MPZ917506 MZT917506:MZV917506 NJP917506:NJR917506 NTL917506:NTN917506 ODH917506:ODJ917506 OND917506:ONF917506 OWZ917506:OXB917506 PGV917506:PGX917506 PQR917506:PQT917506 QAN917506:QAP917506 QKJ917506:QKL917506 QUF917506:QUH917506 REB917506:RED917506 RNX917506:RNZ917506 RXT917506:RXV917506 SHP917506:SHR917506 SRL917506:SRN917506 TBH917506:TBJ917506 TLD917506:TLF917506 TUZ917506:TVB917506 UEV917506:UEX917506 UOR917506:UOT917506 UYN917506:UYP917506 VIJ917506:VIL917506 VSF917506:VSH917506 WCB917506:WCD917506 WLX917506:WLZ917506 WVT917506:WVV917506 G983043:L983043 JH983042:JJ983042 TD983042:TF983042 ACZ983042:ADB983042 AMV983042:AMX983042 AWR983042:AWT983042 BGN983042:BGP983042 BQJ983042:BQL983042 CAF983042:CAH983042 CKB983042:CKD983042 CTX983042:CTZ983042 DDT983042:DDV983042 DNP983042:DNR983042 DXL983042:DXN983042 EHH983042:EHJ983042 ERD983042:ERF983042 FAZ983042:FBB983042 FKV983042:FKX983042 FUR983042:FUT983042 GEN983042:GEP983042 GOJ983042:GOL983042 GYF983042:GYH983042 HIB983042:HID983042 HRX983042:HRZ983042 IBT983042:IBV983042 ILP983042:ILR983042 IVL983042:IVN983042 JFH983042:JFJ983042 JPD983042:JPF983042 JYZ983042:JZB983042 KIV983042:KIX983042 KSR983042:KST983042 LCN983042:LCP983042 LMJ983042:LML983042 LWF983042:LWH983042 MGB983042:MGD983042 MPX983042:MPZ983042 MZT983042:MZV983042 NJP983042:NJR983042 NTL983042:NTN983042 ODH983042:ODJ983042 OND983042:ONF983042 OWZ983042:OXB983042 PGV983042:PGX983042 PQR983042:PQT983042 QAN983042:QAP983042 QKJ983042:QKL983042 QUF983042:QUH983042 REB983042:RED983042 RNX983042:RNZ983042 RXT983042:RXV983042 SHP983042:SHR983042 SRL983042:SRN983042 TBH983042:TBJ983042 TLD983042:TLF983042 TUZ983042:TVB983042 UEV983042:UEX983042 UOR983042:UOT983042 UYN983042:UYP983042 VIJ983042:VIL983042 VSF983042:VSH983042 WCB983042:WCD983042 WLX983042:WLZ983042 G3:L4 M3:AD3" xr:uid="{1BDFD9E4-9C9A-4C82-AC81-1282062C21C2}"/>
    <dataValidation allowBlank="1" showInputMessage="1" showErrorMessage="1" prompt="Enter Location 2 for each time interval in column B, in this column under this heading" sqref="WVW983042:WVX983042 JK3:JL4 TG3:TH4 ADC3:ADD4 AMY3:AMZ4 AWU3:AWV4 BGQ3:BGR4 BQM3:BQN4 CAI3:CAJ4 CKE3:CKF4 CUA3:CUB4 DDW3:DDX4 DNS3:DNT4 DXO3:DXP4 EHK3:EHL4 ERG3:ERH4 FBC3:FBD4 FKY3:FKZ4 FUU3:FUV4 GEQ3:GER4 GOM3:GON4 GYI3:GYJ4 HIE3:HIF4 HSA3:HSB4 IBW3:IBX4 ILS3:ILT4 IVO3:IVP4 JFK3:JFL4 JPG3:JPH4 JZC3:JZD4 KIY3:KIZ4 KSU3:KSV4 LCQ3:LCR4 LMM3:LMN4 LWI3:LWJ4 MGE3:MGF4 MQA3:MQB4 MZW3:MZX4 NJS3:NJT4 NTO3:NTP4 ODK3:ODL4 ONG3:ONH4 OXC3:OXD4 PGY3:PGZ4 PQU3:PQV4 QAQ3:QAR4 QKM3:QKN4 QUI3:QUJ4 REE3:REF4 ROA3:ROB4 RXW3:RXX4 SHS3:SHT4 SRO3:SRP4 TBK3:TBL4 TLG3:TLH4 TVC3:TVD4 UEY3:UEZ4 UOU3:UOV4 UYQ3:UYR4 VIM3:VIN4 VSI3:VSJ4 WCE3:WCF4 WMA3:WMB4 WVW3:WVX4 M65539:N65539 JK65538:JL65538 TG65538:TH65538 ADC65538:ADD65538 AMY65538:AMZ65538 AWU65538:AWV65538 BGQ65538:BGR65538 BQM65538:BQN65538 CAI65538:CAJ65538 CKE65538:CKF65538 CUA65538:CUB65538 DDW65538:DDX65538 DNS65538:DNT65538 DXO65538:DXP65538 EHK65538:EHL65538 ERG65538:ERH65538 FBC65538:FBD65538 FKY65538:FKZ65538 FUU65538:FUV65538 GEQ65538:GER65538 GOM65538:GON65538 GYI65538:GYJ65538 HIE65538:HIF65538 HSA65538:HSB65538 IBW65538:IBX65538 ILS65538:ILT65538 IVO65538:IVP65538 JFK65538:JFL65538 JPG65538:JPH65538 JZC65538:JZD65538 KIY65538:KIZ65538 KSU65538:KSV65538 LCQ65538:LCR65538 LMM65538:LMN65538 LWI65538:LWJ65538 MGE65538:MGF65538 MQA65538:MQB65538 MZW65538:MZX65538 NJS65538:NJT65538 NTO65538:NTP65538 ODK65538:ODL65538 ONG65538:ONH65538 OXC65538:OXD65538 PGY65538:PGZ65538 PQU65538:PQV65538 QAQ65538:QAR65538 QKM65538:QKN65538 QUI65538:QUJ65538 REE65538:REF65538 ROA65538:ROB65538 RXW65538:RXX65538 SHS65538:SHT65538 SRO65538:SRP65538 TBK65538:TBL65538 TLG65538:TLH65538 TVC65538:TVD65538 UEY65538:UEZ65538 UOU65538:UOV65538 UYQ65538:UYR65538 VIM65538:VIN65538 VSI65538:VSJ65538 WCE65538:WCF65538 WMA65538:WMB65538 WVW65538:WVX65538 M131075:N131075 JK131074:JL131074 TG131074:TH131074 ADC131074:ADD131074 AMY131074:AMZ131074 AWU131074:AWV131074 BGQ131074:BGR131074 BQM131074:BQN131074 CAI131074:CAJ131074 CKE131074:CKF131074 CUA131074:CUB131074 DDW131074:DDX131074 DNS131074:DNT131074 DXO131074:DXP131074 EHK131074:EHL131074 ERG131074:ERH131074 FBC131074:FBD131074 FKY131074:FKZ131074 FUU131074:FUV131074 GEQ131074:GER131074 GOM131074:GON131074 GYI131074:GYJ131074 HIE131074:HIF131074 HSA131074:HSB131074 IBW131074:IBX131074 ILS131074:ILT131074 IVO131074:IVP131074 JFK131074:JFL131074 JPG131074:JPH131074 JZC131074:JZD131074 KIY131074:KIZ131074 KSU131074:KSV131074 LCQ131074:LCR131074 LMM131074:LMN131074 LWI131074:LWJ131074 MGE131074:MGF131074 MQA131074:MQB131074 MZW131074:MZX131074 NJS131074:NJT131074 NTO131074:NTP131074 ODK131074:ODL131074 ONG131074:ONH131074 OXC131074:OXD131074 PGY131074:PGZ131074 PQU131074:PQV131074 QAQ131074:QAR131074 QKM131074:QKN131074 QUI131074:QUJ131074 REE131074:REF131074 ROA131074:ROB131074 RXW131074:RXX131074 SHS131074:SHT131074 SRO131074:SRP131074 TBK131074:TBL131074 TLG131074:TLH131074 TVC131074:TVD131074 UEY131074:UEZ131074 UOU131074:UOV131074 UYQ131074:UYR131074 VIM131074:VIN131074 VSI131074:VSJ131074 WCE131074:WCF131074 WMA131074:WMB131074 WVW131074:WVX131074 M196611:N196611 JK196610:JL196610 TG196610:TH196610 ADC196610:ADD196610 AMY196610:AMZ196610 AWU196610:AWV196610 BGQ196610:BGR196610 BQM196610:BQN196610 CAI196610:CAJ196610 CKE196610:CKF196610 CUA196610:CUB196610 DDW196610:DDX196610 DNS196610:DNT196610 DXO196610:DXP196610 EHK196610:EHL196610 ERG196610:ERH196610 FBC196610:FBD196610 FKY196610:FKZ196610 FUU196610:FUV196610 GEQ196610:GER196610 GOM196610:GON196610 GYI196610:GYJ196610 HIE196610:HIF196610 HSA196610:HSB196610 IBW196610:IBX196610 ILS196610:ILT196610 IVO196610:IVP196610 JFK196610:JFL196610 JPG196610:JPH196610 JZC196610:JZD196610 KIY196610:KIZ196610 KSU196610:KSV196610 LCQ196610:LCR196610 LMM196610:LMN196610 LWI196610:LWJ196610 MGE196610:MGF196610 MQA196610:MQB196610 MZW196610:MZX196610 NJS196610:NJT196610 NTO196610:NTP196610 ODK196610:ODL196610 ONG196610:ONH196610 OXC196610:OXD196610 PGY196610:PGZ196610 PQU196610:PQV196610 QAQ196610:QAR196610 QKM196610:QKN196610 QUI196610:QUJ196610 REE196610:REF196610 ROA196610:ROB196610 RXW196610:RXX196610 SHS196610:SHT196610 SRO196610:SRP196610 TBK196610:TBL196610 TLG196610:TLH196610 TVC196610:TVD196610 UEY196610:UEZ196610 UOU196610:UOV196610 UYQ196610:UYR196610 VIM196610:VIN196610 VSI196610:VSJ196610 WCE196610:WCF196610 WMA196610:WMB196610 WVW196610:WVX196610 M262147:N262147 JK262146:JL262146 TG262146:TH262146 ADC262146:ADD262146 AMY262146:AMZ262146 AWU262146:AWV262146 BGQ262146:BGR262146 BQM262146:BQN262146 CAI262146:CAJ262146 CKE262146:CKF262146 CUA262146:CUB262146 DDW262146:DDX262146 DNS262146:DNT262146 DXO262146:DXP262146 EHK262146:EHL262146 ERG262146:ERH262146 FBC262146:FBD262146 FKY262146:FKZ262146 FUU262146:FUV262146 GEQ262146:GER262146 GOM262146:GON262146 GYI262146:GYJ262146 HIE262146:HIF262146 HSA262146:HSB262146 IBW262146:IBX262146 ILS262146:ILT262146 IVO262146:IVP262146 JFK262146:JFL262146 JPG262146:JPH262146 JZC262146:JZD262146 KIY262146:KIZ262146 KSU262146:KSV262146 LCQ262146:LCR262146 LMM262146:LMN262146 LWI262146:LWJ262146 MGE262146:MGF262146 MQA262146:MQB262146 MZW262146:MZX262146 NJS262146:NJT262146 NTO262146:NTP262146 ODK262146:ODL262146 ONG262146:ONH262146 OXC262146:OXD262146 PGY262146:PGZ262146 PQU262146:PQV262146 QAQ262146:QAR262146 QKM262146:QKN262146 QUI262146:QUJ262146 REE262146:REF262146 ROA262146:ROB262146 RXW262146:RXX262146 SHS262146:SHT262146 SRO262146:SRP262146 TBK262146:TBL262146 TLG262146:TLH262146 TVC262146:TVD262146 UEY262146:UEZ262146 UOU262146:UOV262146 UYQ262146:UYR262146 VIM262146:VIN262146 VSI262146:VSJ262146 WCE262146:WCF262146 WMA262146:WMB262146 WVW262146:WVX262146 M327683:N327683 JK327682:JL327682 TG327682:TH327682 ADC327682:ADD327682 AMY327682:AMZ327682 AWU327682:AWV327682 BGQ327682:BGR327682 BQM327682:BQN327682 CAI327682:CAJ327682 CKE327682:CKF327682 CUA327682:CUB327682 DDW327682:DDX327682 DNS327682:DNT327682 DXO327682:DXP327682 EHK327682:EHL327682 ERG327682:ERH327682 FBC327682:FBD327682 FKY327682:FKZ327682 FUU327682:FUV327682 GEQ327682:GER327682 GOM327682:GON327682 GYI327682:GYJ327682 HIE327682:HIF327682 HSA327682:HSB327682 IBW327682:IBX327682 ILS327682:ILT327682 IVO327682:IVP327682 JFK327682:JFL327682 JPG327682:JPH327682 JZC327682:JZD327682 KIY327682:KIZ327682 KSU327682:KSV327682 LCQ327682:LCR327682 LMM327682:LMN327682 LWI327682:LWJ327682 MGE327682:MGF327682 MQA327682:MQB327682 MZW327682:MZX327682 NJS327682:NJT327682 NTO327682:NTP327682 ODK327682:ODL327682 ONG327682:ONH327682 OXC327682:OXD327682 PGY327682:PGZ327682 PQU327682:PQV327682 QAQ327682:QAR327682 QKM327682:QKN327682 QUI327682:QUJ327682 REE327682:REF327682 ROA327682:ROB327682 RXW327682:RXX327682 SHS327682:SHT327682 SRO327682:SRP327682 TBK327682:TBL327682 TLG327682:TLH327682 TVC327682:TVD327682 UEY327682:UEZ327682 UOU327682:UOV327682 UYQ327682:UYR327682 VIM327682:VIN327682 VSI327682:VSJ327682 WCE327682:WCF327682 WMA327682:WMB327682 WVW327682:WVX327682 M393219:N393219 JK393218:JL393218 TG393218:TH393218 ADC393218:ADD393218 AMY393218:AMZ393218 AWU393218:AWV393218 BGQ393218:BGR393218 BQM393218:BQN393218 CAI393218:CAJ393218 CKE393218:CKF393218 CUA393218:CUB393218 DDW393218:DDX393218 DNS393218:DNT393218 DXO393218:DXP393218 EHK393218:EHL393218 ERG393218:ERH393218 FBC393218:FBD393218 FKY393218:FKZ393218 FUU393218:FUV393218 GEQ393218:GER393218 GOM393218:GON393218 GYI393218:GYJ393218 HIE393218:HIF393218 HSA393218:HSB393218 IBW393218:IBX393218 ILS393218:ILT393218 IVO393218:IVP393218 JFK393218:JFL393218 JPG393218:JPH393218 JZC393218:JZD393218 KIY393218:KIZ393218 KSU393218:KSV393218 LCQ393218:LCR393218 LMM393218:LMN393218 LWI393218:LWJ393218 MGE393218:MGF393218 MQA393218:MQB393218 MZW393218:MZX393218 NJS393218:NJT393218 NTO393218:NTP393218 ODK393218:ODL393218 ONG393218:ONH393218 OXC393218:OXD393218 PGY393218:PGZ393218 PQU393218:PQV393218 QAQ393218:QAR393218 QKM393218:QKN393218 QUI393218:QUJ393218 REE393218:REF393218 ROA393218:ROB393218 RXW393218:RXX393218 SHS393218:SHT393218 SRO393218:SRP393218 TBK393218:TBL393218 TLG393218:TLH393218 TVC393218:TVD393218 UEY393218:UEZ393218 UOU393218:UOV393218 UYQ393218:UYR393218 VIM393218:VIN393218 VSI393218:VSJ393218 WCE393218:WCF393218 WMA393218:WMB393218 WVW393218:WVX393218 M458755:N458755 JK458754:JL458754 TG458754:TH458754 ADC458754:ADD458754 AMY458754:AMZ458754 AWU458754:AWV458754 BGQ458754:BGR458754 BQM458754:BQN458754 CAI458754:CAJ458754 CKE458754:CKF458754 CUA458754:CUB458754 DDW458754:DDX458754 DNS458754:DNT458754 DXO458754:DXP458754 EHK458754:EHL458754 ERG458754:ERH458754 FBC458754:FBD458754 FKY458754:FKZ458754 FUU458754:FUV458754 GEQ458754:GER458754 GOM458754:GON458754 GYI458754:GYJ458754 HIE458754:HIF458754 HSA458754:HSB458754 IBW458754:IBX458754 ILS458754:ILT458754 IVO458754:IVP458754 JFK458754:JFL458754 JPG458754:JPH458754 JZC458754:JZD458754 KIY458754:KIZ458754 KSU458754:KSV458754 LCQ458754:LCR458754 LMM458754:LMN458754 LWI458754:LWJ458754 MGE458754:MGF458754 MQA458754:MQB458754 MZW458754:MZX458754 NJS458754:NJT458754 NTO458754:NTP458754 ODK458754:ODL458754 ONG458754:ONH458754 OXC458754:OXD458754 PGY458754:PGZ458754 PQU458754:PQV458754 QAQ458754:QAR458754 QKM458754:QKN458754 QUI458754:QUJ458754 REE458754:REF458754 ROA458754:ROB458754 RXW458754:RXX458754 SHS458754:SHT458754 SRO458754:SRP458754 TBK458754:TBL458754 TLG458754:TLH458754 TVC458754:TVD458754 UEY458754:UEZ458754 UOU458754:UOV458754 UYQ458754:UYR458754 VIM458754:VIN458754 VSI458754:VSJ458754 WCE458754:WCF458754 WMA458754:WMB458754 WVW458754:WVX458754 M524291:N524291 JK524290:JL524290 TG524290:TH524290 ADC524290:ADD524290 AMY524290:AMZ524290 AWU524290:AWV524290 BGQ524290:BGR524290 BQM524290:BQN524290 CAI524290:CAJ524290 CKE524290:CKF524290 CUA524290:CUB524290 DDW524290:DDX524290 DNS524290:DNT524290 DXO524290:DXP524290 EHK524290:EHL524290 ERG524290:ERH524290 FBC524290:FBD524290 FKY524290:FKZ524290 FUU524290:FUV524290 GEQ524290:GER524290 GOM524290:GON524290 GYI524290:GYJ524290 HIE524290:HIF524290 HSA524290:HSB524290 IBW524290:IBX524290 ILS524290:ILT524290 IVO524290:IVP524290 JFK524290:JFL524290 JPG524290:JPH524290 JZC524290:JZD524290 KIY524290:KIZ524290 KSU524290:KSV524290 LCQ524290:LCR524290 LMM524290:LMN524290 LWI524290:LWJ524290 MGE524290:MGF524290 MQA524290:MQB524290 MZW524290:MZX524290 NJS524290:NJT524290 NTO524290:NTP524290 ODK524290:ODL524290 ONG524290:ONH524290 OXC524290:OXD524290 PGY524290:PGZ524290 PQU524290:PQV524290 QAQ524290:QAR524290 QKM524290:QKN524290 QUI524290:QUJ524290 REE524290:REF524290 ROA524290:ROB524290 RXW524290:RXX524290 SHS524290:SHT524290 SRO524290:SRP524290 TBK524290:TBL524290 TLG524290:TLH524290 TVC524290:TVD524290 UEY524290:UEZ524290 UOU524290:UOV524290 UYQ524290:UYR524290 VIM524290:VIN524290 VSI524290:VSJ524290 WCE524290:WCF524290 WMA524290:WMB524290 WVW524290:WVX524290 M589827:N589827 JK589826:JL589826 TG589826:TH589826 ADC589826:ADD589826 AMY589826:AMZ589826 AWU589826:AWV589826 BGQ589826:BGR589826 BQM589826:BQN589826 CAI589826:CAJ589826 CKE589826:CKF589826 CUA589826:CUB589826 DDW589826:DDX589826 DNS589826:DNT589826 DXO589826:DXP589826 EHK589826:EHL589826 ERG589826:ERH589826 FBC589826:FBD589826 FKY589826:FKZ589826 FUU589826:FUV589826 GEQ589826:GER589826 GOM589826:GON589826 GYI589826:GYJ589826 HIE589826:HIF589826 HSA589826:HSB589826 IBW589826:IBX589826 ILS589826:ILT589826 IVO589826:IVP589826 JFK589826:JFL589826 JPG589826:JPH589826 JZC589826:JZD589826 KIY589826:KIZ589826 KSU589826:KSV589826 LCQ589826:LCR589826 LMM589826:LMN589826 LWI589826:LWJ589826 MGE589826:MGF589826 MQA589826:MQB589826 MZW589826:MZX589826 NJS589826:NJT589826 NTO589826:NTP589826 ODK589826:ODL589826 ONG589826:ONH589826 OXC589826:OXD589826 PGY589826:PGZ589826 PQU589826:PQV589826 QAQ589826:QAR589826 QKM589826:QKN589826 QUI589826:QUJ589826 REE589826:REF589826 ROA589826:ROB589826 RXW589826:RXX589826 SHS589826:SHT589826 SRO589826:SRP589826 TBK589826:TBL589826 TLG589826:TLH589826 TVC589826:TVD589826 UEY589826:UEZ589826 UOU589826:UOV589826 UYQ589826:UYR589826 VIM589826:VIN589826 VSI589826:VSJ589826 WCE589826:WCF589826 WMA589826:WMB589826 WVW589826:WVX589826 M655363:N655363 JK655362:JL655362 TG655362:TH655362 ADC655362:ADD655362 AMY655362:AMZ655362 AWU655362:AWV655362 BGQ655362:BGR655362 BQM655362:BQN655362 CAI655362:CAJ655362 CKE655362:CKF655362 CUA655362:CUB655362 DDW655362:DDX655362 DNS655362:DNT655362 DXO655362:DXP655362 EHK655362:EHL655362 ERG655362:ERH655362 FBC655362:FBD655362 FKY655362:FKZ655362 FUU655362:FUV655362 GEQ655362:GER655362 GOM655362:GON655362 GYI655362:GYJ655362 HIE655362:HIF655362 HSA655362:HSB655362 IBW655362:IBX655362 ILS655362:ILT655362 IVO655362:IVP655362 JFK655362:JFL655362 JPG655362:JPH655362 JZC655362:JZD655362 KIY655362:KIZ655362 KSU655362:KSV655362 LCQ655362:LCR655362 LMM655362:LMN655362 LWI655362:LWJ655362 MGE655362:MGF655362 MQA655362:MQB655362 MZW655362:MZX655362 NJS655362:NJT655362 NTO655362:NTP655362 ODK655362:ODL655362 ONG655362:ONH655362 OXC655362:OXD655362 PGY655362:PGZ655362 PQU655362:PQV655362 QAQ655362:QAR655362 QKM655362:QKN655362 QUI655362:QUJ655362 REE655362:REF655362 ROA655362:ROB655362 RXW655362:RXX655362 SHS655362:SHT655362 SRO655362:SRP655362 TBK655362:TBL655362 TLG655362:TLH655362 TVC655362:TVD655362 UEY655362:UEZ655362 UOU655362:UOV655362 UYQ655362:UYR655362 VIM655362:VIN655362 VSI655362:VSJ655362 WCE655362:WCF655362 WMA655362:WMB655362 WVW655362:WVX655362 M720899:N720899 JK720898:JL720898 TG720898:TH720898 ADC720898:ADD720898 AMY720898:AMZ720898 AWU720898:AWV720898 BGQ720898:BGR720898 BQM720898:BQN720898 CAI720898:CAJ720898 CKE720898:CKF720898 CUA720898:CUB720898 DDW720898:DDX720898 DNS720898:DNT720898 DXO720898:DXP720898 EHK720898:EHL720898 ERG720898:ERH720898 FBC720898:FBD720898 FKY720898:FKZ720898 FUU720898:FUV720898 GEQ720898:GER720898 GOM720898:GON720898 GYI720898:GYJ720898 HIE720898:HIF720898 HSA720898:HSB720898 IBW720898:IBX720898 ILS720898:ILT720898 IVO720898:IVP720898 JFK720898:JFL720898 JPG720898:JPH720898 JZC720898:JZD720898 KIY720898:KIZ720898 KSU720898:KSV720898 LCQ720898:LCR720898 LMM720898:LMN720898 LWI720898:LWJ720898 MGE720898:MGF720898 MQA720898:MQB720898 MZW720898:MZX720898 NJS720898:NJT720898 NTO720898:NTP720898 ODK720898:ODL720898 ONG720898:ONH720898 OXC720898:OXD720898 PGY720898:PGZ720898 PQU720898:PQV720898 QAQ720898:QAR720898 QKM720898:QKN720898 QUI720898:QUJ720898 REE720898:REF720898 ROA720898:ROB720898 RXW720898:RXX720898 SHS720898:SHT720898 SRO720898:SRP720898 TBK720898:TBL720898 TLG720898:TLH720898 TVC720898:TVD720898 UEY720898:UEZ720898 UOU720898:UOV720898 UYQ720898:UYR720898 VIM720898:VIN720898 VSI720898:VSJ720898 WCE720898:WCF720898 WMA720898:WMB720898 WVW720898:WVX720898 M786435:N786435 JK786434:JL786434 TG786434:TH786434 ADC786434:ADD786434 AMY786434:AMZ786434 AWU786434:AWV786434 BGQ786434:BGR786434 BQM786434:BQN786434 CAI786434:CAJ786434 CKE786434:CKF786434 CUA786434:CUB786434 DDW786434:DDX786434 DNS786434:DNT786434 DXO786434:DXP786434 EHK786434:EHL786434 ERG786434:ERH786434 FBC786434:FBD786434 FKY786434:FKZ786434 FUU786434:FUV786434 GEQ786434:GER786434 GOM786434:GON786434 GYI786434:GYJ786434 HIE786434:HIF786434 HSA786434:HSB786434 IBW786434:IBX786434 ILS786434:ILT786434 IVO786434:IVP786434 JFK786434:JFL786434 JPG786434:JPH786434 JZC786434:JZD786434 KIY786434:KIZ786434 KSU786434:KSV786434 LCQ786434:LCR786434 LMM786434:LMN786434 LWI786434:LWJ786434 MGE786434:MGF786434 MQA786434:MQB786434 MZW786434:MZX786434 NJS786434:NJT786434 NTO786434:NTP786434 ODK786434:ODL786434 ONG786434:ONH786434 OXC786434:OXD786434 PGY786434:PGZ786434 PQU786434:PQV786434 QAQ786434:QAR786434 QKM786434:QKN786434 QUI786434:QUJ786434 REE786434:REF786434 ROA786434:ROB786434 RXW786434:RXX786434 SHS786434:SHT786434 SRO786434:SRP786434 TBK786434:TBL786434 TLG786434:TLH786434 TVC786434:TVD786434 UEY786434:UEZ786434 UOU786434:UOV786434 UYQ786434:UYR786434 VIM786434:VIN786434 VSI786434:VSJ786434 WCE786434:WCF786434 WMA786434:WMB786434 WVW786434:WVX786434 M851971:N851971 JK851970:JL851970 TG851970:TH851970 ADC851970:ADD851970 AMY851970:AMZ851970 AWU851970:AWV851970 BGQ851970:BGR851970 BQM851970:BQN851970 CAI851970:CAJ851970 CKE851970:CKF851970 CUA851970:CUB851970 DDW851970:DDX851970 DNS851970:DNT851970 DXO851970:DXP851970 EHK851970:EHL851970 ERG851970:ERH851970 FBC851970:FBD851970 FKY851970:FKZ851970 FUU851970:FUV851970 GEQ851970:GER851970 GOM851970:GON851970 GYI851970:GYJ851970 HIE851970:HIF851970 HSA851970:HSB851970 IBW851970:IBX851970 ILS851970:ILT851970 IVO851970:IVP851970 JFK851970:JFL851970 JPG851970:JPH851970 JZC851970:JZD851970 KIY851970:KIZ851970 KSU851970:KSV851970 LCQ851970:LCR851970 LMM851970:LMN851970 LWI851970:LWJ851970 MGE851970:MGF851970 MQA851970:MQB851970 MZW851970:MZX851970 NJS851970:NJT851970 NTO851970:NTP851970 ODK851970:ODL851970 ONG851970:ONH851970 OXC851970:OXD851970 PGY851970:PGZ851970 PQU851970:PQV851970 QAQ851970:QAR851970 QKM851970:QKN851970 QUI851970:QUJ851970 REE851970:REF851970 ROA851970:ROB851970 RXW851970:RXX851970 SHS851970:SHT851970 SRO851970:SRP851970 TBK851970:TBL851970 TLG851970:TLH851970 TVC851970:TVD851970 UEY851970:UEZ851970 UOU851970:UOV851970 UYQ851970:UYR851970 VIM851970:VIN851970 VSI851970:VSJ851970 WCE851970:WCF851970 WMA851970:WMB851970 WVW851970:WVX851970 M917507:N917507 JK917506:JL917506 TG917506:TH917506 ADC917506:ADD917506 AMY917506:AMZ917506 AWU917506:AWV917506 BGQ917506:BGR917506 BQM917506:BQN917506 CAI917506:CAJ917506 CKE917506:CKF917506 CUA917506:CUB917506 DDW917506:DDX917506 DNS917506:DNT917506 DXO917506:DXP917506 EHK917506:EHL917506 ERG917506:ERH917506 FBC917506:FBD917506 FKY917506:FKZ917506 FUU917506:FUV917506 GEQ917506:GER917506 GOM917506:GON917506 GYI917506:GYJ917506 HIE917506:HIF917506 HSA917506:HSB917506 IBW917506:IBX917506 ILS917506:ILT917506 IVO917506:IVP917506 JFK917506:JFL917506 JPG917506:JPH917506 JZC917506:JZD917506 KIY917506:KIZ917506 KSU917506:KSV917506 LCQ917506:LCR917506 LMM917506:LMN917506 LWI917506:LWJ917506 MGE917506:MGF917506 MQA917506:MQB917506 MZW917506:MZX917506 NJS917506:NJT917506 NTO917506:NTP917506 ODK917506:ODL917506 ONG917506:ONH917506 OXC917506:OXD917506 PGY917506:PGZ917506 PQU917506:PQV917506 QAQ917506:QAR917506 QKM917506:QKN917506 QUI917506:QUJ917506 REE917506:REF917506 ROA917506:ROB917506 RXW917506:RXX917506 SHS917506:SHT917506 SRO917506:SRP917506 TBK917506:TBL917506 TLG917506:TLH917506 TVC917506:TVD917506 UEY917506:UEZ917506 UOU917506:UOV917506 UYQ917506:UYR917506 VIM917506:VIN917506 VSI917506:VSJ917506 WCE917506:WCF917506 WMA917506:WMB917506 WVW917506:WVX917506 M983043:N983043 JK983042:JL983042 TG983042:TH983042 ADC983042:ADD983042 AMY983042:AMZ983042 AWU983042:AWV983042 BGQ983042:BGR983042 BQM983042:BQN983042 CAI983042:CAJ983042 CKE983042:CKF983042 CUA983042:CUB983042 DDW983042:DDX983042 DNS983042:DNT983042 DXO983042:DXP983042 EHK983042:EHL983042 ERG983042:ERH983042 FBC983042:FBD983042 FKY983042:FKZ983042 FUU983042:FUV983042 GEQ983042:GER983042 GOM983042:GON983042 GYI983042:GYJ983042 HIE983042:HIF983042 HSA983042:HSB983042 IBW983042:IBX983042 ILS983042:ILT983042 IVO983042:IVP983042 JFK983042:JFL983042 JPG983042:JPH983042 JZC983042:JZD983042 KIY983042:KIZ983042 KSU983042:KSV983042 LCQ983042:LCR983042 LMM983042:LMN983042 LWI983042:LWJ983042 MGE983042:MGF983042 MQA983042:MQB983042 MZW983042:MZX983042 NJS983042:NJT983042 NTO983042:NTP983042 ODK983042:ODL983042 ONG983042:ONH983042 OXC983042:OXD983042 PGY983042:PGZ983042 PQU983042:PQV983042 QAQ983042:QAR983042 QKM983042:QKN983042 QUI983042:QUJ983042 REE983042:REF983042 ROA983042:ROB983042 RXW983042:RXX983042 SHS983042:SHT983042 SRO983042:SRP983042 TBK983042:TBL983042 TLG983042:TLH983042 TVC983042:TVD983042 UEY983042:UEZ983042 UOU983042:UOV983042 UYQ983042:UYR983042 VIM983042:VIN983042 VSI983042:VSJ983042 WCE983042:WCF983042 WMA983042:WMB983042 M4:N4" xr:uid="{D09026AB-0788-49FD-804F-8F544313360E}"/>
    <dataValidation allowBlank="1" showInputMessage="1" showErrorMessage="1" prompt="Enter Location 3 for each time interval in column B, in this column under this heading" sqref="WVY983042 JM3:JM4 TI3:TI4 ADE3:ADE4 ANA3:ANA4 AWW3:AWW4 BGS3:BGS4 BQO3:BQO4 CAK3:CAK4 CKG3:CKG4 CUC3:CUC4 DDY3:DDY4 DNU3:DNU4 DXQ3:DXQ4 EHM3:EHM4 ERI3:ERI4 FBE3:FBE4 FLA3:FLA4 FUW3:FUW4 GES3:GES4 GOO3:GOO4 GYK3:GYK4 HIG3:HIG4 HSC3:HSC4 IBY3:IBY4 ILU3:ILU4 IVQ3:IVQ4 JFM3:JFM4 JPI3:JPI4 JZE3:JZE4 KJA3:KJA4 KSW3:KSW4 LCS3:LCS4 LMO3:LMO4 LWK3:LWK4 MGG3:MGG4 MQC3:MQC4 MZY3:MZY4 NJU3:NJU4 NTQ3:NTQ4 ODM3:ODM4 ONI3:ONI4 OXE3:OXE4 PHA3:PHA4 PQW3:PQW4 QAS3:QAS4 QKO3:QKO4 QUK3:QUK4 REG3:REG4 ROC3:ROC4 RXY3:RXY4 SHU3:SHU4 SRQ3:SRQ4 TBM3:TBM4 TLI3:TLI4 TVE3:TVE4 UFA3:UFA4 UOW3:UOW4 UYS3:UYS4 VIO3:VIO4 VSK3:VSK4 WCG3:WCG4 WMC3:WMC4 WVY3:WVY4 O65539:P65539 JM65538 TI65538 ADE65538 ANA65538 AWW65538 BGS65538 BQO65538 CAK65538 CKG65538 CUC65538 DDY65538 DNU65538 DXQ65538 EHM65538 ERI65538 FBE65538 FLA65538 FUW65538 GES65538 GOO65538 GYK65538 HIG65538 HSC65538 IBY65538 ILU65538 IVQ65538 JFM65538 JPI65538 JZE65538 KJA65538 KSW65538 LCS65538 LMO65538 LWK65538 MGG65538 MQC65538 MZY65538 NJU65538 NTQ65538 ODM65538 ONI65538 OXE65538 PHA65538 PQW65538 QAS65538 QKO65538 QUK65538 REG65538 ROC65538 RXY65538 SHU65538 SRQ65538 TBM65538 TLI65538 TVE65538 UFA65538 UOW65538 UYS65538 VIO65538 VSK65538 WCG65538 WMC65538 WVY65538 O131075:P131075 JM131074 TI131074 ADE131074 ANA131074 AWW131074 BGS131074 BQO131074 CAK131074 CKG131074 CUC131074 DDY131074 DNU131074 DXQ131074 EHM131074 ERI131074 FBE131074 FLA131074 FUW131074 GES131074 GOO131074 GYK131074 HIG131074 HSC131074 IBY131074 ILU131074 IVQ131074 JFM131074 JPI131074 JZE131074 KJA131074 KSW131074 LCS131074 LMO131074 LWK131074 MGG131074 MQC131074 MZY131074 NJU131074 NTQ131074 ODM131074 ONI131074 OXE131074 PHA131074 PQW131074 QAS131074 QKO131074 QUK131074 REG131074 ROC131074 RXY131074 SHU131074 SRQ131074 TBM131074 TLI131074 TVE131074 UFA131074 UOW131074 UYS131074 VIO131074 VSK131074 WCG131074 WMC131074 WVY131074 O196611:P196611 JM196610 TI196610 ADE196610 ANA196610 AWW196610 BGS196610 BQO196610 CAK196610 CKG196610 CUC196610 DDY196610 DNU196610 DXQ196610 EHM196610 ERI196610 FBE196610 FLA196610 FUW196610 GES196610 GOO196610 GYK196610 HIG196610 HSC196610 IBY196610 ILU196610 IVQ196610 JFM196610 JPI196610 JZE196610 KJA196610 KSW196610 LCS196610 LMO196610 LWK196610 MGG196610 MQC196610 MZY196610 NJU196610 NTQ196610 ODM196610 ONI196610 OXE196610 PHA196610 PQW196610 QAS196610 QKO196610 QUK196610 REG196610 ROC196610 RXY196610 SHU196610 SRQ196610 TBM196610 TLI196610 TVE196610 UFA196610 UOW196610 UYS196610 VIO196610 VSK196610 WCG196610 WMC196610 WVY196610 O262147:P262147 JM262146 TI262146 ADE262146 ANA262146 AWW262146 BGS262146 BQO262146 CAK262146 CKG262146 CUC262146 DDY262146 DNU262146 DXQ262146 EHM262146 ERI262146 FBE262146 FLA262146 FUW262146 GES262146 GOO262146 GYK262146 HIG262146 HSC262146 IBY262146 ILU262146 IVQ262146 JFM262146 JPI262146 JZE262146 KJA262146 KSW262146 LCS262146 LMO262146 LWK262146 MGG262146 MQC262146 MZY262146 NJU262146 NTQ262146 ODM262146 ONI262146 OXE262146 PHA262146 PQW262146 QAS262146 QKO262146 QUK262146 REG262146 ROC262146 RXY262146 SHU262146 SRQ262146 TBM262146 TLI262146 TVE262146 UFA262146 UOW262146 UYS262146 VIO262146 VSK262146 WCG262146 WMC262146 WVY262146 O327683:P327683 JM327682 TI327682 ADE327682 ANA327682 AWW327682 BGS327682 BQO327682 CAK327682 CKG327682 CUC327682 DDY327682 DNU327682 DXQ327682 EHM327682 ERI327682 FBE327682 FLA327682 FUW327682 GES327682 GOO327682 GYK327682 HIG327682 HSC327682 IBY327682 ILU327682 IVQ327682 JFM327682 JPI327682 JZE327682 KJA327682 KSW327682 LCS327682 LMO327682 LWK327682 MGG327682 MQC327682 MZY327682 NJU327682 NTQ327682 ODM327682 ONI327682 OXE327682 PHA327682 PQW327682 QAS327682 QKO327682 QUK327682 REG327682 ROC327682 RXY327682 SHU327682 SRQ327682 TBM327682 TLI327682 TVE327682 UFA327682 UOW327682 UYS327682 VIO327682 VSK327682 WCG327682 WMC327682 WVY327682 O393219:P393219 JM393218 TI393218 ADE393218 ANA393218 AWW393218 BGS393218 BQO393218 CAK393218 CKG393218 CUC393218 DDY393218 DNU393218 DXQ393218 EHM393218 ERI393218 FBE393218 FLA393218 FUW393218 GES393218 GOO393218 GYK393218 HIG393218 HSC393218 IBY393218 ILU393218 IVQ393218 JFM393218 JPI393218 JZE393218 KJA393218 KSW393218 LCS393218 LMO393218 LWK393218 MGG393218 MQC393218 MZY393218 NJU393218 NTQ393218 ODM393218 ONI393218 OXE393218 PHA393218 PQW393218 QAS393218 QKO393218 QUK393218 REG393218 ROC393218 RXY393218 SHU393218 SRQ393218 TBM393218 TLI393218 TVE393218 UFA393218 UOW393218 UYS393218 VIO393218 VSK393218 WCG393218 WMC393218 WVY393218 O458755:P458755 JM458754 TI458754 ADE458754 ANA458754 AWW458754 BGS458754 BQO458754 CAK458754 CKG458754 CUC458754 DDY458754 DNU458754 DXQ458754 EHM458754 ERI458754 FBE458754 FLA458754 FUW458754 GES458754 GOO458754 GYK458754 HIG458754 HSC458754 IBY458754 ILU458754 IVQ458754 JFM458754 JPI458754 JZE458754 KJA458754 KSW458754 LCS458754 LMO458754 LWK458754 MGG458754 MQC458754 MZY458754 NJU458754 NTQ458754 ODM458754 ONI458754 OXE458754 PHA458754 PQW458754 QAS458754 QKO458754 QUK458754 REG458754 ROC458754 RXY458754 SHU458754 SRQ458754 TBM458754 TLI458754 TVE458754 UFA458754 UOW458754 UYS458754 VIO458754 VSK458754 WCG458754 WMC458754 WVY458754 O524291:P524291 JM524290 TI524290 ADE524290 ANA524290 AWW524290 BGS524290 BQO524290 CAK524290 CKG524290 CUC524290 DDY524290 DNU524290 DXQ524290 EHM524290 ERI524290 FBE524290 FLA524290 FUW524290 GES524290 GOO524290 GYK524290 HIG524290 HSC524290 IBY524290 ILU524290 IVQ524290 JFM524290 JPI524290 JZE524290 KJA524290 KSW524290 LCS524290 LMO524290 LWK524290 MGG524290 MQC524290 MZY524290 NJU524290 NTQ524290 ODM524290 ONI524290 OXE524290 PHA524290 PQW524290 QAS524290 QKO524290 QUK524290 REG524290 ROC524290 RXY524290 SHU524290 SRQ524290 TBM524290 TLI524290 TVE524290 UFA524290 UOW524290 UYS524290 VIO524290 VSK524290 WCG524290 WMC524290 WVY524290 O589827:P589827 JM589826 TI589826 ADE589826 ANA589826 AWW589826 BGS589826 BQO589826 CAK589826 CKG589826 CUC589826 DDY589826 DNU589826 DXQ589826 EHM589826 ERI589826 FBE589826 FLA589826 FUW589826 GES589826 GOO589826 GYK589826 HIG589826 HSC589826 IBY589826 ILU589826 IVQ589826 JFM589826 JPI589826 JZE589826 KJA589826 KSW589826 LCS589826 LMO589826 LWK589826 MGG589826 MQC589826 MZY589826 NJU589826 NTQ589826 ODM589826 ONI589826 OXE589826 PHA589826 PQW589826 QAS589826 QKO589826 QUK589826 REG589826 ROC589826 RXY589826 SHU589826 SRQ589826 TBM589826 TLI589826 TVE589826 UFA589826 UOW589826 UYS589826 VIO589826 VSK589826 WCG589826 WMC589826 WVY589826 O655363:P655363 JM655362 TI655362 ADE655362 ANA655362 AWW655362 BGS655362 BQO655362 CAK655362 CKG655362 CUC655362 DDY655362 DNU655362 DXQ655362 EHM655362 ERI655362 FBE655362 FLA655362 FUW655362 GES655362 GOO655362 GYK655362 HIG655362 HSC655362 IBY655362 ILU655362 IVQ655362 JFM655362 JPI655362 JZE655362 KJA655362 KSW655362 LCS655362 LMO655362 LWK655362 MGG655362 MQC655362 MZY655362 NJU655362 NTQ655362 ODM655362 ONI655362 OXE655362 PHA655362 PQW655362 QAS655362 QKO655362 QUK655362 REG655362 ROC655362 RXY655362 SHU655362 SRQ655362 TBM655362 TLI655362 TVE655362 UFA655362 UOW655362 UYS655362 VIO655362 VSK655362 WCG655362 WMC655362 WVY655362 O720899:P720899 JM720898 TI720898 ADE720898 ANA720898 AWW720898 BGS720898 BQO720898 CAK720898 CKG720898 CUC720898 DDY720898 DNU720898 DXQ720898 EHM720898 ERI720898 FBE720898 FLA720898 FUW720898 GES720898 GOO720898 GYK720898 HIG720898 HSC720898 IBY720898 ILU720898 IVQ720898 JFM720898 JPI720898 JZE720898 KJA720898 KSW720898 LCS720898 LMO720898 LWK720898 MGG720898 MQC720898 MZY720898 NJU720898 NTQ720898 ODM720898 ONI720898 OXE720898 PHA720898 PQW720898 QAS720898 QKO720898 QUK720898 REG720898 ROC720898 RXY720898 SHU720898 SRQ720898 TBM720898 TLI720898 TVE720898 UFA720898 UOW720898 UYS720898 VIO720898 VSK720898 WCG720898 WMC720898 WVY720898 O786435:P786435 JM786434 TI786434 ADE786434 ANA786434 AWW786434 BGS786434 BQO786434 CAK786434 CKG786434 CUC786434 DDY786434 DNU786434 DXQ786434 EHM786434 ERI786434 FBE786434 FLA786434 FUW786434 GES786434 GOO786434 GYK786434 HIG786434 HSC786434 IBY786434 ILU786434 IVQ786434 JFM786434 JPI786434 JZE786434 KJA786434 KSW786434 LCS786434 LMO786434 LWK786434 MGG786434 MQC786434 MZY786434 NJU786434 NTQ786434 ODM786434 ONI786434 OXE786434 PHA786434 PQW786434 QAS786434 QKO786434 QUK786434 REG786434 ROC786434 RXY786434 SHU786434 SRQ786434 TBM786434 TLI786434 TVE786434 UFA786434 UOW786434 UYS786434 VIO786434 VSK786434 WCG786434 WMC786434 WVY786434 O851971:P851971 JM851970 TI851970 ADE851970 ANA851970 AWW851970 BGS851970 BQO851970 CAK851970 CKG851970 CUC851970 DDY851970 DNU851970 DXQ851970 EHM851970 ERI851970 FBE851970 FLA851970 FUW851970 GES851970 GOO851970 GYK851970 HIG851970 HSC851970 IBY851970 ILU851970 IVQ851970 JFM851970 JPI851970 JZE851970 KJA851970 KSW851970 LCS851970 LMO851970 LWK851970 MGG851970 MQC851970 MZY851970 NJU851970 NTQ851970 ODM851970 ONI851970 OXE851970 PHA851970 PQW851970 QAS851970 QKO851970 QUK851970 REG851970 ROC851970 RXY851970 SHU851970 SRQ851970 TBM851970 TLI851970 TVE851970 UFA851970 UOW851970 UYS851970 VIO851970 VSK851970 WCG851970 WMC851970 WVY851970 O917507:P917507 JM917506 TI917506 ADE917506 ANA917506 AWW917506 BGS917506 BQO917506 CAK917506 CKG917506 CUC917506 DDY917506 DNU917506 DXQ917506 EHM917506 ERI917506 FBE917506 FLA917506 FUW917506 GES917506 GOO917506 GYK917506 HIG917506 HSC917506 IBY917506 ILU917506 IVQ917506 JFM917506 JPI917506 JZE917506 KJA917506 KSW917506 LCS917506 LMO917506 LWK917506 MGG917506 MQC917506 MZY917506 NJU917506 NTQ917506 ODM917506 ONI917506 OXE917506 PHA917506 PQW917506 QAS917506 QKO917506 QUK917506 REG917506 ROC917506 RXY917506 SHU917506 SRQ917506 TBM917506 TLI917506 TVE917506 UFA917506 UOW917506 UYS917506 VIO917506 VSK917506 WCG917506 WMC917506 WVY917506 O983043:P983043 JM983042 TI983042 ADE983042 ANA983042 AWW983042 BGS983042 BQO983042 CAK983042 CKG983042 CUC983042 DDY983042 DNU983042 DXQ983042 EHM983042 ERI983042 FBE983042 FLA983042 FUW983042 GES983042 GOO983042 GYK983042 HIG983042 HSC983042 IBY983042 ILU983042 IVQ983042 JFM983042 JPI983042 JZE983042 KJA983042 KSW983042 LCS983042 LMO983042 LWK983042 MGG983042 MQC983042 MZY983042 NJU983042 NTQ983042 ODM983042 ONI983042 OXE983042 PHA983042 PQW983042 QAS983042 QKO983042 QUK983042 REG983042 ROC983042 RXY983042 SHU983042 SRQ983042 TBM983042 TLI983042 TVE983042 UFA983042 UOW983042 UYS983042 VIO983042 VSK983042 WCG983042 WMC983042 O4:P4" xr:uid="{45CF412A-21ED-469D-8734-F8B98C3833FC}"/>
  </dataValidations>
  <pageMargins left="0.25" right="0.25" top="0.75" bottom="0.75" header="0.3" footer="0.3"/>
  <pageSetup scale="1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459AF-60A0-4340-B9D1-DFAAC7DD91B0}">
  <dimension ref="A1:I125"/>
  <sheetViews>
    <sheetView topLeftCell="A75" zoomScale="120" zoomScaleNormal="120" workbookViewId="0">
      <selection activeCell="D54" sqref="D54"/>
    </sheetView>
  </sheetViews>
  <sheetFormatPr defaultRowHeight="13.2" x14ac:dyDescent="0.25"/>
  <cols>
    <col min="1" max="1" width="12.5546875" style="60" customWidth="1"/>
    <col min="2" max="2" width="6.5546875" style="60" customWidth="1"/>
    <col min="3" max="3" width="55" style="60" customWidth="1"/>
    <col min="4" max="4" width="25.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465" t="str">
        <f>Parameters!B1</f>
        <v>IEEE 802.11 WIRELESS LOCAL AREA NETWORKS SESSION #209</v>
      </c>
      <c r="B1" s="459"/>
      <c r="C1" s="459"/>
      <c r="D1" s="459"/>
      <c r="E1" s="459"/>
      <c r="F1" s="459"/>
      <c r="G1" s="459"/>
      <c r="H1" s="459"/>
      <c r="I1" s="459"/>
    </row>
    <row r="2" spans="1:9" ht="25.35" customHeight="1" x14ac:dyDescent="0.4">
      <c r="A2" s="465" t="str">
        <f>Parameters!B2</f>
        <v>Kobe International Conference Center, Kobe, Japan</v>
      </c>
      <c r="B2" s="459"/>
      <c r="C2" s="459"/>
      <c r="D2" s="459"/>
      <c r="E2" s="459"/>
      <c r="F2" s="459"/>
      <c r="G2" s="459"/>
      <c r="H2" s="459"/>
      <c r="I2" s="459"/>
    </row>
    <row r="3" spans="1:9" ht="25.35" customHeight="1" x14ac:dyDescent="0.4">
      <c r="A3" s="465" t="str">
        <f>Parameters!B3</f>
        <v>January 12-17, 2025</v>
      </c>
      <c r="B3" s="459"/>
      <c r="C3" s="459"/>
      <c r="D3" s="459"/>
      <c r="E3" s="459"/>
      <c r="F3" s="459"/>
      <c r="G3" s="459"/>
      <c r="H3" s="459"/>
      <c r="I3" s="459"/>
    </row>
    <row r="4" spans="1:9" ht="18" customHeight="1" x14ac:dyDescent="0.3">
      <c r="A4" s="458" t="s">
        <v>450</v>
      </c>
      <c r="B4" s="459"/>
      <c r="C4" s="459"/>
      <c r="D4" s="459"/>
      <c r="E4" s="459"/>
      <c r="F4" s="459"/>
      <c r="G4" s="459"/>
      <c r="H4" s="459"/>
      <c r="I4" s="459"/>
    </row>
    <row r="5" spans="1:9" ht="18" customHeight="1" x14ac:dyDescent="0.3">
      <c r="A5" s="458" t="s">
        <v>64</v>
      </c>
      <c r="B5" s="459"/>
      <c r="C5" s="459"/>
      <c r="D5" s="459"/>
      <c r="E5" s="459"/>
      <c r="F5" s="459"/>
      <c r="G5" s="459"/>
      <c r="H5" s="459"/>
      <c r="I5" s="459"/>
    </row>
    <row r="6" spans="1:9" ht="18" customHeight="1" x14ac:dyDescent="0.3">
      <c r="A6" s="458" t="s">
        <v>451</v>
      </c>
      <c r="B6" s="459"/>
      <c r="C6" s="459"/>
      <c r="D6" s="459"/>
      <c r="E6" s="459"/>
      <c r="F6" s="459"/>
      <c r="G6" s="459"/>
      <c r="H6" s="459"/>
      <c r="I6" s="459"/>
    </row>
    <row r="7" spans="1:9" ht="18" customHeight="1" x14ac:dyDescent="0.3">
      <c r="A7" s="458" t="s">
        <v>472</v>
      </c>
      <c r="B7" s="459"/>
      <c r="C7" s="459"/>
      <c r="D7" s="459"/>
      <c r="E7" s="459"/>
      <c r="F7" s="459"/>
      <c r="G7" s="459"/>
      <c r="H7" s="459"/>
      <c r="I7" s="459"/>
    </row>
    <row r="8" spans="1:9" ht="30" customHeight="1" x14ac:dyDescent="0.5">
      <c r="A8" s="460" t="str">
        <f>"Agenda R" &amp; Parameters!$B$8</f>
        <v>Agenda R4</v>
      </c>
      <c r="B8" s="461"/>
      <c r="C8" s="461"/>
      <c r="D8" s="461"/>
      <c r="E8" s="461"/>
      <c r="F8" s="461"/>
      <c r="G8" s="461"/>
      <c r="H8" s="461"/>
      <c r="I8" s="461"/>
    </row>
    <row r="12" spans="1:9" ht="15.6" x14ac:dyDescent="0.3">
      <c r="A12" s="462" t="s">
        <v>532</v>
      </c>
      <c r="B12" s="463"/>
      <c r="C12" s="463"/>
      <c r="D12" s="463"/>
      <c r="E12" s="463"/>
      <c r="F12" s="463"/>
      <c r="G12" s="463"/>
      <c r="H12" s="463"/>
      <c r="I12" s="463"/>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52" t="s">
        <v>73</v>
      </c>
      <c r="B14" s="61"/>
      <c r="C14" s="61" t="s">
        <v>74</v>
      </c>
      <c r="D14" s="61"/>
      <c r="E14" s="61"/>
      <c r="F14" s="98"/>
      <c r="G14" s="70"/>
      <c r="H14" s="98"/>
      <c r="I14" s="79"/>
    </row>
    <row r="15" spans="1:9" ht="15" x14ac:dyDescent="0.25">
      <c r="A15" s="53" t="s">
        <v>75</v>
      </c>
      <c r="B15" s="62" t="s">
        <v>76</v>
      </c>
      <c r="C15" s="62" t="s">
        <v>77</v>
      </c>
      <c r="D15" s="62"/>
      <c r="E15" s="62" t="s">
        <v>135</v>
      </c>
      <c r="F15" s="99">
        <v>0.375</v>
      </c>
      <c r="G15" s="71">
        <v>1</v>
      </c>
      <c r="H15" s="99">
        <f t="shared" ref="H15:H20" si="0">F15+TIME(0,G15,0)</f>
        <v>0.37569444444444444</v>
      </c>
      <c r="I15" s="80"/>
    </row>
    <row r="16" spans="1:9" ht="30" x14ac:dyDescent="0.25">
      <c r="A16" s="53" t="s">
        <v>78</v>
      </c>
      <c r="B16" s="62" t="s">
        <v>76</v>
      </c>
      <c r="C16" s="62" t="s">
        <v>460</v>
      </c>
      <c r="D16" s="62"/>
      <c r="E16" s="62" t="s">
        <v>79</v>
      </c>
      <c r="F16" s="99">
        <f>H15</f>
        <v>0.37569444444444444</v>
      </c>
      <c r="G16" s="71">
        <v>1</v>
      </c>
      <c r="H16" s="99">
        <f t="shared" si="0"/>
        <v>0.37638888888888888</v>
      </c>
      <c r="I16" s="80"/>
    </row>
    <row r="17" spans="1:9" ht="15" x14ac:dyDescent="0.25">
      <c r="A17" s="53" t="s">
        <v>80</v>
      </c>
      <c r="B17" s="62" t="s">
        <v>76</v>
      </c>
      <c r="C17" s="62" t="s">
        <v>237</v>
      </c>
      <c r="D17" s="154" t="s">
        <v>223</v>
      </c>
      <c r="E17" s="62" t="s">
        <v>135</v>
      </c>
      <c r="F17" s="99">
        <f>H16</f>
        <v>0.37638888888888888</v>
      </c>
      <c r="G17" s="71">
        <v>1</v>
      </c>
      <c r="H17" s="99">
        <f t="shared" si="0"/>
        <v>0.37708333333333333</v>
      </c>
      <c r="I17" s="80"/>
    </row>
    <row r="18" spans="1:9" ht="30" x14ac:dyDescent="0.25">
      <c r="A18" s="53" t="s">
        <v>81</v>
      </c>
      <c r="B18" s="62" t="s">
        <v>82</v>
      </c>
      <c r="C18" s="62" t="s">
        <v>204</v>
      </c>
      <c r="D18" s="154" t="s">
        <v>45</v>
      </c>
      <c r="E18" s="62" t="s">
        <v>135</v>
      </c>
      <c r="F18" s="99">
        <f>H17</f>
        <v>0.37708333333333333</v>
      </c>
      <c r="G18" s="71">
        <v>2</v>
      </c>
      <c r="H18" s="99">
        <f t="shared" si="0"/>
        <v>0.37847222222222221</v>
      </c>
      <c r="I18" s="80"/>
    </row>
    <row r="19" spans="1:9" ht="15" x14ac:dyDescent="0.25">
      <c r="A19" s="53" t="s">
        <v>83</v>
      </c>
      <c r="B19" s="62" t="s">
        <v>82</v>
      </c>
      <c r="C19" s="62" t="s">
        <v>84</v>
      </c>
      <c r="D19" s="154" t="s">
        <v>224</v>
      </c>
      <c r="E19" s="62" t="s">
        <v>474</v>
      </c>
      <c r="F19" s="99">
        <f>H18</f>
        <v>0.37847222222222221</v>
      </c>
      <c r="G19" s="71">
        <v>1</v>
      </c>
      <c r="H19" s="99">
        <f t="shared" si="0"/>
        <v>0.37916666666666665</v>
      </c>
      <c r="I19" s="80"/>
    </row>
    <row r="20" spans="1:9" ht="15" x14ac:dyDescent="0.25">
      <c r="A20" s="54" t="s">
        <v>86</v>
      </c>
      <c r="B20" s="63" t="s">
        <v>76</v>
      </c>
      <c r="C20" s="63" t="s">
        <v>87</v>
      </c>
      <c r="D20" s="63"/>
      <c r="E20" s="63" t="s">
        <v>135</v>
      </c>
      <c r="F20" s="100">
        <f>H19</f>
        <v>0.37916666666666665</v>
      </c>
      <c r="G20" s="72">
        <v>1</v>
      </c>
      <c r="H20" s="100">
        <f t="shared" si="0"/>
        <v>0.37986111111111109</v>
      </c>
      <c r="I20" s="81"/>
    </row>
    <row r="21" spans="1:9" ht="15" x14ac:dyDescent="0.25">
      <c r="A21" s="116"/>
      <c r="B21" s="116"/>
      <c r="C21" s="116"/>
      <c r="D21" s="116"/>
      <c r="E21" s="116"/>
      <c r="F21" s="156"/>
      <c r="G21" s="157"/>
      <c r="H21" s="156"/>
      <c r="I21" s="116"/>
    </row>
    <row r="22" spans="1:9" ht="15.6" x14ac:dyDescent="0.3">
      <c r="A22" s="52" t="s">
        <v>88</v>
      </c>
      <c r="B22" s="61"/>
      <c r="C22" s="61" t="s">
        <v>89</v>
      </c>
      <c r="D22" s="61"/>
      <c r="E22" s="61"/>
      <c r="F22" s="98"/>
      <c r="G22" s="70"/>
      <c r="H22" s="98"/>
      <c r="I22" s="79"/>
    </row>
    <row r="23" spans="1:9" ht="15.6" x14ac:dyDescent="0.3">
      <c r="A23" s="55" t="s">
        <v>90</v>
      </c>
      <c r="B23" s="64" t="s">
        <v>76</v>
      </c>
      <c r="C23" s="64" t="s">
        <v>91</v>
      </c>
      <c r="D23" s="64"/>
      <c r="E23" s="64"/>
      <c r="F23" s="101"/>
      <c r="G23" s="73"/>
      <c r="H23" s="101"/>
      <c r="I23" s="82"/>
    </row>
    <row r="24" spans="1:9" ht="30" x14ac:dyDescent="0.25">
      <c r="A24" s="53" t="s">
        <v>92</v>
      </c>
      <c r="B24" s="62" t="s">
        <v>76</v>
      </c>
      <c r="C24" s="62" t="s">
        <v>93</v>
      </c>
      <c r="D24" s="154" t="s">
        <v>94</v>
      </c>
      <c r="E24" s="62" t="s">
        <v>85</v>
      </c>
      <c r="F24" s="99">
        <f>H20</f>
        <v>0.37986111111111109</v>
      </c>
      <c r="G24" s="71">
        <v>2</v>
      </c>
      <c r="H24" s="99">
        <f>F24+TIME(0,G24,0)</f>
        <v>0.38124999999999998</v>
      </c>
      <c r="I24" s="80"/>
    </row>
    <row r="25" spans="1:9" ht="18" customHeight="1" x14ac:dyDescent="0.3">
      <c r="A25" s="53" t="s">
        <v>95</v>
      </c>
      <c r="B25" s="62" t="s">
        <v>76</v>
      </c>
      <c r="C25" s="62" t="s">
        <v>252</v>
      </c>
      <c r="D25" s="154" t="s">
        <v>238</v>
      </c>
      <c r="E25" s="62" t="s">
        <v>85</v>
      </c>
      <c r="F25" s="99">
        <f>H24</f>
        <v>0.38124999999999998</v>
      </c>
      <c r="G25" s="71">
        <v>2</v>
      </c>
      <c r="H25" s="99">
        <f>F25+TIME(0,G25,0)</f>
        <v>0.38263888888888886</v>
      </c>
      <c r="I25" s="82"/>
    </row>
    <row r="26" spans="1:9" ht="18.600000000000001" customHeight="1" x14ac:dyDescent="0.25">
      <c r="A26" s="53" t="s">
        <v>253</v>
      </c>
      <c r="B26" s="62" t="s">
        <v>76</v>
      </c>
      <c r="C26" s="62" t="s">
        <v>256</v>
      </c>
      <c r="D26" s="154" t="s">
        <v>238</v>
      </c>
      <c r="E26" s="62" t="s">
        <v>85</v>
      </c>
      <c r="F26" s="99">
        <f>H25</f>
        <v>0.38263888888888886</v>
      </c>
      <c r="G26" s="71">
        <v>2</v>
      </c>
      <c r="H26" s="99">
        <f t="shared" ref="H26:H36" si="1">F26+TIME(0,G26,0)</f>
        <v>0.38402777777777775</v>
      </c>
      <c r="I26" s="80"/>
    </row>
    <row r="27" spans="1:9" ht="19.2" customHeight="1" x14ac:dyDescent="0.25">
      <c r="A27" s="53" t="s">
        <v>254</v>
      </c>
      <c r="B27" s="62" t="s">
        <v>76</v>
      </c>
      <c r="C27" s="62" t="s">
        <v>341</v>
      </c>
      <c r="D27" s="154" t="s">
        <v>238</v>
      </c>
      <c r="E27" s="62" t="s">
        <v>85</v>
      </c>
      <c r="F27" s="99">
        <f t="shared" ref="F27:F36" si="2">H26</f>
        <v>0.38402777777777775</v>
      </c>
      <c r="G27" s="71">
        <v>1</v>
      </c>
      <c r="H27" s="99">
        <f t="shared" si="1"/>
        <v>0.38472222222222219</v>
      </c>
      <c r="I27" s="80"/>
    </row>
    <row r="28" spans="1:9" ht="15" x14ac:dyDescent="0.25">
      <c r="A28" s="53" t="s">
        <v>255</v>
      </c>
      <c r="B28" s="62" t="s">
        <v>76</v>
      </c>
      <c r="C28" s="62" t="s">
        <v>342</v>
      </c>
      <c r="D28" s="154" t="s">
        <v>257</v>
      </c>
      <c r="E28" s="62" t="s">
        <v>85</v>
      </c>
      <c r="F28" s="99">
        <f t="shared" si="2"/>
        <v>0.38472222222222219</v>
      </c>
      <c r="G28" s="71">
        <v>1</v>
      </c>
      <c r="H28" s="99">
        <f t="shared" si="1"/>
        <v>0.38541666666666663</v>
      </c>
      <c r="I28" s="80"/>
    </row>
    <row r="29" spans="1:9" ht="18.600000000000001" customHeight="1" x14ac:dyDescent="0.25">
      <c r="A29" s="53" t="s">
        <v>258</v>
      </c>
      <c r="B29" s="62" t="s">
        <v>76</v>
      </c>
      <c r="C29" s="62" t="s">
        <v>259</v>
      </c>
      <c r="D29" s="154" t="s">
        <v>238</v>
      </c>
      <c r="E29" s="62" t="s">
        <v>85</v>
      </c>
      <c r="F29" s="99">
        <f t="shared" si="2"/>
        <v>0.38541666666666663</v>
      </c>
      <c r="G29" s="71">
        <v>1</v>
      </c>
      <c r="H29" s="99">
        <f t="shared" si="1"/>
        <v>0.38611111111111107</v>
      </c>
      <c r="I29" s="80"/>
    </row>
    <row r="30" spans="1:9" ht="18" customHeight="1" x14ac:dyDescent="0.25">
      <c r="A30" s="53" t="s">
        <v>260</v>
      </c>
      <c r="B30" s="62" t="s">
        <v>76</v>
      </c>
      <c r="C30" s="62" t="s">
        <v>261</v>
      </c>
      <c r="D30" s="154" t="s">
        <v>238</v>
      </c>
      <c r="E30" s="62" t="s">
        <v>85</v>
      </c>
      <c r="F30" s="99">
        <f t="shared" si="2"/>
        <v>0.38611111111111107</v>
      </c>
      <c r="G30" s="71">
        <v>1</v>
      </c>
      <c r="H30" s="99">
        <f t="shared" si="1"/>
        <v>0.38680555555555551</v>
      </c>
      <c r="I30" s="80"/>
    </row>
    <row r="31" spans="1:9" ht="15.6" customHeight="1" x14ac:dyDescent="0.25">
      <c r="A31" s="53" t="s">
        <v>262</v>
      </c>
      <c r="B31" s="62" t="s">
        <v>76</v>
      </c>
      <c r="C31" s="62" t="s">
        <v>263</v>
      </c>
      <c r="D31" s="154" t="s">
        <v>238</v>
      </c>
      <c r="E31" s="62" t="s">
        <v>85</v>
      </c>
      <c r="F31" s="99">
        <f t="shared" si="2"/>
        <v>0.38680555555555551</v>
      </c>
      <c r="G31" s="71">
        <v>1</v>
      </c>
      <c r="H31" s="99">
        <f t="shared" si="1"/>
        <v>0.38749999999999996</v>
      </c>
      <c r="I31" s="80"/>
    </row>
    <row r="32" spans="1:9" ht="16.95" customHeight="1" x14ac:dyDescent="0.25">
      <c r="A32" s="53" t="s">
        <v>264</v>
      </c>
      <c r="B32" s="62" t="s">
        <v>76</v>
      </c>
      <c r="C32" s="62" t="s">
        <v>265</v>
      </c>
      <c r="D32" s="154" t="s">
        <v>238</v>
      </c>
      <c r="E32" s="62" t="s">
        <v>85</v>
      </c>
      <c r="F32" s="99">
        <f t="shared" si="2"/>
        <v>0.38749999999999996</v>
      </c>
      <c r="G32" s="71">
        <v>1</v>
      </c>
      <c r="H32" s="99">
        <f t="shared" si="1"/>
        <v>0.3881944444444444</v>
      </c>
      <c r="I32" s="80"/>
    </row>
    <row r="33" spans="1:9" ht="15.6" customHeight="1" x14ac:dyDescent="0.25">
      <c r="A33" s="53" t="s">
        <v>266</v>
      </c>
      <c r="B33" s="62" t="s">
        <v>76</v>
      </c>
      <c r="C33" s="62" t="s">
        <v>267</v>
      </c>
      <c r="D33" s="154" t="s">
        <v>238</v>
      </c>
      <c r="E33" s="62" t="s">
        <v>85</v>
      </c>
      <c r="F33" s="99">
        <f t="shared" si="2"/>
        <v>0.3881944444444444</v>
      </c>
      <c r="G33" s="71">
        <v>1</v>
      </c>
      <c r="H33" s="99">
        <f t="shared" si="1"/>
        <v>0.38888888888888884</v>
      </c>
      <c r="I33" s="117"/>
    </row>
    <row r="34" spans="1:9" ht="16.350000000000001" customHeight="1" x14ac:dyDescent="0.25">
      <c r="A34" s="53" t="s">
        <v>268</v>
      </c>
      <c r="B34" s="62" t="s">
        <v>76</v>
      </c>
      <c r="C34" s="62" t="s">
        <v>269</v>
      </c>
      <c r="D34" s="154" t="s">
        <v>238</v>
      </c>
      <c r="E34" s="62" t="s">
        <v>85</v>
      </c>
      <c r="F34" s="99">
        <f t="shared" si="2"/>
        <v>0.38888888888888884</v>
      </c>
      <c r="G34" s="71">
        <v>1</v>
      </c>
      <c r="H34" s="99">
        <f t="shared" si="1"/>
        <v>0.38958333333333328</v>
      </c>
      <c r="I34" s="117"/>
    </row>
    <row r="35" spans="1:9" ht="15.6" customHeight="1" x14ac:dyDescent="0.25">
      <c r="A35" s="53" t="s">
        <v>270</v>
      </c>
      <c r="B35" s="62" t="s">
        <v>76</v>
      </c>
      <c r="C35" s="62" t="s">
        <v>271</v>
      </c>
      <c r="D35" s="154" t="s">
        <v>238</v>
      </c>
      <c r="E35" s="62" t="s">
        <v>85</v>
      </c>
      <c r="F35" s="99">
        <f t="shared" si="2"/>
        <v>0.38958333333333328</v>
      </c>
      <c r="G35" s="71">
        <v>1</v>
      </c>
      <c r="H35" s="99">
        <f t="shared" si="1"/>
        <v>0.39027777777777772</v>
      </c>
      <c r="I35" s="117"/>
    </row>
    <row r="36" spans="1:9" ht="16.2" customHeight="1" x14ac:dyDescent="0.25">
      <c r="A36" s="53" t="s">
        <v>272</v>
      </c>
      <c r="B36" s="62"/>
      <c r="C36" s="62"/>
      <c r="D36" s="154"/>
      <c r="E36" s="62"/>
      <c r="F36" s="99">
        <f t="shared" si="2"/>
        <v>0.39027777777777772</v>
      </c>
      <c r="G36" s="71">
        <v>0</v>
      </c>
      <c r="H36" s="99">
        <f t="shared" si="1"/>
        <v>0.39027777777777772</v>
      </c>
      <c r="I36" s="117"/>
    </row>
    <row r="37" spans="1:9" ht="15.6" x14ac:dyDescent="0.3">
      <c r="A37" s="55" t="s">
        <v>273</v>
      </c>
      <c r="B37" s="64"/>
      <c r="C37" s="64" t="s">
        <v>98</v>
      </c>
      <c r="D37" s="64"/>
      <c r="E37" s="64"/>
      <c r="F37" s="101"/>
      <c r="G37" s="73"/>
      <c r="H37" s="101"/>
      <c r="I37" s="117"/>
    </row>
    <row r="38" spans="1:9" ht="30" x14ac:dyDescent="0.25">
      <c r="A38" s="53" t="s">
        <v>274</v>
      </c>
      <c r="B38" s="62" t="s">
        <v>76</v>
      </c>
      <c r="C38" s="62" t="s">
        <v>99</v>
      </c>
      <c r="D38" s="154" t="s">
        <v>223</v>
      </c>
      <c r="E38" s="62" t="s">
        <v>135</v>
      </c>
      <c r="F38" s="99">
        <f>H36</f>
        <v>0.39027777777777772</v>
      </c>
      <c r="G38" s="71">
        <v>1</v>
      </c>
      <c r="H38" s="99">
        <f>F38+TIME(0,G38,0)</f>
        <v>0.39097222222222217</v>
      </c>
      <c r="I38" s="117"/>
    </row>
    <row r="39" spans="1:9" ht="31.2" x14ac:dyDescent="0.3">
      <c r="A39" s="55" t="s">
        <v>275</v>
      </c>
      <c r="B39" s="62" t="s">
        <v>76</v>
      </c>
      <c r="C39" s="64" t="s">
        <v>118</v>
      </c>
      <c r="D39" s="154" t="s">
        <v>223</v>
      </c>
      <c r="E39" s="62" t="s">
        <v>135</v>
      </c>
      <c r="F39" s="99">
        <f>H38</f>
        <v>0.39097222222222217</v>
      </c>
      <c r="G39" s="71">
        <v>1</v>
      </c>
      <c r="H39" s="99">
        <f>F39+TIME(0,G39,0)</f>
        <v>0.39166666666666661</v>
      </c>
      <c r="I39" s="117"/>
    </row>
    <row r="40" spans="1:9" ht="15" x14ac:dyDescent="0.25">
      <c r="A40" s="86"/>
      <c r="B40" s="88"/>
      <c r="C40" s="88"/>
      <c r="D40" s="88"/>
      <c r="E40" s="88"/>
      <c r="F40" s="103">
        <f>H39</f>
        <v>0.39166666666666661</v>
      </c>
      <c r="G40" s="90">
        <v>0</v>
      </c>
      <c r="H40" s="103">
        <f>F40+TIME(0,G40,0)</f>
        <v>0.39166666666666661</v>
      </c>
      <c r="I40" s="119"/>
    </row>
    <row r="41" spans="1:9" ht="15" x14ac:dyDescent="0.25">
      <c r="A41" s="116"/>
      <c r="B41" s="116"/>
      <c r="C41" s="116"/>
      <c r="D41" s="116"/>
      <c r="E41" s="116"/>
      <c r="F41" s="156"/>
      <c r="G41" s="157"/>
      <c r="H41" s="156"/>
    </row>
    <row r="42" spans="1:9" ht="15.6" x14ac:dyDescent="0.3">
      <c r="A42" s="52" t="s">
        <v>102</v>
      </c>
      <c r="B42" s="61"/>
      <c r="C42" s="61" t="s">
        <v>103</v>
      </c>
      <c r="D42" s="61"/>
      <c r="E42" s="61"/>
      <c r="F42" s="98"/>
      <c r="G42" s="70"/>
      <c r="H42" s="98"/>
      <c r="I42" s="133"/>
    </row>
    <row r="43" spans="1:9" ht="15" x14ac:dyDescent="0.25">
      <c r="A43" s="53" t="s">
        <v>104</v>
      </c>
      <c r="B43" s="62" t="s">
        <v>76</v>
      </c>
      <c r="C43" s="62" t="s">
        <v>105</v>
      </c>
      <c r="D43" s="154" t="s">
        <v>223</v>
      </c>
      <c r="E43" s="62" t="s">
        <v>135</v>
      </c>
      <c r="F43" s="99">
        <f>H40</f>
        <v>0.39166666666666661</v>
      </c>
      <c r="G43" s="71">
        <v>1</v>
      </c>
      <c r="H43" s="99">
        <f t="shared" ref="H43:H50" si="3">F43+TIME(0,G43,0)</f>
        <v>0.39236111111111105</v>
      </c>
      <c r="I43" s="117"/>
    </row>
    <row r="44" spans="1:9" ht="30" x14ac:dyDescent="0.25">
      <c r="A44" s="53" t="s">
        <v>106</v>
      </c>
      <c r="B44" s="62" t="s">
        <v>76</v>
      </c>
      <c r="C44" s="62" t="s">
        <v>340</v>
      </c>
      <c r="D44" s="154" t="s">
        <v>223</v>
      </c>
      <c r="E44" s="62" t="s">
        <v>135</v>
      </c>
      <c r="F44" s="99">
        <f t="shared" ref="F44:F50" si="4">H43</f>
        <v>0.39236111111111105</v>
      </c>
      <c r="G44" s="71">
        <v>1</v>
      </c>
      <c r="H44" s="99">
        <f t="shared" si="3"/>
        <v>0.39305555555555549</v>
      </c>
      <c r="I44" s="117"/>
    </row>
    <row r="45" spans="1:9" ht="15" x14ac:dyDescent="0.25">
      <c r="A45" s="53" t="s">
        <v>107</v>
      </c>
      <c r="B45" s="62" t="s">
        <v>76</v>
      </c>
      <c r="C45" s="62" t="s">
        <v>50</v>
      </c>
      <c r="D45" s="154" t="s">
        <v>225</v>
      </c>
      <c r="E45" s="62" t="s">
        <v>108</v>
      </c>
      <c r="F45" s="99">
        <f t="shared" si="4"/>
        <v>0.39305555555555549</v>
      </c>
      <c r="G45" s="71">
        <v>8</v>
      </c>
      <c r="H45" s="99">
        <f t="shared" si="3"/>
        <v>0.39861111111111103</v>
      </c>
      <c r="I45" s="117"/>
    </row>
    <row r="46" spans="1:9" ht="15" x14ac:dyDescent="0.25">
      <c r="A46" s="53" t="s">
        <v>109</v>
      </c>
      <c r="B46" s="62" t="s">
        <v>76</v>
      </c>
      <c r="C46" s="62" t="s">
        <v>110</v>
      </c>
      <c r="D46" s="154" t="s">
        <v>225</v>
      </c>
      <c r="E46" s="62" t="s">
        <v>108</v>
      </c>
      <c r="F46" s="99">
        <f t="shared" si="4"/>
        <v>0.39861111111111103</v>
      </c>
      <c r="G46" s="71">
        <v>2</v>
      </c>
      <c r="H46" s="99">
        <f t="shared" si="3"/>
        <v>0.39999999999999991</v>
      </c>
      <c r="I46" s="117"/>
    </row>
    <row r="47" spans="1:9" ht="15" x14ac:dyDescent="0.25">
      <c r="A47" s="53" t="s">
        <v>111</v>
      </c>
      <c r="B47" s="62" t="s">
        <v>76</v>
      </c>
      <c r="C47" s="62" t="s">
        <v>113</v>
      </c>
      <c r="D47" s="154" t="s">
        <v>225</v>
      </c>
      <c r="E47" s="62" t="s">
        <v>108</v>
      </c>
      <c r="F47" s="99">
        <f t="shared" si="4"/>
        <v>0.39999999999999991</v>
      </c>
      <c r="G47" s="71">
        <v>1</v>
      </c>
      <c r="H47" s="99">
        <f t="shared" si="3"/>
        <v>0.40069444444444435</v>
      </c>
      <c r="I47" s="117"/>
    </row>
    <row r="48" spans="1:9" ht="15" x14ac:dyDescent="0.25">
      <c r="A48" s="53" t="s">
        <v>112</v>
      </c>
      <c r="B48" s="62" t="s">
        <v>76</v>
      </c>
      <c r="C48" s="62" t="s">
        <v>115</v>
      </c>
      <c r="D48" s="154" t="s">
        <v>225</v>
      </c>
      <c r="E48" s="62" t="s">
        <v>108</v>
      </c>
      <c r="F48" s="99">
        <f t="shared" si="4"/>
        <v>0.40069444444444435</v>
      </c>
      <c r="G48" s="71">
        <v>1</v>
      </c>
      <c r="H48" s="99">
        <f t="shared" si="3"/>
        <v>0.4013888888888888</v>
      </c>
      <c r="I48" s="117"/>
    </row>
    <row r="49" spans="1:9" ht="15" x14ac:dyDescent="0.25">
      <c r="A49" s="53" t="s">
        <v>114</v>
      </c>
      <c r="B49" s="62" t="s">
        <v>76</v>
      </c>
      <c r="C49" s="62" t="s">
        <v>240</v>
      </c>
      <c r="D49" s="154" t="s">
        <v>225</v>
      </c>
      <c r="E49" s="62" t="s">
        <v>108</v>
      </c>
      <c r="F49" s="99">
        <f t="shared" si="4"/>
        <v>0.4013888888888888</v>
      </c>
      <c r="G49" s="71">
        <v>1</v>
      </c>
      <c r="H49" s="99">
        <f t="shared" si="3"/>
        <v>0.40208333333333324</v>
      </c>
      <c r="I49" s="117"/>
    </row>
    <row r="50" spans="1:9" ht="15" x14ac:dyDescent="0.25">
      <c r="A50" s="54" t="s">
        <v>116</v>
      </c>
      <c r="B50" s="63" t="s">
        <v>76</v>
      </c>
      <c r="C50" s="63" t="s">
        <v>117</v>
      </c>
      <c r="D50" s="173" t="s">
        <v>225</v>
      </c>
      <c r="E50" s="63" t="s">
        <v>108</v>
      </c>
      <c r="F50" s="100">
        <f t="shared" si="4"/>
        <v>0.40208333333333324</v>
      </c>
      <c r="G50" s="72">
        <v>3</v>
      </c>
      <c r="H50" s="100">
        <f t="shared" si="3"/>
        <v>0.40416666666666656</v>
      </c>
      <c r="I50" s="119"/>
    </row>
    <row r="51" spans="1:9" ht="15" x14ac:dyDescent="0.25">
      <c r="A51" s="116"/>
      <c r="B51" s="116"/>
      <c r="C51" s="116"/>
      <c r="D51" s="116"/>
      <c r="E51" s="116"/>
      <c r="F51" s="156"/>
      <c r="G51" s="157"/>
      <c r="H51" s="156"/>
    </row>
    <row r="52" spans="1:9" ht="15.6" x14ac:dyDescent="0.3">
      <c r="A52" s="52" t="s">
        <v>119</v>
      </c>
      <c r="B52" s="61"/>
      <c r="C52" s="61" t="s">
        <v>120</v>
      </c>
      <c r="D52" s="61"/>
      <c r="E52" s="61"/>
      <c r="F52" s="98"/>
      <c r="G52" s="70"/>
      <c r="H52" s="98"/>
      <c r="I52" s="133"/>
    </row>
    <row r="53" spans="1:9" ht="15.6" x14ac:dyDescent="0.3">
      <c r="A53" s="55" t="s">
        <v>121</v>
      </c>
      <c r="B53" s="64"/>
      <c r="C53" s="64" t="s">
        <v>122</v>
      </c>
      <c r="D53" s="64"/>
      <c r="E53" s="64"/>
      <c r="F53" s="101"/>
      <c r="G53" s="73"/>
      <c r="H53" s="101"/>
      <c r="I53" s="117"/>
    </row>
    <row r="54" spans="1:9" ht="15" x14ac:dyDescent="0.25">
      <c r="A54" s="53" t="s">
        <v>123</v>
      </c>
      <c r="B54" s="62" t="s">
        <v>76</v>
      </c>
      <c r="C54" s="62" t="s">
        <v>124</v>
      </c>
      <c r="D54" s="154" t="s">
        <v>223</v>
      </c>
      <c r="E54" s="62" t="s">
        <v>135</v>
      </c>
      <c r="F54" s="99">
        <f>H50</f>
        <v>0.40416666666666656</v>
      </c>
      <c r="G54" s="71">
        <v>1</v>
      </c>
      <c r="H54" s="99">
        <f t="shared" ref="H54:H62" si="5">F54+TIME(0,G54,0)</f>
        <v>0.40486111111111101</v>
      </c>
      <c r="I54" s="117"/>
    </row>
    <row r="55" spans="1:9" ht="15" x14ac:dyDescent="0.25">
      <c r="A55" s="53" t="s">
        <v>125</v>
      </c>
      <c r="B55" s="62" t="s">
        <v>76</v>
      </c>
      <c r="C55" s="62" t="s">
        <v>279</v>
      </c>
      <c r="D55" s="154" t="s">
        <v>223</v>
      </c>
      <c r="E55" s="62" t="s">
        <v>135</v>
      </c>
      <c r="F55" s="99">
        <f t="shared" ref="F55:F62" si="6">H54</f>
        <v>0.40486111111111101</v>
      </c>
      <c r="G55" s="71">
        <v>1</v>
      </c>
      <c r="H55" s="99">
        <f t="shared" si="5"/>
        <v>0.40555555555555545</v>
      </c>
      <c r="I55" s="117"/>
    </row>
    <row r="56" spans="1:9" ht="15" x14ac:dyDescent="0.25">
      <c r="A56" s="53" t="s">
        <v>126</v>
      </c>
      <c r="B56" s="62" t="s">
        <v>76</v>
      </c>
      <c r="C56" s="62" t="s">
        <v>234</v>
      </c>
      <c r="D56" s="154" t="s">
        <v>223</v>
      </c>
      <c r="E56" s="62" t="s">
        <v>135</v>
      </c>
      <c r="F56" s="99">
        <f t="shared" si="6"/>
        <v>0.40555555555555545</v>
      </c>
      <c r="G56" s="71">
        <v>1</v>
      </c>
      <c r="H56" s="99">
        <f t="shared" si="5"/>
        <v>0.40624999999999989</v>
      </c>
      <c r="I56" s="117"/>
    </row>
    <row r="57" spans="1:9" ht="15" x14ac:dyDescent="0.25">
      <c r="A57" s="53" t="s">
        <v>127</v>
      </c>
      <c r="B57" s="62" t="s">
        <v>76</v>
      </c>
      <c r="C57" s="62" t="s">
        <v>128</v>
      </c>
      <c r="D57" s="154" t="s">
        <v>223</v>
      </c>
      <c r="E57" s="62" t="s">
        <v>135</v>
      </c>
      <c r="F57" s="99">
        <f t="shared" si="6"/>
        <v>0.40624999999999989</v>
      </c>
      <c r="G57" s="71">
        <v>1</v>
      </c>
      <c r="H57" s="99">
        <f t="shared" si="5"/>
        <v>0.40694444444444433</v>
      </c>
      <c r="I57" s="117"/>
    </row>
    <row r="58" spans="1:9" ht="15" x14ac:dyDescent="0.25">
      <c r="A58" s="53" t="s">
        <v>129</v>
      </c>
      <c r="B58" s="62" t="s">
        <v>76</v>
      </c>
      <c r="C58" s="62" t="s">
        <v>130</v>
      </c>
      <c r="D58" s="154" t="s">
        <v>223</v>
      </c>
      <c r="E58" s="62" t="s">
        <v>135</v>
      </c>
      <c r="F58" s="99">
        <f t="shared" si="6"/>
        <v>0.40694444444444433</v>
      </c>
      <c r="G58" s="71">
        <v>1</v>
      </c>
      <c r="H58" s="99">
        <f t="shared" si="5"/>
        <v>0.40763888888888877</v>
      </c>
      <c r="I58" s="117"/>
    </row>
    <row r="59" spans="1:9" ht="15" x14ac:dyDescent="0.25">
      <c r="A59" s="53" t="s">
        <v>131</v>
      </c>
      <c r="B59" s="62" t="s">
        <v>76</v>
      </c>
      <c r="C59" s="62" t="s">
        <v>132</v>
      </c>
      <c r="D59" s="154" t="s">
        <v>223</v>
      </c>
      <c r="E59" s="62" t="s">
        <v>135</v>
      </c>
      <c r="F59" s="99">
        <f t="shared" si="6"/>
        <v>0.40763888888888877</v>
      </c>
      <c r="G59" s="71">
        <v>1</v>
      </c>
      <c r="H59" s="99">
        <f t="shared" si="5"/>
        <v>0.40833333333333321</v>
      </c>
      <c r="I59" s="117"/>
    </row>
    <row r="60" spans="1:9" ht="15" x14ac:dyDescent="0.25">
      <c r="A60" s="53" t="s">
        <v>133</v>
      </c>
      <c r="B60" s="62" t="s">
        <v>76</v>
      </c>
      <c r="C60" s="62" t="s">
        <v>137</v>
      </c>
      <c r="D60" s="62"/>
      <c r="E60" s="62" t="s">
        <v>85</v>
      </c>
      <c r="F60" s="99">
        <f t="shared" si="6"/>
        <v>0.40833333333333321</v>
      </c>
      <c r="G60" s="71">
        <v>1</v>
      </c>
      <c r="H60" s="99">
        <f t="shared" si="5"/>
        <v>0.40902777777777766</v>
      </c>
      <c r="I60" s="117"/>
    </row>
    <row r="61" spans="1:9" ht="15" x14ac:dyDescent="0.25">
      <c r="A61" s="53" t="s">
        <v>136</v>
      </c>
      <c r="B61" s="62" t="s">
        <v>76</v>
      </c>
      <c r="C61" s="62" t="s">
        <v>139</v>
      </c>
      <c r="D61" s="154" t="s">
        <v>226</v>
      </c>
      <c r="E61" s="62" t="s">
        <v>135</v>
      </c>
      <c r="F61" s="99">
        <f t="shared" si="6"/>
        <v>0.40902777777777766</v>
      </c>
      <c r="G61" s="71">
        <v>1</v>
      </c>
      <c r="H61" s="99">
        <f t="shared" si="5"/>
        <v>0.4097222222222221</v>
      </c>
      <c r="I61" s="117"/>
    </row>
    <row r="62" spans="1:9" ht="15" x14ac:dyDescent="0.25">
      <c r="A62" s="54" t="s">
        <v>138</v>
      </c>
      <c r="B62" s="63" t="s">
        <v>76</v>
      </c>
      <c r="C62" s="63" t="s">
        <v>134</v>
      </c>
      <c r="D62" s="173" t="s">
        <v>226</v>
      </c>
      <c r="E62" s="63" t="s">
        <v>339</v>
      </c>
      <c r="F62" s="100">
        <f t="shared" si="6"/>
        <v>0.4097222222222221</v>
      </c>
      <c r="G62" s="72">
        <v>1</v>
      </c>
      <c r="H62" s="100">
        <f t="shared" si="5"/>
        <v>0.41041666666666654</v>
      </c>
      <c r="I62" s="119"/>
    </row>
    <row r="63" spans="1:9" ht="15" x14ac:dyDescent="0.25">
      <c r="A63" s="116"/>
      <c r="B63" s="116"/>
      <c r="C63" s="116"/>
      <c r="D63" s="116"/>
      <c r="E63" s="116"/>
      <c r="F63" s="156"/>
      <c r="G63" s="157"/>
      <c r="H63" s="156"/>
    </row>
    <row r="64" spans="1:9" ht="15.6" x14ac:dyDescent="0.3">
      <c r="A64" s="180" t="s">
        <v>140</v>
      </c>
      <c r="B64" s="181"/>
      <c r="C64" s="181" t="s">
        <v>141</v>
      </c>
      <c r="D64" s="181"/>
      <c r="E64" s="181"/>
      <c r="F64" s="182"/>
      <c r="G64" s="183"/>
      <c r="H64" s="182"/>
      <c r="I64" s="133"/>
    </row>
    <row r="65" spans="1:9" ht="15" x14ac:dyDescent="0.25">
      <c r="A65" s="53" t="s">
        <v>142</v>
      </c>
      <c r="B65" s="62" t="s">
        <v>76</v>
      </c>
      <c r="C65" s="62" t="s">
        <v>452</v>
      </c>
      <c r="D65" s="154" t="s">
        <v>226</v>
      </c>
      <c r="E65" s="62" t="s">
        <v>370</v>
      </c>
      <c r="F65" s="99">
        <f>H62</f>
        <v>0.41041666666666654</v>
      </c>
      <c r="G65" s="71">
        <v>2</v>
      </c>
      <c r="H65" s="99">
        <f t="shared" ref="H65:H70" si="7">F65+TIME(0,G65,0)</f>
        <v>0.41180555555555542</v>
      </c>
      <c r="I65" s="117"/>
    </row>
    <row r="66" spans="1:9" ht="15" x14ac:dyDescent="0.25">
      <c r="A66" s="53" t="s">
        <v>142</v>
      </c>
      <c r="B66" s="62" t="s">
        <v>76</v>
      </c>
      <c r="C66" s="62" t="s">
        <v>183</v>
      </c>
      <c r="D66" s="154" t="s">
        <v>226</v>
      </c>
      <c r="E66" s="62" t="s">
        <v>184</v>
      </c>
      <c r="F66" s="99">
        <f>H65</f>
        <v>0.41180555555555542</v>
      </c>
      <c r="G66" s="71">
        <v>2</v>
      </c>
      <c r="H66" s="99">
        <f t="shared" si="7"/>
        <v>0.41319444444444431</v>
      </c>
      <c r="I66" s="117"/>
    </row>
    <row r="67" spans="1:9" ht="15" x14ac:dyDescent="0.25">
      <c r="A67" s="53" t="s">
        <v>143</v>
      </c>
      <c r="B67" s="62" t="s">
        <v>76</v>
      </c>
      <c r="C67" s="62" t="s">
        <v>222</v>
      </c>
      <c r="D67" s="154" t="s">
        <v>226</v>
      </c>
      <c r="E67" s="62" t="s">
        <v>548</v>
      </c>
      <c r="F67" s="99">
        <f>H66</f>
        <v>0.41319444444444431</v>
      </c>
      <c r="G67" s="71">
        <v>2</v>
      </c>
      <c r="H67" s="99">
        <f t="shared" si="7"/>
        <v>0.41458333333333319</v>
      </c>
      <c r="I67" s="117"/>
    </row>
    <row r="68" spans="1:9" ht="15" x14ac:dyDescent="0.25">
      <c r="A68" s="53" t="s">
        <v>145</v>
      </c>
      <c r="B68" s="62" t="s">
        <v>76</v>
      </c>
      <c r="C68" s="62" t="s">
        <v>144</v>
      </c>
      <c r="D68" s="154" t="s">
        <v>226</v>
      </c>
      <c r="E68" s="62" t="s">
        <v>108</v>
      </c>
      <c r="F68" s="99">
        <f>H67</f>
        <v>0.41458333333333319</v>
      </c>
      <c r="G68" s="71">
        <v>1</v>
      </c>
      <c r="H68" s="99">
        <f t="shared" si="7"/>
        <v>0.41527777777777763</v>
      </c>
      <c r="I68" s="117"/>
    </row>
    <row r="69" spans="1:9" ht="15" x14ac:dyDescent="0.25">
      <c r="A69" s="53" t="s">
        <v>146</v>
      </c>
      <c r="B69" s="62" t="s">
        <v>76</v>
      </c>
      <c r="C69" s="62" t="s">
        <v>147</v>
      </c>
      <c r="D69" s="154" t="s">
        <v>226</v>
      </c>
      <c r="E69" s="62" t="s">
        <v>239</v>
      </c>
      <c r="F69" s="99">
        <f>H68</f>
        <v>0.41527777777777763</v>
      </c>
      <c r="G69" s="71">
        <v>1</v>
      </c>
      <c r="H69" s="99">
        <f t="shared" si="7"/>
        <v>0.41597222222222208</v>
      </c>
      <c r="I69" s="117"/>
    </row>
    <row r="70" spans="1:9" ht="15" x14ac:dyDescent="0.25">
      <c r="A70" s="54" t="s">
        <v>148</v>
      </c>
      <c r="B70" s="63" t="s">
        <v>76</v>
      </c>
      <c r="C70" s="63" t="s">
        <v>149</v>
      </c>
      <c r="D70" s="173" t="s">
        <v>226</v>
      </c>
      <c r="E70" s="63" t="s">
        <v>235</v>
      </c>
      <c r="F70" s="100">
        <f>H69</f>
        <v>0.41597222222222208</v>
      </c>
      <c r="G70" s="72">
        <v>1</v>
      </c>
      <c r="H70" s="100">
        <f t="shared" si="7"/>
        <v>0.41666666666666652</v>
      </c>
      <c r="I70" s="119"/>
    </row>
    <row r="71" spans="1:9" ht="15" x14ac:dyDescent="0.25">
      <c r="A71" s="53"/>
      <c r="B71" s="62"/>
      <c r="C71" s="62"/>
      <c r="D71" s="154"/>
      <c r="E71" s="62"/>
      <c r="F71" s="99"/>
      <c r="G71" s="71"/>
      <c r="H71" s="99"/>
    </row>
    <row r="72" spans="1:9" ht="15.6" x14ac:dyDescent="0.3">
      <c r="A72" s="180" t="s">
        <v>150</v>
      </c>
      <c r="B72" s="181"/>
      <c r="C72" s="181" t="s">
        <v>151</v>
      </c>
      <c r="D72" s="184"/>
      <c r="E72" s="181"/>
      <c r="F72" s="182"/>
      <c r="G72" s="183"/>
      <c r="H72" s="182"/>
      <c r="I72" s="133"/>
    </row>
    <row r="73" spans="1:9" ht="15" x14ac:dyDescent="0.25">
      <c r="A73" s="53" t="s">
        <v>152</v>
      </c>
      <c r="B73" s="62" t="s">
        <v>76</v>
      </c>
      <c r="C73" s="62" t="s">
        <v>497</v>
      </c>
      <c r="D73" s="154" t="s">
        <v>226</v>
      </c>
      <c r="E73" s="62" t="s">
        <v>338</v>
      </c>
      <c r="F73" s="99">
        <f>H70</f>
        <v>0.41666666666666652</v>
      </c>
      <c r="G73" s="71">
        <v>1</v>
      </c>
      <c r="H73" s="99">
        <f t="shared" ref="H73:H78" si="8">F73+TIME(0,G73,0)</f>
        <v>0.41736111111111096</v>
      </c>
      <c r="I73" s="117"/>
    </row>
    <row r="74" spans="1:9" ht="15" x14ac:dyDescent="0.25">
      <c r="A74" s="53" t="s">
        <v>153</v>
      </c>
      <c r="B74" s="62" t="s">
        <v>76</v>
      </c>
      <c r="C74" s="62" t="s">
        <v>296</v>
      </c>
      <c r="D74" s="154" t="s">
        <v>226</v>
      </c>
      <c r="E74" s="62" t="s">
        <v>251</v>
      </c>
      <c r="F74" s="99">
        <f>H73</f>
        <v>0.41736111111111096</v>
      </c>
      <c r="G74" s="71">
        <v>2</v>
      </c>
      <c r="H74" s="99">
        <f t="shared" si="8"/>
        <v>0.41874999999999984</v>
      </c>
      <c r="I74" s="117"/>
    </row>
    <row r="75" spans="1:9" ht="15" x14ac:dyDescent="0.25">
      <c r="A75" s="53" t="s">
        <v>154</v>
      </c>
      <c r="B75" s="62" t="s">
        <v>76</v>
      </c>
      <c r="C75" s="62" t="s">
        <v>319</v>
      </c>
      <c r="D75" s="154" t="s">
        <v>226</v>
      </c>
      <c r="E75" s="62" t="s">
        <v>339</v>
      </c>
      <c r="F75" s="99">
        <f>H74</f>
        <v>0.41874999999999984</v>
      </c>
      <c r="G75" s="71">
        <v>2</v>
      </c>
      <c r="H75" s="99">
        <f t="shared" si="8"/>
        <v>0.42013888888888873</v>
      </c>
      <c r="I75" s="117"/>
    </row>
    <row r="76" spans="1:9" ht="15" x14ac:dyDescent="0.25">
      <c r="A76" s="53" t="s">
        <v>155</v>
      </c>
      <c r="B76" s="62" t="s">
        <v>76</v>
      </c>
      <c r="C76" s="62" t="s">
        <v>407</v>
      </c>
      <c r="D76" s="154" t="s">
        <v>226</v>
      </c>
      <c r="E76" s="62" t="s">
        <v>419</v>
      </c>
      <c r="F76" s="99">
        <f t="shared" ref="F76:F78" si="9">H75</f>
        <v>0.42013888888888873</v>
      </c>
      <c r="G76" s="71">
        <v>2</v>
      </c>
      <c r="H76" s="99">
        <f t="shared" si="8"/>
        <v>0.42152777777777761</v>
      </c>
      <c r="I76" s="117"/>
    </row>
    <row r="77" spans="1:9" ht="15" x14ac:dyDescent="0.25">
      <c r="A77" s="53" t="s">
        <v>156</v>
      </c>
      <c r="B77" s="62" t="s">
        <v>76</v>
      </c>
      <c r="C77" s="62" t="s">
        <v>418</v>
      </c>
      <c r="D77" s="154" t="s">
        <v>226</v>
      </c>
      <c r="E77" s="116" t="s">
        <v>243</v>
      </c>
      <c r="F77" s="99">
        <f t="shared" si="9"/>
        <v>0.42152777777777761</v>
      </c>
      <c r="G77" s="71">
        <v>2</v>
      </c>
      <c r="H77" s="99">
        <f t="shared" si="8"/>
        <v>0.4229166666666665</v>
      </c>
      <c r="I77" s="117"/>
    </row>
    <row r="78" spans="1:9" ht="15" x14ac:dyDescent="0.25">
      <c r="A78" s="54" t="s">
        <v>157</v>
      </c>
      <c r="B78" s="63" t="s">
        <v>76</v>
      </c>
      <c r="C78" s="63" t="s">
        <v>498</v>
      </c>
      <c r="D78" s="173" t="s">
        <v>226</v>
      </c>
      <c r="E78" s="146" t="s">
        <v>233</v>
      </c>
      <c r="F78" s="100">
        <f t="shared" si="9"/>
        <v>0.4229166666666665</v>
      </c>
      <c r="G78" s="72">
        <v>2</v>
      </c>
      <c r="H78" s="100">
        <f t="shared" si="8"/>
        <v>0.42430555555555538</v>
      </c>
      <c r="I78" s="119"/>
    </row>
    <row r="80" spans="1:9" ht="15.6" x14ac:dyDescent="0.3">
      <c r="A80" s="180" t="s">
        <v>160</v>
      </c>
      <c r="B80" s="181"/>
      <c r="C80" s="181" t="s">
        <v>276</v>
      </c>
      <c r="D80" s="184"/>
      <c r="E80" s="181"/>
      <c r="F80" s="182"/>
      <c r="G80" s="183"/>
      <c r="H80" s="182"/>
      <c r="I80" s="185"/>
    </row>
    <row r="81" spans="1:9" ht="15" x14ac:dyDescent="0.25">
      <c r="A81" s="53" t="s">
        <v>477</v>
      </c>
      <c r="B81" s="62" t="s">
        <v>76</v>
      </c>
      <c r="C81" s="62" t="s">
        <v>499</v>
      </c>
      <c r="D81" s="154" t="s">
        <v>226</v>
      </c>
      <c r="E81" s="62" t="s">
        <v>476</v>
      </c>
      <c r="F81" s="99">
        <f>H78</f>
        <v>0.42430555555555538</v>
      </c>
      <c r="G81" s="71">
        <v>1</v>
      </c>
      <c r="H81" s="99">
        <f>F81+TIME(0,G81,0)</f>
        <v>0.42499999999999982</v>
      </c>
      <c r="I81" s="80"/>
    </row>
    <row r="82" spans="1:9" ht="15" x14ac:dyDescent="0.25">
      <c r="A82" s="53" t="s">
        <v>478</v>
      </c>
      <c r="B82" s="62" t="s">
        <v>76</v>
      </c>
      <c r="C82" s="62" t="s">
        <v>479</v>
      </c>
      <c r="D82" s="154" t="s">
        <v>226</v>
      </c>
      <c r="E82" s="62" t="s">
        <v>239</v>
      </c>
      <c r="F82" s="99">
        <f>H81</f>
        <v>0.42499999999999982</v>
      </c>
      <c r="G82" s="71">
        <v>1</v>
      </c>
      <c r="H82" s="99">
        <f>F82+TIME(0,G82,0)</f>
        <v>0.42569444444444426</v>
      </c>
      <c r="I82" s="80"/>
    </row>
    <row r="83" spans="1:9" ht="15" x14ac:dyDescent="0.25">
      <c r="A83" s="155"/>
      <c r="B83" s="62"/>
      <c r="C83" s="62"/>
      <c r="D83" s="154"/>
      <c r="E83" s="62"/>
      <c r="F83" s="100"/>
      <c r="G83" s="72"/>
      <c r="H83" s="100"/>
      <c r="I83" s="81"/>
    </row>
    <row r="84" spans="1:9" ht="15.6" x14ac:dyDescent="0.3">
      <c r="A84" s="52" t="s">
        <v>277</v>
      </c>
      <c r="B84" s="163"/>
      <c r="C84" s="61" t="s">
        <v>435</v>
      </c>
      <c r="D84" s="164"/>
      <c r="E84" s="163"/>
      <c r="F84" s="165">
        <f>H82</f>
        <v>0.42569444444444426</v>
      </c>
      <c r="G84" s="166">
        <v>0</v>
      </c>
      <c r="H84" s="151">
        <f>F84+TIME(0,G84,0)</f>
        <v>0.42569444444444426</v>
      </c>
      <c r="I84" s="167"/>
    </row>
    <row r="85" spans="1:9" ht="14.1" customHeight="1" x14ac:dyDescent="0.25">
      <c r="A85" s="53"/>
      <c r="B85" s="63"/>
      <c r="C85" s="62"/>
      <c r="D85" s="154"/>
      <c r="E85" s="63"/>
      <c r="F85" s="99"/>
      <c r="G85" s="71"/>
      <c r="H85" s="100"/>
      <c r="I85" s="80"/>
    </row>
    <row r="86" spans="1:9" ht="15.6" x14ac:dyDescent="0.3">
      <c r="A86" s="52" t="s">
        <v>278</v>
      </c>
      <c r="B86" s="61"/>
      <c r="C86" s="61" t="s">
        <v>162</v>
      </c>
      <c r="D86" s="61"/>
      <c r="E86" s="61"/>
      <c r="F86" s="98"/>
      <c r="G86" s="70"/>
      <c r="H86" s="98"/>
      <c r="I86" s="79"/>
    </row>
    <row r="87" spans="1:9" ht="15" x14ac:dyDescent="0.25">
      <c r="A87" s="54" t="s">
        <v>186</v>
      </c>
      <c r="B87" s="63" t="s">
        <v>76</v>
      </c>
      <c r="C87" s="63" t="s">
        <v>89</v>
      </c>
      <c r="D87" s="173"/>
      <c r="E87" s="63" t="s">
        <v>135</v>
      </c>
      <c r="F87" s="100">
        <f>H84</f>
        <v>0.42569444444444426</v>
      </c>
      <c r="G87" s="72">
        <v>1</v>
      </c>
      <c r="H87" s="100">
        <f>F87+TIME(0,G87,0)</f>
        <v>0.42638888888888871</v>
      </c>
      <c r="I87" s="198"/>
    </row>
    <row r="88" spans="1:9" ht="15" x14ac:dyDescent="0.25">
      <c r="A88" s="153"/>
      <c r="B88" s="62"/>
      <c r="C88" s="62"/>
      <c r="D88" s="154"/>
      <c r="E88" s="62"/>
      <c r="F88" s="99"/>
      <c r="G88" s="71"/>
      <c r="H88" s="99"/>
      <c r="I88" s="168"/>
    </row>
    <row r="89" spans="1:9" ht="15.6" x14ac:dyDescent="0.3">
      <c r="A89" s="57" t="s">
        <v>393</v>
      </c>
      <c r="B89" s="67"/>
      <c r="C89" s="67" t="s">
        <v>164</v>
      </c>
      <c r="D89" s="67"/>
      <c r="E89" s="67" t="s">
        <v>135</v>
      </c>
      <c r="F89" s="104">
        <f>H87</f>
        <v>0.42638888888888871</v>
      </c>
      <c r="G89" s="75">
        <v>1</v>
      </c>
      <c r="H89" s="104">
        <f>F89+TIME(0,G89,0)</f>
        <v>0.42708333333333315</v>
      </c>
      <c r="I89" s="118"/>
    </row>
    <row r="90" spans="1:9" ht="15.6" x14ac:dyDescent="0.3">
      <c r="A90" s="169"/>
      <c r="B90" s="169"/>
      <c r="C90" s="169" t="s">
        <v>165</v>
      </c>
      <c r="D90" s="169"/>
      <c r="E90" s="169"/>
      <c r="F90" s="170"/>
      <c r="G90" s="171">
        <f>(H90-H89) * 24 * 60</f>
        <v>2.3980817331903381E-13</v>
      </c>
      <c r="H90" s="170">
        <v>0.42708333333333331</v>
      </c>
      <c r="I90" s="172"/>
    </row>
    <row r="92" spans="1:9" ht="15.6" x14ac:dyDescent="0.3">
      <c r="A92" s="464"/>
      <c r="B92" s="463"/>
      <c r="C92" s="463"/>
      <c r="D92" s="463"/>
      <c r="E92" s="463"/>
      <c r="F92" s="463"/>
      <c r="G92" s="463"/>
      <c r="H92" s="463"/>
      <c r="I92" s="463"/>
    </row>
    <row r="93" spans="1:9" s="2" customFormat="1" ht="15.6" x14ac:dyDescent="0.3">
      <c r="A93" s="192"/>
      <c r="B93" s="192"/>
      <c r="C93" s="192"/>
      <c r="D93" s="192"/>
      <c r="E93" s="192"/>
      <c r="F93" s="193"/>
      <c r="G93" s="194"/>
      <c r="H93" s="193"/>
      <c r="I93" s="192"/>
    </row>
    <row r="94" spans="1:9" ht="15.6" x14ac:dyDescent="0.3">
      <c r="A94" s="114"/>
      <c r="B94" s="64"/>
      <c r="C94" s="64"/>
      <c r="D94" s="64"/>
      <c r="E94" s="64"/>
      <c r="F94" s="101"/>
      <c r="G94" s="73"/>
      <c r="H94" s="101"/>
      <c r="I94" s="64"/>
    </row>
    <row r="95" spans="1:9" ht="15" x14ac:dyDescent="0.25">
      <c r="A95" s="153"/>
      <c r="B95" s="62"/>
      <c r="C95" s="62"/>
      <c r="D95" s="62"/>
      <c r="E95" s="62"/>
      <c r="F95" s="99"/>
      <c r="G95" s="71"/>
      <c r="H95" s="99"/>
      <c r="I95" s="62"/>
    </row>
    <row r="96" spans="1:9" ht="15" x14ac:dyDescent="0.25">
      <c r="A96" s="153"/>
      <c r="B96" s="62"/>
      <c r="C96" s="62"/>
      <c r="D96" s="62"/>
      <c r="E96" s="62"/>
      <c r="F96" s="99"/>
      <c r="G96" s="71"/>
      <c r="H96" s="99"/>
      <c r="I96" s="62"/>
    </row>
    <row r="97" spans="1:9" ht="15" x14ac:dyDescent="0.25">
      <c r="A97" s="153"/>
      <c r="B97" s="62"/>
      <c r="C97" s="62"/>
      <c r="D97" s="195"/>
      <c r="E97" s="62"/>
      <c r="F97" s="99"/>
      <c r="G97" s="71"/>
      <c r="H97" s="99"/>
      <c r="I97" s="62"/>
    </row>
    <row r="98" spans="1:9" ht="15" x14ac:dyDescent="0.25">
      <c r="A98" s="116"/>
      <c r="B98" s="116"/>
      <c r="C98" s="116"/>
      <c r="D98" s="116"/>
      <c r="E98" s="116"/>
      <c r="F98" s="156"/>
      <c r="G98" s="157"/>
      <c r="H98" s="156"/>
      <c r="I98" s="116"/>
    </row>
    <row r="99" spans="1:9" ht="15.6" x14ac:dyDescent="0.3">
      <c r="A99" s="114"/>
      <c r="B99" s="64"/>
      <c r="C99" s="64"/>
      <c r="D99" s="64"/>
      <c r="E99" s="64"/>
      <c r="F99" s="101"/>
      <c r="G99" s="73"/>
      <c r="H99" s="101"/>
      <c r="I99" s="64"/>
    </row>
    <row r="100" spans="1:9" ht="15" x14ac:dyDescent="0.25">
      <c r="A100" s="153"/>
      <c r="B100" s="62"/>
      <c r="C100" s="62"/>
      <c r="D100" s="195"/>
      <c r="E100" s="62"/>
      <c r="F100" s="99"/>
      <c r="G100" s="71"/>
      <c r="H100" s="99"/>
      <c r="I100" s="62"/>
    </row>
    <row r="101" spans="1:9" ht="15" x14ac:dyDescent="0.25">
      <c r="A101" s="153"/>
      <c r="B101" s="62"/>
      <c r="C101" s="62"/>
      <c r="D101" s="195"/>
      <c r="E101" s="62"/>
      <c r="F101" s="99"/>
      <c r="G101" s="71"/>
      <c r="H101" s="99"/>
      <c r="I101" s="62"/>
    </row>
    <row r="102" spans="1:9" ht="15" x14ac:dyDescent="0.25">
      <c r="A102" s="153"/>
      <c r="B102" s="62"/>
      <c r="C102" s="62"/>
      <c r="D102" s="195"/>
      <c r="E102" s="62"/>
      <c r="F102" s="99"/>
      <c r="G102" s="71"/>
      <c r="H102" s="99"/>
      <c r="I102" s="62"/>
    </row>
    <row r="103" spans="1:9" ht="15" x14ac:dyDescent="0.25">
      <c r="A103" s="153"/>
      <c r="B103" s="62"/>
      <c r="C103" s="62"/>
      <c r="D103" s="195"/>
      <c r="E103" s="62"/>
      <c r="F103" s="99"/>
      <c r="G103" s="71"/>
      <c r="H103" s="99"/>
      <c r="I103" s="62"/>
    </row>
    <row r="104" spans="1:9" ht="15" x14ac:dyDescent="0.25">
      <c r="A104" s="153"/>
      <c r="B104" s="62"/>
      <c r="C104" s="62"/>
      <c r="D104" s="195"/>
      <c r="E104" s="62"/>
      <c r="F104" s="99"/>
      <c r="G104" s="71"/>
      <c r="H104" s="99"/>
      <c r="I104" s="62"/>
    </row>
    <row r="105" spans="1:9" ht="15" x14ac:dyDescent="0.25">
      <c r="A105" s="153"/>
      <c r="B105" s="62"/>
      <c r="C105" s="62"/>
      <c r="D105" s="195"/>
      <c r="E105" s="62"/>
      <c r="F105" s="99"/>
      <c r="G105" s="71"/>
      <c r="H105" s="99"/>
      <c r="I105" s="62"/>
    </row>
    <row r="106" spans="1:9" ht="15" x14ac:dyDescent="0.25">
      <c r="A106" s="153"/>
      <c r="B106" s="62"/>
      <c r="C106" s="62"/>
      <c r="D106" s="195"/>
      <c r="E106" s="62"/>
      <c r="F106" s="99"/>
      <c r="G106" s="71"/>
      <c r="H106" s="99"/>
      <c r="I106" s="62"/>
    </row>
    <row r="107" spans="1:9" ht="15" x14ac:dyDescent="0.25">
      <c r="A107" s="116"/>
      <c r="B107" s="116"/>
      <c r="C107" s="116"/>
      <c r="D107" s="116"/>
      <c r="E107" s="116"/>
      <c r="F107" s="156"/>
      <c r="G107" s="157"/>
      <c r="H107" s="156"/>
      <c r="I107" s="116"/>
    </row>
    <row r="108" spans="1:9" ht="15.6" x14ac:dyDescent="0.3">
      <c r="A108" s="114"/>
      <c r="B108" s="64"/>
      <c r="C108" s="64"/>
      <c r="D108" s="64"/>
      <c r="E108" s="64"/>
      <c r="F108" s="101"/>
      <c r="G108" s="73"/>
      <c r="H108" s="101"/>
      <c r="I108" s="64"/>
    </row>
    <row r="109" spans="1:9" ht="15.6" x14ac:dyDescent="0.3">
      <c r="A109" s="114"/>
      <c r="B109" s="64"/>
      <c r="C109" s="64"/>
      <c r="D109" s="64"/>
      <c r="E109" s="64"/>
      <c r="F109" s="101"/>
      <c r="G109" s="73"/>
      <c r="H109" s="101"/>
    </row>
    <row r="110" spans="1:9" ht="15" x14ac:dyDescent="0.25">
      <c r="A110" s="153"/>
      <c r="B110" s="62"/>
      <c r="C110" s="62"/>
      <c r="D110" s="196"/>
      <c r="E110" s="62"/>
      <c r="F110" s="99"/>
      <c r="G110" s="71"/>
      <c r="H110" s="99"/>
    </row>
    <row r="111" spans="1:9" ht="15" x14ac:dyDescent="0.25">
      <c r="A111" s="153"/>
      <c r="B111" s="62"/>
      <c r="C111" s="62"/>
      <c r="D111" s="196"/>
      <c r="E111" s="62"/>
      <c r="F111" s="99"/>
      <c r="G111" s="71"/>
      <c r="H111" s="99"/>
    </row>
    <row r="112" spans="1:9" ht="15" x14ac:dyDescent="0.25">
      <c r="A112" s="153"/>
      <c r="B112" s="62"/>
      <c r="C112" s="62"/>
      <c r="D112" s="195"/>
      <c r="E112" s="62"/>
      <c r="F112" s="99"/>
      <c r="G112" s="71"/>
      <c r="H112" s="99"/>
    </row>
    <row r="113" spans="1:8" ht="15" x14ac:dyDescent="0.25">
      <c r="A113" s="153"/>
      <c r="B113" s="62"/>
      <c r="C113" s="62"/>
      <c r="D113" s="195"/>
      <c r="E113" s="62"/>
      <c r="F113" s="99"/>
      <c r="G113" s="71"/>
      <c r="H113" s="99"/>
    </row>
    <row r="114" spans="1:8" ht="15.6" x14ac:dyDescent="0.3">
      <c r="A114" s="114"/>
      <c r="B114" s="64"/>
      <c r="C114" s="64"/>
      <c r="D114" s="64"/>
      <c r="E114" s="64"/>
      <c r="F114" s="101"/>
      <c r="G114" s="73"/>
      <c r="H114" s="101"/>
    </row>
    <row r="115" spans="1:8" ht="15" x14ac:dyDescent="0.25">
      <c r="A115" s="153"/>
      <c r="B115" s="62"/>
      <c r="C115" s="62"/>
      <c r="D115" s="196"/>
      <c r="E115" s="62"/>
      <c r="F115" s="99"/>
      <c r="G115" s="71"/>
      <c r="H115" s="99"/>
    </row>
    <row r="116" spans="1:8" ht="15" x14ac:dyDescent="0.25">
      <c r="A116" s="153"/>
      <c r="B116" s="62"/>
      <c r="C116" s="62"/>
      <c r="D116" s="196"/>
      <c r="E116" s="62"/>
      <c r="F116" s="99"/>
      <c r="G116" s="71"/>
      <c r="H116" s="99"/>
    </row>
    <row r="117" spans="1:8" ht="14.1" customHeight="1" x14ac:dyDescent="0.25">
      <c r="A117" s="153"/>
      <c r="B117" s="62"/>
      <c r="C117" s="62"/>
      <c r="D117" s="196"/>
      <c r="E117" s="62"/>
      <c r="F117" s="99"/>
      <c r="G117" s="71"/>
      <c r="H117" s="99"/>
    </row>
    <row r="118" spans="1:8" ht="14.1" customHeight="1" x14ac:dyDescent="0.25">
      <c r="A118" s="153"/>
      <c r="B118" s="62"/>
      <c r="C118" s="62"/>
      <c r="D118" s="196"/>
      <c r="E118" s="62"/>
      <c r="F118" s="99"/>
      <c r="G118" s="71"/>
      <c r="H118" s="99"/>
    </row>
    <row r="119" spans="1:8" ht="14.1" customHeight="1" x14ac:dyDescent="0.25">
      <c r="A119" s="153"/>
      <c r="B119" s="62"/>
      <c r="C119" s="62"/>
      <c r="D119" s="195"/>
      <c r="E119" s="62"/>
      <c r="F119" s="99"/>
      <c r="G119" s="71"/>
      <c r="H119" s="99"/>
    </row>
    <row r="120" spans="1:8" ht="15.6" x14ac:dyDescent="0.3">
      <c r="A120" s="114"/>
      <c r="B120" s="64"/>
      <c r="C120" s="64"/>
      <c r="D120" s="64"/>
      <c r="E120" s="64"/>
      <c r="F120" s="101"/>
      <c r="G120" s="73"/>
      <c r="H120" s="101"/>
    </row>
    <row r="121" spans="1:8" ht="15.6" customHeight="1" x14ac:dyDescent="0.25">
      <c r="A121" s="153"/>
      <c r="B121" s="62"/>
      <c r="C121" s="62"/>
      <c r="D121" s="197"/>
      <c r="E121" s="116"/>
      <c r="F121" s="99"/>
      <c r="G121" s="71"/>
      <c r="H121" s="99"/>
    </row>
    <row r="122" spans="1:8" ht="15.6" customHeight="1" x14ac:dyDescent="0.25">
      <c r="A122" s="153"/>
      <c r="B122" s="62"/>
      <c r="C122" s="62"/>
      <c r="D122" s="197"/>
      <c r="E122" s="116"/>
      <c r="F122" s="99"/>
      <c r="G122" s="71"/>
      <c r="H122" s="99"/>
    </row>
    <row r="123" spans="1:8" ht="15" x14ac:dyDescent="0.25">
      <c r="A123" s="116"/>
      <c r="B123" s="116"/>
      <c r="C123" s="116"/>
      <c r="D123" s="116"/>
      <c r="E123" s="116"/>
      <c r="F123" s="156"/>
      <c r="G123" s="157"/>
      <c r="H123" s="156"/>
    </row>
    <row r="124" spans="1:8" ht="15.6" x14ac:dyDescent="0.3">
      <c r="A124" s="114"/>
      <c r="B124" s="64"/>
      <c r="C124" s="64"/>
      <c r="D124" s="64"/>
      <c r="E124" s="64"/>
      <c r="F124" s="99"/>
      <c r="G124" s="71"/>
      <c r="H124" s="99"/>
    </row>
    <row r="125" spans="1:8" ht="15.6" x14ac:dyDescent="0.3">
      <c r="C125" s="64"/>
      <c r="D125" s="64"/>
      <c r="E125" s="64"/>
      <c r="F125" s="101"/>
      <c r="G125" s="73"/>
      <c r="H125" s="101"/>
    </row>
  </sheetData>
  <mergeCells count="10">
    <mergeCell ref="A7:I7"/>
    <mergeCell ref="A8:I8"/>
    <mergeCell ref="A12:I12"/>
    <mergeCell ref="A92:I92"/>
    <mergeCell ref="A1:I1"/>
    <mergeCell ref="A2:I2"/>
    <mergeCell ref="A3:I3"/>
    <mergeCell ref="A4:I4"/>
    <mergeCell ref="A5:I5"/>
    <mergeCell ref="A6:I6"/>
  </mergeCells>
  <hyperlinks>
    <hyperlink ref="D17" location="Links!B41" display="Opening Report" xr:uid="{3DA60BD1-38B6-438A-9BDA-A36D15F6E561}"/>
    <hyperlink ref="D18" location="Links!B40" display="WG Agenda" xr:uid="{8E1CBDA3-E165-4A6A-B689-7D8FBE715F65}"/>
    <hyperlink ref="D19" location="Links!B49" display="Prev WG minutes" xr:uid="{6127F29C-BEF9-4D95-97C1-4B255C50A04E}"/>
    <hyperlink ref="D45" location="Links!B43" display="1st VC Report" xr:uid="{19B3B3AF-FCEC-4448-80E3-549096DF25D2}"/>
    <hyperlink ref="D61" location="Links!B42" display="Snapshots Report" xr:uid="{B70FC201-B78B-4613-89BF-28E507BA6267}"/>
    <hyperlink ref="D24" r:id="rId1" xr:uid="{4611C2D3-9E31-49F4-9F21-F8AF8A75EA22}"/>
    <hyperlink ref="D25" location="Links!B44" display="2nd Vice Chair report" xr:uid="{C9AD0828-8CBC-4C15-8B7B-2DB4C06DBBCE}"/>
    <hyperlink ref="D28" r:id="rId2" display="2nd Vice Chair report" xr:uid="{CA4102DA-0304-4D70-98CD-077135A1465E}"/>
    <hyperlink ref="D26" location="Links!B44" display="2nd Vice Chair report" xr:uid="{1D66F5B8-D340-4E0F-A608-B6BD1EAE9FCC}"/>
    <hyperlink ref="D27" location="Links!B44" display="2nd Vice Chair report" xr:uid="{26CF1422-216D-40B6-BC6E-358EA4CD5C2B}"/>
    <hyperlink ref="D29" location="Links!B44" display="2nd Vice Chair report" xr:uid="{65100419-10C7-4134-A42D-9CD4C21DC183}"/>
    <hyperlink ref="D30" location="Links!B44" display="2nd Vice Chair report" xr:uid="{018A9E34-8BA7-4583-968E-0E41AA986D3F}"/>
    <hyperlink ref="D31" location="Links!B44" display="2nd Vice Chair report" xr:uid="{B1E8DD58-9209-490D-9BC0-15FFF5CBCD18}"/>
    <hyperlink ref="D32" location="Links!B44" display="2nd Vice Chair report" xr:uid="{8CE36237-7806-4DAC-98D8-7D032FF1D519}"/>
    <hyperlink ref="D33" location="Links!B44" display="2nd Vice Chair report" xr:uid="{5FD3880A-B76F-46A9-A7DC-68F50DE7A6CB}"/>
    <hyperlink ref="D34" location="Links!B44" display="2nd Vice Chair report" xr:uid="{D2EB734F-60F0-44D1-8B76-31FECC3FEC50}"/>
    <hyperlink ref="D35" location="Links!B44" display="2nd Vice Chair report" xr:uid="{8DD48A41-ECB1-4E67-92CB-57F32D740DE5}"/>
    <hyperlink ref="D38" location="Links!B41" display="Opening Report" xr:uid="{585A0781-A02C-4246-A7A0-33C8BB2BD38F}"/>
    <hyperlink ref="D39" location="Links!B41" display="Opening Report" xr:uid="{A41A61A6-E4C2-49FA-876B-612C7480733B}"/>
    <hyperlink ref="D43" location="Links!B41" display="Opening Report" xr:uid="{14188AF4-4E07-4E8D-AB8A-C81BC4B358D2}"/>
    <hyperlink ref="D44" location="Links!B41" display="Opening Report" xr:uid="{E7B8B868-AC65-4BBB-ACA4-FB081DDE6BDD}"/>
    <hyperlink ref="D54" location="Links!B41" display="Opening Report" xr:uid="{26B416E9-2DC8-4D89-8A89-68588AE21B37}"/>
    <hyperlink ref="D55" location="Links!B41" display="Opening Report" xr:uid="{0BD44530-C4D9-411C-B5FE-DB99A12DB912}"/>
    <hyperlink ref="D56" location="Links!B41" display="Opening Report" xr:uid="{E8549477-962E-476C-A535-B7EA7EC1335C}"/>
    <hyperlink ref="D57" location="Links!B41" display="Opening Report" xr:uid="{23A905DD-D6E9-446C-830D-64EEF86B794B}"/>
    <hyperlink ref="D58" location="Links!B41" display="Opening Report" xr:uid="{08283E10-E0CE-4702-9225-4C4E64B2A9FA}"/>
    <hyperlink ref="D59" location="Links!B41" display="Opening Report" xr:uid="{07202F3E-CF62-4D42-A3EE-A15E477D0236}"/>
    <hyperlink ref="D46" location="Links!B43" display="1st VC Report" xr:uid="{32CD9062-9187-4FA4-A81A-0771FD8ACBA0}"/>
    <hyperlink ref="D47" location="Links!B43" display="1st VC Report" xr:uid="{07DA24A2-A875-4B21-87C5-FBCCD381B11A}"/>
    <hyperlink ref="D48" location="Links!B43" display="1st VC Report" xr:uid="{6CCC5913-8372-4BD0-9975-DB05DEAC3AE4}"/>
    <hyperlink ref="D49" location="Links!B43" display="1st VC Report" xr:uid="{C09E2F34-D38C-48F6-92D5-1482E4A9F0C7}"/>
    <hyperlink ref="D50" location="Links!B43" display="1st VC Report" xr:uid="{7BC57EC0-E1A3-45AA-AF6C-5920C0B4FEB9}"/>
    <hyperlink ref="D62" location="Links!B42" display="Snapshots Report" xr:uid="{972385A9-67E2-4C33-B9E6-383810A46A44}"/>
    <hyperlink ref="D66" location="Links!B42" display="Snapshots Report" xr:uid="{C213AA0F-BF57-45CB-9A17-8E3D94953C20}"/>
    <hyperlink ref="D67" location="Links!B42" display="Snapshots Report" xr:uid="{0732DF41-C242-4A43-819A-B036795F2159}"/>
    <hyperlink ref="D68" location="Links!B42" display="Snapshots Report" xr:uid="{6095571C-13C3-4D3A-AEFA-6A66237C8FE4}"/>
    <hyperlink ref="D69" location="Links!B42" display="Snapshots Report" xr:uid="{0F27C020-5F82-483E-97CB-4EC1FC38C59C}"/>
    <hyperlink ref="D70" location="Links!B42" display="Snapshots Report" xr:uid="{5BDBDF58-A350-4E1B-BA12-34ACED92884D}"/>
    <hyperlink ref="D73" location="Links!B42" display="Snapshots Report" xr:uid="{CF9971AD-5522-49E0-8180-49E258F14C88}"/>
    <hyperlink ref="D75" location="Links!B42" display="Snapshots Report" xr:uid="{49BD9303-5E6A-427F-9A99-0B6F510D7070}"/>
    <hyperlink ref="D76" location="Links!B42" display="Snapshots Report" xr:uid="{6B39B97E-CE3F-43B1-866D-9807120DE80B}"/>
    <hyperlink ref="D77" location="Links!B42" display="Snapshots Report" xr:uid="{CD41A47A-D184-4070-B060-E737FF7E2480}"/>
    <hyperlink ref="D78" location="Links!B42" display="Snapshots Report" xr:uid="{14888570-9B53-4293-98B2-5ACF4360E9C9}"/>
    <hyperlink ref="D74" location="Links!B42" display="Snapshots Report" xr:uid="{3F19D8ED-EB3E-4F45-936F-FAFAF13181DD}"/>
    <hyperlink ref="D65" location="Links!B42" display="Snapshots Report" xr:uid="{4C709A68-44E1-44F7-B9FA-29518B8419FA}"/>
    <hyperlink ref="D81:D82" location="Links!B42" display="Snapshots Report" xr:uid="{2B8D2949-4EA7-4D93-B5CD-FC0DA560BE8D}"/>
  </hyperlinks>
  <pageMargins left="0.7" right="0.7" top="0.75" bottom="0.75" header="0.3" footer="0.3"/>
  <pageSetup paperSize="9" orientation="portrait"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45"/>
  <sheetViews>
    <sheetView tabSelected="1" topLeftCell="A7" zoomScale="120" zoomScaleNormal="120" workbookViewId="0">
      <selection activeCell="F41" sqref="F41"/>
    </sheetView>
  </sheetViews>
  <sheetFormatPr defaultRowHeight="13.2" x14ac:dyDescent="0.25"/>
  <cols>
    <col min="1" max="1" width="12.5546875" style="60" customWidth="1"/>
    <col min="2" max="2" width="6.5546875" style="60" customWidth="1"/>
    <col min="3" max="3" width="53.5546875" style="60" customWidth="1"/>
    <col min="4" max="4" width="25.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465" t="str">
        <f>Parameters!B1</f>
        <v>IEEE 802.11 WIRELESS LOCAL AREA NETWORKS SESSION #209</v>
      </c>
      <c r="B1" s="459"/>
      <c r="C1" s="459"/>
      <c r="D1" s="459"/>
      <c r="E1" s="459"/>
      <c r="F1" s="459"/>
      <c r="G1" s="459"/>
      <c r="H1" s="459"/>
      <c r="I1" s="459"/>
    </row>
    <row r="2" spans="1:9" ht="25.35" customHeight="1" x14ac:dyDescent="0.4">
      <c r="A2" s="465" t="str">
        <f>Parameters!B2</f>
        <v>Kobe International Conference Center, Kobe, Japan</v>
      </c>
      <c r="B2" s="459"/>
      <c r="C2" s="459"/>
      <c r="D2" s="459"/>
      <c r="E2" s="459"/>
      <c r="F2" s="459"/>
      <c r="G2" s="459"/>
      <c r="H2" s="459"/>
      <c r="I2" s="459"/>
    </row>
    <row r="3" spans="1:9" ht="25.35" customHeight="1" x14ac:dyDescent="0.4">
      <c r="A3" s="465" t="str">
        <f>Parameters!B3</f>
        <v>January 12-17, 2025</v>
      </c>
      <c r="B3" s="459"/>
      <c r="C3" s="459"/>
      <c r="D3" s="459"/>
      <c r="E3" s="459"/>
      <c r="F3" s="459"/>
      <c r="G3" s="459"/>
      <c r="H3" s="459"/>
      <c r="I3" s="459"/>
    </row>
    <row r="4" spans="1:9" ht="18" customHeight="1" x14ac:dyDescent="0.3">
      <c r="A4" s="458" t="str">
        <f>'WG11 Opening'!A4</f>
        <v>WG Chair - Robert Stacey (Intel)</v>
      </c>
      <c r="B4" s="459"/>
      <c r="C4" s="459"/>
      <c r="D4" s="459"/>
      <c r="E4" s="459"/>
      <c r="F4" s="459"/>
      <c r="G4" s="459"/>
      <c r="H4" s="459"/>
      <c r="I4" s="459"/>
    </row>
    <row r="5" spans="1:9" ht="18" customHeight="1" x14ac:dyDescent="0.3">
      <c r="A5" s="458" t="str">
        <f>'WG11 Opening'!A5</f>
        <v>WG  Vice Chair - Jon Rosdahl (Qualcomm)</v>
      </c>
      <c r="B5" s="459"/>
      <c r="C5" s="459"/>
      <c r="D5" s="459"/>
      <c r="E5" s="459"/>
      <c r="F5" s="459"/>
      <c r="G5" s="459"/>
      <c r="H5" s="459"/>
      <c r="I5" s="459"/>
    </row>
    <row r="6" spans="1:9" ht="18" customHeight="1" x14ac:dyDescent="0.3">
      <c r="A6" s="458" t="str">
        <f>'WG11 Opening'!A6</f>
        <v>WG  Vice Chair - Stephen McCann (Huawei)</v>
      </c>
      <c r="B6" s="459"/>
      <c r="C6" s="459"/>
      <c r="D6" s="459"/>
      <c r="E6" s="459"/>
      <c r="F6" s="459"/>
      <c r="G6" s="459"/>
      <c r="H6" s="459"/>
      <c r="I6" s="459"/>
    </row>
    <row r="7" spans="1:9" ht="18" customHeight="1" x14ac:dyDescent="0.3">
      <c r="A7" s="458" t="str">
        <f>'WG11 Opening'!A7</f>
        <v>WG Secretary - Volker Jungnickel (Fraunhofer)</v>
      </c>
      <c r="B7" s="459"/>
      <c r="C7" s="459"/>
      <c r="D7" s="459"/>
      <c r="E7" s="459"/>
      <c r="F7" s="459"/>
      <c r="G7" s="459"/>
      <c r="H7" s="459"/>
      <c r="I7" s="459"/>
    </row>
    <row r="8" spans="1:9" ht="30" customHeight="1" x14ac:dyDescent="0.5">
      <c r="A8" s="460" t="str">
        <f>"Agenda R" &amp; Parameters!$B$8</f>
        <v>Agenda R4</v>
      </c>
      <c r="B8" s="461"/>
      <c r="C8" s="461"/>
      <c r="D8" s="461"/>
      <c r="E8" s="461"/>
      <c r="F8" s="461"/>
      <c r="G8" s="461"/>
      <c r="H8" s="461"/>
      <c r="I8" s="461"/>
    </row>
    <row r="12" spans="1:9" ht="15.6" x14ac:dyDescent="0.3">
      <c r="A12" s="462" t="s">
        <v>533</v>
      </c>
      <c r="B12" s="463"/>
      <c r="C12" s="463"/>
      <c r="D12" s="463"/>
      <c r="E12" s="463"/>
      <c r="F12" s="463"/>
      <c r="G12" s="463"/>
      <c r="H12" s="463"/>
      <c r="I12" s="463"/>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52" t="s">
        <v>73</v>
      </c>
      <c r="B14" s="61"/>
      <c r="C14" s="61" t="s">
        <v>74</v>
      </c>
      <c r="D14" s="61"/>
      <c r="E14" s="61"/>
      <c r="F14" s="98"/>
      <c r="G14" s="70"/>
      <c r="H14" s="98"/>
      <c r="I14" s="79"/>
    </row>
    <row r="15" spans="1:9" ht="15" x14ac:dyDescent="0.25">
      <c r="A15" s="53" t="s">
        <v>75</v>
      </c>
      <c r="B15" s="62" t="s">
        <v>76</v>
      </c>
      <c r="C15" s="62" t="s">
        <v>166</v>
      </c>
      <c r="D15" s="62"/>
      <c r="E15" s="62" t="s">
        <v>135</v>
      </c>
      <c r="F15" s="99">
        <v>0.5625</v>
      </c>
      <c r="G15" s="71">
        <v>1</v>
      </c>
      <c r="H15" s="99">
        <f>F15+TIME(0,G15,0)</f>
        <v>0.56319444444444444</v>
      </c>
      <c r="I15" s="80"/>
    </row>
    <row r="16" spans="1:9" ht="15" x14ac:dyDescent="0.25">
      <c r="A16" s="53" t="s">
        <v>78</v>
      </c>
      <c r="B16" s="62" t="s">
        <v>76</v>
      </c>
      <c r="C16" s="62" t="s">
        <v>280</v>
      </c>
      <c r="D16" s="62"/>
      <c r="E16" s="62" t="s">
        <v>79</v>
      </c>
      <c r="F16" s="99">
        <f>H15</f>
        <v>0.56319444444444444</v>
      </c>
      <c r="G16" s="71">
        <v>1</v>
      </c>
      <c r="H16" s="99">
        <f>F16+TIME(0,G16,0)</f>
        <v>0.56388888888888888</v>
      </c>
      <c r="I16" s="80"/>
    </row>
    <row r="17" spans="1:9" ht="30" x14ac:dyDescent="0.25">
      <c r="A17" s="54" t="s">
        <v>80</v>
      </c>
      <c r="B17" s="63" t="s">
        <v>82</v>
      </c>
      <c r="C17" s="63" t="s">
        <v>372</v>
      </c>
      <c r="D17" s="173" t="s">
        <v>45</v>
      </c>
      <c r="E17" s="63" t="s">
        <v>135</v>
      </c>
      <c r="F17" s="100">
        <f>H16</f>
        <v>0.56388888888888888</v>
      </c>
      <c r="G17" s="72">
        <v>5</v>
      </c>
      <c r="H17" s="100">
        <f>F17+TIME(0,G17,0)</f>
        <v>0.56736111111111109</v>
      </c>
      <c r="I17" s="81"/>
    </row>
    <row r="18" spans="1:9" ht="15" x14ac:dyDescent="0.25">
      <c r="A18" s="116"/>
      <c r="B18" s="116"/>
      <c r="C18" s="116"/>
      <c r="D18" s="116"/>
      <c r="E18" s="116"/>
      <c r="F18" s="156"/>
      <c r="G18" s="157"/>
      <c r="H18" s="156"/>
      <c r="I18" s="116"/>
    </row>
    <row r="19" spans="1:9" ht="15.6" x14ac:dyDescent="0.3">
      <c r="A19" s="52" t="s">
        <v>88</v>
      </c>
      <c r="B19" s="61"/>
      <c r="C19" s="61" t="s">
        <v>89</v>
      </c>
      <c r="D19" s="61"/>
      <c r="E19" s="61"/>
      <c r="F19" s="98"/>
      <c r="G19" s="70"/>
      <c r="H19" s="98"/>
      <c r="I19" s="79"/>
    </row>
    <row r="20" spans="1:9" ht="15" x14ac:dyDescent="0.25">
      <c r="A20" s="53" t="s">
        <v>90</v>
      </c>
      <c r="B20" s="62" t="s">
        <v>76</v>
      </c>
      <c r="C20" s="62" t="s">
        <v>167</v>
      </c>
      <c r="D20" s="154" t="s">
        <v>227</v>
      </c>
      <c r="E20" s="62" t="s">
        <v>135</v>
      </c>
      <c r="F20" s="99">
        <f>H17</f>
        <v>0.56736111111111109</v>
      </c>
      <c r="G20" s="71">
        <v>1</v>
      </c>
      <c r="H20" s="99">
        <f t="shared" ref="H20:H26" si="0">F20+TIME(0,G20,0)</f>
        <v>0.56805555555555554</v>
      </c>
      <c r="I20" s="80"/>
    </row>
    <row r="21" spans="1:9" ht="15" x14ac:dyDescent="0.25">
      <c r="A21" s="53" t="s">
        <v>96</v>
      </c>
      <c r="B21" s="62" t="s">
        <v>76</v>
      </c>
      <c r="C21" s="62" t="s">
        <v>168</v>
      </c>
      <c r="D21" s="154" t="s">
        <v>227</v>
      </c>
      <c r="E21" s="62" t="s">
        <v>135</v>
      </c>
      <c r="F21" s="99">
        <f t="shared" ref="F21:F26" si="1">H20</f>
        <v>0.56805555555555554</v>
      </c>
      <c r="G21" s="71">
        <v>1</v>
      </c>
      <c r="H21" s="99">
        <f t="shared" si="0"/>
        <v>0.56874999999999998</v>
      </c>
      <c r="I21" s="80"/>
    </row>
    <row r="22" spans="1:9" ht="15" x14ac:dyDescent="0.25">
      <c r="A22" s="53" t="s">
        <v>97</v>
      </c>
      <c r="B22" s="62" t="s">
        <v>76</v>
      </c>
      <c r="C22" s="62" t="s">
        <v>237</v>
      </c>
      <c r="D22" s="154" t="s">
        <v>227</v>
      </c>
      <c r="E22" s="62" t="s">
        <v>135</v>
      </c>
      <c r="F22" s="99">
        <f t="shared" si="1"/>
        <v>0.56874999999999998</v>
      </c>
      <c r="G22" s="71">
        <v>1</v>
      </c>
      <c r="H22" s="99">
        <f t="shared" si="0"/>
        <v>0.56944444444444442</v>
      </c>
      <c r="I22" s="80"/>
    </row>
    <row r="23" spans="1:9" ht="15" x14ac:dyDescent="0.25">
      <c r="A23" s="53" t="s">
        <v>100</v>
      </c>
      <c r="B23" s="62" t="s">
        <v>76</v>
      </c>
      <c r="C23" s="62" t="s">
        <v>459</v>
      </c>
      <c r="D23" s="154" t="s">
        <v>227</v>
      </c>
      <c r="E23" s="62" t="s">
        <v>135</v>
      </c>
      <c r="F23" s="99">
        <f t="shared" si="1"/>
        <v>0.56944444444444442</v>
      </c>
      <c r="G23" s="71">
        <v>1</v>
      </c>
      <c r="H23" s="99">
        <f t="shared" si="0"/>
        <v>0.57013888888888886</v>
      </c>
      <c r="I23" s="80"/>
    </row>
    <row r="24" spans="1:9" ht="15" x14ac:dyDescent="0.25">
      <c r="A24" s="53" t="s">
        <v>101</v>
      </c>
      <c r="B24" s="62" t="s">
        <v>76</v>
      </c>
      <c r="C24" s="62" t="s">
        <v>89</v>
      </c>
      <c r="D24" s="154" t="s">
        <v>227</v>
      </c>
      <c r="E24" s="62" t="s">
        <v>79</v>
      </c>
      <c r="F24" s="99">
        <f t="shared" si="1"/>
        <v>0.57013888888888886</v>
      </c>
      <c r="G24" s="71">
        <v>3</v>
      </c>
      <c r="H24" s="99">
        <f t="shared" si="0"/>
        <v>0.57222222222222219</v>
      </c>
      <c r="I24" s="80"/>
    </row>
    <row r="25" spans="1:9" ht="15" x14ac:dyDescent="0.25">
      <c r="A25" s="53" t="s">
        <v>169</v>
      </c>
      <c r="B25" s="62" t="s">
        <v>76</v>
      </c>
      <c r="C25" s="62" t="s">
        <v>395</v>
      </c>
      <c r="D25" s="154" t="s">
        <v>223</v>
      </c>
      <c r="E25" s="62" t="s">
        <v>135</v>
      </c>
      <c r="F25" s="99">
        <f t="shared" si="1"/>
        <v>0.57222222222222219</v>
      </c>
      <c r="G25" s="71">
        <v>10</v>
      </c>
      <c r="H25" s="99">
        <f t="shared" si="0"/>
        <v>0.57916666666666661</v>
      </c>
      <c r="I25" s="80"/>
    </row>
    <row r="26" spans="1:9" ht="15" x14ac:dyDescent="0.25">
      <c r="A26" s="54" t="s">
        <v>177</v>
      </c>
      <c r="B26" s="63" t="s">
        <v>76</v>
      </c>
      <c r="C26" s="63" t="s">
        <v>401</v>
      </c>
      <c r="D26" s="173"/>
      <c r="E26" s="63" t="s">
        <v>85</v>
      </c>
      <c r="F26" s="100">
        <f t="shared" si="1"/>
        <v>0.57916666666666661</v>
      </c>
      <c r="G26" s="72">
        <v>1</v>
      </c>
      <c r="H26" s="100">
        <f t="shared" si="0"/>
        <v>0.57986111111111105</v>
      </c>
      <c r="I26" s="81"/>
    </row>
    <row r="27" spans="1:9" ht="15" x14ac:dyDescent="0.25">
      <c r="A27" s="116"/>
      <c r="B27" s="116"/>
      <c r="C27" s="116"/>
      <c r="D27" s="116"/>
      <c r="E27" s="116"/>
      <c r="F27" s="156"/>
      <c r="G27" s="157"/>
      <c r="H27" s="156"/>
      <c r="I27" s="116"/>
    </row>
    <row r="28" spans="1:9" ht="15.6" x14ac:dyDescent="0.3">
      <c r="A28" s="52" t="s">
        <v>102</v>
      </c>
      <c r="B28" s="61"/>
      <c r="C28" s="61" t="s">
        <v>436</v>
      </c>
      <c r="D28" s="61"/>
      <c r="E28" s="61"/>
      <c r="F28" s="98"/>
      <c r="G28" s="70"/>
      <c r="H28" s="98"/>
      <c r="I28" s="79"/>
    </row>
    <row r="29" spans="1:9" ht="15.6" x14ac:dyDescent="0.3">
      <c r="A29" s="55" t="s">
        <v>428</v>
      </c>
      <c r="B29" s="64"/>
      <c r="C29" s="64" t="s">
        <v>170</v>
      </c>
      <c r="D29" s="64"/>
      <c r="E29" s="64"/>
      <c r="F29" s="101"/>
      <c r="G29" s="73"/>
      <c r="H29" s="101"/>
      <c r="I29" s="117"/>
    </row>
    <row r="30" spans="1:9" ht="15" x14ac:dyDescent="0.25">
      <c r="A30" s="53" t="s">
        <v>205</v>
      </c>
      <c r="B30" s="62" t="s">
        <v>76</v>
      </c>
      <c r="C30" s="62" t="s">
        <v>458</v>
      </c>
      <c r="D30" s="313" t="s">
        <v>554</v>
      </c>
      <c r="E30" s="62" t="s">
        <v>461</v>
      </c>
      <c r="F30" s="99">
        <f>H26</f>
        <v>0.57986111111111105</v>
      </c>
      <c r="G30" s="71">
        <v>5</v>
      </c>
      <c r="H30" s="99">
        <f>F30+TIME(0,G30,0)</f>
        <v>0.58333333333333326</v>
      </c>
      <c r="I30" s="117"/>
    </row>
    <row r="31" spans="1:9" ht="15" x14ac:dyDescent="0.25">
      <c r="A31" s="53" t="s">
        <v>206</v>
      </c>
      <c r="B31" s="62" t="s">
        <v>76</v>
      </c>
      <c r="C31" s="62" t="s">
        <v>171</v>
      </c>
      <c r="D31" s="313" t="s">
        <v>555</v>
      </c>
      <c r="E31" s="62" t="s">
        <v>235</v>
      </c>
      <c r="F31" s="99">
        <f>H30</f>
        <v>0.58333333333333326</v>
      </c>
      <c r="G31" s="71">
        <v>10</v>
      </c>
      <c r="H31" s="99">
        <f>F31+TIME(0,G31,0)</f>
        <v>0.59027777777777768</v>
      </c>
      <c r="I31" s="117"/>
    </row>
    <row r="32" spans="1:9" ht="15" x14ac:dyDescent="0.25">
      <c r="A32" s="53" t="s">
        <v>207</v>
      </c>
      <c r="B32" s="62" t="s">
        <v>76</v>
      </c>
      <c r="C32" s="62" t="s">
        <v>457</v>
      </c>
      <c r="D32" s="313" t="s">
        <v>556</v>
      </c>
      <c r="E32" s="62" t="s">
        <v>456</v>
      </c>
      <c r="F32" s="99">
        <f>H31</f>
        <v>0.59027777777777768</v>
      </c>
      <c r="G32" s="71">
        <v>5</v>
      </c>
      <c r="H32" s="99">
        <f>F32+TIME(0,G32,0)</f>
        <v>0.59374999999999989</v>
      </c>
      <c r="I32" s="117"/>
    </row>
    <row r="33" spans="1:9" ht="15" x14ac:dyDescent="0.25">
      <c r="A33" s="53"/>
      <c r="B33" s="62"/>
      <c r="C33" s="62"/>
      <c r="D33" s="154"/>
      <c r="E33" s="62"/>
      <c r="F33" s="99"/>
      <c r="G33" s="71"/>
      <c r="H33" s="99"/>
      <c r="I33" s="117"/>
    </row>
    <row r="34" spans="1:9" ht="15.6" x14ac:dyDescent="0.3">
      <c r="A34" s="55" t="s">
        <v>429</v>
      </c>
      <c r="B34" s="64"/>
      <c r="C34" s="64" t="s">
        <v>172</v>
      </c>
      <c r="D34" s="64"/>
      <c r="E34" s="64"/>
      <c r="F34" s="101"/>
      <c r="G34" s="73"/>
      <c r="H34" s="101"/>
      <c r="I34" s="117"/>
    </row>
    <row r="35" spans="1:9" ht="15" x14ac:dyDescent="0.25">
      <c r="A35" s="53" t="s">
        <v>322</v>
      </c>
      <c r="B35" s="62" t="s">
        <v>76</v>
      </c>
      <c r="C35" s="62" t="s">
        <v>228</v>
      </c>
      <c r="D35" s="467" t="s">
        <v>561</v>
      </c>
      <c r="E35" s="62" t="s">
        <v>559</v>
      </c>
      <c r="F35" s="99">
        <f>H32</f>
        <v>0.59374999999999989</v>
      </c>
      <c r="G35" s="71">
        <v>5</v>
      </c>
      <c r="H35" s="99">
        <f>F35+TIME(0,G35,0)</f>
        <v>0.5972222222222221</v>
      </c>
      <c r="I35" s="117"/>
    </row>
    <row r="36" spans="1:9" ht="14.1" customHeight="1" x14ac:dyDescent="0.25">
      <c r="A36" s="53" t="s">
        <v>323</v>
      </c>
      <c r="B36" s="62" t="s">
        <v>76</v>
      </c>
      <c r="C36" s="62" t="s">
        <v>241</v>
      </c>
      <c r="D36" s="312" t="s">
        <v>560</v>
      </c>
      <c r="E36" s="62" t="s">
        <v>245</v>
      </c>
      <c r="F36" s="99">
        <f>H35</f>
        <v>0.5972222222222221</v>
      </c>
      <c r="G36" s="71">
        <v>5</v>
      </c>
      <c r="H36" s="99">
        <f>F36+TIME(0,G36,0)</f>
        <v>0.60069444444444431</v>
      </c>
      <c r="I36" s="117"/>
    </row>
    <row r="37" spans="1:9" ht="14.1" customHeight="1" x14ac:dyDescent="0.25">
      <c r="A37" s="54" t="s">
        <v>324</v>
      </c>
      <c r="B37" s="63" t="s">
        <v>76</v>
      </c>
      <c r="C37" s="63" t="s">
        <v>473</v>
      </c>
      <c r="D37" s="314"/>
      <c r="E37" s="63" t="s">
        <v>364</v>
      </c>
      <c r="F37" s="100">
        <f>H36</f>
        <v>0.60069444444444431</v>
      </c>
      <c r="G37" s="72">
        <v>5</v>
      </c>
      <c r="H37" s="100">
        <f>F37+TIME(0,G37,0)</f>
        <v>0.60416666666666652</v>
      </c>
      <c r="I37" s="119"/>
    </row>
    <row r="38" spans="1:9" ht="14.1" customHeight="1" x14ac:dyDescent="0.25">
      <c r="A38" s="153"/>
      <c r="B38" s="62"/>
      <c r="C38" s="62"/>
      <c r="D38" s="154"/>
      <c r="E38" s="62"/>
      <c r="F38" s="99"/>
      <c r="G38" s="71"/>
      <c r="H38" s="99"/>
    </row>
    <row r="39" spans="1:9" ht="15.6" x14ac:dyDescent="0.3">
      <c r="A39" s="52" t="s">
        <v>371</v>
      </c>
      <c r="B39" s="61"/>
      <c r="C39" s="61" t="s">
        <v>162</v>
      </c>
      <c r="D39" s="61"/>
      <c r="E39" s="61"/>
      <c r="F39" s="98"/>
      <c r="G39" s="70"/>
      <c r="H39" s="98"/>
      <c r="I39" s="133"/>
    </row>
    <row r="40" spans="1:9" ht="30.6" x14ac:dyDescent="0.3">
      <c r="A40" s="53" t="s">
        <v>121</v>
      </c>
      <c r="B40" s="62" t="s">
        <v>76</v>
      </c>
      <c r="C40" s="62" t="s">
        <v>541</v>
      </c>
      <c r="D40" s="64"/>
      <c r="E40" s="62" t="s">
        <v>542</v>
      </c>
      <c r="F40" s="99">
        <f>H37</f>
        <v>0.60416666666666652</v>
      </c>
      <c r="G40" s="71">
        <v>10</v>
      </c>
      <c r="H40" s="99">
        <f t="shared" ref="H40:H44" si="2">F40+TIME(0,G40,0)</f>
        <v>0.61111111111111094</v>
      </c>
      <c r="I40" s="117"/>
    </row>
    <row r="41" spans="1:9" ht="15.6" x14ac:dyDescent="0.3">
      <c r="A41" s="468" t="s">
        <v>140</v>
      </c>
      <c r="B41" s="469" t="s">
        <v>76</v>
      </c>
      <c r="C41" s="62" t="s">
        <v>558</v>
      </c>
      <c r="D41" s="64"/>
      <c r="E41" s="62" t="s">
        <v>557</v>
      </c>
      <c r="F41" s="99">
        <f>H40</f>
        <v>0.61111111111111094</v>
      </c>
      <c r="G41" s="71">
        <v>10</v>
      </c>
      <c r="H41" s="99">
        <f t="shared" si="2"/>
        <v>0.61805555555555536</v>
      </c>
      <c r="I41" s="117"/>
    </row>
    <row r="42" spans="1:9" ht="15.6" customHeight="1" x14ac:dyDescent="0.25">
      <c r="A42" s="54" t="s">
        <v>150</v>
      </c>
      <c r="B42" s="63" t="s">
        <v>76</v>
      </c>
      <c r="C42" s="63" t="s">
        <v>437</v>
      </c>
      <c r="D42" s="186"/>
      <c r="E42" s="146"/>
      <c r="F42" s="100">
        <f>H41</f>
        <v>0.61805555555555536</v>
      </c>
      <c r="G42" s="72">
        <v>2</v>
      </c>
      <c r="H42" s="100">
        <f t="shared" si="2"/>
        <v>0.61944444444444424</v>
      </c>
      <c r="I42" s="119"/>
    </row>
    <row r="43" spans="1:9" ht="15" x14ac:dyDescent="0.25">
      <c r="A43" s="116"/>
      <c r="B43" s="116"/>
      <c r="C43" s="116"/>
      <c r="D43" s="116"/>
      <c r="E43" s="116"/>
      <c r="F43" s="156"/>
      <c r="G43" s="157"/>
      <c r="H43" s="156"/>
    </row>
    <row r="44" spans="1:9" ht="15.6" x14ac:dyDescent="0.3">
      <c r="A44" s="52" t="s">
        <v>161</v>
      </c>
      <c r="B44" s="61"/>
      <c r="C44" s="61" t="s">
        <v>164</v>
      </c>
      <c r="D44" s="61"/>
      <c r="E44" s="61" t="s">
        <v>135</v>
      </c>
      <c r="F44" s="165">
        <f>H42</f>
        <v>0.61944444444444424</v>
      </c>
      <c r="G44" s="166">
        <v>1</v>
      </c>
      <c r="H44" s="165">
        <f t="shared" si="2"/>
        <v>0.62013888888888868</v>
      </c>
      <c r="I44" s="133"/>
    </row>
    <row r="45" spans="1:9" ht="15.6" x14ac:dyDescent="0.3">
      <c r="A45" s="187"/>
      <c r="B45" s="188"/>
      <c r="C45" s="189" t="s">
        <v>165</v>
      </c>
      <c r="D45" s="189"/>
      <c r="E45" s="189"/>
      <c r="F45" s="190"/>
      <c r="G45" s="191">
        <f>(H45-H44)*24*60</f>
        <v>37.000000000000348</v>
      </c>
      <c r="H45" s="190">
        <v>0.64583333333333337</v>
      </c>
      <c r="I45" s="119"/>
    </row>
  </sheetData>
  <mergeCells count="9">
    <mergeCell ref="A7:I7"/>
    <mergeCell ref="A8:I8"/>
    <mergeCell ref="A12:I12"/>
    <mergeCell ref="A6:I6"/>
    <mergeCell ref="A1:I1"/>
    <mergeCell ref="A2:I2"/>
    <mergeCell ref="A3:I3"/>
    <mergeCell ref="A4:I4"/>
    <mergeCell ref="A5:I5"/>
  </mergeCells>
  <hyperlinks>
    <hyperlink ref="D20" location="Links!B46" display="Supplementary" xr:uid="{00000000-0004-0000-0300-000004000000}"/>
    <hyperlink ref="D17" location="Links!B40" display="WG Agenda" xr:uid="{00000000-0004-0000-0300-000009000000}"/>
    <hyperlink ref="D21" location="Links!B46" display="Supplementary" xr:uid="{00000000-0004-0000-0300-000032000000}"/>
    <hyperlink ref="D22" location="Links!B46" display="Supplementary" xr:uid="{00000000-0004-0000-0300-000033000000}"/>
    <hyperlink ref="D23" location="Links!B46" display="Supplementary" xr:uid="{00000000-0004-0000-0300-000034000000}"/>
    <hyperlink ref="D25" location="Links!B41" display="Opening Report" xr:uid="{00000000-0004-0000-0300-00003D000000}"/>
    <hyperlink ref="D24" location="Links!B46" display="Supplementary" xr:uid="{00000000-0004-0000-0300-000041000000}"/>
    <hyperlink ref="D30" r:id="rId1" xr:uid="{9A842AE3-D181-46C6-94EF-B6A09E133891}"/>
    <hyperlink ref="D31" r:id="rId2" xr:uid="{D7C9B1F1-83FC-4544-8F79-2A00AA5D488E}"/>
    <hyperlink ref="D32" r:id="rId3" xr:uid="{2790130A-2C99-4A3B-9ACF-82B5D83F2E33}"/>
    <hyperlink ref="D35" r:id="rId4" xr:uid="{00B92D33-2FA3-4907-9CB1-EA1DA93AEFAE}"/>
    <hyperlink ref="D36" r:id="rId5" display="https://mentor.ieee.org/802.11/dcn/25/11-25-0164" xr:uid="{620845CB-1CEB-4F13-823A-E8C11D19D23D}"/>
  </hyperlinks>
  <pageMargins left="0.7" right="0.7" top="0.75" bottom="0.75" header="0.3" footer="0.3"/>
  <pageSetup paperSize="9" orientation="portrait" r:id="rId6"/>
  <legacyDrawing r:id="rId7"/>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58"/>
  <sheetViews>
    <sheetView topLeftCell="A13" zoomScale="120" zoomScaleNormal="120" workbookViewId="0">
      <selection activeCell="G86" sqref="G86"/>
    </sheetView>
  </sheetViews>
  <sheetFormatPr defaultColWidth="8.6640625" defaultRowHeight="13.2" x14ac:dyDescent="0.25"/>
  <cols>
    <col min="1" max="1" width="12.5546875" style="60" customWidth="1"/>
    <col min="2" max="2" width="6.5546875" style="60" customWidth="1"/>
    <col min="3" max="3" width="53.5546875" style="60" customWidth="1"/>
    <col min="4" max="4" width="25.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465" t="str">
        <f>Parameters!B1</f>
        <v>IEEE 802.11 WIRELESS LOCAL AREA NETWORKS SESSION #209</v>
      </c>
      <c r="B1" s="459"/>
      <c r="C1" s="459"/>
      <c r="D1" s="459"/>
      <c r="E1" s="459"/>
      <c r="F1" s="459"/>
      <c r="G1" s="459"/>
      <c r="H1" s="459"/>
      <c r="I1" s="459"/>
    </row>
    <row r="2" spans="1:9" ht="25.35" customHeight="1" x14ac:dyDescent="0.4">
      <c r="A2" s="465" t="str">
        <f>Parameters!B2</f>
        <v>Kobe International Conference Center, Kobe, Japan</v>
      </c>
      <c r="B2" s="459"/>
      <c r="C2" s="459"/>
      <c r="D2" s="459"/>
      <c r="E2" s="459"/>
      <c r="F2" s="459"/>
      <c r="G2" s="459"/>
      <c r="H2" s="459"/>
      <c r="I2" s="459"/>
    </row>
    <row r="3" spans="1:9" ht="25.35" customHeight="1" x14ac:dyDescent="0.4">
      <c r="A3" s="465" t="str">
        <f>Parameters!B3</f>
        <v>January 12-17, 2025</v>
      </c>
      <c r="B3" s="459"/>
      <c r="C3" s="459"/>
      <c r="D3" s="459"/>
      <c r="E3" s="459"/>
      <c r="F3" s="459"/>
      <c r="G3" s="459"/>
      <c r="H3" s="459"/>
      <c r="I3" s="459"/>
    </row>
    <row r="4" spans="1:9" ht="18" customHeight="1" x14ac:dyDescent="0.3">
      <c r="A4" s="458" t="str">
        <f>'WG11 Opening'!A4</f>
        <v>WG Chair - Robert Stacey (Intel)</v>
      </c>
      <c r="B4" s="459"/>
      <c r="C4" s="459"/>
      <c r="D4" s="459"/>
      <c r="E4" s="459"/>
      <c r="F4" s="459"/>
      <c r="G4" s="459"/>
      <c r="H4" s="459"/>
      <c r="I4" s="459"/>
    </row>
    <row r="5" spans="1:9" ht="18" customHeight="1" x14ac:dyDescent="0.3">
      <c r="A5" s="458" t="str">
        <f>'WG11 Opening'!A5</f>
        <v>WG  Vice Chair - Jon Rosdahl (Qualcomm)</v>
      </c>
      <c r="B5" s="459"/>
      <c r="C5" s="459"/>
      <c r="D5" s="459"/>
      <c r="E5" s="459"/>
      <c r="F5" s="459"/>
      <c r="G5" s="459"/>
      <c r="H5" s="459"/>
      <c r="I5" s="459"/>
    </row>
    <row r="6" spans="1:9" ht="18" customHeight="1" x14ac:dyDescent="0.3">
      <c r="A6" s="458" t="str">
        <f>'WG11 Opening'!A6</f>
        <v>WG  Vice Chair - Stephen McCann (Huawei)</v>
      </c>
      <c r="B6" s="459"/>
      <c r="C6" s="459"/>
      <c r="D6" s="459"/>
      <c r="E6" s="459"/>
      <c r="F6" s="459"/>
      <c r="G6" s="459"/>
      <c r="H6" s="459"/>
      <c r="I6" s="459"/>
    </row>
    <row r="7" spans="1:9" ht="18" customHeight="1" x14ac:dyDescent="0.3">
      <c r="A7" s="458" t="str">
        <f>'WG11 Opening'!A7</f>
        <v>WG Secretary - Volker Jungnickel (Fraunhofer)</v>
      </c>
      <c r="B7" s="459"/>
      <c r="C7" s="459"/>
      <c r="D7" s="459"/>
      <c r="E7" s="459"/>
      <c r="F7" s="459"/>
      <c r="G7" s="459"/>
      <c r="H7" s="459"/>
      <c r="I7" s="459"/>
    </row>
    <row r="8" spans="1:9" ht="30" customHeight="1" x14ac:dyDescent="0.5">
      <c r="A8" s="460" t="str">
        <f>"Agenda R" &amp; Parameters!$B$8</f>
        <v>Agenda R4</v>
      </c>
      <c r="B8" s="461"/>
      <c r="C8" s="461"/>
      <c r="D8" s="461"/>
      <c r="E8" s="461"/>
      <c r="F8" s="461"/>
      <c r="G8" s="461"/>
      <c r="H8" s="461"/>
      <c r="I8" s="461"/>
    </row>
    <row r="12" spans="1:9" ht="15.6" x14ac:dyDescent="0.3">
      <c r="A12" s="462" t="s">
        <v>534</v>
      </c>
      <c r="B12" s="463"/>
      <c r="C12" s="463"/>
      <c r="D12" s="463"/>
      <c r="E12" s="463"/>
      <c r="F12" s="463"/>
      <c r="G12" s="463"/>
      <c r="H12" s="463"/>
      <c r="I12" s="463"/>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52" t="s">
        <v>73</v>
      </c>
      <c r="B14" s="61"/>
      <c r="C14" s="61" t="s">
        <v>74</v>
      </c>
      <c r="D14" s="61"/>
      <c r="E14" s="61"/>
      <c r="F14" s="98"/>
      <c r="G14" s="70"/>
      <c r="H14" s="98"/>
      <c r="I14" s="79"/>
    </row>
    <row r="15" spans="1:9" ht="15" x14ac:dyDescent="0.25">
      <c r="A15" s="53" t="s">
        <v>75</v>
      </c>
      <c r="B15" s="62" t="s">
        <v>76</v>
      </c>
      <c r="C15" s="62" t="s">
        <v>166</v>
      </c>
      <c r="D15" s="62"/>
      <c r="E15" s="62" t="s">
        <v>135</v>
      </c>
      <c r="F15" s="99">
        <v>0.33333333333333331</v>
      </c>
      <c r="G15" s="71">
        <v>1</v>
      </c>
      <c r="H15" s="99">
        <f>F15+TIME(0,G15,0)</f>
        <v>0.33402777777777776</v>
      </c>
      <c r="I15" s="80"/>
    </row>
    <row r="16" spans="1:9" ht="15" x14ac:dyDescent="0.25">
      <c r="A16" s="53" t="s">
        <v>78</v>
      </c>
      <c r="B16" s="62" t="s">
        <v>76</v>
      </c>
      <c r="C16" s="62" t="s">
        <v>280</v>
      </c>
      <c r="D16" s="62"/>
      <c r="E16" s="62" t="s">
        <v>79</v>
      </c>
      <c r="F16" s="99">
        <f>H15</f>
        <v>0.33402777777777776</v>
      </c>
      <c r="G16" s="71">
        <v>1</v>
      </c>
      <c r="H16" s="99">
        <f>F16+TIME(0,G16,0)</f>
        <v>0.3347222222222222</v>
      </c>
      <c r="I16" s="80"/>
    </row>
    <row r="17" spans="1:15" ht="15" x14ac:dyDescent="0.25">
      <c r="A17" s="54" t="s">
        <v>80</v>
      </c>
      <c r="B17" s="63" t="s">
        <v>82</v>
      </c>
      <c r="C17" s="63" t="s">
        <v>281</v>
      </c>
      <c r="D17" s="173" t="s">
        <v>45</v>
      </c>
      <c r="E17" s="62" t="s">
        <v>135</v>
      </c>
      <c r="F17" s="100">
        <f>H16</f>
        <v>0.3347222222222222</v>
      </c>
      <c r="G17" s="72">
        <v>1</v>
      </c>
      <c r="H17" s="100">
        <f>F17+TIME(0,G17,0)</f>
        <v>0.33541666666666664</v>
      </c>
      <c r="I17" s="81"/>
    </row>
    <row r="18" spans="1:15" ht="15" x14ac:dyDescent="0.25">
      <c r="A18" s="116"/>
      <c r="B18" s="116"/>
      <c r="C18" s="116"/>
      <c r="D18" s="116"/>
      <c r="E18" s="174"/>
      <c r="F18" s="156"/>
      <c r="G18" s="157"/>
      <c r="H18" s="156"/>
      <c r="I18" s="116"/>
    </row>
    <row r="19" spans="1:15" ht="15.6" x14ac:dyDescent="0.3">
      <c r="A19" s="52" t="s">
        <v>88</v>
      </c>
      <c r="B19" s="61"/>
      <c r="C19" s="61" t="s">
        <v>89</v>
      </c>
      <c r="D19" s="61"/>
      <c r="E19" s="61"/>
      <c r="F19" s="98"/>
      <c r="G19" s="70"/>
      <c r="H19" s="98"/>
      <c r="I19" s="79"/>
    </row>
    <row r="20" spans="1:15" ht="15" x14ac:dyDescent="0.25">
      <c r="A20" s="53" t="s">
        <v>90</v>
      </c>
      <c r="B20" s="62" t="s">
        <v>76</v>
      </c>
      <c r="C20" s="62" t="s">
        <v>167</v>
      </c>
      <c r="D20" s="158" t="s">
        <v>227</v>
      </c>
      <c r="E20" s="62" t="s">
        <v>135</v>
      </c>
      <c r="F20" s="99">
        <f>H17</f>
        <v>0.33541666666666664</v>
      </c>
      <c r="G20" s="71">
        <v>1</v>
      </c>
      <c r="H20" s="99">
        <f t="shared" ref="H20:H32" si="0">F20+TIME(0,G20,0)</f>
        <v>0.33611111111111108</v>
      </c>
      <c r="I20" s="80"/>
    </row>
    <row r="21" spans="1:15" ht="15" x14ac:dyDescent="0.25">
      <c r="A21" s="53" t="s">
        <v>96</v>
      </c>
      <c r="B21" s="62" t="s">
        <v>76</v>
      </c>
      <c r="C21" s="62" t="s">
        <v>168</v>
      </c>
      <c r="D21" s="158" t="s">
        <v>227</v>
      </c>
      <c r="E21" s="62" t="s">
        <v>135</v>
      </c>
      <c r="F21" s="99">
        <f>H20</f>
        <v>0.33611111111111108</v>
      </c>
      <c r="G21" s="71">
        <v>1</v>
      </c>
      <c r="H21" s="99">
        <f t="shared" si="0"/>
        <v>0.33680555555555552</v>
      </c>
      <c r="I21" s="80"/>
    </row>
    <row r="22" spans="1:15" ht="15" x14ac:dyDescent="0.25">
      <c r="A22" s="53" t="s">
        <v>97</v>
      </c>
      <c r="B22" s="62" t="s">
        <v>76</v>
      </c>
      <c r="C22" s="62" t="s">
        <v>237</v>
      </c>
      <c r="D22" s="158" t="s">
        <v>227</v>
      </c>
      <c r="E22" s="62" t="s">
        <v>135</v>
      </c>
      <c r="F22" s="99">
        <f>H21</f>
        <v>0.33680555555555552</v>
      </c>
      <c r="G22" s="71">
        <v>1</v>
      </c>
      <c r="H22" s="99">
        <f t="shared" si="0"/>
        <v>0.33749999999999997</v>
      </c>
      <c r="I22" s="80"/>
    </row>
    <row r="23" spans="1:15" ht="15" x14ac:dyDescent="0.25">
      <c r="A23" s="53" t="s">
        <v>100</v>
      </c>
      <c r="B23" s="62" t="s">
        <v>76</v>
      </c>
      <c r="C23" s="62" t="s">
        <v>357</v>
      </c>
      <c r="D23" s="158" t="s">
        <v>227</v>
      </c>
      <c r="E23" s="62" t="s">
        <v>135</v>
      </c>
      <c r="F23" s="99">
        <f>H22</f>
        <v>0.33749999999999997</v>
      </c>
      <c r="G23" s="71">
        <v>1</v>
      </c>
      <c r="H23" s="99">
        <f t="shared" si="0"/>
        <v>0.33819444444444441</v>
      </c>
      <c r="I23" s="80"/>
    </row>
    <row r="24" spans="1:15" ht="15" x14ac:dyDescent="0.25">
      <c r="A24" s="53" t="s">
        <v>101</v>
      </c>
      <c r="B24" s="62" t="s">
        <v>76</v>
      </c>
      <c r="C24" s="62" t="s">
        <v>416</v>
      </c>
      <c r="D24" s="158" t="s">
        <v>227</v>
      </c>
      <c r="E24" s="62" t="s">
        <v>79</v>
      </c>
      <c r="F24" s="99">
        <f>H23</f>
        <v>0.33819444444444441</v>
      </c>
      <c r="G24" s="71">
        <v>3</v>
      </c>
      <c r="H24" s="99">
        <f t="shared" si="0"/>
        <v>0.34027777777777773</v>
      </c>
      <c r="I24" s="80"/>
    </row>
    <row r="25" spans="1:15" ht="15" x14ac:dyDescent="0.25">
      <c r="A25" s="53" t="s">
        <v>169</v>
      </c>
      <c r="B25" s="62" t="s">
        <v>76</v>
      </c>
      <c r="C25" s="62" t="s">
        <v>174</v>
      </c>
      <c r="D25" s="158"/>
      <c r="E25" s="62" t="s">
        <v>85</v>
      </c>
      <c r="F25" s="99">
        <f t="shared" ref="F25:F31" si="1">H24</f>
        <v>0.34027777777777773</v>
      </c>
      <c r="G25" s="71">
        <v>1</v>
      </c>
      <c r="H25" s="99">
        <f t="shared" si="0"/>
        <v>0.34097222222222218</v>
      </c>
      <c r="I25" s="80"/>
    </row>
    <row r="26" spans="1:15" ht="15" x14ac:dyDescent="0.25">
      <c r="A26" s="53" t="s">
        <v>177</v>
      </c>
      <c r="B26" s="62" t="s">
        <v>76</v>
      </c>
      <c r="C26" s="62" t="s">
        <v>175</v>
      </c>
      <c r="D26" s="158" t="s">
        <v>227</v>
      </c>
      <c r="E26" s="62" t="s">
        <v>135</v>
      </c>
      <c r="F26" s="99">
        <f t="shared" si="1"/>
        <v>0.34097222222222218</v>
      </c>
      <c r="G26" s="71">
        <v>1</v>
      </c>
      <c r="H26" s="99">
        <f t="shared" si="0"/>
        <v>0.34166666666666662</v>
      </c>
      <c r="I26" s="80"/>
    </row>
    <row r="27" spans="1:15" ht="15" x14ac:dyDescent="0.25">
      <c r="A27" s="53" t="s">
        <v>202</v>
      </c>
      <c r="B27" s="62" t="s">
        <v>76</v>
      </c>
      <c r="C27" s="62" t="s">
        <v>176</v>
      </c>
      <c r="D27" s="158" t="s">
        <v>227</v>
      </c>
      <c r="E27" s="62" t="s">
        <v>135</v>
      </c>
      <c r="F27" s="99">
        <f t="shared" si="1"/>
        <v>0.34166666666666662</v>
      </c>
      <c r="G27" s="71">
        <v>1</v>
      </c>
      <c r="H27" s="99">
        <f t="shared" si="0"/>
        <v>0.34236111111111106</v>
      </c>
      <c r="I27" s="80"/>
    </row>
    <row r="28" spans="1:15" ht="15" x14ac:dyDescent="0.25">
      <c r="A28" s="53" t="s">
        <v>283</v>
      </c>
      <c r="B28" s="62" t="s">
        <v>76</v>
      </c>
      <c r="C28" s="62" t="s">
        <v>178</v>
      </c>
      <c r="D28" s="158" t="s">
        <v>227</v>
      </c>
      <c r="E28" s="62" t="s">
        <v>135</v>
      </c>
      <c r="F28" s="99">
        <f t="shared" si="1"/>
        <v>0.34236111111111106</v>
      </c>
      <c r="G28" s="71">
        <v>0</v>
      </c>
      <c r="H28" s="99">
        <f t="shared" si="0"/>
        <v>0.34236111111111106</v>
      </c>
      <c r="I28" s="80"/>
    </row>
    <row r="29" spans="1:15" ht="15" x14ac:dyDescent="0.25">
      <c r="A29" s="53" t="s">
        <v>284</v>
      </c>
      <c r="B29" s="62" t="s">
        <v>76</v>
      </c>
      <c r="C29" s="62" t="s">
        <v>236</v>
      </c>
      <c r="D29" s="158" t="s">
        <v>227</v>
      </c>
      <c r="E29" s="62" t="s">
        <v>135</v>
      </c>
      <c r="F29" s="99">
        <f t="shared" si="1"/>
        <v>0.34236111111111106</v>
      </c>
      <c r="G29" s="71">
        <v>1</v>
      </c>
      <c r="H29" s="99">
        <f t="shared" si="0"/>
        <v>0.3430555555555555</v>
      </c>
      <c r="I29" s="80"/>
    </row>
    <row r="30" spans="1:15" ht="15" x14ac:dyDescent="0.25">
      <c r="A30" s="53" t="s">
        <v>285</v>
      </c>
      <c r="B30" s="62" t="s">
        <v>76</v>
      </c>
      <c r="C30" s="62" t="s">
        <v>292</v>
      </c>
      <c r="D30" s="158" t="s">
        <v>227</v>
      </c>
      <c r="E30" s="62" t="s">
        <v>135</v>
      </c>
      <c r="F30" s="99">
        <f t="shared" si="1"/>
        <v>0.3430555555555555</v>
      </c>
      <c r="G30" s="71">
        <v>3</v>
      </c>
      <c r="H30" s="99">
        <f t="shared" si="0"/>
        <v>0.34513888888888883</v>
      </c>
      <c r="I30" s="80"/>
      <c r="L30" s="99"/>
      <c r="M30" s="71"/>
      <c r="N30" s="99"/>
      <c r="O30" s="62"/>
    </row>
    <row r="31" spans="1:15" ht="15" x14ac:dyDescent="0.25">
      <c r="A31" s="53" t="s">
        <v>286</v>
      </c>
      <c r="B31" s="62"/>
      <c r="C31" s="62"/>
      <c r="D31" s="158"/>
      <c r="E31" s="62"/>
      <c r="F31" s="99">
        <f t="shared" si="1"/>
        <v>0.34513888888888883</v>
      </c>
      <c r="G31" s="71">
        <v>0</v>
      </c>
      <c r="H31" s="99">
        <f t="shared" si="0"/>
        <v>0.34513888888888883</v>
      </c>
      <c r="I31" s="80"/>
      <c r="L31" s="99"/>
      <c r="M31" s="71"/>
      <c r="N31" s="99"/>
      <c r="O31" s="62"/>
    </row>
    <row r="32" spans="1:15" ht="15" x14ac:dyDescent="0.25">
      <c r="A32" s="86" t="s">
        <v>291</v>
      </c>
      <c r="B32" s="88"/>
      <c r="C32" s="88"/>
      <c r="D32" s="88"/>
      <c r="E32" s="88"/>
      <c r="F32" s="103">
        <f>H31</f>
        <v>0.34513888888888883</v>
      </c>
      <c r="G32" s="90">
        <v>0</v>
      </c>
      <c r="H32" s="103">
        <f t="shared" si="0"/>
        <v>0.34513888888888883</v>
      </c>
      <c r="I32" s="92"/>
    </row>
    <row r="33" spans="1:9" ht="15" x14ac:dyDescent="0.25">
      <c r="A33" s="116"/>
      <c r="B33" s="116"/>
      <c r="C33" s="116"/>
      <c r="D33" s="116"/>
      <c r="E33" s="116"/>
      <c r="F33" s="156"/>
      <c r="G33" s="157"/>
      <c r="H33" s="156"/>
      <c r="I33" s="116"/>
    </row>
    <row r="34" spans="1:9" ht="15.6" x14ac:dyDescent="0.3">
      <c r="A34" s="52" t="s">
        <v>102</v>
      </c>
      <c r="B34" s="61"/>
      <c r="C34" s="61" t="s">
        <v>179</v>
      </c>
      <c r="D34" s="61"/>
      <c r="E34" s="61"/>
      <c r="F34" s="98"/>
      <c r="G34" s="70"/>
      <c r="H34" s="98"/>
      <c r="I34" s="79"/>
    </row>
    <row r="35" spans="1:9" ht="15.6" x14ac:dyDescent="0.3">
      <c r="A35" s="55" t="s">
        <v>104</v>
      </c>
      <c r="B35" s="64"/>
      <c r="C35" s="64" t="s">
        <v>180</v>
      </c>
      <c r="D35" s="64"/>
      <c r="E35" s="64"/>
      <c r="F35" s="101"/>
      <c r="G35" s="73"/>
      <c r="H35" s="101"/>
      <c r="I35" s="82"/>
    </row>
    <row r="36" spans="1:9" ht="15" x14ac:dyDescent="0.25">
      <c r="A36" s="53" t="s">
        <v>205</v>
      </c>
      <c r="B36" s="62" t="s">
        <v>76</v>
      </c>
      <c r="C36" s="62" t="s">
        <v>181</v>
      </c>
      <c r="D36" s="175" t="s">
        <v>181</v>
      </c>
      <c r="E36" s="62" t="s">
        <v>108</v>
      </c>
      <c r="F36" s="99">
        <f>H31</f>
        <v>0.34513888888888883</v>
      </c>
      <c r="G36" s="71">
        <v>5</v>
      </c>
      <c r="H36" s="99">
        <f t="shared" ref="H36:H41" si="2">F36+TIME(0,G36,0)</f>
        <v>0.34861111111111104</v>
      </c>
      <c r="I36" s="80"/>
    </row>
    <row r="37" spans="1:9" ht="15" x14ac:dyDescent="0.25">
      <c r="A37" s="53" t="s">
        <v>206</v>
      </c>
      <c r="B37" s="62" t="s">
        <v>173</v>
      </c>
      <c r="C37" s="62" t="s">
        <v>290</v>
      </c>
      <c r="D37" s="154" t="s">
        <v>1</v>
      </c>
      <c r="E37" s="62" t="s">
        <v>108</v>
      </c>
      <c r="F37" s="99">
        <f t="shared" ref="F37:F41" si="3">H36</f>
        <v>0.34861111111111104</v>
      </c>
      <c r="G37" s="71">
        <v>15</v>
      </c>
      <c r="H37" s="99">
        <f t="shared" si="2"/>
        <v>0.35902777777777772</v>
      </c>
      <c r="I37" s="80"/>
    </row>
    <row r="38" spans="1:9" ht="15" x14ac:dyDescent="0.25">
      <c r="A38" s="53" t="s">
        <v>207</v>
      </c>
      <c r="B38" s="62" t="s">
        <v>173</v>
      </c>
      <c r="C38" s="62" t="s">
        <v>400</v>
      </c>
      <c r="D38" s="175" t="s">
        <v>430</v>
      </c>
      <c r="E38" s="62" t="s">
        <v>108</v>
      </c>
      <c r="F38" s="99">
        <f t="shared" si="3"/>
        <v>0.35902777777777772</v>
      </c>
      <c r="G38" s="71">
        <v>10</v>
      </c>
      <c r="H38" s="99">
        <f t="shared" si="2"/>
        <v>0.36597222222222214</v>
      </c>
      <c r="I38" s="80"/>
    </row>
    <row r="39" spans="1:9" ht="14.1" customHeight="1" x14ac:dyDescent="0.25">
      <c r="A39" s="53" t="s">
        <v>208</v>
      </c>
      <c r="B39" s="62" t="s">
        <v>76</v>
      </c>
      <c r="C39" s="62" t="s">
        <v>182</v>
      </c>
      <c r="D39" s="62"/>
      <c r="E39" s="62" t="s">
        <v>85</v>
      </c>
      <c r="F39" s="99">
        <f t="shared" si="3"/>
        <v>0.36597222222222214</v>
      </c>
      <c r="G39" s="71">
        <v>3</v>
      </c>
      <c r="H39" s="99">
        <f t="shared" si="2"/>
        <v>0.36805555555555547</v>
      </c>
      <c r="I39" s="80"/>
    </row>
    <row r="40" spans="1:9" ht="15" x14ac:dyDescent="0.25">
      <c r="A40" s="53" t="s">
        <v>209</v>
      </c>
      <c r="B40" s="62" t="s">
        <v>76</v>
      </c>
      <c r="C40" s="62" t="s">
        <v>361</v>
      </c>
      <c r="D40" s="154" t="s">
        <v>294</v>
      </c>
      <c r="E40" s="62" t="s">
        <v>135</v>
      </c>
      <c r="F40" s="99">
        <f t="shared" si="3"/>
        <v>0.36805555555555547</v>
      </c>
      <c r="G40" s="71">
        <v>3</v>
      </c>
      <c r="H40" s="99">
        <f t="shared" si="2"/>
        <v>0.3701388888888888</v>
      </c>
      <c r="I40" s="80"/>
    </row>
    <row r="41" spans="1:9" ht="15" x14ac:dyDescent="0.25">
      <c r="A41" s="53" t="s">
        <v>210</v>
      </c>
      <c r="B41" s="62" t="s">
        <v>76</v>
      </c>
      <c r="C41" s="62" t="s">
        <v>320</v>
      </c>
      <c r="D41" s="154" t="s">
        <v>294</v>
      </c>
      <c r="E41" s="62" t="s">
        <v>135</v>
      </c>
      <c r="F41" s="99">
        <f t="shared" si="3"/>
        <v>0.3701388888888888</v>
      </c>
      <c r="G41" s="71">
        <v>3</v>
      </c>
      <c r="H41" s="99">
        <f t="shared" si="2"/>
        <v>0.37222222222222212</v>
      </c>
      <c r="I41" s="80"/>
    </row>
    <row r="42" spans="1:9" ht="14.1" customHeight="1" x14ac:dyDescent="0.25">
      <c r="A42" s="53"/>
      <c r="B42" s="62"/>
      <c r="C42" s="62"/>
      <c r="D42" s="62"/>
      <c r="E42" s="62"/>
      <c r="F42" s="99"/>
      <c r="G42" s="71"/>
      <c r="H42" s="99"/>
      <c r="I42" s="80"/>
    </row>
    <row r="43" spans="1:9" ht="14.1" customHeight="1" x14ac:dyDescent="0.3">
      <c r="A43" s="55" t="s">
        <v>106</v>
      </c>
      <c r="B43" s="64"/>
      <c r="C43" s="64" t="s">
        <v>141</v>
      </c>
      <c r="D43" s="64"/>
      <c r="E43" s="64"/>
      <c r="F43" s="101"/>
      <c r="G43" s="73"/>
      <c r="H43" s="101"/>
      <c r="I43" s="80"/>
    </row>
    <row r="44" spans="1:9" ht="14.1" customHeight="1" x14ac:dyDescent="0.25">
      <c r="A44" s="53" t="s">
        <v>321</v>
      </c>
      <c r="B44" s="62" t="s">
        <v>76</v>
      </c>
      <c r="C44" s="62" t="s">
        <v>452</v>
      </c>
      <c r="D44" s="154" t="s">
        <v>294</v>
      </c>
      <c r="E44" s="62" t="s">
        <v>370</v>
      </c>
      <c r="F44" s="99">
        <f>H41</f>
        <v>0.37222222222222212</v>
      </c>
      <c r="G44" s="71">
        <v>3</v>
      </c>
      <c r="H44" s="99">
        <f t="shared" ref="H44:H49" si="4">F44+TIME(0,G44,0)</f>
        <v>0.37430555555555545</v>
      </c>
      <c r="I44" s="80"/>
    </row>
    <row r="45" spans="1:9" ht="14.1" customHeight="1" x14ac:dyDescent="0.25">
      <c r="A45" s="53" t="s">
        <v>321</v>
      </c>
      <c r="B45" s="62" t="s">
        <v>76</v>
      </c>
      <c r="C45" s="62" t="s">
        <v>183</v>
      </c>
      <c r="D45" s="154" t="s">
        <v>294</v>
      </c>
      <c r="E45" s="62" t="s">
        <v>184</v>
      </c>
      <c r="F45" s="99">
        <f t="shared" ref="F45:F49" si="5">H44</f>
        <v>0.37430555555555545</v>
      </c>
      <c r="G45" s="71">
        <v>3</v>
      </c>
      <c r="H45" s="99">
        <f t="shared" si="4"/>
        <v>0.37638888888888877</v>
      </c>
      <c r="I45" s="80"/>
    </row>
    <row r="46" spans="1:9" ht="14.1" customHeight="1" x14ac:dyDescent="0.25">
      <c r="A46" s="53" t="s">
        <v>322</v>
      </c>
      <c r="B46" s="62" t="s">
        <v>76</v>
      </c>
      <c r="C46" s="62" t="s">
        <v>222</v>
      </c>
      <c r="D46" s="154" t="s">
        <v>294</v>
      </c>
      <c r="E46" s="62" t="s">
        <v>242</v>
      </c>
      <c r="F46" s="99">
        <f t="shared" si="5"/>
        <v>0.37638888888888877</v>
      </c>
      <c r="G46" s="71">
        <v>3</v>
      </c>
      <c r="H46" s="99">
        <f t="shared" si="4"/>
        <v>0.3784722222222221</v>
      </c>
      <c r="I46" s="80"/>
    </row>
    <row r="47" spans="1:9" ht="15" x14ac:dyDescent="0.25">
      <c r="A47" s="53" t="s">
        <v>323</v>
      </c>
      <c r="B47" s="62" t="s">
        <v>76</v>
      </c>
      <c r="C47" s="62" t="s">
        <v>144</v>
      </c>
      <c r="D47" s="154" t="s">
        <v>294</v>
      </c>
      <c r="E47" s="62" t="s">
        <v>108</v>
      </c>
      <c r="F47" s="99">
        <f t="shared" si="5"/>
        <v>0.3784722222222221</v>
      </c>
      <c r="G47" s="71">
        <v>3</v>
      </c>
      <c r="H47" s="99">
        <f t="shared" si="4"/>
        <v>0.38055555555555542</v>
      </c>
      <c r="I47" s="80"/>
    </row>
    <row r="48" spans="1:9" ht="15.6" x14ac:dyDescent="0.3">
      <c r="A48" s="53" t="s">
        <v>324</v>
      </c>
      <c r="B48" s="62" t="s">
        <v>76</v>
      </c>
      <c r="C48" s="62" t="s">
        <v>147</v>
      </c>
      <c r="D48" s="154" t="s">
        <v>294</v>
      </c>
      <c r="E48" s="62" t="s">
        <v>239</v>
      </c>
      <c r="F48" s="99">
        <f t="shared" si="5"/>
        <v>0.38055555555555542</v>
      </c>
      <c r="G48" s="71">
        <v>3</v>
      </c>
      <c r="H48" s="99">
        <f t="shared" si="4"/>
        <v>0.38263888888888875</v>
      </c>
      <c r="I48" s="82"/>
    </row>
    <row r="49" spans="1:14" ht="15" x14ac:dyDescent="0.25">
      <c r="A49" s="53" t="s">
        <v>325</v>
      </c>
      <c r="B49" s="62" t="s">
        <v>76</v>
      </c>
      <c r="C49" s="62" t="s">
        <v>149</v>
      </c>
      <c r="D49" s="154" t="s">
        <v>294</v>
      </c>
      <c r="E49" s="62" t="s">
        <v>235</v>
      </c>
      <c r="F49" s="99">
        <f t="shared" si="5"/>
        <v>0.38263888888888875</v>
      </c>
      <c r="G49" s="71">
        <v>3</v>
      </c>
      <c r="H49" s="99">
        <f t="shared" si="4"/>
        <v>0.38472222222222208</v>
      </c>
      <c r="I49" s="80"/>
    </row>
    <row r="50" spans="1:14" ht="15" x14ac:dyDescent="0.25">
      <c r="A50" s="53"/>
      <c r="B50" s="62"/>
      <c r="C50" s="62"/>
      <c r="D50" s="154"/>
      <c r="E50" s="62"/>
      <c r="F50" s="99"/>
      <c r="G50" s="71"/>
      <c r="H50" s="99"/>
      <c r="I50" s="80"/>
    </row>
    <row r="51" spans="1:14" ht="15.6" x14ac:dyDescent="0.3">
      <c r="A51" s="55" t="s">
        <v>107</v>
      </c>
      <c r="B51" s="64"/>
      <c r="C51" s="64" t="s">
        <v>151</v>
      </c>
      <c r="D51" s="154"/>
      <c r="E51" s="64"/>
      <c r="F51" s="101"/>
      <c r="G51" s="73"/>
      <c r="H51" s="101"/>
      <c r="I51" s="80"/>
    </row>
    <row r="52" spans="1:14" ht="15.6" x14ac:dyDescent="0.3">
      <c r="A52" s="53" t="s">
        <v>326</v>
      </c>
      <c r="B52" s="62" t="s">
        <v>76</v>
      </c>
      <c r="C52" s="62" t="s">
        <v>500</v>
      </c>
      <c r="D52" s="154" t="s">
        <v>294</v>
      </c>
      <c r="E52" s="62" t="s">
        <v>338</v>
      </c>
      <c r="F52" s="99">
        <f>H49</f>
        <v>0.38472222222222208</v>
      </c>
      <c r="G52" s="71">
        <v>3</v>
      </c>
      <c r="H52" s="99">
        <f t="shared" ref="H52:H57" si="6">F52+TIME(0,G52,0)</f>
        <v>0.3868055555555554</v>
      </c>
      <c r="I52" s="82"/>
    </row>
    <row r="53" spans="1:14" ht="15.6" x14ac:dyDescent="0.3">
      <c r="A53" s="53" t="s">
        <v>327</v>
      </c>
      <c r="B53" s="62" t="s">
        <v>76</v>
      </c>
      <c r="C53" s="62" t="s">
        <v>296</v>
      </c>
      <c r="D53" s="154" t="s">
        <v>294</v>
      </c>
      <c r="E53" s="62" t="s">
        <v>251</v>
      </c>
      <c r="F53" s="99">
        <f>H52</f>
        <v>0.3868055555555554</v>
      </c>
      <c r="G53" s="71">
        <v>3</v>
      </c>
      <c r="H53" s="99">
        <f t="shared" si="6"/>
        <v>0.38888888888888873</v>
      </c>
      <c r="I53" s="82"/>
      <c r="N53" s="65"/>
    </row>
    <row r="54" spans="1:14" ht="15" x14ac:dyDescent="0.25">
      <c r="A54" s="53" t="s">
        <v>328</v>
      </c>
      <c r="B54" s="62" t="s">
        <v>76</v>
      </c>
      <c r="C54" s="62" t="s">
        <v>319</v>
      </c>
      <c r="D54" s="154" t="s">
        <v>294</v>
      </c>
      <c r="E54" s="62" t="s">
        <v>339</v>
      </c>
      <c r="F54" s="99">
        <f>H53</f>
        <v>0.38888888888888873</v>
      </c>
      <c r="G54" s="71">
        <v>3</v>
      </c>
      <c r="H54" s="99">
        <f t="shared" si="6"/>
        <v>0.39097222222222205</v>
      </c>
      <c r="I54" s="80"/>
    </row>
    <row r="55" spans="1:14" ht="15" x14ac:dyDescent="0.25">
      <c r="A55" s="153" t="s">
        <v>329</v>
      </c>
      <c r="B55" s="62" t="s">
        <v>76</v>
      </c>
      <c r="C55" s="62" t="s">
        <v>407</v>
      </c>
      <c r="D55" s="154" t="s">
        <v>294</v>
      </c>
      <c r="E55" s="62" t="s">
        <v>419</v>
      </c>
      <c r="F55" s="99">
        <f t="shared" ref="F55:F57" si="7">H54</f>
        <v>0.39097222222222205</v>
      </c>
      <c r="G55" s="71">
        <v>3</v>
      </c>
      <c r="H55" s="99">
        <f t="shared" si="6"/>
        <v>0.39305555555555538</v>
      </c>
      <c r="I55" s="80"/>
    </row>
    <row r="56" spans="1:14" ht="15" x14ac:dyDescent="0.25">
      <c r="A56" s="153" t="s">
        <v>330</v>
      </c>
      <c r="B56" s="62" t="s">
        <v>76</v>
      </c>
      <c r="C56" s="62" t="s">
        <v>418</v>
      </c>
      <c r="D56" s="154" t="s">
        <v>294</v>
      </c>
      <c r="E56" s="62" t="s">
        <v>243</v>
      </c>
      <c r="F56" s="99">
        <f t="shared" si="7"/>
        <v>0.39305555555555538</v>
      </c>
      <c r="G56" s="71">
        <v>3</v>
      </c>
      <c r="H56" s="99">
        <f t="shared" si="6"/>
        <v>0.39513888888888871</v>
      </c>
      <c r="I56" s="80"/>
    </row>
    <row r="57" spans="1:14" ht="15.6" x14ac:dyDescent="0.3">
      <c r="A57" s="153" t="s">
        <v>331</v>
      </c>
      <c r="B57" s="62" t="s">
        <v>76</v>
      </c>
      <c r="C57" s="62" t="s">
        <v>462</v>
      </c>
      <c r="D57" s="154" t="s">
        <v>294</v>
      </c>
      <c r="E57" s="62" t="s">
        <v>233</v>
      </c>
      <c r="F57" s="99">
        <f t="shared" si="7"/>
        <v>0.39513888888888871</v>
      </c>
      <c r="G57" s="71">
        <v>3</v>
      </c>
      <c r="H57" s="99">
        <f t="shared" si="6"/>
        <v>0.39722222222222203</v>
      </c>
      <c r="I57" s="82"/>
    </row>
    <row r="58" spans="1:14" ht="15.6" x14ac:dyDescent="0.3">
      <c r="A58" s="153" t="s">
        <v>538</v>
      </c>
      <c r="B58" s="62" t="s">
        <v>76</v>
      </c>
      <c r="C58" s="62" t="s">
        <v>536</v>
      </c>
      <c r="D58" s="154" t="s">
        <v>294</v>
      </c>
      <c r="E58" s="62"/>
      <c r="F58" s="99">
        <f t="shared" ref="F58" si="8">H57</f>
        <v>0.39722222222222203</v>
      </c>
      <c r="G58" s="71">
        <v>3</v>
      </c>
      <c r="H58" s="99">
        <f t="shared" ref="H58" si="9">F58+TIME(0,G58,0)</f>
        <v>0.39930555555555536</v>
      </c>
      <c r="I58" s="82"/>
    </row>
    <row r="59" spans="1:14" ht="15" x14ac:dyDescent="0.25">
      <c r="A59" s="153"/>
      <c r="B59" s="62"/>
      <c r="C59" s="62"/>
      <c r="D59" s="154"/>
      <c r="E59" s="62"/>
      <c r="F59" s="99"/>
      <c r="G59" s="71"/>
      <c r="H59" s="99"/>
      <c r="I59" s="80"/>
    </row>
    <row r="60" spans="1:14" ht="15.6" x14ac:dyDescent="0.3">
      <c r="A60" s="114" t="s">
        <v>109</v>
      </c>
      <c r="B60" s="64"/>
      <c r="C60" s="64" t="s">
        <v>276</v>
      </c>
      <c r="D60" s="154"/>
      <c r="E60" s="64"/>
      <c r="F60" s="101"/>
      <c r="G60" s="73"/>
      <c r="H60" s="101"/>
      <c r="I60" s="80"/>
    </row>
    <row r="61" spans="1:14" ht="15" x14ac:dyDescent="0.25">
      <c r="A61" s="153" t="s">
        <v>332</v>
      </c>
      <c r="B61" s="62" t="s">
        <v>76</v>
      </c>
      <c r="C61" s="62" t="s">
        <v>482</v>
      </c>
      <c r="D61" s="154" t="s">
        <v>294</v>
      </c>
      <c r="E61" s="62" t="s">
        <v>476</v>
      </c>
      <c r="F61" s="99">
        <f>H56</f>
        <v>0.39513888888888871</v>
      </c>
      <c r="G61" s="71">
        <v>3</v>
      </c>
      <c r="H61" s="99">
        <f>F61+TIME(0,G61,0)</f>
        <v>0.39722222222222203</v>
      </c>
      <c r="I61" s="80"/>
    </row>
    <row r="62" spans="1:14" ht="15" x14ac:dyDescent="0.25">
      <c r="A62" s="153" t="s">
        <v>333</v>
      </c>
      <c r="B62" s="62" t="s">
        <v>76</v>
      </c>
      <c r="C62" s="62" t="s">
        <v>420</v>
      </c>
      <c r="D62" s="154" t="s">
        <v>294</v>
      </c>
      <c r="E62" s="62" t="s">
        <v>402</v>
      </c>
      <c r="F62" s="99">
        <f>H57</f>
        <v>0.39722222222222203</v>
      </c>
      <c r="G62" s="71">
        <v>3</v>
      </c>
      <c r="H62" s="99">
        <f>F62+TIME(0,G62,0)</f>
        <v>0.39930555555555536</v>
      </c>
      <c r="I62" s="80"/>
    </row>
    <row r="63" spans="1:14" ht="15" x14ac:dyDescent="0.25">
      <c r="A63" s="153" t="s">
        <v>481</v>
      </c>
      <c r="B63" s="62" t="s">
        <v>76</v>
      </c>
      <c r="C63" s="62" t="s">
        <v>479</v>
      </c>
      <c r="D63" s="154" t="s">
        <v>294</v>
      </c>
      <c r="E63" s="62" t="s">
        <v>239</v>
      </c>
      <c r="F63" s="99">
        <f>H62</f>
        <v>0.39930555555555536</v>
      </c>
      <c r="G63" s="71">
        <v>3</v>
      </c>
      <c r="H63" s="99">
        <f>F63+TIME(0,G63,0)</f>
        <v>0.40138888888888868</v>
      </c>
      <c r="I63" s="80"/>
    </row>
    <row r="64" spans="1:14" ht="15" x14ac:dyDescent="0.25">
      <c r="A64" s="153"/>
      <c r="B64" s="62"/>
      <c r="C64" s="62"/>
      <c r="D64" s="154"/>
      <c r="E64" s="62"/>
      <c r="F64" s="99"/>
      <c r="G64" s="71"/>
      <c r="H64" s="99"/>
      <c r="I64" s="80"/>
    </row>
    <row r="65" spans="1:9" ht="15.6" x14ac:dyDescent="0.3">
      <c r="A65" s="114" t="s">
        <v>111</v>
      </c>
      <c r="B65" s="64"/>
      <c r="C65" s="64" t="s">
        <v>394</v>
      </c>
      <c r="D65" s="154"/>
      <c r="E65" s="64"/>
      <c r="F65" s="101"/>
      <c r="G65" s="73"/>
      <c r="H65" s="101"/>
      <c r="I65" s="80"/>
    </row>
    <row r="66" spans="1:9" ht="15" x14ac:dyDescent="0.25">
      <c r="A66" s="153" t="s">
        <v>463</v>
      </c>
      <c r="B66" s="62" t="s">
        <v>76</v>
      </c>
      <c r="C66" s="62" t="s">
        <v>480</v>
      </c>
      <c r="D66" s="154" t="s">
        <v>294</v>
      </c>
      <c r="E66" s="62" t="s">
        <v>453</v>
      </c>
      <c r="F66" s="99">
        <f>H63</f>
        <v>0.40138888888888868</v>
      </c>
      <c r="G66" s="71">
        <v>10</v>
      </c>
      <c r="H66" s="99">
        <f>F66+TIME(0,G66,0)</f>
        <v>0.4083333333333331</v>
      </c>
      <c r="I66" s="80"/>
    </row>
    <row r="67" spans="1:9" ht="15" x14ac:dyDescent="0.25">
      <c r="A67" s="153" t="s">
        <v>464</v>
      </c>
      <c r="B67" s="62" t="s">
        <v>76</v>
      </c>
      <c r="C67" s="176">
        <v>802.24</v>
      </c>
      <c r="D67" s="154" t="s">
        <v>294</v>
      </c>
      <c r="E67" s="62" t="s">
        <v>427</v>
      </c>
      <c r="F67" s="99">
        <f>H66</f>
        <v>0.4083333333333331</v>
      </c>
      <c r="G67" s="71">
        <v>5</v>
      </c>
      <c r="H67" s="99">
        <f>F67+TIME(0,G67,0)</f>
        <v>0.41180555555555531</v>
      </c>
      <c r="I67" s="80"/>
    </row>
    <row r="68" spans="1:9" ht="15" x14ac:dyDescent="0.25">
      <c r="A68" s="177"/>
      <c r="B68" s="63" t="s">
        <v>76</v>
      </c>
      <c r="C68" s="63"/>
      <c r="D68" s="173"/>
      <c r="E68" s="63"/>
      <c r="F68" s="100"/>
      <c r="G68" s="72"/>
      <c r="H68" s="100"/>
      <c r="I68" s="80"/>
    </row>
    <row r="69" spans="1:9" ht="15.6" x14ac:dyDescent="0.3">
      <c r="A69" s="52" t="s">
        <v>371</v>
      </c>
      <c r="B69" s="61"/>
      <c r="C69" s="61" t="s">
        <v>185</v>
      </c>
      <c r="D69" s="61"/>
      <c r="E69" s="61"/>
      <c r="F69" s="98"/>
      <c r="G69" s="70"/>
      <c r="H69" s="98"/>
      <c r="I69" s="79"/>
    </row>
    <row r="70" spans="1:9" ht="15.6" x14ac:dyDescent="0.3">
      <c r="A70" s="55" t="s">
        <v>121</v>
      </c>
      <c r="B70" s="64"/>
      <c r="C70" s="64" t="s">
        <v>187</v>
      </c>
      <c r="D70" s="64"/>
      <c r="E70" s="64"/>
      <c r="F70" s="101"/>
      <c r="G70" s="73"/>
      <c r="H70" s="101"/>
      <c r="I70" s="80"/>
    </row>
    <row r="71" spans="1:9" ht="18" customHeight="1" x14ac:dyDescent="0.25">
      <c r="A71" s="53" t="s">
        <v>123</v>
      </c>
      <c r="B71" s="62" t="s">
        <v>82</v>
      </c>
      <c r="C71" s="62" t="s">
        <v>537</v>
      </c>
      <c r="D71" s="154" t="s">
        <v>1</v>
      </c>
      <c r="E71" s="62" t="s">
        <v>135</v>
      </c>
      <c r="F71" s="99">
        <f>H67</f>
        <v>0.41180555555555531</v>
      </c>
      <c r="G71" s="71">
        <v>3</v>
      </c>
      <c r="H71" s="99">
        <f>F71+TIME(0,G71,0)</f>
        <v>0.41388888888888864</v>
      </c>
      <c r="I71" s="80"/>
    </row>
    <row r="72" spans="1:9" ht="15" x14ac:dyDescent="0.25">
      <c r="A72" s="53"/>
      <c r="B72" s="62"/>
      <c r="C72" s="62"/>
      <c r="D72" s="62"/>
      <c r="E72" s="62"/>
      <c r="F72" s="99"/>
      <c r="G72" s="71"/>
      <c r="H72" s="99"/>
      <c r="I72" s="80"/>
    </row>
    <row r="73" spans="1:9" ht="15.6" x14ac:dyDescent="0.3">
      <c r="A73" s="55" t="s">
        <v>140</v>
      </c>
      <c r="B73" s="64"/>
      <c r="C73" s="64" t="s">
        <v>189</v>
      </c>
      <c r="D73" s="64"/>
      <c r="E73" s="64"/>
      <c r="F73" s="101"/>
      <c r="G73" s="73"/>
      <c r="H73" s="101"/>
      <c r="I73" s="168"/>
    </row>
    <row r="74" spans="1:9" ht="15" x14ac:dyDescent="0.25">
      <c r="A74" s="53" t="s">
        <v>142</v>
      </c>
      <c r="B74" s="62" t="s">
        <v>190</v>
      </c>
      <c r="C74" s="62" t="s">
        <v>452</v>
      </c>
      <c r="D74" s="154" t="s">
        <v>1</v>
      </c>
      <c r="E74" s="62" t="s">
        <v>370</v>
      </c>
      <c r="F74" s="99">
        <f>H71</f>
        <v>0.41388888888888864</v>
      </c>
      <c r="G74" s="71">
        <v>0</v>
      </c>
      <c r="H74" s="99">
        <f t="shared" ref="H74" si="10">F74+TIME(0,G74,0)</f>
        <v>0.41388888888888864</v>
      </c>
      <c r="I74" s="168"/>
    </row>
    <row r="75" spans="1:9" ht="15" x14ac:dyDescent="0.25">
      <c r="A75" s="53" t="s">
        <v>143</v>
      </c>
      <c r="B75" s="62" t="s">
        <v>190</v>
      </c>
      <c r="C75" s="62" t="s">
        <v>183</v>
      </c>
      <c r="D75" s="154" t="s">
        <v>1</v>
      </c>
      <c r="E75" s="62" t="s">
        <v>184</v>
      </c>
      <c r="F75" s="99">
        <f>H74</f>
        <v>0.41388888888888864</v>
      </c>
      <c r="G75" s="71">
        <v>0</v>
      </c>
      <c r="H75" s="99">
        <f t="shared" ref="H75:H79" si="11">F75+TIME(0,G75,0)</f>
        <v>0.41388888888888864</v>
      </c>
      <c r="I75" s="80"/>
    </row>
    <row r="76" spans="1:9" ht="15" x14ac:dyDescent="0.25">
      <c r="A76" s="53" t="s">
        <v>145</v>
      </c>
      <c r="B76" s="62" t="s">
        <v>82</v>
      </c>
      <c r="C76" s="62" t="s">
        <v>222</v>
      </c>
      <c r="D76" s="154" t="s">
        <v>1</v>
      </c>
      <c r="E76" s="62" t="s">
        <v>242</v>
      </c>
      <c r="F76" s="99">
        <f>H75</f>
        <v>0.41388888888888864</v>
      </c>
      <c r="G76" s="71">
        <v>0</v>
      </c>
      <c r="H76" s="99">
        <f t="shared" si="11"/>
        <v>0.41388888888888864</v>
      </c>
      <c r="I76" s="80"/>
    </row>
    <row r="77" spans="1:9" ht="15" x14ac:dyDescent="0.25">
      <c r="A77" s="53" t="s">
        <v>146</v>
      </c>
      <c r="B77" s="62" t="s">
        <v>190</v>
      </c>
      <c r="C77" s="62" t="s">
        <v>144</v>
      </c>
      <c r="D77" s="154" t="s">
        <v>1</v>
      </c>
      <c r="E77" s="62" t="s">
        <v>108</v>
      </c>
      <c r="F77" s="99">
        <f>H76</f>
        <v>0.41388888888888864</v>
      </c>
      <c r="G77" s="71">
        <v>0</v>
      </c>
      <c r="H77" s="99">
        <f t="shared" si="11"/>
        <v>0.41388888888888864</v>
      </c>
      <c r="I77" s="80"/>
    </row>
    <row r="78" spans="1:9" ht="15" x14ac:dyDescent="0.25">
      <c r="A78" s="53" t="s">
        <v>148</v>
      </c>
      <c r="B78" s="62" t="s">
        <v>190</v>
      </c>
      <c r="C78" s="62" t="s">
        <v>147</v>
      </c>
      <c r="D78" s="154" t="s">
        <v>1</v>
      </c>
      <c r="E78" s="62" t="s">
        <v>239</v>
      </c>
      <c r="F78" s="99">
        <f>H77</f>
        <v>0.41388888888888864</v>
      </c>
      <c r="G78" s="71">
        <v>0</v>
      </c>
      <c r="H78" s="99">
        <f t="shared" si="11"/>
        <v>0.41388888888888864</v>
      </c>
      <c r="I78" s="80"/>
    </row>
    <row r="79" spans="1:9" ht="15" x14ac:dyDescent="0.25">
      <c r="A79" s="53" t="s">
        <v>211</v>
      </c>
      <c r="B79" s="62" t="s">
        <v>190</v>
      </c>
      <c r="C79" s="62" t="s">
        <v>149</v>
      </c>
      <c r="D79" s="154" t="s">
        <v>1</v>
      </c>
      <c r="E79" s="62" t="s">
        <v>235</v>
      </c>
      <c r="F79" s="99">
        <f>H78</f>
        <v>0.41388888888888864</v>
      </c>
      <c r="G79" s="71">
        <v>0</v>
      </c>
      <c r="H79" s="99">
        <f t="shared" si="11"/>
        <v>0.41388888888888864</v>
      </c>
      <c r="I79" s="80"/>
    </row>
    <row r="80" spans="1:9" ht="15" x14ac:dyDescent="0.25">
      <c r="A80" s="53"/>
      <c r="B80" s="62"/>
      <c r="C80" s="62"/>
      <c r="D80" s="154"/>
      <c r="E80" s="62"/>
      <c r="F80" s="99"/>
      <c r="G80" s="71"/>
      <c r="H80" s="99"/>
      <c r="I80" s="80"/>
    </row>
    <row r="81" spans="1:9" ht="15.6" x14ac:dyDescent="0.3">
      <c r="A81" s="55" t="s">
        <v>150</v>
      </c>
      <c r="B81" s="64"/>
      <c r="C81" s="64" t="s">
        <v>192</v>
      </c>
      <c r="D81" s="64"/>
      <c r="E81" s="64"/>
      <c r="F81" s="101"/>
      <c r="G81" s="73"/>
      <c r="H81" s="101"/>
      <c r="I81" s="80"/>
    </row>
    <row r="82" spans="1:9" ht="15" x14ac:dyDescent="0.25">
      <c r="A82" s="53" t="s">
        <v>152</v>
      </c>
      <c r="B82" s="62" t="s">
        <v>190</v>
      </c>
      <c r="C82" s="62" t="s">
        <v>501</v>
      </c>
      <c r="D82" s="154" t="s">
        <v>1</v>
      </c>
      <c r="E82" s="62" t="s">
        <v>338</v>
      </c>
      <c r="F82" s="99">
        <f>H79</f>
        <v>0.41388888888888864</v>
      </c>
      <c r="G82" s="71">
        <v>0</v>
      </c>
      <c r="H82" s="99">
        <f t="shared" ref="H82:H87" si="12">F82+TIME(0,G82,0)</f>
        <v>0.41388888888888864</v>
      </c>
      <c r="I82" s="168"/>
    </row>
    <row r="83" spans="1:9" ht="15" x14ac:dyDescent="0.25">
      <c r="A83" s="53" t="s">
        <v>154</v>
      </c>
      <c r="B83" s="62" t="s">
        <v>82</v>
      </c>
      <c r="C83" s="62" t="s">
        <v>296</v>
      </c>
      <c r="D83" s="154" t="s">
        <v>1</v>
      </c>
      <c r="E83" s="62" t="s">
        <v>251</v>
      </c>
      <c r="F83" s="99">
        <f>H82</f>
        <v>0.41388888888888864</v>
      </c>
      <c r="G83" s="71">
        <v>0</v>
      </c>
      <c r="H83" s="99">
        <f t="shared" si="12"/>
        <v>0.41388888888888864</v>
      </c>
      <c r="I83" s="80"/>
    </row>
    <row r="84" spans="1:9" ht="15" x14ac:dyDescent="0.25">
      <c r="A84" s="53" t="s">
        <v>156</v>
      </c>
      <c r="B84" s="62" t="s">
        <v>82</v>
      </c>
      <c r="C84" s="62" t="s">
        <v>319</v>
      </c>
      <c r="D84" s="154" t="s">
        <v>1</v>
      </c>
      <c r="E84" s="62" t="s">
        <v>339</v>
      </c>
      <c r="F84" s="99">
        <f>H83</f>
        <v>0.41388888888888864</v>
      </c>
      <c r="G84" s="71">
        <v>3</v>
      </c>
      <c r="H84" s="99">
        <f t="shared" si="12"/>
        <v>0.41597222222222197</v>
      </c>
      <c r="I84" s="80"/>
    </row>
    <row r="85" spans="1:9" ht="15" x14ac:dyDescent="0.25">
      <c r="A85" s="53" t="s">
        <v>157</v>
      </c>
      <c r="B85" s="62" t="s">
        <v>82</v>
      </c>
      <c r="C85" s="62" t="s">
        <v>407</v>
      </c>
      <c r="D85" s="154" t="s">
        <v>1</v>
      </c>
      <c r="E85" s="62" t="s">
        <v>419</v>
      </c>
      <c r="F85" s="99">
        <f t="shared" ref="F85:F87" si="13">H84</f>
        <v>0.41597222222222197</v>
      </c>
      <c r="G85" s="71">
        <v>0</v>
      </c>
      <c r="H85" s="99">
        <f t="shared" si="12"/>
        <v>0.41597222222222197</v>
      </c>
      <c r="I85" s="80"/>
    </row>
    <row r="86" spans="1:9" ht="15" x14ac:dyDescent="0.25">
      <c r="A86" s="53" t="s">
        <v>158</v>
      </c>
      <c r="B86" s="62" t="s">
        <v>82</v>
      </c>
      <c r="C86" s="62" t="s">
        <v>418</v>
      </c>
      <c r="D86" s="154" t="s">
        <v>1</v>
      </c>
      <c r="E86" s="62" t="s">
        <v>243</v>
      </c>
      <c r="F86" s="99">
        <f t="shared" si="13"/>
        <v>0.41597222222222197</v>
      </c>
      <c r="G86" s="71">
        <v>0</v>
      </c>
      <c r="H86" s="99">
        <f>F86+TIME(0,G86,0)</f>
        <v>0.41597222222222197</v>
      </c>
      <c r="I86" s="80"/>
    </row>
    <row r="87" spans="1:9" ht="15" x14ac:dyDescent="0.25">
      <c r="A87" s="53" t="s">
        <v>159</v>
      </c>
      <c r="B87" s="62" t="s">
        <v>82</v>
      </c>
      <c r="C87" s="62" t="s">
        <v>462</v>
      </c>
      <c r="D87" s="154" t="s">
        <v>1</v>
      </c>
      <c r="E87" s="62" t="s">
        <v>233</v>
      </c>
      <c r="F87" s="99">
        <f t="shared" si="13"/>
        <v>0.41597222222222197</v>
      </c>
      <c r="G87" s="71">
        <v>0</v>
      </c>
      <c r="H87" s="99">
        <f t="shared" si="12"/>
        <v>0.41597222222222197</v>
      </c>
      <c r="I87" s="80"/>
    </row>
    <row r="88" spans="1:9" ht="15" x14ac:dyDescent="0.25">
      <c r="A88" s="53" t="s">
        <v>535</v>
      </c>
      <c r="B88" s="62" t="s">
        <v>82</v>
      </c>
      <c r="C88" s="62" t="s">
        <v>536</v>
      </c>
      <c r="D88" s="154" t="s">
        <v>1</v>
      </c>
      <c r="E88" s="62"/>
      <c r="F88" s="99">
        <f t="shared" ref="F88" si="14">H87</f>
        <v>0.41597222222222197</v>
      </c>
      <c r="G88" s="71">
        <v>0</v>
      </c>
      <c r="H88" s="99">
        <f t="shared" ref="H88" si="15">F88+TIME(0,G88,0)</f>
        <v>0.41597222222222197</v>
      </c>
      <c r="I88" s="80"/>
    </row>
    <row r="89" spans="1:9" ht="15" x14ac:dyDescent="0.25">
      <c r="A89" s="53"/>
      <c r="B89" s="62"/>
      <c r="C89" s="62"/>
      <c r="D89" s="154"/>
      <c r="E89" s="116"/>
      <c r="F89" s="99"/>
      <c r="G89" s="71"/>
      <c r="H89" s="99"/>
      <c r="I89" s="80"/>
    </row>
    <row r="90" spans="1:9" ht="15.6" x14ac:dyDescent="0.3">
      <c r="A90" s="55" t="s">
        <v>160</v>
      </c>
      <c r="B90" s="64"/>
      <c r="C90" s="64" t="s">
        <v>193</v>
      </c>
      <c r="D90" s="64"/>
      <c r="E90" s="64"/>
      <c r="F90" s="101"/>
      <c r="G90" s="73"/>
      <c r="H90" s="101"/>
      <c r="I90" s="80"/>
    </row>
    <row r="91" spans="1:9" ht="15" x14ac:dyDescent="0.25">
      <c r="A91" s="153" t="s">
        <v>391</v>
      </c>
      <c r="B91" s="62" t="s">
        <v>190</v>
      </c>
      <c r="C91" s="62" t="s">
        <v>475</v>
      </c>
      <c r="D91" s="154" t="s">
        <v>1</v>
      </c>
      <c r="E91" s="62" t="s">
        <v>476</v>
      </c>
      <c r="F91" s="99">
        <f>H87</f>
        <v>0.41597222222222197</v>
      </c>
      <c r="G91" s="71">
        <v>0</v>
      </c>
      <c r="H91" s="99">
        <f>F91+TIME(0,G91,0)</f>
        <v>0.41597222222222197</v>
      </c>
      <c r="I91" s="80"/>
    </row>
    <row r="92" spans="1:9" ht="15" x14ac:dyDescent="0.25">
      <c r="A92" s="53" t="s">
        <v>483</v>
      </c>
      <c r="B92" s="62" t="s">
        <v>190</v>
      </c>
      <c r="C92" s="62" t="s">
        <v>484</v>
      </c>
      <c r="D92" s="154" t="s">
        <v>1</v>
      </c>
      <c r="E92" s="62" t="s">
        <v>239</v>
      </c>
      <c r="F92" s="99">
        <f>H91</f>
        <v>0.41597222222222197</v>
      </c>
      <c r="G92" s="71">
        <v>0</v>
      </c>
      <c r="H92" s="99">
        <f>F92+TIME(0,G92,0)</f>
        <v>0.41597222222222197</v>
      </c>
      <c r="I92" s="80"/>
    </row>
    <row r="93" spans="1:9" ht="15" x14ac:dyDescent="0.25">
      <c r="A93" s="178"/>
      <c r="B93" s="116"/>
      <c r="C93" s="62"/>
      <c r="D93" s="154"/>
      <c r="E93" s="116"/>
      <c r="F93" s="156"/>
      <c r="G93" s="157"/>
      <c r="H93" s="156"/>
      <c r="I93" s="80"/>
    </row>
    <row r="94" spans="1:9" ht="15.6" x14ac:dyDescent="0.3">
      <c r="A94" s="52" t="s">
        <v>161</v>
      </c>
      <c r="B94" s="61"/>
      <c r="C94" s="61" t="s">
        <v>162</v>
      </c>
      <c r="D94" s="61"/>
      <c r="E94" s="61"/>
      <c r="F94" s="98"/>
      <c r="G94" s="70"/>
      <c r="H94" s="98"/>
      <c r="I94" s="132"/>
    </row>
    <row r="95" spans="1:9" ht="15" x14ac:dyDescent="0.25">
      <c r="A95" s="53" t="s">
        <v>502</v>
      </c>
      <c r="B95" s="62" t="s">
        <v>76</v>
      </c>
      <c r="C95" s="62"/>
      <c r="D95" s="158"/>
      <c r="E95" s="62" t="s">
        <v>79</v>
      </c>
      <c r="F95" s="99">
        <f>H92</f>
        <v>0.41597222222222197</v>
      </c>
      <c r="G95" s="71">
        <v>0</v>
      </c>
      <c r="H95" s="99">
        <f>F95+TIME(0,G95,0)</f>
        <v>0.41597222222222197</v>
      </c>
      <c r="I95" s="80"/>
    </row>
    <row r="96" spans="1:9" ht="15" x14ac:dyDescent="0.25">
      <c r="A96" s="146"/>
      <c r="B96" s="146"/>
      <c r="C96" s="146"/>
      <c r="D96" s="146"/>
      <c r="E96" s="146"/>
      <c r="F96" s="147"/>
      <c r="G96" s="148"/>
      <c r="H96" s="147"/>
      <c r="I96" s="80"/>
    </row>
    <row r="97" spans="1:9" ht="15.6" x14ac:dyDescent="0.3">
      <c r="A97" s="57" t="s">
        <v>163</v>
      </c>
      <c r="B97" s="67"/>
      <c r="C97" s="67" t="s">
        <v>195</v>
      </c>
      <c r="D97" s="67"/>
      <c r="E97" s="67"/>
      <c r="F97" s="104"/>
      <c r="G97" s="75"/>
      <c r="H97" s="104"/>
      <c r="I97" s="132"/>
    </row>
    <row r="98" spans="1:9" ht="15" x14ac:dyDescent="0.25">
      <c r="A98" s="153" t="s">
        <v>186</v>
      </c>
      <c r="B98" s="62" t="s">
        <v>76</v>
      </c>
      <c r="C98" s="62" t="s">
        <v>196</v>
      </c>
      <c r="D98" s="158" t="s">
        <v>227</v>
      </c>
      <c r="E98" s="62" t="s">
        <v>135</v>
      </c>
      <c r="F98" s="99">
        <f>H95</f>
        <v>0.41597222222222197</v>
      </c>
      <c r="G98" s="71">
        <v>1</v>
      </c>
      <c r="H98" s="99">
        <f>F98+TIME(0,G98,0)</f>
        <v>0.41666666666666641</v>
      </c>
      <c r="I98" s="80"/>
    </row>
    <row r="99" spans="1:9" ht="15" x14ac:dyDescent="0.25">
      <c r="A99" s="153" t="s">
        <v>188</v>
      </c>
      <c r="B99" s="62" t="s">
        <v>76</v>
      </c>
      <c r="C99" s="62" t="s">
        <v>465</v>
      </c>
      <c r="D99" s="158" t="s">
        <v>227</v>
      </c>
      <c r="E99" s="62" t="s">
        <v>135</v>
      </c>
      <c r="F99" s="99">
        <f>H98</f>
        <v>0.41666666666666641</v>
      </c>
      <c r="G99" s="71">
        <v>1</v>
      </c>
      <c r="H99" s="99">
        <f>F99+TIME(0,G99,0)</f>
        <v>0.41736111111111085</v>
      </c>
      <c r="I99" s="80"/>
    </row>
    <row r="100" spans="1:9" ht="15" x14ac:dyDescent="0.25">
      <c r="A100" s="153" t="s">
        <v>191</v>
      </c>
      <c r="B100" s="62" t="s">
        <v>76</v>
      </c>
      <c r="C100" s="62" t="s">
        <v>89</v>
      </c>
      <c r="D100" s="158" t="s">
        <v>227</v>
      </c>
      <c r="E100" s="62" t="s">
        <v>135</v>
      </c>
      <c r="F100" s="99">
        <f>H99</f>
        <v>0.41736111111111085</v>
      </c>
      <c r="G100" s="71">
        <v>3</v>
      </c>
      <c r="H100" s="99">
        <f>F100+TIME(0,G100,0)</f>
        <v>0.41944444444444418</v>
      </c>
      <c r="I100" s="80"/>
    </row>
    <row r="101" spans="1:9" ht="15" x14ac:dyDescent="0.25">
      <c r="A101" s="153" t="s">
        <v>392</v>
      </c>
      <c r="B101" s="62" t="s">
        <v>82</v>
      </c>
      <c r="C101" s="62" t="s">
        <v>197</v>
      </c>
      <c r="D101" s="62"/>
      <c r="E101" s="62" t="s">
        <v>135</v>
      </c>
      <c r="F101" s="99">
        <f>H100</f>
        <v>0.41944444444444418</v>
      </c>
      <c r="G101" s="71">
        <v>1</v>
      </c>
      <c r="H101" s="99">
        <f>F101+TIME(0,G101,0)</f>
        <v>0.42013888888888862</v>
      </c>
      <c r="I101" s="80"/>
    </row>
    <row r="102" spans="1:9" ht="15.6" x14ac:dyDescent="0.3">
      <c r="A102" s="159"/>
      <c r="B102" s="159"/>
      <c r="C102" s="159" t="s">
        <v>165</v>
      </c>
      <c r="D102" s="159"/>
      <c r="E102" s="159"/>
      <c r="F102" s="160"/>
      <c r="G102" s="161">
        <f>(H102-H101) * 24 * 60</f>
        <v>115.0000000000004</v>
      </c>
      <c r="H102" s="160">
        <v>0.5</v>
      </c>
      <c r="I102" s="162"/>
    </row>
    <row r="103" spans="1:9" ht="13.8" x14ac:dyDescent="0.25">
      <c r="D103" s="110"/>
      <c r="I103" s="133"/>
    </row>
    <row r="104" spans="1:9" ht="13.8" x14ac:dyDescent="0.25">
      <c r="A104" s="56"/>
      <c r="B104" s="65"/>
      <c r="C104" s="65"/>
      <c r="D104" s="120"/>
      <c r="E104" s="65"/>
      <c r="F104" s="102"/>
      <c r="G104" s="74"/>
      <c r="H104" s="102"/>
      <c r="I104" s="83"/>
    </row>
    <row r="105" spans="1:9" ht="15.6" x14ac:dyDescent="0.3">
      <c r="A105" s="55"/>
      <c r="B105" s="64"/>
      <c r="C105" s="64"/>
      <c r="D105" s="66"/>
      <c r="E105" s="64"/>
      <c r="F105" s="101"/>
      <c r="G105" s="73"/>
      <c r="H105" s="101"/>
      <c r="I105" s="82"/>
    </row>
    <row r="106" spans="1:9" ht="13.8" x14ac:dyDescent="0.25">
      <c r="A106" s="56"/>
      <c r="B106" s="65"/>
      <c r="C106" s="65"/>
      <c r="D106" s="120"/>
      <c r="E106" s="65"/>
      <c r="F106" s="102"/>
      <c r="G106" s="74"/>
      <c r="H106" s="102"/>
      <c r="I106" s="83"/>
    </row>
    <row r="107" spans="1:9" ht="13.8" x14ac:dyDescent="0.25">
      <c r="A107" s="56"/>
      <c r="B107" s="65"/>
      <c r="C107" s="65"/>
      <c r="D107" s="112"/>
      <c r="E107" s="65"/>
      <c r="F107" s="102"/>
      <c r="G107" s="74"/>
      <c r="H107" s="102"/>
      <c r="I107" s="83"/>
    </row>
    <row r="108" spans="1:9" ht="13.8" x14ac:dyDescent="0.25">
      <c r="A108" s="56"/>
      <c r="B108" s="65"/>
      <c r="C108" s="65"/>
      <c r="D108" s="120"/>
      <c r="E108" s="65"/>
      <c r="F108" s="102"/>
      <c r="G108" s="74"/>
      <c r="H108" s="102"/>
      <c r="I108" s="83"/>
    </row>
    <row r="109" spans="1:9" ht="14.1" customHeight="1" x14ac:dyDescent="0.25">
      <c r="A109" s="56"/>
      <c r="B109" s="65"/>
      <c r="C109" s="65"/>
      <c r="D109" s="65"/>
      <c r="E109" s="65"/>
      <c r="F109" s="102"/>
      <c r="G109" s="74"/>
      <c r="H109" s="102"/>
      <c r="I109" s="83"/>
    </row>
    <row r="110" spans="1:9" ht="15" x14ac:dyDescent="0.25">
      <c r="A110" s="56"/>
      <c r="B110" s="65"/>
      <c r="C110" s="65"/>
      <c r="D110" s="112"/>
      <c r="E110" s="62"/>
      <c r="F110" s="102"/>
      <c r="G110" s="74"/>
      <c r="H110" s="102"/>
      <c r="I110" s="83"/>
    </row>
    <row r="111" spans="1:9" ht="13.8" x14ac:dyDescent="0.25">
      <c r="A111" s="56"/>
      <c r="B111" s="65"/>
      <c r="C111" s="65"/>
      <c r="D111" s="112"/>
      <c r="E111" s="65"/>
      <c r="F111" s="102"/>
      <c r="G111" s="74"/>
      <c r="H111" s="102"/>
      <c r="I111" s="83"/>
    </row>
    <row r="112" spans="1:9" ht="13.8" x14ac:dyDescent="0.25">
      <c r="A112" s="56"/>
      <c r="B112" s="65"/>
      <c r="C112" s="65"/>
      <c r="D112" s="120"/>
      <c r="E112" s="65"/>
      <c r="F112" s="102"/>
      <c r="G112" s="74"/>
      <c r="H112" s="102"/>
      <c r="I112" s="83"/>
    </row>
    <row r="113" spans="1:14" ht="13.8" x14ac:dyDescent="0.25">
      <c r="A113" s="56"/>
      <c r="B113" s="65"/>
      <c r="C113" s="65"/>
      <c r="D113" s="120"/>
      <c r="E113" s="65"/>
      <c r="F113" s="102"/>
      <c r="G113" s="74"/>
      <c r="H113" s="102"/>
      <c r="I113" s="83"/>
    </row>
    <row r="114" spans="1:14" ht="13.8" x14ac:dyDescent="0.25">
      <c r="A114" s="56"/>
      <c r="B114" s="65"/>
      <c r="C114" s="65"/>
      <c r="D114" s="112"/>
      <c r="E114" s="65"/>
      <c r="F114" s="102"/>
      <c r="G114" s="74"/>
      <c r="H114" s="102"/>
      <c r="I114" s="83"/>
    </row>
    <row r="115" spans="1:14" ht="13.8" x14ac:dyDescent="0.25">
      <c r="A115" s="56"/>
      <c r="B115" s="65"/>
      <c r="C115" s="65"/>
      <c r="D115" s="120"/>
      <c r="E115" s="65"/>
      <c r="F115" s="102"/>
      <c r="G115" s="74"/>
      <c r="H115" s="102"/>
      <c r="I115" s="83"/>
    </row>
    <row r="116" spans="1:14" ht="13.8" x14ac:dyDescent="0.25">
      <c r="A116" s="56"/>
      <c r="B116" s="65"/>
      <c r="C116" s="65"/>
      <c r="D116" s="112"/>
      <c r="E116" s="65"/>
      <c r="F116" s="102"/>
      <c r="G116" s="74"/>
      <c r="H116" s="102"/>
      <c r="I116" s="83"/>
    </row>
    <row r="117" spans="1:14" ht="13.8" x14ac:dyDescent="0.25">
      <c r="D117" s="110"/>
      <c r="I117" s="117"/>
    </row>
    <row r="118" spans="1:14" ht="13.8" x14ac:dyDescent="0.25">
      <c r="A118" s="56"/>
      <c r="B118" s="65"/>
      <c r="C118" s="65"/>
      <c r="D118" s="120"/>
      <c r="E118" s="65"/>
      <c r="F118" s="102"/>
      <c r="G118" s="74"/>
      <c r="H118" s="102"/>
      <c r="I118" s="83"/>
    </row>
    <row r="119" spans="1:14" ht="15.6" x14ac:dyDescent="0.3">
      <c r="A119" s="55"/>
      <c r="B119" s="64"/>
      <c r="C119" s="64"/>
      <c r="D119" s="66"/>
      <c r="E119" s="64"/>
      <c r="F119" s="101"/>
      <c r="G119" s="73"/>
      <c r="H119" s="101"/>
      <c r="I119" s="82"/>
      <c r="N119" s="65"/>
    </row>
    <row r="120" spans="1:14" ht="15" x14ac:dyDescent="0.25">
      <c r="A120" s="56"/>
      <c r="B120" s="65"/>
      <c r="C120" s="65"/>
      <c r="D120" s="112"/>
      <c r="E120" s="65"/>
      <c r="F120" s="102"/>
      <c r="G120" s="74"/>
      <c r="H120" s="102"/>
      <c r="I120" s="80"/>
    </row>
    <row r="121" spans="1:14" ht="13.8" x14ac:dyDescent="0.25">
      <c r="A121" s="56"/>
      <c r="B121" s="65"/>
      <c r="C121" s="65"/>
      <c r="D121" s="112"/>
      <c r="E121" s="65"/>
      <c r="F121" s="102"/>
      <c r="G121" s="74"/>
      <c r="H121" s="102"/>
      <c r="I121" s="84"/>
    </row>
    <row r="122" spans="1:14" ht="13.8" x14ac:dyDescent="0.25">
      <c r="A122" s="56"/>
      <c r="B122" s="65"/>
      <c r="C122" s="65"/>
      <c r="D122" s="112"/>
      <c r="E122" s="65"/>
      <c r="F122" s="102"/>
      <c r="G122" s="74"/>
      <c r="H122" s="102"/>
      <c r="I122" s="83"/>
    </row>
    <row r="123" spans="1:14" ht="13.8" x14ac:dyDescent="0.25">
      <c r="A123" s="56"/>
      <c r="B123" s="65"/>
      <c r="C123" s="65"/>
      <c r="D123" s="65"/>
      <c r="E123" s="65"/>
      <c r="F123" s="102"/>
      <c r="G123" s="74"/>
      <c r="H123" s="102"/>
      <c r="I123" s="83"/>
    </row>
    <row r="124" spans="1:14" ht="15.6" x14ac:dyDescent="0.3">
      <c r="A124" s="55"/>
      <c r="B124" s="64"/>
      <c r="C124" s="64"/>
      <c r="D124" s="66"/>
      <c r="E124" s="64"/>
      <c r="F124" s="101"/>
      <c r="G124" s="73"/>
      <c r="H124" s="101"/>
      <c r="I124" s="82"/>
    </row>
    <row r="125" spans="1:14" ht="13.8" x14ac:dyDescent="0.25">
      <c r="A125" s="56"/>
      <c r="B125" s="65"/>
      <c r="C125" s="65"/>
      <c r="D125" s="112"/>
      <c r="E125" s="65"/>
      <c r="F125" s="102"/>
      <c r="G125" s="74"/>
      <c r="H125" s="102"/>
      <c r="I125" s="83"/>
    </row>
    <row r="126" spans="1:14" ht="13.8" x14ac:dyDescent="0.25">
      <c r="A126" s="56"/>
      <c r="B126" s="65"/>
      <c r="C126" s="65"/>
      <c r="D126" s="112"/>
      <c r="E126" s="65"/>
      <c r="F126" s="102"/>
      <c r="G126" s="74"/>
      <c r="H126" s="102"/>
      <c r="I126" s="83"/>
    </row>
    <row r="127" spans="1:14" ht="13.8" x14ac:dyDescent="0.25">
      <c r="A127" s="56"/>
      <c r="B127" s="65"/>
      <c r="C127" s="65"/>
      <c r="D127" s="112"/>
      <c r="E127" s="65"/>
      <c r="F127" s="102"/>
      <c r="G127" s="74"/>
      <c r="H127" s="102"/>
      <c r="I127" s="83"/>
    </row>
    <row r="128" spans="1:14" ht="13.8" x14ac:dyDescent="0.25">
      <c r="A128" s="56"/>
      <c r="B128" s="65"/>
      <c r="C128" s="65"/>
      <c r="D128" s="112"/>
      <c r="E128" s="65"/>
      <c r="F128" s="102"/>
      <c r="G128" s="74"/>
      <c r="H128" s="102"/>
      <c r="I128" s="83"/>
    </row>
    <row r="129" spans="1:9" ht="13.8" x14ac:dyDescent="0.25">
      <c r="A129" s="56"/>
      <c r="B129" s="65"/>
      <c r="C129" s="65"/>
      <c r="D129" s="112"/>
      <c r="E129" s="65"/>
      <c r="F129" s="102"/>
      <c r="G129" s="74"/>
      <c r="H129" s="102"/>
      <c r="I129" s="83"/>
    </row>
    <row r="130" spans="1:9" ht="13.8" x14ac:dyDescent="0.25">
      <c r="A130" s="56"/>
      <c r="B130" s="65"/>
      <c r="C130" s="65"/>
      <c r="D130" s="112"/>
      <c r="E130" s="65"/>
      <c r="F130" s="102"/>
      <c r="G130" s="74"/>
      <c r="H130" s="102"/>
      <c r="I130" s="83"/>
    </row>
    <row r="131" spans="1:9" ht="15.6" x14ac:dyDescent="0.3">
      <c r="A131" s="55"/>
      <c r="B131" s="64"/>
      <c r="C131" s="64"/>
      <c r="D131" s="66"/>
      <c r="E131" s="64"/>
      <c r="F131" s="101"/>
      <c r="G131" s="73"/>
      <c r="H131" s="101"/>
      <c r="I131" s="82"/>
    </row>
    <row r="132" spans="1:9" ht="13.8" x14ac:dyDescent="0.25">
      <c r="A132" s="56"/>
      <c r="B132" s="65"/>
      <c r="C132" s="65"/>
      <c r="D132" s="112"/>
      <c r="E132" s="65"/>
      <c r="F132" s="102"/>
      <c r="G132" s="74"/>
      <c r="H132" s="102"/>
      <c r="I132" s="83"/>
    </row>
    <row r="133" spans="1:9" ht="13.8" x14ac:dyDescent="0.25">
      <c r="A133" s="56"/>
      <c r="B133" s="65"/>
      <c r="C133" s="65"/>
      <c r="D133" s="112"/>
      <c r="E133" s="65"/>
      <c r="F133" s="102"/>
      <c r="G133" s="74"/>
      <c r="H133" s="102"/>
      <c r="I133" s="83"/>
    </row>
    <row r="134" spans="1:9" ht="13.8" x14ac:dyDescent="0.25">
      <c r="A134" s="56"/>
      <c r="B134" s="65"/>
      <c r="C134" s="65"/>
      <c r="D134" s="112"/>
      <c r="E134" s="65"/>
      <c r="F134" s="102"/>
      <c r="G134" s="74"/>
      <c r="H134" s="102"/>
      <c r="I134" s="83"/>
    </row>
    <row r="135" spans="1:9" ht="13.8" x14ac:dyDescent="0.25">
      <c r="A135" s="56"/>
      <c r="B135" s="65"/>
      <c r="C135" s="65"/>
      <c r="D135" s="112"/>
      <c r="E135" s="65"/>
      <c r="F135" s="102"/>
      <c r="G135" s="74"/>
      <c r="H135" s="102"/>
      <c r="I135" s="83"/>
    </row>
    <row r="136" spans="1:9" ht="13.8" x14ac:dyDescent="0.25">
      <c r="A136" s="56"/>
      <c r="B136" s="65"/>
      <c r="C136" s="65"/>
      <c r="D136" s="112"/>
      <c r="E136" s="65"/>
      <c r="F136" s="102"/>
      <c r="G136" s="74"/>
      <c r="H136" s="102"/>
      <c r="I136" s="83"/>
    </row>
    <row r="137" spans="1:9" ht="13.8" x14ac:dyDescent="0.25">
      <c r="A137" s="56"/>
      <c r="B137" s="65"/>
      <c r="C137" s="65"/>
      <c r="D137" s="112"/>
      <c r="E137" s="102"/>
      <c r="F137" s="102"/>
      <c r="G137" s="74"/>
      <c r="H137" s="102"/>
      <c r="I137" s="83"/>
    </row>
    <row r="138" spans="1:9" ht="13.8" x14ac:dyDescent="0.25">
      <c r="A138" s="56"/>
      <c r="B138" s="65"/>
      <c r="C138" s="65"/>
      <c r="D138" s="112"/>
      <c r="E138" s="65"/>
      <c r="F138" s="102"/>
      <c r="G138" s="74"/>
      <c r="H138" s="102"/>
      <c r="I138" s="83"/>
    </row>
    <row r="139" spans="1:9" ht="13.8" x14ac:dyDescent="0.25">
      <c r="A139" s="56"/>
      <c r="B139" s="65"/>
      <c r="C139" s="65"/>
      <c r="D139" s="112"/>
      <c r="E139" s="65"/>
      <c r="F139" s="102"/>
      <c r="G139" s="74"/>
      <c r="H139" s="102"/>
      <c r="I139" s="83"/>
    </row>
    <row r="140" spans="1:9" ht="13.8" x14ac:dyDescent="0.25">
      <c r="A140" s="56"/>
      <c r="B140" s="65"/>
      <c r="C140" s="65"/>
      <c r="D140" s="112"/>
      <c r="E140" s="65"/>
      <c r="F140" s="102"/>
      <c r="G140" s="74"/>
      <c r="H140" s="102"/>
      <c r="I140" s="83"/>
    </row>
    <row r="141" spans="1:9" ht="18" customHeight="1" x14ac:dyDescent="0.25">
      <c r="A141" s="56"/>
      <c r="B141" s="65"/>
      <c r="C141" s="65"/>
      <c r="D141" s="112"/>
      <c r="E141" s="65"/>
      <c r="F141" s="102"/>
      <c r="G141" s="74"/>
      <c r="H141" s="102"/>
      <c r="I141" s="83"/>
    </row>
    <row r="142" spans="1:9" ht="15.6" x14ac:dyDescent="0.3">
      <c r="A142" s="55"/>
      <c r="B142" s="64"/>
      <c r="C142" s="64"/>
      <c r="D142" s="66"/>
      <c r="E142" s="64"/>
      <c r="F142" s="101"/>
      <c r="G142" s="73"/>
      <c r="H142" s="101"/>
      <c r="I142" s="82"/>
    </row>
    <row r="143" spans="1:9" ht="13.8" x14ac:dyDescent="0.25">
      <c r="A143" s="56"/>
      <c r="C143" s="65"/>
      <c r="D143" s="112"/>
      <c r="E143" s="110"/>
      <c r="F143" s="127"/>
      <c r="G143" s="128"/>
      <c r="H143" s="127"/>
      <c r="I143" s="83"/>
    </row>
    <row r="144" spans="1:9" ht="13.8" x14ac:dyDescent="0.25">
      <c r="A144" s="113"/>
      <c r="B144" s="65"/>
      <c r="C144" s="65"/>
      <c r="D144" s="112"/>
      <c r="E144" s="65"/>
      <c r="F144" s="102"/>
      <c r="G144" s="74"/>
      <c r="H144" s="102"/>
      <c r="I144" s="83"/>
    </row>
    <row r="145" spans="1:9" ht="13.8" x14ac:dyDescent="0.25">
      <c r="A145" s="56"/>
      <c r="B145" s="65"/>
      <c r="C145" s="65"/>
      <c r="D145" s="120"/>
      <c r="E145" s="65"/>
      <c r="F145" s="102"/>
      <c r="G145" s="74"/>
      <c r="H145" s="102"/>
      <c r="I145" s="83"/>
    </row>
    <row r="146" spans="1:9" ht="15" x14ac:dyDescent="0.25">
      <c r="A146" s="113"/>
      <c r="B146" s="65"/>
      <c r="C146" s="65"/>
      <c r="D146" s="112"/>
      <c r="E146" s="65"/>
      <c r="F146" s="102"/>
      <c r="G146" s="74"/>
      <c r="H146" s="102"/>
      <c r="I146" s="80"/>
    </row>
    <row r="147" spans="1:9" ht="15" x14ac:dyDescent="0.25">
      <c r="A147" s="113"/>
      <c r="B147" s="65"/>
      <c r="C147" s="65"/>
      <c r="D147" s="112"/>
      <c r="E147" s="65"/>
      <c r="F147" s="102"/>
      <c r="G147" s="74"/>
      <c r="H147" s="102"/>
      <c r="I147" s="80"/>
    </row>
    <row r="148" spans="1:9" ht="15" x14ac:dyDescent="0.25">
      <c r="A148" s="56"/>
      <c r="B148" s="65"/>
      <c r="C148" s="65"/>
      <c r="D148" s="115"/>
      <c r="E148" s="65"/>
      <c r="F148" s="102"/>
      <c r="G148" s="74"/>
      <c r="H148" s="102"/>
      <c r="I148" s="80"/>
    </row>
    <row r="149" spans="1:9" ht="15" x14ac:dyDescent="0.25">
      <c r="A149" s="56"/>
      <c r="B149" s="65"/>
      <c r="C149" s="65"/>
      <c r="D149" s="115"/>
      <c r="E149" s="65"/>
      <c r="F149" s="102"/>
      <c r="G149" s="74"/>
      <c r="H149" s="102"/>
      <c r="I149" s="80"/>
    </row>
    <row r="150" spans="1:9" ht="15" x14ac:dyDescent="0.25">
      <c r="A150" s="56"/>
      <c r="B150" s="65"/>
      <c r="C150" s="65"/>
      <c r="D150" s="111"/>
      <c r="E150" s="65"/>
      <c r="F150" s="102"/>
      <c r="G150" s="74"/>
      <c r="H150" s="102"/>
      <c r="I150" s="80"/>
    </row>
    <row r="151" spans="1:9" ht="15" x14ac:dyDescent="0.25">
      <c r="A151" s="113"/>
      <c r="B151" s="65"/>
      <c r="C151" s="65"/>
      <c r="D151" s="112"/>
      <c r="E151" s="65"/>
      <c r="F151" s="102"/>
      <c r="G151" s="74"/>
      <c r="H151" s="102"/>
      <c r="I151" s="80"/>
    </row>
    <row r="152" spans="1:9" ht="13.8" x14ac:dyDescent="0.25">
      <c r="D152" s="110"/>
      <c r="I152" s="117"/>
    </row>
    <row r="153" spans="1:9" ht="13.8" x14ac:dyDescent="0.25">
      <c r="A153" s="56"/>
      <c r="B153" s="65"/>
      <c r="C153" s="65"/>
      <c r="D153" s="120"/>
      <c r="E153" s="65"/>
      <c r="F153" s="102"/>
      <c r="G153" s="74"/>
      <c r="H153" s="102"/>
      <c r="I153" s="83"/>
    </row>
    <row r="154" spans="1:9" ht="15" x14ac:dyDescent="0.25">
      <c r="A154" s="113"/>
      <c r="B154" s="65"/>
      <c r="C154" s="65"/>
      <c r="D154" s="115"/>
      <c r="E154" s="65"/>
      <c r="F154" s="102"/>
      <c r="G154" s="74"/>
      <c r="H154" s="102"/>
      <c r="I154" s="80"/>
    </row>
    <row r="155" spans="1:9" ht="15" x14ac:dyDescent="0.25">
      <c r="A155" s="113"/>
      <c r="B155" s="65"/>
      <c r="C155" s="65"/>
      <c r="D155" s="115"/>
      <c r="E155" s="65"/>
      <c r="F155" s="102"/>
      <c r="G155" s="74"/>
      <c r="H155" s="102"/>
      <c r="I155" s="80"/>
    </row>
    <row r="156" spans="1:9" ht="15" x14ac:dyDescent="0.25">
      <c r="A156" s="113"/>
      <c r="B156" s="65"/>
      <c r="C156" s="65"/>
      <c r="D156" s="115"/>
      <c r="E156" s="65"/>
      <c r="F156" s="102"/>
      <c r="G156" s="74"/>
      <c r="H156" s="102"/>
      <c r="I156" s="80"/>
    </row>
    <row r="157" spans="1:9" ht="15" x14ac:dyDescent="0.25">
      <c r="A157" s="113"/>
      <c r="B157" s="65"/>
      <c r="C157" s="65"/>
      <c r="D157" s="65"/>
      <c r="E157" s="65"/>
      <c r="F157" s="102"/>
      <c r="G157" s="74"/>
      <c r="H157" s="102"/>
      <c r="I157" s="80"/>
    </row>
    <row r="158" spans="1:9" ht="13.8" x14ac:dyDescent="0.25">
      <c r="A158" s="56"/>
      <c r="B158" s="65"/>
      <c r="C158" s="65"/>
      <c r="D158" s="120"/>
      <c r="E158" s="65"/>
      <c r="F158" s="102"/>
      <c r="G158" s="74"/>
      <c r="H158" s="102"/>
      <c r="I158" s="83"/>
    </row>
  </sheetData>
  <mergeCells count="9">
    <mergeCell ref="A7:I7"/>
    <mergeCell ref="A8:I8"/>
    <mergeCell ref="A12:I12"/>
    <mergeCell ref="A1:I1"/>
    <mergeCell ref="A2:I2"/>
    <mergeCell ref="A3:I3"/>
    <mergeCell ref="A4:I4"/>
    <mergeCell ref="A5:I5"/>
    <mergeCell ref="A6:I6"/>
  </mergeCells>
  <hyperlinks>
    <hyperlink ref="D20" location="Links!B43" display="Supplementary" xr:uid="{00000000-0004-0000-0400-000000000000}"/>
    <hyperlink ref="D17" location="Links!B37" display="WG Agenda" xr:uid="{00000000-0004-0000-0400-000001000000}"/>
    <hyperlink ref="D36" location="Links!B42" display="Treasurer's Report" xr:uid="{00000000-0004-0000-0400-000004000000}"/>
    <hyperlink ref="D40" location="Links!B45" display="Session Report" xr:uid="{00000000-0004-0000-0400-000005000000}"/>
    <hyperlink ref="D98" location="Links!B46" display="Supplementary" xr:uid="{00000000-0004-0000-0400-00000E000000}"/>
    <hyperlink ref="D99" location="Links!B46" display="Supplementary" xr:uid="{00000000-0004-0000-0400-00000F000000}"/>
    <hyperlink ref="D100" location="Links!B46" display="Supplementary" xr:uid="{00000000-0004-0000-0400-000010000000}"/>
    <hyperlink ref="D21:D23" location="Links!B43" display="Supplementary" xr:uid="{F1F3DA3A-711C-406A-8BAB-70AD567BC3FD}"/>
    <hyperlink ref="D26:D30" location="Links!B43" display="Supplementary" xr:uid="{56D1E2EA-5E3F-4658-8B0D-4CEBA43F0702}"/>
    <hyperlink ref="D41" location="Links!B45" display="Session Report" xr:uid="{9F24BDBC-90FD-490C-84C8-33EED5C47E70}"/>
    <hyperlink ref="D45:D49" location="Links!B45" display="Session Report" xr:uid="{F4DC7382-0524-4329-873A-FCC932A67F2D}"/>
    <hyperlink ref="D52:D57" location="Links!B45" display="Session Report" xr:uid="{0FB3289B-0A8D-4EF3-86B9-E83F9379D3C5}"/>
    <hyperlink ref="D24" location="Links!B43" display="Supplementary" xr:uid="{09120E2E-B078-4B78-9DBB-9DB1AD78FE85}"/>
    <hyperlink ref="D67" location="Links!B45" display="Session Report" xr:uid="{F6512A42-21B3-40E2-B925-3C9263D0F36B}"/>
    <hyperlink ref="D38" r:id="rId1" xr:uid="{020D72C4-D15F-4B91-943A-98CF01B133F8}"/>
    <hyperlink ref="D44" location="Links!B45" display="Session Report" xr:uid="{807A37B8-BE39-47F0-A678-16C3A023B89A}"/>
    <hyperlink ref="D37" location="Links!B44" display="Motions" xr:uid="{CBBC490D-A6F2-4B9E-9701-2576629F01E0}"/>
    <hyperlink ref="D66" location="Links!B45" display="Session Report" xr:uid="{7CD2BF4D-AD84-40F2-B9D5-A7B300C8CA91}"/>
    <hyperlink ref="D61" location="Links!B45" display="Session Report" xr:uid="{401C2ADB-9F7E-4E79-838B-F6E4EC41CA0B}"/>
    <hyperlink ref="D74" location="Links!B44" display="Motions" xr:uid="{42952BD8-A137-4F5F-9082-F2FA0E169583}"/>
    <hyperlink ref="D75" location="Links!B44" display="Motions" xr:uid="{AE4B6358-D3DD-44BD-B33D-A3FF9A6886E5}"/>
    <hyperlink ref="D76" location="Links!B44" display="Motions" xr:uid="{4AB9C828-52B2-4768-9B4E-6AD561070774}"/>
    <hyperlink ref="D77" location="Links!B44" display="Motions" xr:uid="{04014384-AB2E-451F-A113-7A86A5AA5B9E}"/>
    <hyperlink ref="D78" location="Links!B44" display="Motions" xr:uid="{EB5561DB-460F-4F4C-AB18-D5377EB546CF}"/>
    <hyperlink ref="D79" location="Links!B44" display="Motions" xr:uid="{EA0A68BA-15DB-46BD-AC2D-2620904119D1}"/>
    <hyperlink ref="D82" location="Links!B44" display="Motions" xr:uid="{AA11E9BD-2D9F-4E4B-95DC-F0464E8925AD}"/>
    <hyperlink ref="D83:D87" location="Links!B44" display="Motions" xr:uid="{F478C824-DD5A-463C-B893-AC62A2FB80E3}"/>
    <hyperlink ref="D71" location="Links!B44" display="Motions" xr:uid="{269C1CAA-9557-40CE-A5D5-EA73A5CF3A8A}"/>
    <hyperlink ref="D88" location="Links!B44" display="Motions" xr:uid="{F836748A-DE85-4FCB-8DB7-CB49E5CBE6AC}"/>
    <hyperlink ref="D58" location="Links!B45" display="Session Report" xr:uid="{E84F3820-F52C-4AB8-8E95-C6101F2F7484}"/>
  </hyperlinks>
  <pageMargins left="0.7" right="0.7" top="0.75" bottom="0.75" header="0.3" footer="0.3"/>
  <pageSetup paperSize="9" orientation="portrait"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I49"/>
  <sheetViews>
    <sheetView topLeftCell="A14" zoomScale="130" zoomScaleNormal="130" workbookViewId="0">
      <selection activeCell="C23" sqref="C23"/>
    </sheetView>
  </sheetViews>
  <sheetFormatPr defaultRowHeight="13.2" x14ac:dyDescent="0.25"/>
  <cols>
    <col min="1" max="1" width="12.5546875" style="60" customWidth="1"/>
    <col min="2" max="2" width="6.5546875" style="60" customWidth="1"/>
    <col min="3" max="3" width="54" style="60" customWidth="1"/>
    <col min="4" max="4" width="18.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465" t="str">
        <f>Parameters!B1</f>
        <v>IEEE 802.11 WIRELESS LOCAL AREA NETWORKS SESSION #209</v>
      </c>
      <c r="B1" s="459"/>
      <c r="C1" s="459"/>
      <c r="D1" s="459"/>
      <c r="E1" s="459"/>
      <c r="F1" s="459"/>
      <c r="G1" s="459"/>
      <c r="H1" s="459"/>
      <c r="I1" s="459"/>
    </row>
    <row r="2" spans="1:9" ht="25.35" customHeight="1" x14ac:dyDescent="0.4">
      <c r="A2" s="465" t="str">
        <f>Parameters!B2</f>
        <v>Kobe International Conference Center, Kobe, Japan</v>
      </c>
      <c r="B2" s="459"/>
      <c r="C2" s="459"/>
      <c r="D2" s="459"/>
      <c r="E2" s="459"/>
      <c r="F2" s="459"/>
      <c r="G2" s="459"/>
      <c r="H2" s="459"/>
      <c r="I2" s="459"/>
    </row>
    <row r="3" spans="1:9" ht="25.35" customHeight="1" x14ac:dyDescent="0.4">
      <c r="A3" s="465" t="str">
        <f>Parameters!B3</f>
        <v>January 12-17, 2025</v>
      </c>
      <c r="B3" s="459"/>
      <c r="C3" s="459"/>
      <c r="D3" s="459"/>
      <c r="E3" s="459"/>
      <c r="F3" s="459"/>
      <c r="G3" s="459"/>
      <c r="H3" s="459"/>
      <c r="I3" s="459"/>
    </row>
    <row r="4" spans="1:9" ht="18" customHeight="1" x14ac:dyDescent="0.3">
      <c r="A4" s="458" t="str">
        <f>'WG11 Mid-Week'!A4</f>
        <v>WG Chair - Robert Stacey (Intel)</v>
      </c>
      <c r="B4" s="459"/>
      <c r="C4" s="459"/>
      <c r="D4" s="459"/>
      <c r="E4" s="459"/>
      <c r="F4" s="459"/>
      <c r="G4" s="459"/>
      <c r="H4" s="459"/>
      <c r="I4" s="459"/>
    </row>
    <row r="5" spans="1:9" ht="18" customHeight="1" x14ac:dyDescent="0.3">
      <c r="A5" s="458" t="str">
        <f>'WG11 Mid-Week'!A5</f>
        <v>WG  Vice Chair - Jon Rosdahl (Qualcomm)</v>
      </c>
      <c r="B5" s="459"/>
      <c r="C5" s="459"/>
      <c r="D5" s="459"/>
      <c r="E5" s="459"/>
      <c r="F5" s="459"/>
      <c r="G5" s="459"/>
      <c r="H5" s="459"/>
      <c r="I5" s="459"/>
    </row>
    <row r="6" spans="1:9" ht="18" customHeight="1" x14ac:dyDescent="0.3">
      <c r="A6" s="458" t="str">
        <f>'WG11 Mid-Week'!A6</f>
        <v>WG  Vice Chair - Stephen McCann (Huawei)</v>
      </c>
      <c r="B6" s="459"/>
      <c r="C6" s="459"/>
      <c r="D6" s="459"/>
      <c r="E6" s="459"/>
      <c r="F6" s="459"/>
      <c r="G6" s="459"/>
      <c r="H6" s="459"/>
      <c r="I6" s="459"/>
    </row>
    <row r="7" spans="1:9" ht="18" customHeight="1" x14ac:dyDescent="0.3">
      <c r="A7" s="458" t="str">
        <f>'WG11 Mid-Week'!A7</f>
        <v>WG Secretary - Volker Jungnickel (Fraunhofer)</v>
      </c>
      <c r="B7" s="459"/>
      <c r="C7" s="459"/>
      <c r="D7" s="459"/>
      <c r="E7" s="459"/>
      <c r="F7" s="459"/>
      <c r="G7" s="459"/>
      <c r="H7" s="459"/>
      <c r="I7" s="459"/>
    </row>
    <row r="8" spans="1:9" ht="30" customHeight="1" x14ac:dyDescent="0.5">
      <c r="A8" s="460" t="str">
        <f>"Agenda R" &amp; Parameters!$B$8</f>
        <v>Agenda R4</v>
      </c>
      <c r="B8" s="461"/>
      <c r="C8" s="461"/>
      <c r="D8" s="461"/>
      <c r="E8" s="461"/>
      <c r="F8" s="461"/>
      <c r="G8" s="461"/>
      <c r="H8" s="461"/>
      <c r="I8" s="461"/>
    </row>
    <row r="12" spans="1:9" ht="15.6" x14ac:dyDescent="0.3">
      <c r="A12" s="462" t="s">
        <v>539</v>
      </c>
      <c r="B12" s="462"/>
      <c r="C12" s="462"/>
      <c r="D12" s="462"/>
      <c r="E12" s="462"/>
      <c r="F12" s="462"/>
      <c r="G12" s="462"/>
      <c r="H12" s="462"/>
      <c r="I12" s="462"/>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93" t="s">
        <v>73</v>
      </c>
      <c r="B14" s="94"/>
      <c r="C14" s="94" t="s">
        <v>166</v>
      </c>
      <c r="D14" s="94"/>
      <c r="E14" s="94" t="s">
        <v>135</v>
      </c>
      <c r="F14" s="108">
        <v>0.75</v>
      </c>
      <c r="G14" s="95">
        <v>90</v>
      </c>
      <c r="H14" s="108">
        <f>F14+TIME(0,G14,0)</f>
        <v>0.8125</v>
      </c>
      <c r="I14" s="96"/>
    </row>
    <row r="16" spans="1:9" ht="15.6" x14ac:dyDescent="0.3">
      <c r="A16" s="59" t="s">
        <v>88</v>
      </c>
      <c r="B16" s="68"/>
      <c r="C16" s="68" t="s">
        <v>411</v>
      </c>
      <c r="D16" s="68"/>
      <c r="E16" s="68" t="s">
        <v>85</v>
      </c>
      <c r="F16" s="109">
        <f>F14</f>
        <v>0.75</v>
      </c>
      <c r="G16" s="77">
        <v>25</v>
      </c>
      <c r="H16" s="109">
        <f>F16+TIME(0,G16,0)</f>
        <v>0.76736111111111116</v>
      </c>
      <c r="I16" s="85"/>
    </row>
    <row r="18" spans="1:9" ht="15.6" x14ac:dyDescent="0.3">
      <c r="A18" s="59" t="s">
        <v>102</v>
      </c>
      <c r="B18" s="68"/>
      <c r="C18" s="68" t="s">
        <v>414</v>
      </c>
      <c r="D18" s="68"/>
      <c r="E18" s="68" t="s">
        <v>135</v>
      </c>
      <c r="F18" s="109">
        <f>H16</f>
        <v>0.76736111111111116</v>
      </c>
      <c r="G18" s="77">
        <v>20</v>
      </c>
      <c r="H18" s="109">
        <f>F18+TIME(0,G18,0)</f>
        <v>0.78125</v>
      </c>
      <c r="I18" s="85"/>
    </row>
    <row r="20" spans="1:9" ht="15.6" x14ac:dyDescent="0.3">
      <c r="A20" s="59" t="s">
        <v>119</v>
      </c>
      <c r="B20" s="68"/>
      <c r="C20" s="68" t="s">
        <v>415</v>
      </c>
      <c r="D20" s="68"/>
      <c r="E20" s="68" t="s">
        <v>135</v>
      </c>
      <c r="F20" s="109">
        <f>H18</f>
        <v>0.78125</v>
      </c>
      <c r="G20" s="77">
        <v>15</v>
      </c>
      <c r="H20" s="109">
        <f>F20+TIME(0,G20,0)</f>
        <v>0.79166666666666663</v>
      </c>
      <c r="I20" s="85"/>
    </row>
    <row r="22" spans="1:9" ht="15.6" x14ac:dyDescent="0.3">
      <c r="A22" s="59" t="s">
        <v>161</v>
      </c>
      <c r="B22" s="68"/>
      <c r="C22" s="68" t="s">
        <v>413</v>
      </c>
      <c r="D22" s="68"/>
      <c r="E22" s="68" t="s">
        <v>108</v>
      </c>
      <c r="F22" s="109">
        <f>H20</f>
        <v>0.79166666666666663</v>
      </c>
      <c r="G22" s="77">
        <v>15</v>
      </c>
      <c r="H22" s="109">
        <f>F22+TIME(0,G22,0)</f>
        <v>0.80208333333333326</v>
      </c>
      <c r="I22" s="85"/>
    </row>
    <row r="24" spans="1:9" ht="31.2" x14ac:dyDescent="0.3">
      <c r="A24" s="59" t="s">
        <v>163</v>
      </c>
      <c r="B24" s="68"/>
      <c r="C24" s="68" t="s">
        <v>215</v>
      </c>
      <c r="D24" s="68"/>
      <c r="E24" s="68" t="s">
        <v>135</v>
      </c>
      <c r="F24" s="109">
        <f>H22</f>
        <v>0.80208333333333326</v>
      </c>
      <c r="G24" s="77">
        <v>10</v>
      </c>
      <c r="H24" s="109">
        <f>F24+TIME(0,G24,0)</f>
        <v>0.80902777777777768</v>
      </c>
      <c r="I24" s="85"/>
    </row>
    <row r="26" spans="1:9" ht="15.6" x14ac:dyDescent="0.3">
      <c r="A26" s="59" t="s">
        <v>194</v>
      </c>
      <c r="B26" s="68"/>
      <c r="C26" s="68" t="s">
        <v>412</v>
      </c>
      <c r="D26" s="68"/>
      <c r="E26" s="68" t="s">
        <v>135</v>
      </c>
      <c r="F26" s="109">
        <f>H24</f>
        <v>0.80902777777777768</v>
      </c>
      <c r="G26" s="77">
        <v>0</v>
      </c>
      <c r="H26" s="109">
        <f>F26+TIME(0,G26,0)</f>
        <v>0.80902777777777768</v>
      </c>
      <c r="I26" s="85"/>
    </row>
    <row r="28" spans="1:9" ht="15.6" x14ac:dyDescent="0.3">
      <c r="A28" s="87" t="s">
        <v>217</v>
      </c>
      <c r="B28" s="89"/>
      <c r="C28" s="89" t="s">
        <v>197</v>
      </c>
      <c r="D28" s="89"/>
      <c r="E28" s="89"/>
      <c r="F28" s="106">
        <f>H26</f>
        <v>0.80902777777777768</v>
      </c>
      <c r="G28" s="91">
        <v>0</v>
      </c>
      <c r="H28" s="106">
        <f>F28+TIME(0,G28,0)</f>
        <v>0.80902777777777768</v>
      </c>
      <c r="I28" s="89"/>
    </row>
    <row r="29" spans="1:9" x14ac:dyDescent="0.25">
      <c r="A29" s="58"/>
      <c r="B29" s="58"/>
      <c r="C29" s="58" t="s">
        <v>165</v>
      </c>
      <c r="D29" s="58"/>
      <c r="E29" s="58"/>
      <c r="F29" s="105"/>
      <c r="G29" s="76">
        <f>(H29-H28) * 24 * 60</f>
        <v>5.0000000000001421</v>
      </c>
      <c r="H29" s="105">
        <v>0.8125</v>
      </c>
      <c r="I29" s="58"/>
    </row>
    <row r="32" spans="1:9" ht="15.6" x14ac:dyDescent="0.3">
      <c r="A32" s="462" t="s">
        <v>540</v>
      </c>
      <c r="B32" s="462"/>
      <c r="C32" s="462"/>
      <c r="D32" s="462"/>
      <c r="E32" s="462"/>
      <c r="F32" s="462"/>
      <c r="G32" s="462"/>
      <c r="H32" s="462"/>
      <c r="I32" s="462"/>
    </row>
    <row r="33" spans="1:9" s="2" customFormat="1" ht="31.2" x14ac:dyDescent="0.3">
      <c r="A33" s="51" t="s">
        <v>65</v>
      </c>
      <c r="B33" s="51" t="s">
        <v>66</v>
      </c>
      <c r="C33" s="51" t="s">
        <v>17</v>
      </c>
      <c r="D33" s="51" t="s">
        <v>67</v>
      </c>
      <c r="E33" s="51" t="s">
        <v>68</v>
      </c>
      <c r="F33" s="97" t="s">
        <v>69</v>
      </c>
      <c r="G33" s="69" t="s">
        <v>70</v>
      </c>
      <c r="H33" s="97" t="s">
        <v>71</v>
      </c>
      <c r="I33" s="51" t="s">
        <v>72</v>
      </c>
    </row>
    <row r="34" spans="1:9" ht="15.6" x14ac:dyDescent="0.3">
      <c r="A34" s="93" t="s">
        <v>73</v>
      </c>
      <c r="B34" s="94"/>
      <c r="C34" s="94" t="s">
        <v>166</v>
      </c>
      <c r="D34" s="94"/>
      <c r="E34" s="94" t="s">
        <v>135</v>
      </c>
      <c r="F34" s="108">
        <v>0.8125</v>
      </c>
      <c r="G34" s="95">
        <v>1</v>
      </c>
      <c r="H34" s="108">
        <f>F34+TIME(0,G34,0)</f>
        <v>0.81319444444444444</v>
      </c>
      <c r="I34" s="96"/>
    </row>
    <row r="36" spans="1:9" ht="15.6" x14ac:dyDescent="0.3">
      <c r="A36" s="59" t="s">
        <v>88</v>
      </c>
      <c r="B36" s="68"/>
      <c r="C36" s="68" t="s">
        <v>198</v>
      </c>
      <c r="D36" s="68"/>
      <c r="E36" s="68" t="s">
        <v>85</v>
      </c>
      <c r="F36" s="109">
        <f>H34</f>
        <v>0.81319444444444444</v>
      </c>
      <c r="G36" s="77">
        <v>30</v>
      </c>
      <c r="H36" s="109">
        <f>F36+TIME(0,G36,0)</f>
        <v>0.83402777777777781</v>
      </c>
      <c r="I36" s="85"/>
    </row>
    <row r="38" spans="1:9" ht="15.6" x14ac:dyDescent="0.3">
      <c r="A38" s="59" t="s">
        <v>102</v>
      </c>
      <c r="B38" s="68"/>
      <c r="C38" s="68" t="s">
        <v>199</v>
      </c>
      <c r="D38" s="68"/>
      <c r="E38" s="68" t="s">
        <v>85</v>
      </c>
      <c r="F38" s="109">
        <f>H36</f>
        <v>0.83402777777777781</v>
      </c>
      <c r="G38" s="77">
        <v>20</v>
      </c>
      <c r="H38" s="109">
        <f>F38+TIME(0,G38,0)</f>
        <v>0.84791666666666665</v>
      </c>
      <c r="I38" s="85"/>
    </row>
    <row r="40" spans="1:9" ht="31.2" x14ac:dyDescent="0.3">
      <c r="A40" s="59" t="s">
        <v>119</v>
      </c>
      <c r="B40" s="68"/>
      <c r="C40" s="68" t="s">
        <v>200</v>
      </c>
      <c r="D40" s="68"/>
      <c r="E40" s="68" t="s">
        <v>108</v>
      </c>
      <c r="F40" s="109">
        <f>H38</f>
        <v>0.84791666666666665</v>
      </c>
      <c r="G40" s="77">
        <v>20</v>
      </c>
      <c r="H40" s="109">
        <f>F40+TIME(0,G40,0)</f>
        <v>0.86180555555555549</v>
      </c>
      <c r="I40" s="85"/>
    </row>
    <row r="42" spans="1:9" ht="15.6" x14ac:dyDescent="0.3">
      <c r="A42" s="59" t="s">
        <v>161</v>
      </c>
      <c r="B42" s="68"/>
      <c r="C42" s="68" t="s">
        <v>201</v>
      </c>
      <c r="D42" s="68"/>
      <c r="E42" s="68" t="s">
        <v>135</v>
      </c>
      <c r="F42" s="109">
        <f>H40</f>
        <v>0.86180555555555549</v>
      </c>
      <c r="G42" s="77">
        <v>15</v>
      </c>
      <c r="H42" s="109">
        <f>F42+TIME(0,G42,0)</f>
        <v>0.87222222222222212</v>
      </c>
      <c r="I42" s="85"/>
    </row>
    <row r="44" spans="1:9" ht="31.2" x14ac:dyDescent="0.3">
      <c r="A44" s="59" t="s">
        <v>163</v>
      </c>
      <c r="B44" s="68"/>
      <c r="C44" s="68" t="s">
        <v>215</v>
      </c>
      <c r="D44" s="68"/>
      <c r="E44" s="68" t="s">
        <v>135</v>
      </c>
      <c r="F44" s="109">
        <f>H42</f>
        <v>0.87222222222222212</v>
      </c>
      <c r="G44" s="77">
        <v>20</v>
      </c>
      <c r="H44" s="109">
        <f>F44+TIME(0,G44,0)</f>
        <v>0.88611111111111096</v>
      </c>
      <c r="I44" s="85"/>
    </row>
    <row r="46" spans="1:9" ht="31.2" x14ac:dyDescent="0.3">
      <c r="A46" s="59" t="s">
        <v>194</v>
      </c>
      <c r="B46" s="68"/>
      <c r="C46" s="68" t="s">
        <v>216</v>
      </c>
      <c r="D46" s="68"/>
      <c r="E46" s="68" t="s">
        <v>135</v>
      </c>
      <c r="F46" s="109">
        <f>H44</f>
        <v>0.88611111111111096</v>
      </c>
      <c r="G46" s="77">
        <v>14</v>
      </c>
      <c r="H46" s="109">
        <f>F46+TIME(0,G46,0)</f>
        <v>0.89583333333333315</v>
      </c>
      <c r="I46" s="85"/>
    </row>
    <row r="48" spans="1:9" ht="15.6" x14ac:dyDescent="0.3">
      <c r="A48" s="87" t="s">
        <v>217</v>
      </c>
      <c r="B48" s="89"/>
      <c r="C48" s="89" t="s">
        <v>197</v>
      </c>
      <c r="D48" s="89"/>
      <c r="E48" s="89"/>
      <c r="F48" s="106">
        <f>H46</f>
        <v>0.89583333333333315</v>
      </c>
      <c r="G48" s="91">
        <v>0</v>
      </c>
      <c r="H48" s="106">
        <f>F48+TIME(0,G48,0)</f>
        <v>0.89583333333333315</v>
      </c>
      <c r="I48" s="89"/>
    </row>
    <row r="49" spans="3:8" x14ac:dyDescent="0.25">
      <c r="C49" s="58" t="s">
        <v>165</v>
      </c>
      <c r="D49" s="58"/>
      <c r="E49" s="58"/>
      <c r="F49" s="105"/>
      <c r="G49" s="76">
        <f>(H49-H48) * 24 * 60</f>
        <v>3.1974423109204508E-13</v>
      </c>
      <c r="H49" s="105">
        <v>0.89583333333333337</v>
      </c>
    </row>
  </sheetData>
  <mergeCells count="10">
    <mergeCell ref="A32:I32"/>
    <mergeCell ref="A7:I7"/>
    <mergeCell ref="A8:I8"/>
    <mergeCell ref="A12:I12"/>
    <mergeCell ref="A1:I1"/>
    <mergeCell ref="A2:I2"/>
    <mergeCell ref="A3:I3"/>
    <mergeCell ref="A4:I4"/>
    <mergeCell ref="A5:I5"/>
    <mergeCell ref="A6:I6"/>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53"/>
  <sheetViews>
    <sheetView topLeftCell="A19" zoomScaleNormal="100" workbookViewId="0">
      <selection activeCell="B41" sqref="B41"/>
    </sheetView>
  </sheetViews>
  <sheetFormatPr defaultColWidth="9.44140625" defaultRowHeight="13.2" x14ac:dyDescent="0.25"/>
  <cols>
    <col min="1" max="1" width="29.44140625" customWidth="1"/>
    <col min="2" max="2" width="60.5546875" customWidth="1"/>
    <col min="3" max="3" width="26.5546875" customWidth="1"/>
    <col min="4" max="4" width="44.44140625" customWidth="1"/>
    <col min="5" max="5" width="14.44140625" customWidth="1"/>
  </cols>
  <sheetData>
    <row r="1" spans="1:5" s="30" customFormat="1" ht="44.25" customHeight="1" x14ac:dyDescent="0.6">
      <c r="A1" s="30" t="s">
        <v>28</v>
      </c>
      <c r="E1" s="126" t="s">
        <v>316</v>
      </c>
    </row>
    <row r="2" spans="1:5" s="2" customFormat="1" x14ac:dyDescent="0.25"/>
    <row r="3" spans="1:5" s="42" customFormat="1" x14ac:dyDescent="0.25">
      <c r="A3" s="466" t="s">
        <v>29</v>
      </c>
      <c r="B3" s="466"/>
      <c r="C3" s="41"/>
      <c r="D3" s="41"/>
    </row>
    <row r="4" spans="1:5" s="2" customFormat="1" x14ac:dyDescent="0.25">
      <c r="A4" s="23" t="s">
        <v>57</v>
      </c>
      <c r="B4" s="23" t="s">
        <v>17</v>
      </c>
      <c r="C4" s="23" t="s">
        <v>0</v>
      </c>
      <c r="D4" s="23" t="s">
        <v>18</v>
      </c>
    </row>
    <row r="5" spans="1:5" s="20" customFormat="1" ht="13.8" x14ac:dyDescent="0.25">
      <c r="A5" s="142" t="s">
        <v>219</v>
      </c>
      <c r="B5" s="24" t="s">
        <v>417</v>
      </c>
      <c r="C5" s="24" t="s">
        <v>424</v>
      </c>
      <c r="D5" s="36"/>
      <c r="E5" s="2" t="s">
        <v>282</v>
      </c>
    </row>
    <row r="6" spans="1:5" s="2" customFormat="1" ht="12.75" customHeight="1" x14ac:dyDescent="0.25">
      <c r="A6" s="150" t="s">
        <v>454</v>
      </c>
      <c r="B6" s="24" t="s">
        <v>489</v>
      </c>
      <c r="C6" s="24" t="s">
        <v>368</v>
      </c>
      <c r="D6" s="36" t="s">
        <v>521</v>
      </c>
      <c r="E6" s="2" t="s">
        <v>282</v>
      </c>
    </row>
    <row r="7" spans="1:5" ht="13.8" x14ac:dyDescent="0.25">
      <c r="A7" s="143" t="s">
        <v>13</v>
      </c>
      <c r="B7" s="25" t="s">
        <v>490</v>
      </c>
      <c r="C7" s="25" t="s">
        <v>19</v>
      </c>
      <c r="D7" s="36" t="s">
        <v>522</v>
      </c>
      <c r="E7" s="2" t="s">
        <v>282</v>
      </c>
    </row>
    <row r="8" spans="1:5" ht="12.75" customHeight="1" x14ac:dyDescent="0.25">
      <c r="A8" s="218" t="s">
        <v>221</v>
      </c>
      <c r="B8" s="24" t="s">
        <v>491</v>
      </c>
      <c r="C8" s="24" t="s">
        <v>231</v>
      </c>
      <c r="D8" s="36" t="s">
        <v>513</v>
      </c>
      <c r="E8" s="2" t="s">
        <v>282</v>
      </c>
    </row>
    <row r="9" spans="1:5" ht="13.8" x14ac:dyDescent="0.25">
      <c r="A9" s="217" t="s">
        <v>56</v>
      </c>
      <c r="B9" s="24" t="s">
        <v>492</v>
      </c>
      <c r="C9" s="24" t="s">
        <v>203</v>
      </c>
      <c r="D9" s="36"/>
      <c r="E9" s="2" t="s">
        <v>523</v>
      </c>
    </row>
    <row r="10" spans="1:5" ht="12.75" customHeight="1" x14ac:dyDescent="0.25">
      <c r="A10" s="144" t="s">
        <v>4</v>
      </c>
      <c r="B10" s="25" t="s">
        <v>493</v>
      </c>
      <c r="C10" s="25" t="s">
        <v>60</v>
      </c>
      <c r="D10" s="36" t="s">
        <v>518</v>
      </c>
      <c r="E10" s="2" t="s">
        <v>282</v>
      </c>
    </row>
    <row r="11" spans="1:5" ht="12.75" customHeight="1" x14ac:dyDescent="0.25">
      <c r="A11" s="145" t="s">
        <v>212</v>
      </c>
      <c r="B11" s="25" t="s">
        <v>213</v>
      </c>
      <c r="C11" s="25" t="s">
        <v>409</v>
      </c>
      <c r="D11" s="36" t="s">
        <v>531</v>
      </c>
      <c r="E11" s="2" t="s">
        <v>282</v>
      </c>
    </row>
    <row r="12" spans="1:5" ht="12.75" customHeight="1" x14ac:dyDescent="0.25">
      <c r="A12" s="216" t="s">
        <v>485</v>
      </c>
      <c r="B12" s="24" t="s">
        <v>214</v>
      </c>
      <c r="C12" s="24" t="s">
        <v>337</v>
      </c>
      <c r="D12" s="36" t="s">
        <v>519</v>
      </c>
      <c r="E12" s="2" t="s">
        <v>282</v>
      </c>
    </row>
    <row r="13" spans="1:5" ht="12.75" customHeight="1" x14ac:dyDescent="0.25">
      <c r="A13" s="215" t="s">
        <v>297</v>
      </c>
      <c r="B13" s="24" t="s">
        <v>249</v>
      </c>
      <c r="C13" s="24" t="s">
        <v>250</v>
      </c>
      <c r="D13" s="36" t="s">
        <v>524</v>
      </c>
      <c r="E13" s="2" t="s">
        <v>282</v>
      </c>
    </row>
    <row r="14" spans="1:5" ht="12.75" customHeight="1" x14ac:dyDescent="0.25">
      <c r="A14" s="214" t="s">
        <v>335</v>
      </c>
      <c r="B14" s="24" t="s">
        <v>318</v>
      </c>
      <c r="C14" s="24" t="s">
        <v>289</v>
      </c>
      <c r="D14" s="36" t="s">
        <v>546</v>
      </c>
      <c r="E14" s="2" t="s">
        <v>282</v>
      </c>
    </row>
    <row r="15" spans="1:5" ht="12.75" customHeight="1" x14ac:dyDescent="0.25">
      <c r="A15" s="213" t="s">
        <v>403</v>
      </c>
      <c r="B15" s="24" t="s">
        <v>408</v>
      </c>
      <c r="C15" s="24" t="s">
        <v>410</v>
      </c>
      <c r="D15" s="36"/>
      <c r="E15" s="2" t="s">
        <v>282</v>
      </c>
    </row>
    <row r="16" spans="1:5" ht="12.75" customHeight="1" x14ac:dyDescent="0.25">
      <c r="A16" s="149" t="s">
        <v>421</v>
      </c>
      <c r="B16" s="24" t="s">
        <v>422</v>
      </c>
      <c r="C16" s="24" t="s">
        <v>244</v>
      </c>
      <c r="D16" s="36" t="s">
        <v>551</v>
      </c>
      <c r="E16" s="2" t="s">
        <v>282</v>
      </c>
    </row>
    <row r="17" spans="1:5" ht="12.75" customHeight="1" x14ac:dyDescent="0.25">
      <c r="A17" s="212" t="s">
        <v>455</v>
      </c>
      <c r="B17" s="24" t="s">
        <v>369</v>
      </c>
      <c r="C17" s="24" t="s">
        <v>232</v>
      </c>
      <c r="D17" s="36" t="s">
        <v>520</v>
      </c>
      <c r="E17" s="2" t="s">
        <v>282</v>
      </c>
    </row>
    <row r="18" spans="1:5" ht="12.75" customHeight="1" x14ac:dyDescent="0.25">
      <c r="A18" s="212" t="s">
        <v>507</v>
      </c>
      <c r="B18" s="24" t="s">
        <v>512</v>
      </c>
      <c r="C18" s="24" t="s">
        <v>547</v>
      </c>
      <c r="D18" s="36"/>
      <c r="E18" s="2" t="s">
        <v>523</v>
      </c>
    </row>
    <row r="19" spans="1:5" ht="12.75" customHeight="1" x14ac:dyDescent="0.25">
      <c r="A19" s="211" t="s">
        <v>486</v>
      </c>
      <c r="B19" s="24" t="s">
        <v>487</v>
      </c>
      <c r="C19" s="24" t="s">
        <v>488</v>
      </c>
      <c r="D19" s="36" t="s">
        <v>552</v>
      </c>
      <c r="E19" s="2" t="s">
        <v>282</v>
      </c>
    </row>
    <row r="20" spans="1:5" s="2" customFormat="1" ht="12.75" customHeight="1" x14ac:dyDescent="0.25">
      <c r="A20" s="210" t="s">
        <v>470</v>
      </c>
      <c r="B20" s="24" t="s">
        <v>471</v>
      </c>
      <c r="C20" s="24" t="s">
        <v>60</v>
      </c>
      <c r="D20" s="36" t="s">
        <v>517</v>
      </c>
      <c r="E20" s="2" t="s">
        <v>282</v>
      </c>
    </row>
    <row r="21" spans="1:5" s="2" customFormat="1" ht="12.75" customHeight="1" x14ac:dyDescent="0.25">
      <c r="A21" s="121"/>
      <c r="B21" s="20"/>
      <c r="C21" s="20"/>
      <c r="D21" s="122"/>
      <c r="E21"/>
    </row>
    <row r="22" spans="1:5" s="40" customFormat="1" ht="15" customHeight="1" x14ac:dyDescent="0.25">
      <c r="A22" s="43" t="s">
        <v>30</v>
      </c>
      <c r="B22" s="43"/>
      <c r="C22" s="42"/>
      <c r="D22"/>
    </row>
    <row r="23" spans="1:5" ht="15" customHeight="1" x14ac:dyDescent="0.25">
      <c r="A23" s="43" t="s">
        <v>44</v>
      </c>
      <c r="B23" s="26"/>
    </row>
    <row r="24" spans="1:5" s="2" customFormat="1" ht="15.75" customHeight="1" x14ac:dyDescent="0.25">
      <c r="A24"/>
      <c r="B24" s="3"/>
      <c r="C24"/>
      <c r="D24"/>
      <c r="E24"/>
    </row>
    <row r="25" spans="1:5" s="40" customFormat="1" ht="12.75" customHeight="1" x14ac:dyDescent="0.25">
      <c r="A25" s="44" t="s">
        <v>35</v>
      </c>
      <c r="B25" s="45"/>
      <c r="C25"/>
      <c r="D25"/>
    </row>
    <row r="26" spans="1:5" ht="12.75" customHeight="1" x14ac:dyDescent="0.25">
      <c r="A26" s="27" t="s">
        <v>31</v>
      </c>
      <c r="B26" s="28" t="s">
        <v>32</v>
      </c>
    </row>
    <row r="27" spans="1:5" ht="12.75" customHeight="1" x14ac:dyDescent="0.25">
      <c r="A27" s="27" t="s">
        <v>33</v>
      </c>
      <c r="B27" s="28" t="s">
        <v>34</v>
      </c>
    </row>
    <row r="28" spans="1:5" ht="12.75" customHeight="1" x14ac:dyDescent="0.25">
      <c r="A28" s="27" t="s">
        <v>36</v>
      </c>
      <c r="B28" s="28" t="s">
        <v>37</v>
      </c>
    </row>
    <row r="29" spans="1:5" ht="12.75" customHeight="1" x14ac:dyDescent="0.25">
      <c r="A29" s="27" t="s">
        <v>38</v>
      </c>
      <c r="B29" s="28" t="s">
        <v>39</v>
      </c>
    </row>
    <row r="30" spans="1:5" ht="12.75" customHeight="1" x14ac:dyDescent="0.25">
      <c r="A30" s="27" t="s">
        <v>40</v>
      </c>
      <c r="B30" s="28" t="s">
        <v>41</v>
      </c>
    </row>
    <row r="31" spans="1:5" x14ac:dyDescent="0.25">
      <c r="A31" s="27" t="s">
        <v>61</v>
      </c>
      <c r="B31" s="50" t="s">
        <v>432</v>
      </c>
    </row>
    <row r="32" spans="1:5" x14ac:dyDescent="0.25">
      <c r="A32" s="27" t="s">
        <v>42</v>
      </c>
      <c r="B32" s="28" t="s">
        <v>449</v>
      </c>
    </row>
    <row r="34" spans="1:2" s="40" customFormat="1" x14ac:dyDescent="0.25">
      <c r="A34" s="46" t="s">
        <v>43</v>
      </c>
      <c r="B34" s="47"/>
    </row>
    <row r="35" spans="1:2" x14ac:dyDescent="0.25">
      <c r="A35" s="29" t="s">
        <v>45</v>
      </c>
      <c r="B35" s="38" t="s">
        <v>525</v>
      </c>
    </row>
    <row r="36" spans="1:2" x14ac:dyDescent="0.25">
      <c r="A36" s="29" t="s">
        <v>46</v>
      </c>
      <c r="B36" s="38" t="s">
        <v>526</v>
      </c>
    </row>
    <row r="37" spans="1:2" x14ac:dyDescent="0.25">
      <c r="A37" s="29" t="s">
        <v>248</v>
      </c>
      <c r="B37" s="38" t="s">
        <v>528</v>
      </c>
    </row>
    <row r="38" spans="1:2" ht="15.6" x14ac:dyDescent="0.25">
      <c r="A38" s="29" t="s">
        <v>47</v>
      </c>
      <c r="B38" s="38" t="s">
        <v>549</v>
      </c>
    </row>
    <row r="39" spans="1:2" ht="15.6" x14ac:dyDescent="0.25">
      <c r="A39" s="29" t="s">
        <v>49</v>
      </c>
      <c r="B39" s="38" t="s">
        <v>514</v>
      </c>
    </row>
    <row r="40" spans="1:2" x14ac:dyDescent="0.25">
      <c r="A40" s="29" t="s">
        <v>48</v>
      </c>
      <c r="B40" s="38" t="s">
        <v>550</v>
      </c>
    </row>
    <row r="41" spans="1:2" x14ac:dyDescent="0.25">
      <c r="A41" s="29" t="s">
        <v>218</v>
      </c>
      <c r="B41" s="38" t="s">
        <v>527</v>
      </c>
    </row>
    <row r="42" spans="1:2" x14ac:dyDescent="0.25">
      <c r="A42" s="29" t="s">
        <v>1</v>
      </c>
      <c r="B42" s="38" t="s">
        <v>516</v>
      </c>
    </row>
    <row r="43" spans="1:2" x14ac:dyDescent="0.25">
      <c r="A43" s="29" t="s">
        <v>293</v>
      </c>
      <c r="B43" s="38" t="s">
        <v>515</v>
      </c>
    </row>
    <row r="44" spans="1:2" x14ac:dyDescent="0.25">
      <c r="A44" s="29" t="s">
        <v>63</v>
      </c>
      <c r="B44" s="38" t="s">
        <v>529</v>
      </c>
    </row>
    <row r="46" spans="1:2" x14ac:dyDescent="0.25">
      <c r="A46" s="34" t="s">
        <v>50</v>
      </c>
      <c r="B46" s="33"/>
    </row>
    <row r="47" spans="1:2" s="2" customFormat="1" x14ac:dyDescent="0.25">
      <c r="A47"/>
      <c r="B47"/>
    </row>
    <row r="48" spans="1:2" s="40" customFormat="1" x14ac:dyDescent="0.25">
      <c r="A48" s="48" t="s">
        <v>58</v>
      </c>
      <c r="B48" s="48"/>
    </row>
    <row r="49" spans="1:2" x14ac:dyDescent="0.25">
      <c r="A49" s="39" t="s">
        <v>53</v>
      </c>
      <c r="B49" s="35" t="s">
        <v>54</v>
      </c>
    </row>
    <row r="50" spans="1:2" x14ac:dyDescent="0.25">
      <c r="A50" s="39" t="s">
        <v>16</v>
      </c>
      <c r="B50" s="35" t="s">
        <v>55</v>
      </c>
    </row>
    <row r="52" spans="1:2" s="40" customFormat="1" x14ac:dyDescent="0.25">
      <c r="A52" s="42" t="s">
        <v>59</v>
      </c>
    </row>
    <row r="53" spans="1:2" x14ac:dyDescent="0.25">
      <c r="A53" s="49" t="s">
        <v>220</v>
      </c>
      <c r="B53" s="36" t="s">
        <v>431</v>
      </c>
    </row>
  </sheetData>
  <sortState xmlns:xlrd2="http://schemas.microsoft.com/office/spreadsheetml/2017/richdata2" ref="A7:D12">
    <sortCondition ref="A5"/>
  </sortState>
  <mergeCells count="1">
    <mergeCell ref="A3:B3"/>
  </mergeCells>
  <hyperlinks>
    <hyperlink ref="B26" r:id="rId1" xr:uid="{00000000-0004-0000-0600-000000000000}"/>
    <hyperlink ref="B27" r:id="rId2" xr:uid="{00000000-0004-0000-0600-000001000000}"/>
    <hyperlink ref="B28" r:id="rId3" xr:uid="{00000000-0004-0000-0600-000002000000}"/>
    <hyperlink ref="B29" r:id="rId4" xr:uid="{00000000-0004-0000-0600-000003000000}"/>
    <hyperlink ref="B30" r:id="rId5" xr:uid="{00000000-0004-0000-0600-000004000000}"/>
    <hyperlink ref="B32" r:id="rId6" xr:uid="{00000000-0004-0000-0600-000005000000}"/>
    <hyperlink ref="A23" location="'802.11 WG Agenda'!A1" display="Refer to the 802.11 WG Agenda for links to policy documents under which the session operates." xr:uid="{00000000-0004-0000-0600-000006000000}"/>
    <hyperlink ref="B49" location="'WG11'!A1" display="IEEE 802.11 Working Group" xr:uid="{00000000-0004-0000-0600-000007000000}"/>
    <hyperlink ref="B50" location="CAC!A1" display="IEEE 802.11 Chair's Advisory Committee" xr:uid="{00000000-0004-0000-0600-000008000000}"/>
    <hyperlink ref="B10" location="'WNG SC Agenda'!A1" display="Wireless Next Generation Standing Committee" xr:uid="{00000000-0004-0000-0600-000009000000}"/>
    <hyperlink ref="B35" r:id="rId7" xr:uid="{00000000-0004-0000-0600-00000A000000}"/>
    <hyperlink ref="B53" r:id="rId8" xr:uid="{00000000-0004-0000-0600-00000B000000}"/>
    <hyperlink ref="B36" r:id="rId9" xr:uid="{00000000-0004-0000-0600-00000C000000}"/>
    <hyperlink ref="B37" r:id="rId10" xr:uid="{00000000-0004-0000-0600-00000D000000}"/>
    <hyperlink ref="B39" r:id="rId11" xr:uid="{00000000-0004-0000-0600-00000F000000}"/>
    <hyperlink ref="B41" r:id="rId12" xr:uid="{00000000-0004-0000-0600-000010000000}"/>
    <hyperlink ref="B42" r:id="rId13" xr:uid="{00000000-0004-0000-0600-000011000000}"/>
    <hyperlink ref="B43" r:id="rId14" xr:uid="{00000000-0004-0000-0600-000012000000}"/>
    <hyperlink ref="B44" r:id="rId15" xr:uid="{00000000-0004-0000-0600-000013000000}"/>
    <hyperlink ref="B40" r:id="rId16" xr:uid="{00000000-0004-0000-0600-000014000000}"/>
    <hyperlink ref="B38" r:id="rId17" xr:uid="{00000000-0004-0000-0600-00000E000000}"/>
    <hyperlink ref="B31" r:id="rId18" xr:uid="{4DB3520D-31E2-4156-9B9D-397EF9038177}"/>
    <hyperlink ref="D6" r:id="rId19" xr:uid="{56CAAC10-4723-4523-8ABE-E67EC47CD553}"/>
    <hyperlink ref="D12" r:id="rId20" xr:uid="{03611490-1290-4163-AB97-F7CDED4DFFA4}"/>
    <hyperlink ref="D7" r:id="rId21" xr:uid="{ADC52661-AE58-4349-B3F4-D0381B1ECA56}"/>
    <hyperlink ref="D8" r:id="rId22" xr:uid="{6B9D2A1B-2B35-46D9-8C6D-898CABA6752F}"/>
    <hyperlink ref="D10" r:id="rId23" xr:uid="{109929B2-069E-41DF-AF3A-9DFD8A04CC26}"/>
    <hyperlink ref="D13" r:id="rId24" xr:uid="{30995734-151D-4F1D-841E-FED68965DB25}"/>
    <hyperlink ref="D20" r:id="rId25" xr:uid="{D0AF3FEA-8B3C-4F17-B8EE-20CA6FA508E7}"/>
    <hyperlink ref="D11" r:id="rId26" xr:uid="{4D60C255-9D76-46B8-8470-41404E2D85B5}"/>
    <hyperlink ref="D14" r:id="rId27" xr:uid="{D6601B82-D1B5-4620-A5C2-6FB9B79F30AE}"/>
    <hyperlink ref="D17" r:id="rId28" xr:uid="{C8026A2E-E51E-4E45-8EB8-AA3BC421FE10}"/>
    <hyperlink ref="D16" r:id="rId29" xr:uid="{0F9328D6-C6AA-453D-8B83-FBCC3F69A0FA}"/>
    <hyperlink ref="D19" r:id="rId30" xr:uid="{C1646B08-0376-4F11-B314-4C73816F6A36}"/>
  </hyperlinks>
  <pageMargins left="0.7" right="0.7" top="0.75" bottom="0.75" header="0.3" footer="0.3"/>
  <pageSetup paperSize="9" orientation="portrait" horizontalDpi="1200" verticalDpi="1200" r:id="rId3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B8"/>
  <sheetViews>
    <sheetView workbookViewId="0">
      <selection activeCell="B4" sqref="B4"/>
    </sheetView>
  </sheetViews>
  <sheetFormatPr defaultRowHeight="13.2" x14ac:dyDescent="0.25"/>
  <cols>
    <col min="1" max="1" width="33.44140625" customWidth="1"/>
    <col min="2" max="2" width="65.5546875" customWidth="1"/>
  </cols>
  <sheetData>
    <row r="1" spans="1:2" x14ac:dyDescent="0.25">
      <c r="A1" s="20" t="s">
        <v>27</v>
      </c>
      <c r="B1" s="20" t="s">
        <v>511</v>
      </c>
    </row>
    <row r="2" spans="1:2" x14ac:dyDescent="0.25">
      <c r="A2" s="20" t="s">
        <v>25</v>
      </c>
      <c r="B2" s="20" t="s">
        <v>510</v>
      </c>
    </row>
    <row r="3" spans="1:2" x14ac:dyDescent="0.25">
      <c r="A3" s="20" t="s">
        <v>26</v>
      </c>
      <c r="B3" s="20" t="s">
        <v>530</v>
      </c>
    </row>
    <row r="4" spans="1:2" x14ac:dyDescent="0.25">
      <c r="A4" t="s">
        <v>21</v>
      </c>
      <c r="B4" s="21">
        <v>44207</v>
      </c>
    </row>
    <row r="5" spans="1:2" x14ac:dyDescent="0.25">
      <c r="A5" s="20" t="s">
        <v>24</v>
      </c>
      <c r="B5" s="21">
        <v>44207</v>
      </c>
    </row>
    <row r="6" spans="1:2" x14ac:dyDescent="0.25">
      <c r="A6" t="s">
        <v>22</v>
      </c>
      <c r="B6" s="22">
        <v>6</v>
      </c>
    </row>
    <row r="7" spans="1:2" x14ac:dyDescent="0.25">
      <c r="A7" t="s">
        <v>23</v>
      </c>
      <c r="B7" s="21">
        <f>B4+B6-1</f>
        <v>44212</v>
      </c>
    </row>
    <row r="8" spans="1:2" x14ac:dyDescent="0.25">
      <c r="A8" t="s">
        <v>20</v>
      </c>
      <c r="B8" t="str">
        <f>RIGHT(Title!C4,1)</f>
        <v>4</v>
      </c>
    </row>
  </sheetData>
  <pageMargins left="0.7" right="0.7" top="0.75" bottom="0.75" header="0.3" footer="0.3"/>
  <pageSetup paperSize="9" orientation="portrait" horizontalDpi="1200" verticalDpi="1200" r:id="rId1"/>
</worksheet>
</file>

<file path=docMetadata/LabelInfo.xml><?xml version="1.0" encoding="utf-8"?>
<clbl:labelList xmlns:clbl="http://schemas.microsoft.com/office/2020/mipLabelMetadata">
  <clbl:label id="{46c98d88-e344-4ed4-8496-4ed7712e255d}" enabled="0" method="" siteId="{46c98d88-e344-4ed4-8496-4ed7712e255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Title</vt:lpstr>
      <vt:lpstr>802.11 Cover</vt:lpstr>
      <vt:lpstr>Schedule Graphic</vt:lpstr>
      <vt:lpstr>WG11 Opening</vt:lpstr>
      <vt:lpstr>WG11 Mid-Week</vt:lpstr>
      <vt:lpstr>WG11 Closing</vt:lpstr>
      <vt:lpstr>CAC</vt:lpstr>
      <vt:lpstr>Links</vt:lpstr>
      <vt:lpstr>Parameters</vt:lpstr>
      <vt:lpstr>'802.11 Cover'!Print_Area</vt:lpstr>
      <vt:lpstr>Title!Print_Area</vt:lpstr>
    </vt:vector>
  </TitlesOfParts>
  <Company>HP Enterprise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March 2024 WG11 Agenda</dc:title>
  <dc:subject>Agendas for the WG, TG, SC and AHC</dc:subject>
  <dc:creator>Stanley, Dorothy</dc:creator>
  <cp:keywords>11-24-0275r5</cp:keywords>
  <cp:lastModifiedBy>Stacey, Robert</cp:lastModifiedBy>
  <cp:lastPrinted>2018-08-07T21:31:08Z</cp:lastPrinted>
  <dcterms:created xsi:type="dcterms:W3CDTF">2007-05-08T22:03:28Z</dcterms:created>
  <dcterms:modified xsi:type="dcterms:W3CDTF">2025-01-15T00:55:16Z</dcterms:modified>
  <cp:category>WG11 March 2024 Session Agenda</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TitusGUID">
    <vt:lpwstr>2ef41454-4a4f-43bc-965a-f3d03751e864</vt:lpwstr>
  </property>
</Properties>
</file>