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3-Denver/"/>
    </mc:Choice>
  </mc:AlternateContent>
  <xr:revisionPtr revIDLastSave="0" documentId="13_ncr:1_{B3676D4B-C5D3-184A-BE37-DE94FD255C2C}" xr6:coauthVersionLast="47" xr6:coauthVersionMax="47" xr10:uidLastSave="{00000000-0000-0000-0000-000000000000}"/>
  <bookViews>
    <workbookView xWindow="36860" yWindow="1320" windowWidth="25600" windowHeight="1550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1" i="4" l="1"/>
  <c r="F131" i="4"/>
  <c r="B3" i="1"/>
  <c r="A103" i="4" l="1"/>
  <c r="A101" i="4"/>
  <c r="D119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l="1"/>
  <c r="H105" i="4" s="1"/>
  <c r="C28" i="4" l="1"/>
  <c r="D27" i="4" l="1"/>
  <c r="D25" i="4"/>
  <c r="D147" i="4"/>
  <c r="D145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A97" i="4" l="1"/>
  <c r="A99" i="4" s="1"/>
  <c r="A105" i="4"/>
  <c r="A113" i="4" s="1"/>
  <c r="H57" i="4"/>
  <c r="F59" i="4" s="1"/>
  <c r="H59" i="4" s="1"/>
  <c r="F61" i="4" s="1"/>
  <c r="H61" i="4" s="1"/>
  <c r="F63" i="4" s="1"/>
  <c r="H63" i="4" s="1"/>
  <c r="A115" i="4" l="1"/>
  <c r="A117" i="4" s="1"/>
  <c r="A119" i="4" s="1"/>
  <c r="A121" i="4"/>
  <c r="H143" i="4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G172" i="4" s="1"/>
  <c r="F65" i="4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123" i="4" l="1"/>
  <c r="A125" i="4" s="1"/>
  <c r="A127" i="4"/>
  <c r="G106" i="4"/>
  <c r="A129" i="4" l="1"/>
  <c r="A133" i="4" s="1"/>
  <c r="A135" i="4" s="1"/>
  <c r="A137" i="4" s="1"/>
  <c r="A139" i="4" s="1"/>
  <c r="A141" i="4" s="1"/>
  <c r="A143" i="4"/>
  <c r="A145" i="4" l="1"/>
  <c r="A147" i="4" s="1"/>
  <c r="A149" i="4" s="1"/>
  <c r="A151" i="4" s="1"/>
  <c r="A153" i="4" s="1"/>
  <c r="A155" i="4" s="1"/>
  <c r="A157" i="4"/>
  <c r="A159" i="4" l="1"/>
  <c r="A161" i="4" s="1"/>
  <c r="A163" i="4"/>
  <c r="A169" i="4" l="1"/>
  <c r="A171" i="4" s="1"/>
  <c r="A165" i="4"/>
  <c r="A1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<sst xmlns="http://schemas.openxmlformats.org/spreadsheetml/2006/main" count="220" uniqueCount="115">
  <si>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</si>
  <si>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</si>
  <si>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</si>
  <si>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</si>
  <si>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</si>
  <si>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</si>
  <si>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</si>
  <si>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</si>
  <si>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</si>
  <si>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</si>
  <si>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</si>
  <si>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</si>
  <si>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</si>
  <si>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</si>
  <si>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</si>
  <si>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</si>
  <si>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</si>
  <si>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</si>
  <si>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</si>
  <si>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</si>
  <si>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</si>
  <si>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</si>
  <si>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</si>
  <si>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</si>
  <si>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</si>
  <si>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</si>
  <si>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</si>
  <si>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</si>
  <si>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</si>
  <si>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</si>
  <si>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</si>
  <si>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</si>
  <si>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</si>
  <si>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</si>
  <si>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</si>
  <si>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</si>
  <si>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</si>
  <si>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</si>
  <si>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</si>
  <si>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</si>
  <si>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</si>
  <si>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</si>
  <si>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</si>
  <si>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</si>
  <si>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</si>
  <si>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</si>
  <si>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</si>
  <si>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</si>
  <si>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</si>
  <si>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</si>
  <si>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</si>
  <si>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</si>
  <si>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</si>
  <si>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</si>
  <si>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</si>
  <si>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</si>
  <si>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</si>
  <si>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</si>
  <si>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</si>
  <si>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</si>
  <si>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</si>
  <si>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</si>
  <si>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</si>
  <si>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</si>
  <si>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</si>
  <si>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</si>
  <si>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</si>
  <si>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</si>
  <si>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</si>
  <si>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</si>
  <si>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</si>
  <si>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</si>
  <si>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</si>
  <si>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</si>
  <si>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</si>
  <si>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</si>
  <si>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</si>
  <si>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</si>
  <si>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Hiertz</t>
  </si>
  <si>
    <t>Max</t>
  </si>
  <si>
    <t>Planning the joint Coex SC / 15.4ab session</t>
  </si>
  <si>
    <t>Discussion of discussion items for joint session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</si>
  <si>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</si>
  <si>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</si>
  <si>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</si>
  <si>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</si>
  <si>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</si>
  <si>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ETSI TC BRAN update, January 2024</t>
  </si>
  <si>
    <t>Kumbhkar</t>
  </si>
  <si>
    <t>Discussion items 11 Coex SC / 15.4ab</t>
  </si>
  <si>
    <t>Next steps for joint 11 Coex SC / 15.4ab meetings</t>
  </si>
  <si>
    <t>n/a</t>
  </si>
  <si>
    <t>11-24/0146</t>
  </si>
  <si>
    <t>204th EEE 802.11 WIRELESS LOCAL AREA NETWORKS SESSION</t>
  </si>
  <si>
    <t>Denver, CO, USA</t>
  </si>
  <si>
    <t>March 11-15, 2024</t>
  </si>
  <si>
    <t>11-24/0157r0</t>
  </si>
  <si>
    <t>11-24/0267</t>
  </si>
  <si>
    <t>March 2024</t>
  </si>
  <si>
    <t>March 2024 Coex SC Agenda</t>
  </si>
  <si>
    <t>Tuesday 2024-03-12 - 13:30h -- 15:30h</t>
  </si>
  <si>
    <t>18-24/0023</t>
  </si>
  <si>
    <t>11-24/0311</t>
  </si>
  <si>
    <t>Follow-up to IEEE 802.11-24/0055r0 Puncturing for Coexistence</t>
  </si>
  <si>
    <t>11-24/0445</t>
  </si>
  <si>
    <t>11-24/0521</t>
  </si>
  <si>
    <t>Improving performance of LBT-enabled NB devices</t>
  </si>
  <si>
    <t>Tuesday 2024-03-12 - 19:30h -- 21:30h  (Joint session with 802.15ab)</t>
  </si>
  <si>
    <t>Wednesday 2024-03-13 - 10:30h -- 12:30h  (Joint session with 802.15ab)</t>
  </si>
  <si>
    <t>Review of joint Coex - 15.4ab session</t>
  </si>
  <si>
    <t>CCA Modes in 802.15.4</t>
  </si>
  <si>
    <t>Aldana</t>
  </si>
  <si>
    <t>11-24/0360</t>
  </si>
  <si>
    <t>2024-03-12</t>
  </si>
  <si>
    <t>Bluetooth SIG March 2024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</si>
</sst>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6" sqref="B16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802.11-24/0265r" &amp; Parameters!B8</f>
        <v>doc.: IEEE 802.11-24/0265r1</v>
      </c>
    </row>
    <row r="4" spans="1:9" ht="16" customHeight="1" x14ac:dyDescent="0.2">
      <c r="A4" s="2" t="s">
        <v>20</v>
      </c>
      <c r="B4" s="7" t="s">
        <v>98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99</v>
      </c>
    </row>
    <row r="8" spans="1:9" x14ac:dyDescent="0.2">
      <c r="A8" s="2" t="s">
        <v>32</v>
      </c>
      <c r="B8" s="8" t="str">
        <f>Parameters!$B$9</f>
        <v>2024-03-12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2"/>
  <sheetViews>
    <sheetView tabSelected="1" topLeftCell="A55" zoomScale="140" zoomScaleNormal="140" workbookViewId="0">
      <selection activeCell="C129" sqref="C129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204th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Denver, CO,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March 11-15,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73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R1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100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11-24/0267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11-24/0267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11-24/0157r0.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11-24/0267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11-24/0267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11-24/0267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80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81</v>
      </c>
      <c r="D51" s="39" t="s">
        <v>92</v>
      </c>
      <c r="E51" s="39" t="s">
        <v>53</v>
      </c>
      <c r="F51" s="41">
        <f>H49</f>
        <v>0.57013888888888886</v>
      </c>
      <c r="G51" s="42">
        <v>10</v>
      </c>
      <c r="H51" s="41">
        <f>F51+TIME(0,G51,0)</f>
        <v>0.57708333333333328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/>
      <c r="D53" s="39"/>
      <c r="E53" s="39"/>
      <c r="F53" s="41">
        <f>H51</f>
        <v>0.57708333333333328</v>
      </c>
      <c r="G53" s="42">
        <v>0</v>
      </c>
      <c r="H53" s="41">
        <f>F53+TIME(0,G53,0)</f>
        <v>0.57708333333333328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0.57708333333333328</v>
      </c>
      <c r="G55" s="42">
        <v>0</v>
      </c>
      <c r="H55" s="41">
        <f>F55+TIME(0,G55,0)</f>
        <v>0.57708333333333328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0.57708333333333328</v>
      </c>
      <c r="G57" s="35">
        <v>0</v>
      </c>
      <c r="H57" s="34">
        <f>F57+TIME(0,G57,0)</f>
        <v>0.57708333333333328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58" t="s">
        <v>87</v>
      </c>
      <c r="D59" s="58" t="s">
        <v>101</v>
      </c>
      <c r="E59" s="39" t="s">
        <v>78</v>
      </c>
      <c r="F59" s="41">
        <f>H57</f>
        <v>0.57708333333333328</v>
      </c>
      <c r="G59" s="42">
        <v>10</v>
      </c>
      <c r="H59" s="41">
        <f>F59+TIME(0,G59,0)</f>
        <v>0.5840277777777777</v>
      </c>
      <c r="I59" s="43"/>
      <c r="J59" s="31"/>
    </row>
    <row r="60" spans="1:10" ht="16" x14ac:dyDescent="0.2">
      <c r="A60" s="37"/>
      <c r="B60" s="23"/>
      <c r="C60" s="59"/>
      <c r="D60" s="59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58"/>
      <c r="D61" s="58"/>
      <c r="E61" s="39"/>
      <c r="F61" s="41">
        <f>H59</f>
        <v>0.5840277777777777</v>
      </c>
      <c r="G61" s="42">
        <v>10</v>
      </c>
      <c r="H61" s="41">
        <f>F61+TIME(0,G61,0)</f>
        <v>0.59097222222222212</v>
      </c>
      <c r="I61" s="43"/>
      <c r="J61" s="31"/>
    </row>
    <row r="62" spans="1:10" ht="16" x14ac:dyDescent="0.15">
      <c r="A62" s="37"/>
      <c r="B62" s="23"/>
      <c r="C62" s="60"/>
      <c r="D62" s="60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58" t="s">
        <v>103</v>
      </c>
      <c r="D63" s="58" t="s">
        <v>104</v>
      </c>
      <c r="E63" s="39" t="s">
        <v>79</v>
      </c>
      <c r="F63" s="41">
        <f>H61</f>
        <v>0.59097222222222212</v>
      </c>
      <c r="G63" s="42">
        <v>40</v>
      </c>
      <c r="H63" s="41">
        <f>F63+TIME(0,G63,0)</f>
        <v>0.61874999999999991</v>
      </c>
      <c r="I63" s="43"/>
      <c r="J63" s="31"/>
    </row>
    <row r="64" spans="1:10" ht="16" x14ac:dyDescent="0.15">
      <c r="A64" s="37"/>
      <c r="B64" s="23"/>
      <c r="C64" s="60"/>
      <c r="D64" s="60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58" t="s">
        <v>106</v>
      </c>
      <c r="D65" s="58" t="s">
        <v>105</v>
      </c>
      <c r="E65" s="39" t="s">
        <v>88</v>
      </c>
      <c r="F65" s="41">
        <f>H63</f>
        <v>0.61874999999999991</v>
      </c>
      <c r="G65" s="42">
        <v>40</v>
      </c>
      <c r="H65" s="41">
        <f>F65+TIME(0,G65,0)</f>
        <v>0.6465277777777777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0.6465277777777777</v>
      </c>
      <c r="G67" s="42">
        <v>0</v>
      </c>
      <c r="H67" s="41">
        <f>F67+TIME(0,G67,0)</f>
        <v>0.6465277777777777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0.6465277777777777</v>
      </c>
      <c r="G69" s="42">
        <v>0</v>
      </c>
      <c r="H69" s="41">
        <f>F69+TIME(0,G69,0)</f>
        <v>0.6465277777777777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0.6465277777777777</v>
      </c>
      <c r="G71" s="42">
        <v>0</v>
      </c>
      <c r="H71" s="41">
        <f>F71+TIME(0,G71,0)</f>
        <v>0.6465277777777777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82</v>
      </c>
      <c r="D73" s="33"/>
      <c r="E73" s="33" t="s">
        <v>4</v>
      </c>
      <c r="F73" s="34">
        <f>H71</f>
        <v>0.6465277777777777</v>
      </c>
      <c r="G73" s="35">
        <v>0</v>
      </c>
      <c r="H73" s="34">
        <f>F73+TIME(0,G73,0)</f>
        <v>0.6465277777777777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-0.99999999999983658</v>
      </c>
      <c r="H74" s="52">
        <v>0.64583333333333337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56" t="s">
        <v>86</v>
      </c>
      <c r="D78" s="23"/>
      <c r="E78" s="23"/>
      <c r="F78" s="24"/>
      <c r="G78" s="25"/>
      <c r="H78" s="24"/>
      <c r="I78" s="26"/>
    </row>
    <row r="79" spans="1:10" ht="16" x14ac:dyDescent="0.15">
      <c r="A79" s="63" t="s">
        <v>107</v>
      </c>
      <c r="B79" s="63"/>
      <c r="C79" s="63"/>
      <c r="D79" s="63"/>
      <c r="E79" s="63"/>
      <c r="F79" s="63"/>
      <c r="G79" s="63"/>
      <c r="H79" s="63"/>
      <c r="I79" s="63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83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11-24/0267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84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89</v>
      </c>
      <c r="D97" s="39" t="s">
        <v>92</v>
      </c>
      <c r="E97" s="39" t="s">
        <v>53</v>
      </c>
      <c r="F97" s="41">
        <f>H95</f>
        <v>0.82013888888888886</v>
      </c>
      <c r="G97" s="42">
        <v>15</v>
      </c>
      <c r="H97" s="41">
        <f>F97+TIME(0,G97,0)</f>
        <v>0.83055555555555549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 t="s">
        <v>110</v>
      </c>
      <c r="D99" s="39" t="s">
        <v>112</v>
      </c>
      <c r="E99" s="39" t="s">
        <v>111</v>
      </c>
      <c r="F99" s="41">
        <f>H97</f>
        <v>0.83055555555555549</v>
      </c>
      <c r="G99" s="42">
        <v>30</v>
      </c>
      <c r="H99" s="41">
        <f>F99+TIME(0,G99,0)</f>
        <v>0.85138888888888886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17" x14ac:dyDescent="0.15">
      <c r="A101" s="38">
        <f>A99+0.01</f>
        <v>9.0299999999999994</v>
      </c>
      <c r="B101" s="39" t="s">
        <v>66</v>
      </c>
      <c r="C101" s="39" t="s">
        <v>90</v>
      </c>
      <c r="D101" s="39" t="s">
        <v>91</v>
      </c>
      <c r="E101" s="39" t="s">
        <v>53</v>
      </c>
      <c r="F101" s="41">
        <f>H99</f>
        <v>0.85138888888888886</v>
      </c>
      <c r="G101" s="42">
        <v>10</v>
      </c>
      <c r="H101" s="41">
        <f>F101+TIME(0,G101,0)</f>
        <v>0.85833333333333328</v>
      </c>
      <c r="I101" s="43"/>
      <c r="J101" s="57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9.0399999999999991</v>
      </c>
      <c r="B103" s="39" t="s">
        <v>66</v>
      </c>
      <c r="C103" s="39"/>
      <c r="D103" s="39"/>
      <c r="E103" s="39"/>
      <c r="F103" s="41">
        <f>H101</f>
        <v>0.85833333333333328</v>
      </c>
      <c r="G103" s="42">
        <v>0</v>
      </c>
      <c r="H103" s="41">
        <f>F103+TIME(0,G103,0)</f>
        <v>0.85833333333333328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17" x14ac:dyDescent="0.15">
      <c r="A105" s="32">
        <f>1+A95</f>
        <v>10</v>
      </c>
      <c r="B105" s="33"/>
      <c r="C105" s="33" t="s">
        <v>82</v>
      </c>
      <c r="D105" s="33"/>
      <c r="E105" s="33" t="s">
        <v>4</v>
      </c>
      <c r="F105" s="34">
        <f>H103</f>
        <v>0.85833333333333328</v>
      </c>
      <c r="G105" s="35">
        <v>0</v>
      </c>
      <c r="H105" s="34">
        <f>F105+TIME(0,G105,0)</f>
        <v>0.85833333333333328</v>
      </c>
      <c r="I105" s="36"/>
    </row>
    <row r="106" spans="1:10" ht="14" x14ac:dyDescent="0.15">
      <c r="A106" s="51"/>
      <c r="B106" s="51"/>
      <c r="C106" s="51" t="s">
        <v>18</v>
      </c>
      <c r="D106" s="51"/>
      <c r="E106" s="51"/>
      <c r="F106" s="52"/>
      <c r="G106" s="53">
        <f>(H106-H105) * 24 * 60</f>
        <v>54.000000000000128</v>
      </c>
      <c r="H106" s="52">
        <v>0.89583333333333337</v>
      </c>
      <c r="I106" s="54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1" spans="1:10" ht="16" x14ac:dyDescent="0.15">
      <c r="A111" s="63" t="s">
        <v>108</v>
      </c>
      <c r="B111" s="63"/>
      <c r="C111" s="63"/>
      <c r="D111" s="63"/>
      <c r="E111" s="63"/>
      <c r="F111" s="63"/>
      <c r="G111" s="63"/>
      <c r="H111" s="63"/>
      <c r="I111" s="63"/>
    </row>
    <row r="112" spans="1:10" s="31" customFormat="1" ht="34" x14ac:dyDescent="0.15">
      <c r="A112" s="27" t="s">
        <v>9</v>
      </c>
      <c r="B112" s="27" t="s">
        <v>10</v>
      </c>
      <c r="C112" s="27" t="s">
        <v>11</v>
      </c>
      <c r="D112" s="27" t="s">
        <v>12</v>
      </c>
      <c r="E112" s="27" t="s">
        <v>13</v>
      </c>
      <c r="F112" s="28" t="s">
        <v>14</v>
      </c>
      <c r="G112" s="29" t="s">
        <v>15</v>
      </c>
      <c r="H112" s="28" t="s">
        <v>16</v>
      </c>
      <c r="I112" s="30" t="s">
        <v>17</v>
      </c>
    </row>
    <row r="113" spans="1:9" ht="17" x14ac:dyDescent="0.15">
      <c r="A113" s="32">
        <f>1+A105</f>
        <v>11</v>
      </c>
      <c r="B113" s="33"/>
      <c r="C113" s="33" t="s">
        <v>2</v>
      </c>
      <c r="D113" s="33"/>
      <c r="E113" s="33"/>
      <c r="F113" s="34">
        <v>0.4375</v>
      </c>
      <c r="G113" s="35">
        <v>0</v>
      </c>
      <c r="H113" s="34">
        <f>F113+TIME(0,G113,0)</f>
        <v>0.4375</v>
      </c>
      <c r="I113" s="36"/>
    </row>
    <row r="114" spans="1:9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9" ht="17" x14ac:dyDescent="0.15">
      <c r="A115" s="38">
        <f>A113+0.01</f>
        <v>11.01</v>
      </c>
      <c r="B115" s="39"/>
      <c r="C115" s="39" t="s">
        <v>3</v>
      </c>
      <c r="D115" s="40"/>
      <c r="E115" s="39" t="s">
        <v>4</v>
      </c>
      <c r="F115" s="41">
        <f>H113</f>
        <v>0.4375</v>
      </c>
      <c r="G115" s="42">
        <v>1</v>
      </c>
      <c r="H115" s="41">
        <f>F115+TIME(0,G115,0)</f>
        <v>0.43819444444444444</v>
      </c>
      <c r="I115" s="43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11.02</v>
      </c>
      <c r="B117" s="39" t="s">
        <v>43</v>
      </c>
      <c r="C117" s="39" t="s">
        <v>83</v>
      </c>
      <c r="D117" s="39"/>
      <c r="E117" s="39" t="s">
        <v>4</v>
      </c>
      <c r="F117" s="41">
        <f>H115</f>
        <v>0.43819444444444444</v>
      </c>
      <c r="G117" s="42">
        <v>2</v>
      </c>
      <c r="H117" s="41">
        <f>F117+TIME(0,G117,0)</f>
        <v>0.43958333333333333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11.03</v>
      </c>
      <c r="B119" s="39" t="s">
        <v>44</v>
      </c>
      <c r="C119" s="39" t="s">
        <v>6</v>
      </c>
      <c r="D119" s="40" t="str">
        <f>Parameters!$B$13</f>
        <v>11-24/0267</v>
      </c>
      <c r="E119" s="39" t="s">
        <v>4</v>
      </c>
      <c r="F119" s="41">
        <f>H117</f>
        <v>0.43958333333333333</v>
      </c>
      <c r="G119" s="42">
        <v>2</v>
      </c>
      <c r="H119" s="41">
        <f>F119+TIME(0,G119,0)</f>
        <v>0.44097222222222221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2">
        <f>1+A113</f>
        <v>12</v>
      </c>
      <c r="B121" s="33"/>
      <c r="C121" s="33" t="s">
        <v>7</v>
      </c>
      <c r="D121" s="33"/>
      <c r="E121" s="33"/>
      <c r="F121" s="34">
        <f>H119</f>
        <v>0.44097222222222221</v>
      </c>
      <c r="G121" s="35">
        <v>0</v>
      </c>
      <c r="H121" s="34">
        <f>F121+TIME(0,G121,0)</f>
        <v>0.44097222222222221</v>
      </c>
      <c r="I121" s="36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34" x14ac:dyDescent="0.15">
      <c r="A123" s="38">
        <f>A121+0.01</f>
        <v>12.01</v>
      </c>
      <c r="B123" s="39" t="s">
        <v>43</v>
      </c>
      <c r="C123" s="39" t="s">
        <v>85</v>
      </c>
      <c r="D123" s="40"/>
      <c r="E123" s="39" t="s">
        <v>4</v>
      </c>
      <c r="F123" s="41">
        <f>H121</f>
        <v>0.44097222222222221</v>
      </c>
      <c r="G123" s="42">
        <v>1</v>
      </c>
      <c r="H123" s="41">
        <f>F123+TIME(0,G123,0)</f>
        <v>0.44166666666666665</v>
      </c>
      <c r="I123" s="43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12.02</v>
      </c>
      <c r="B125" s="39" t="s">
        <v>52</v>
      </c>
      <c r="C125" s="39" t="s">
        <v>65</v>
      </c>
      <c r="D125" s="40"/>
      <c r="E125" s="39" t="s">
        <v>4</v>
      </c>
      <c r="F125" s="41">
        <f>H123</f>
        <v>0.44166666666666665</v>
      </c>
      <c r="G125" s="42">
        <v>1</v>
      </c>
      <c r="H125" s="41">
        <f>F125+TIME(0,G125,0)</f>
        <v>0.44236111111111109</v>
      </c>
      <c r="I125" s="43"/>
    </row>
    <row r="127" spans="1:9" ht="17" x14ac:dyDescent="0.15">
      <c r="A127" s="32">
        <f>1+A121</f>
        <v>13</v>
      </c>
      <c r="B127" s="33"/>
      <c r="C127" s="33" t="s">
        <v>67</v>
      </c>
      <c r="D127" s="33"/>
      <c r="E127" s="33" t="s">
        <v>4</v>
      </c>
      <c r="F127" s="34">
        <f>H125</f>
        <v>0.44236111111111109</v>
      </c>
      <c r="G127" s="35">
        <v>0</v>
      </c>
      <c r="H127" s="34">
        <f>F127+TIME(0,G127,0)</f>
        <v>0.44236111111111109</v>
      </c>
      <c r="I127" s="36"/>
    </row>
    <row r="128" spans="1:9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17" x14ac:dyDescent="0.15">
      <c r="A129" s="38">
        <f>0.01+A127</f>
        <v>13.01</v>
      </c>
      <c r="B129" s="39" t="s">
        <v>45</v>
      </c>
      <c r="C129" s="39" t="s">
        <v>109</v>
      </c>
      <c r="D129" s="39"/>
      <c r="E129" s="39" t="s">
        <v>53</v>
      </c>
      <c r="F129" s="41">
        <f>H127</f>
        <v>0.44236111111111109</v>
      </c>
      <c r="G129" s="42">
        <v>10</v>
      </c>
      <c r="H129" s="41">
        <f>F129+TIME(0,G129,0)</f>
        <v>0.44930555555555551</v>
      </c>
      <c r="I129" s="43"/>
      <c r="J129" s="31"/>
    </row>
    <row r="130" spans="1:10" ht="16" x14ac:dyDescent="0.2">
      <c r="A130" s="37"/>
      <c r="B130" s="23"/>
      <c r="C130" s="55"/>
      <c r="D130" s="55"/>
      <c r="E130" s="55"/>
      <c r="F130" s="24"/>
      <c r="G130" s="25"/>
      <c r="H130" s="24"/>
      <c r="I130" s="26"/>
    </row>
    <row r="131" spans="1:10" ht="17" x14ac:dyDescent="0.15">
      <c r="A131" s="38">
        <f>A129+0.01</f>
        <v>13.02</v>
      </c>
      <c r="B131" s="39" t="s">
        <v>66</v>
      </c>
      <c r="C131" s="58" t="s">
        <v>114</v>
      </c>
      <c r="D131" s="58" t="s">
        <v>102</v>
      </c>
      <c r="E131" s="39" t="s">
        <v>76</v>
      </c>
      <c r="F131" s="41">
        <f>H129</f>
        <v>0.44930555555555551</v>
      </c>
      <c r="G131" s="42">
        <v>10</v>
      </c>
      <c r="H131" s="41">
        <f>F131+TIME(0,G131,0)</f>
        <v>0.45624999999999993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13.03</v>
      </c>
      <c r="B133" s="39" t="s">
        <v>66</v>
      </c>
      <c r="C133" s="39"/>
      <c r="D133" s="39"/>
      <c r="E133" s="39"/>
      <c r="F133" s="41">
        <f>H131</f>
        <v>0.45624999999999993</v>
      </c>
      <c r="G133" s="42">
        <v>0</v>
      </c>
      <c r="H133" s="41">
        <f>F133+TIME(0,G133,0)</f>
        <v>0.45624999999999993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</v>
      </c>
      <c r="B135" s="39" t="s">
        <v>66</v>
      </c>
      <c r="C135" s="39"/>
      <c r="D135" s="39"/>
      <c r="E135" s="39"/>
      <c r="F135" s="41">
        <f>H133</f>
        <v>0.45624999999999993</v>
      </c>
      <c r="G135" s="42">
        <v>0</v>
      </c>
      <c r="H135" s="41">
        <f>F135+TIME(0,G135,0)</f>
        <v>0.45624999999999993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13.049999999999999</v>
      </c>
      <c r="B137" s="39" t="s">
        <v>66</v>
      </c>
      <c r="C137" s="39"/>
      <c r="D137" s="39"/>
      <c r="E137" s="39"/>
      <c r="F137" s="41">
        <f>H135</f>
        <v>0.45624999999999993</v>
      </c>
      <c r="G137" s="42">
        <v>0</v>
      </c>
      <c r="H137" s="41">
        <f>F137+TIME(0,G137,0)</f>
        <v>0.45624999999999993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13.059999999999999</v>
      </c>
      <c r="B139" s="39" t="s">
        <v>66</v>
      </c>
      <c r="C139" s="39"/>
      <c r="D139" s="39"/>
      <c r="E139" s="39"/>
      <c r="F139" s="41">
        <f>H137</f>
        <v>0.45624999999999993</v>
      </c>
      <c r="G139" s="42">
        <v>0</v>
      </c>
      <c r="H139" s="41">
        <f>F139+TIME(0,G139,0)</f>
        <v>0.45624999999999993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13.069999999999999</v>
      </c>
      <c r="B141" s="39" t="s">
        <v>66</v>
      </c>
      <c r="C141" s="39"/>
      <c r="D141" s="39"/>
      <c r="E141" s="39"/>
      <c r="F141" s="41">
        <f>H139</f>
        <v>0.45624999999999993</v>
      </c>
      <c r="G141" s="42">
        <v>0</v>
      </c>
      <c r="H141" s="41">
        <f>F141+TIME(0,G141,0)</f>
        <v>0.45624999999999993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2">
        <f>1+A127</f>
        <v>14</v>
      </c>
      <c r="B143" s="33"/>
      <c r="C143" s="33" t="s">
        <v>46</v>
      </c>
      <c r="D143" s="33"/>
      <c r="E143" s="33" t="s">
        <v>4</v>
      </c>
      <c r="F143" s="34">
        <f>H141</f>
        <v>0.45624999999999993</v>
      </c>
      <c r="G143" s="35">
        <v>0</v>
      </c>
      <c r="H143" s="34">
        <f>F143+TIME(0,G143,0)</f>
        <v>0.45624999999999993</v>
      </c>
      <c r="I143" s="36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8">
        <f>A143+0.01</f>
        <v>14.01</v>
      </c>
      <c r="B145" s="39" t="s">
        <v>45</v>
      </c>
      <c r="C145" s="39" t="s">
        <v>68</v>
      </c>
      <c r="D145" s="40" t="str">
        <f>Parameters!$B$13</f>
        <v>11-24/0267</v>
      </c>
      <c r="E145" s="39" t="s">
        <v>5</v>
      </c>
      <c r="F145" s="41">
        <f>H143</f>
        <v>0.45624999999999993</v>
      </c>
      <c r="G145" s="42">
        <v>10</v>
      </c>
      <c r="H145" s="41">
        <f>F145+TIME(0,G145,0)</f>
        <v>0.46319444444444435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14.02</v>
      </c>
      <c r="B147" s="39" t="s">
        <v>44</v>
      </c>
      <c r="C147" s="39" t="s">
        <v>77</v>
      </c>
      <c r="D147" s="40" t="str">
        <f>Parameters!$B$13</f>
        <v>11-24/0267</v>
      </c>
      <c r="E147" s="39" t="s">
        <v>5</v>
      </c>
      <c r="F147" s="41">
        <f>H145</f>
        <v>0.46319444444444435</v>
      </c>
      <c r="G147" s="42">
        <v>3</v>
      </c>
      <c r="H147" s="41">
        <f>F147+TIME(0,G147,0)</f>
        <v>0.46527777777777768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14.03</v>
      </c>
      <c r="B149" s="39"/>
      <c r="C149" s="39"/>
      <c r="D149" s="40"/>
      <c r="E149" s="39" t="s">
        <v>5</v>
      </c>
      <c r="F149" s="41">
        <f>H147</f>
        <v>0.46527777777777768</v>
      </c>
      <c r="G149" s="42">
        <v>0</v>
      </c>
      <c r="H149" s="41">
        <f>F149+TIME(0,G149,0)</f>
        <v>0.46527777777777768</v>
      </c>
      <c r="I149" s="43"/>
    </row>
    <row r="150" spans="1:9" x14ac:dyDescent="0.15">
      <c r="D150" s="17"/>
    </row>
    <row r="151" spans="1:9" ht="17" x14ac:dyDescent="0.15">
      <c r="A151" s="38">
        <f>A149+0.01</f>
        <v>14.04</v>
      </c>
      <c r="B151" s="39"/>
      <c r="C151" s="39"/>
      <c r="D151" s="40"/>
      <c r="E151" s="39" t="s">
        <v>5</v>
      </c>
      <c r="F151" s="41">
        <f>H149</f>
        <v>0.46527777777777768</v>
      </c>
      <c r="G151" s="42">
        <v>0</v>
      </c>
      <c r="H151" s="41">
        <f>F151+TIME(0,G151,0)</f>
        <v>0.46527777777777768</v>
      </c>
      <c r="I151" s="43"/>
    </row>
    <row r="153" spans="1:9" ht="17" x14ac:dyDescent="0.15">
      <c r="A153" s="38">
        <f>A151+0.01</f>
        <v>14.049999999999999</v>
      </c>
      <c r="B153" s="39"/>
      <c r="C153" s="39"/>
      <c r="D153" s="39"/>
      <c r="E153" s="39" t="s">
        <v>5</v>
      </c>
      <c r="F153" s="41">
        <f>H151</f>
        <v>0.46527777777777768</v>
      </c>
      <c r="G153" s="42">
        <v>0</v>
      </c>
      <c r="H153" s="41">
        <f>F153+TIME(0,G153,0)</f>
        <v>0.46527777777777768</v>
      </c>
      <c r="I153" s="43"/>
    </row>
    <row r="155" spans="1:9" ht="17" x14ac:dyDescent="0.15">
      <c r="A155" s="38">
        <f>A153+0.01</f>
        <v>14.059999999999999</v>
      </c>
      <c r="B155" s="39"/>
      <c r="C155" s="39"/>
      <c r="D155" s="39"/>
      <c r="E155" s="39" t="s">
        <v>5</v>
      </c>
      <c r="F155" s="41">
        <f>H153</f>
        <v>0.46527777777777768</v>
      </c>
      <c r="G155" s="42">
        <v>0</v>
      </c>
      <c r="H155" s="41">
        <f>F155+TIME(0,G155,0)</f>
        <v>0.46527777777777768</v>
      </c>
      <c r="I155" s="43"/>
    </row>
    <row r="157" spans="1:9" ht="17" x14ac:dyDescent="0.15">
      <c r="A157" s="32">
        <f>1+A143</f>
        <v>15</v>
      </c>
      <c r="B157" s="33"/>
      <c r="C157" s="33" t="s">
        <v>47</v>
      </c>
      <c r="D157" s="33"/>
      <c r="E157" s="33" t="s">
        <v>4</v>
      </c>
      <c r="F157" s="34">
        <f>H155</f>
        <v>0.46527777777777768</v>
      </c>
      <c r="G157" s="35">
        <v>0</v>
      </c>
      <c r="H157" s="34">
        <f>F157+TIME(0,G157,0)</f>
        <v>0.46527777777777768</v>
      </c>
      <c r="I157" s="36"/>
    </row>
    <row r="158" spans="1:9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9" ht="17" x14ac:dyDescent="0.15">
      <c r="A159" s="38">
        <f>A157+0.01</f>
        <v>15.01</v>
      </c>
      <c r="B159" s="39"/>
      <c r="C159" s="39"/>
      <c r="D159" s="50"/>
      <c r="E159" s="39" t="s">
        <v>5</v>
      </c>
      <c r="F159" s="41">
        <f>H157</f>
        <v>0.46527777777777768</v>
      </c>
      <c r="G159" s="42">
        <v>0</v>
      </c>
      <c r="H159" s="41">
        <f>F159+TIME(0,G159,0)</f>
        <v>0.46527777777777768</v>
      </c>
      <c r="I159" s="43"/>
    </row>
    <row r="160" spans="1:9" ht="16" x14ac:dyDescent="0.15">
      <c r="C160" s="23"/>
    </row>
    <row r="161" spans="1:10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0.46527777777777768</v>
      </c>
      <c r="G161" s="42">
        <v>0</v>
      </c>
      <c r="H161" s="41">
        <f>F161+TIME(0,G161,0)</f>
        <v>0.46527777777777768</v>
      </c>
      <c r="I161" s="43"/>
    </row>
    <row r="163" spans="1:10" ht="17" x14ac:dyDescent="0.15">
      <c r="A163" s="32">
        <f>1+A157</f>
        <v>16</v>
      </c>
      <c r="B163" s="33"/>
      <c r="C163" s="33" t="s">
        <v>48</v>
      </c>
      <c r="D163" s="33"/>
      <c r="E163" s="33" t="s">
        <v>4</v>
      </c>
      <c r="F163" s="34">
        <f>H161</f>
        <v>0.46527777777777768</v>
      </c>
      <c r="G163" s="35">
        <v>0</v>
      </c>
      <c r="H163" s="34">
        <f>F163+TIME(0,G163,0)</f>
        <v>0.46527777777777768</v>
      </c>
      <c r="I163" s="36"/>
    </row>
    <row r="164" spans="1:10" ht="16" x14ac:dyDescent="0.15">
      <c r="A164" s="37"/>
      <c r="B164" s="23"/>
      <c r="C164" s="23"/>
      <c r="D164" s="23"/>
      <c r="E164" s="23"/>
      <c r="F164" s="24"/>
      <c r="G164" s="25"/>
      <c r="H164" s="24"/>
      <c r="I164" s="26"/>
    </row>
    <row r="165" spans="1:10" ht="17" x14ac:dyDescent="0.15">
      <c r="A165" s="38">
        <f>A163+0.01</f>
        <v>16.010000000000002</v>
      </c>
      <c r="B165" s="39"/>
      <c r="C165" s="39"/>
      <c r="D165" s="40"/>
      <c r="E165" s="39" t="s">
        <v>5</v>
      </c>
      <c r="F165" s="41">
        <f>H163</f>
        <v>0.46527777777777768</v>
      </c>
      <c r="G165" s="42">
        <v>0</v>
      </c>
      <c r="H165" s="41">
        <f>F165+TIME(0,G165,0)</f>
        <v>0.46527777777777768</v>
      </c>
      <c r="I165" s="43"/>
      <c r="J165" s="31"/>
    </row>
    <row r="166" spans="1:10" ht="16" x14ac:dyDescent="0.15">
      <c r="C166" s="23"/>
    </row>
    <row r="167" spans="1:10" ht="17" x14ac:dyDescent="0.15">
      <c r="A167" s="38">
        <f>A165+0.01</f>
        <v>16.020000000000003</v>
      </c>
      <c r="B167" s="39"/>
      <c r="C167" s="39"/>
      <c r="D167" s="39"/>
      <c r="E167" s="39" t="s">
        <v>5</v>
      </c>
      <c r="F167" s="41">
        <f>H165</f>
        <v>0.46527777777777768</v>
      </c>
      <c r="G167" s="42">
        <v>0</v>
      </c>
      <c r="H167" s="41">
        <f>F167+TIME(0,G167,0)</f>
        <v>0.46527777777777768</v>
      </c>
      <c r="I167" s="43"/>
    </row>
    <row r="169" spans="1:10" ht="17" x14ac:dyDescent="0.15">
      <c r="A169" s="32">
        <f>1+A163</f>
        <v>17</v>
      </c>
      <c r="B169" s="33"/>
      <c r="C169" s="33" t="s">
        <v>49</v>
      </c>
      <c r="D169" s="33"/>
      <c r="E169" s="33" t="s">
        <v>4</v>
      </c>
      <c r="F169" s="34">
        <f>H167</f>
        <v>0.46527777777777768</v>
      </c>
      <c r="G169" s="35">
        <v>0</v>
      </c>
      <c r="H169" s="34">
        <f>F169+TIME(0,G169,0)</f>
        <v>0.46527777777777768</v>
      </c>
      <c r="I169" s="36"/>
    </row>
    <row r="171" spans="1:10" ht="17" x14ac:dyDescent="0.15">
      <c r="A171" s="38">
        <f>A169+0.01</f>
        <v>17.010000000000002</v>
      </c>
      <c r="B171" s="39"/>
      <c r="C171" s="39" t="s">
        <v>50</v>
      </c>
      <c r="D171" s="50"/>
      <c r="E171" s="39" t="s">
        <v>5</v>
      </c>
      <c r="F171" s="41">
        <f>H169</f>
        <v>0.46527777777777768</v>
      </c>
      <c r="G171" s="42">
        <v>0</v>
      </c>
      <c r="H171" s="41">
        <f>F171+TIME(0,G171,0)</f>
        <v>0.46527777777777768</v>
      </c>
      <c r="I171" s="43"/>
    </row>
    <row r="172" spans="1:10" ht="14" x14ac:dyDescent="0.15">
      <c r="A172" s="51"/>
      <c r="B172" s="51"/>
      <c r="C172" s="51" t="s">
        <v>18</v>
      </c>
      <c r="D172" s="51"/>
      <c r="E172" s="51"/>
      <c r="F172" s="52"/>
      <c r="G172" s="53">
        <f>(H172-H171) * 24 * 60</f>
        <v>80.000000000000199</v>
      </c>
      <c r="H172" s="52">
        <v>0.52083333333333337</v>
      </c>
      <c r="I172" s="54"/>
    </row>
  </sheetData>
  <mergeCells count="14">
    <mergeCell ref="A79:I79"/>
    <mergeCell ref="A111:I111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93</v>
      </c>
    </row>
    <row r="2" spans="1:2" x14ac:dyDescent="0.15">
      <c r="A2" s="12" t="s">
        <v>35</v>
      </c>
      <c r="B2" s="12" t="s">
        <v>94</v>
      </c>
    </row>
    <row r="3" spans="1:2" ht="14" thickBot="1" x14ac:dyDescent="0.2">
      <c r="A3" s="12" t="s">
        <v>36</v>
      </c>
      <c r="B3" s="12" t="s">
        <v>95</v>
      </c>
    </row>
    <row r="4" spans="1:2" x14ac:dyDescent="0.15">
      <c r="A4" t="s">
        <v>37</v>
      </c>
      <c r="B4" s="13">
        <v>45361</v>
      </c>
    </row>
    <row r="5" spans="1:2" x14ac:dyDescent="0.15">
      <c r="A5" s="12" t="s">
        <v>38</v>
      </c>
      <c r="B5" s="14">
        <f>B4+1</f>
        <v>45362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45366</v>
      </c>
    </row>
    <row r="8" spans="1:2" x14ac:dyDescent="0.15">
      <c r="A8" s="16" t="s">
        <v>41</v>
      </c>
      <c r="B8" s="16">
        <v>1</v>
      </c>
    </row>
    <row r="9" spans="1:2" ht="16" x14ac:dyDescent="0.2">
      <c r="A9" s="16" t="s">
        <v>42</v>
      </c>
      <c r="B9" s="6" t="s">
        <v>113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97</v>
      </c>
    </row>
    <row r="15" spans="1:2" x14ac:dyDescent="0.15">
      <c r="A15" t="s">
        <v>0</v>
      </c>
      <c r="B15" s="12" t="s">
        <v>96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2024-03-12T21:27:46Z</dcterms:modified>
  <cp:category/>
</cp:coreProperties>
</file>