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wnloads/"/>
    </mc:Choice>
  </mc:AlternateContent>
  <xr:revisionPtr revIDLastSave="0" documentId="13_ncr:1_{CEEC5A42-C95C-154B-BD51-47FE2CE43CE5}" xr6:coauthVersionLast="47" xr6:coauthVersionMax="47" xr10:uidLastSave="{00000000-0000-0000-0000-000000000000}"/>
  <bookViews>
    <workbookView xWindow="0" yWindow="560" windowWidth="35840" windowHeight="21060" activeTab="1" xr2:uid="{00000000-000D-0000-FFFF-FFFF00000000}"/>
  </bookViews>
  <sheets>
    <sheet name="Title" sheetId="1" r:id="rId1"/>
    <sheet name="Coex S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4" l="1"/>
  <c r="D25" i="4"/>
  <c r="D73" i="4"/>
  <c r="D71" i="4"/>
  <c r="D53" i="4"/>
  <c r="D51" i="4"/>
  <c r="D47" i="4"/>
  <c r="D45" i="4"/>
  <c r="D37" i="4"/>
  <c r="A61" i="4"/>
  <c r="A63" i="4"/>
  <c r="C2" i="5"/>
  <c r="C1" i="5"/>
  <c r="D35" i="4"/>
  <c r="A21" i="4"/>
  <c r="C3" i="5" l="1"/>
  <c r="B3" i="1"/>
  <c r="A33" i="4"/>
  <c r="A43" i="4" s="1"/>
  <c r="A55" i="4" s="1"/>
  <c r="A57" i="4" s="1"/>
  <c r="A59" i="4" s="1"/>
  <c r="A23" i="4"/>
  <c r="H19" i="4"/>
  <c r="F21" i="4" s="1"/>
  <c r="H21" i="4" s="1"/>
  <c r="F23" i="4" s="1"/>
  <c r="H23" i="4" s="1"/>
  <c r="B8" i="1"/>
  <c r="F25" i="4" l="1"/>
  <c r="H25" i="4" s="1"/>
  <c r="F27" i="4" s="1"/>
  <c r="H27" i="4" s="1"/>
  <c r="A25" i="4"/>
  <c r="A27" i="4" s="1"/>
  <c r="A45" i="4"/>
  <c r="A47" i="4" s="1"/>
  <c r="A69" i="4"/>
  <c r="A35" i="4"/>
  <c r="A37" i="4" s="1"/>
  <c r="A39" i="4" s="1"/>
  <c r="A4" i="4"/>
  <c r="B5" i="7"/>
  <c r="A41" i="4" l="1"/>
  <c r="A49" i="4"/>
  <c r="A51" i="4" s="1"/>
  <c r="A53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A29" i="4"/>
  <c r="A31" i="4" s="1"/>
  <c r="F43" i="4" l="1"/>
  <c r="H43" i="4" s="1"/>
  <c r="F45" i="4" s="1"/>
  <c r="H45" i="4" s="1"/>
  <c r="F47" i="4" s="1"/>
  <c r="H47" i="4" s="1"/>
  <c r="A65" i="4"/>
  <c r="A67" i="4" s="1"/>
  <c r="A1" i="4"/>
  <c r="A3" i="4"/>
  <c r="A10" i="4"/>
  <c r="B7" i="7"/>
  <c r="F49" i="4" l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F63" i="4" s="1"/>
  <c r="H63" i="4" l="1"/>
  <c r="F65" i="4" s="1"/>
  <c r="H65" i="4" s="1"/>
  <c r="F67" i="4" s="1"/>
  <c r="H67" i="4" s="1"/>
  <c r="F69" i="4" s="1"/>
  <c r="H69" i="4" s="1"/>
  <c r="F71" i="4" s="1"/>
  <c r="H71" i="4" s="1"/>
  <c r="F73" i="4" s="1"/>
  <c r="H73" i="4" s="1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G98" i="4" s="1"/>
  <c r="A71" i="4"/>
  <c r="A73" i="4" s="1"/>
  <c r="A75" i="4" s="1"/>
  <c r="A77" i="4" s="1"/>
  <c r="A79" i="4" s="1"/>
  <c r="A81" i="4" s="1"/>
  <c r="A83" i="4"/>
  <c r="A89" i="4" l="1"/>
  <c r="A85" i="4"/>
  <c r="A87" i="4" s="1"/>
  <c r="A91" i="4" l="1"/>
  <c r="A93" i="4" s="1"/>
  <c r="A95" i="4"/>
  <c r="A9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<sst xmlns="http://schemas.openxmlformats.org/spreadsheetml/2006/main" count="153" uniqueCount="115">
  <si>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</si>
  <si>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</si>
  <si>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</si>
  <si>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</si>
  <si>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</si>
  <si>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</si>
  <si>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</si>
  <si>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</si>
  <si>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</si>
  <si>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</si>
  <si>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</si>
  <si>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</si>
  <si>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</si>
  <si>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</si>
  <si>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</si>
  <si>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</si>
  <si>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</si>
  <si>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</si>
  <si>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</si>
  <si>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</si>
  <si>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</si>
  <si>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</si>
  <si>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</si>
  <si>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</si>
  <si>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</si>
  <si>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</si>
  <si>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</si>
  <si>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</si>
  <si>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</si>
  <si>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</si>
  <si>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</si>
  <si>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</si>
  <si>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</si>
  <si>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</si>
  <si>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</si>
  <si>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</si>
  <si>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</si>
  <si>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</si>
  <si>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</si>
  <si>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</si>
  <si>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</si>
  <si>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</si>
  <si>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</si>
  <si>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</si>
  <si>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</si>
  <si>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</si>
  <si>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</si>
  <si>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</si>
  <si>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Telcon Schedule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</si>
  <si>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</si>
  <si>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</si>
  <si>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</si>
  <si>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</si>
  <si>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</si>
  <si>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</si>
  <si>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</si>
  <si>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</si>
  <si>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</si>
  <si>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</si>
  <si>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</si>
  <si>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II</t>
  </si>
  <si>
    <t>Chair</t>
  </si>
  <si>
    <t>MI</t>
  </si>
  <si>
    <t>Marc Emmelmann</t>
  </si>
  <si>
    <t>Berlin, Germany</t>
  </si>
  <si>
    <t>emmelmann@ieee.org</t>
  </si>
  <si>
    <t>Atlanta, GA, USA</t>
  </si>
  <si>
    <t>March 12 - 17, 2023</t>
  </si>
  <si>
    <t>March 2023</t>
  </si>
  <si>
    <t>198th IEEE 802.11 WIRELESS LOCAL AREA NETWORKS SESSION</t>
  </si>
  <si>
    <t>Coexistance Standing Committee (Coex SC)</t>
  </si>
  <si>
    <t>Coex SC Chair - Marc Emmelmann (SELF)</t>
  </si>
  <si>
    <t>Coex SC  Vice Chair t.b.a.</t>
  </si>
  <si>
    <t xml:space="preserve">Coex Secretary Guido R. Hiertz (Ericsson GmbH) </t>
  </si>
  <si>
    <t>Wednesday 2023-03-15 - 16:00h -- 18:00h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</si>
  <si>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</si>
  <si>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</si>
  <si>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</si>
  <si>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</si>
  <si>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</si>
  <si>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</si>
  <si>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</si>
  <si>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Presentation and discussion of submissions (see "submissions" tab of this document)</t>
  </si>
  <si>
    <t>Call for canidates</t>
  </si>
  <si>
    <t>Election of VC</t>
  </si>
  <si>
    <t>Election of Vice Chair</t>
  </si>
  <si>
    <t>Submissions &amp; Technical discussion items</t>
  </si>
  <si>
    <t>Planning of future meetings</t>
  </si>
  <si>
    <t>Group</t>
  </si>
  <si>
    <t>Presentation time [min]</t>
  </si>
  <si>
    <t>Available Time</t>
  </si>
  <si>
    <t>Allocated time</t>
  </si>
  <si>
    <t>Slack time</t>
  </si>
  <si>
    <t>Hiertz</t>
  </si>
  <si>
    <t>Coex Modus Operandi</t>
  </si>
  <si>
    <t>Transition to member-contribution-driven process</t>
  </si>
  <si>
    <t>Topics of interest</t>
  </si>
  <si>
    <t>Coex SC</t>
  </si>
  <si>
    <t>Bluetooth SIG 6 GHz March 2023 Update</t>
  </si>
  <si>
    <t>Rich Kennedy (Bluetooth SIG)</t>
  </si>
  <si>
    <t>Reorcurring updates on activities in other standards bodies</t>
  </si>
  <si>
    <t>verbal</t>
  </si>
  <si>
    <t>Marco Hernandez</t>
  </si>
  <si>
    <t>Update on ETSI BRAN</t>
  </si>
  <si>
    <t>11-23/0448r1</t>
  </si>
  <si>
    <t>11-23/0449</t>
  </si>
  <si>
    <t>Wi-Fi deferral for NB signals</t>
  </si>
  <si>
    <t>Menzo Wentink (Qualcomm)</t>
  </si>
  <si>
    <t>Impact of BT on WLAN performance</t>
  </si>
  <si>
    <t>NB overview</t>
  </si>
  <si>
    <t>Coexistence between 802.11 and 802.15 (15.4ab and 15.6ma (UWB))</t>
  </si>
  <si>
    <t>Approve the following Coex SC minutes
11-23/0214r0 (January interim).</t>
  </si>
  <si>
    <t>2023-03-16</t>
  </si>
  <si>
    <t>March 2023 Coex SC Agenda</t>
  </si>
  <si>
    <t>SELF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</si>
</sst>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Alignment="1">
      <alignment wrapText="1"/>
    </xf>
    <xf numFmtId="20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2" fontId="5" fillId="0" borderId="0" xfId="0" quotePrefix="1" applyNumberFormat="1" applyFont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2" fontId="5" fillId="0" borderId="0" xfId="0" applyNumberFormat="1" applyFont="1" applyAlignment="1">
      <alignment wrapText="1"/>
    </xf>
    <xf numFmtId="0" fontId="5" fillId="9" borderId="0" xfId="0" applyFont="1" applyFill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1" fontId="1" fillId="10" borderId="0" xfId="0" applyNumberFormat="1" applyFont="1" applyFill="1" applyAlignment="1">
      <alignment horizontal="center" wrapText="1"/>
    </xf>
    <xf numFmtId="0" fontId="0" fillId="10" borderId="0" xfId="0" applyFill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0" fillId="2" borderId="0" xfId="0" quotePrefix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" fillId="10" borderId="0" xfId="0" applyFont="1" applyFill="1" applyAlignment="1">
      <alignment horizontal="center" wrapText="1"/>
    </xf>
    <xf numFmtId="0" fontId="1" fillId="10" borderId="0" xfId="0" applyFont="1" applyFill="1" applyAlignment="1">
      <alignment horizontal="center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E12" sqref="E12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802.11-23/0148r" &amp; Parameters!B8</f>
        <v>doc.: IEEE 802.11-23/0148r2</v>
      </c>
    </row>
    <row r="4" spans="1:9" ht="16" customHeight="1" x14ac:dyDescent="0.2">
      <c r="A4" s="2" t="s">
        <v>20</v>
      </c>
      <c r="B4" s="7" t="s">
        <v>68</v>
      </c>
      <c r="F4" s="7"/>
    </row>
    <row r="5" spans="1:9" ht="16" customHeight="1" x14ac:dyDescent="0.2">
      <c r="A5" s="2" t="s">
        <v>30</v>
      </c>
      <c r="B5" s="11" t="s">
        <v>34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113</v>
      </c>
    </row>
    <row r="8" spans="1:9" x14ac:dyDescent="0.2">
      <c r="A8" s="2" t="s">
        <v>32</v>
      </c>
      <c r="B8" s="8" t="str">
        <f>Parameters!$B$9</f>
        <v>2023-03-16</v>
      </c>
    </row>
    <row r="9" spans="1:9" x14ac:dyDescent="0.2">
      <c r="A9" s="2" t="s">
        <v>24</v>
      </c>
      <c r="B9" s="8" t="s">
        <v>29</v>
      </c>
      <c r="C9" s="8"/>
      <c r="D9" s="8" t="s">
        <v>63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114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64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2" t="s">
        <v>65</v>
      </c>
      <c r="E14" s="8"/>
      <c r="F14" s="8"/>
      <c r="G14" s="8"/>
      <c r="I14" s="8"/>
    </row>
    <row r="15" spans="1:9" x14ac:dyDescent="0.2">
      <c r="B15" s="8"/>
      <c r="C15" s="8"/>
      <c r="D15" s="12"/>
      <c r="E15" s="8"/>
      <c r="F15" s="8"/>
      <c r="G15" s="8"/>
      <c r="H15" s="12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63"/>
      <c r="C28" s="63"/>
      <c r="D28" s="63"/>
      <c r="E28" s="63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62"/>
      <c r="C30" s="62"/>
      <c r="D30" s="62"/>
      <c r="E30" s="62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62"/>
      <c r="C32" s="62"/>
      <c r="D32" s="62"/>
      <c r="E32" s="62"/>
    </row>
    <row r="33" spans="2:5" ht="15.75" customHeight="1" x14ac:dyDescent="0.2">
      <c r="B33" s="62"/>
      <c r="C33" s="62"/>
      <c r="D33" s="62"/>
      <c r="E33" s="62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98"/>
  <sheetViews>
    <sheetView tabSelected="1" zoomScale="170" zoomScaleNormal="170" workbookViewId="0">
      <selection activeCell="E27" sqref="E27"/>
    </sheetView>
  </sheetViews>
  <sheetFormatPr baseColWidth="10" defaultColWidth="8.83203125" defaultRowHeight="13" x14ac:dyDescent="0.15"/>
  <cols>
    <col min="1" max="1" width="9.33203125" style="10" customWidth="1"/>
    <col min="2" max="2" width="6.83203125" style="10" customWidth="1"/>
    <col min="3" max="3" width="50.83203125" style="10" customWidth="1"/>
    <col min="4" max="4" width="18.83203125" style="10" customWidth="1"/>
    <col min="5" max="5" width="13.83203125" style="10" customWidth="1"/>
    <col min="6" max="6" width="8.83203125" style="32"/>
    <col min="7" max="7" width="10.83203125" style="33" customWidth="1"/>
    <col min="8" max="8" width="8.83203125" style="32"/>
    <col min="9" max="9" width="12.83203125" style="10" customWidth="1"/>
  </cols>
  <sheetData>
    <row r="1" spans="1:9" ht="25" customHeight="1" x14ac:dyDescent="0.2">
      <c r="A1" s="68" t="str">
        <f>Parameters!B1</f>
        <v>198th IEEE 802.11 WIRELESS LOCAL AREA NETWORKS SESSION</v>
      </c>
      <c r="B1" s="69"/>
      <c r="C1" s="69"/>
      <c r="D1" s="69"/>
      <c r="E1" s="69"/>
      <c r="F1" s="69"/>
      <c r="G1" s="69"/>
      <c r="H1" s="69"/>
      <c r="I1" s="69"/>
    </row>
    <row r="2" spans="1:9" ht="25" customHeight="1" x14ac:dyDescent="0.25">
      <c r="A2" s="66" t="s">
        <v>70</v>
      </c>
      <c r="B2" s="67"/>
      <c r="C2" s="67"/>
      <c r="D2" s="67"/>
      <c r="E2" s="67"/>
      <c r="F2" s="67"/>
      <c r="G2" s="67"/>
      <c r="H2" s="67"/>
      <c r="I2" s="67"/>
    </row>
    <row r="3" spans="1:9" ht="25" customHeight="1" x14ac:dyDescent="0.2">
      <c r="A3" s="68" t="str">
        <f>Parameters!B2</f>
        <v>Atlanta, GA, USA</v>
      </c>
      <c r="B3" s="69"/>
      <c r="C3" s="69"/>
      <c r="D3" s="69"/>
      <c r="E3" s="69"/>
      <c r="F3" s="69"/>
      <c r="G3" s="69"/>
      <c r="H3" s="69"/>
      <c r="I3" s="69"/>
    </row>
    <row r="4" spans="1:9" ht="25" customHeight="1" x14ac:dyDescent="0.2">
      <c r="A4" s="70" t="str">
        <f>Parameters!B3</f>
        <v>March 12 - 17, 2023</v>
      </c>
      <c r="B4" s="69"/>
      <c r="C4" s="69"/>
      <c r="D4" s="69"/>
      <c r="E4" s="69"/>
      <c r="F4" s="69"/>
      <c r="G4" s="69"/>
      <c r="H4" s="69"/>
      <c r="I4" s="69"/>
    </row>
    <row r="5" spans="1:9" ht="18" customHeight="1" x14ac:dyDescent="0.15">
      <c r="A5" s="64" t="s">
        <v>71</v>
      </c>
      <c r="B5" s="65"/>
      <c r="C5" s="65"/>
      <c r="D5" s="65"/>
      <c r="E5" s="65"/>
      <c r="F5" s="65"/>
      <c r="G5" s="65"/>
      <c r="H5" s="65"/>
      <c r="I5" s="65"/>
    </row>
    <row r="6" spans="1:9" ht="18" customHeight="1" x14ac:dyDescent="0.15">
      <c r="A6" s="64" t="s">
        <v>72</v>
      </c>
      <c r="B6" s="65"/>
      <c r="C6" s="65"/>
      <c r="D6" s="65"/>
      <c r="E6" s="65"/>
      <c r="F6" s="65"/>
      <c r="G6" s="65"/>
      <c r="H6" s="65"/>
      <c r="I6" s="65"/>
    </row>
    <row r="7" spans="1:9" ht="18" customHeight="1" x14ac:dyDescent="0.15">
      <c r="A7" s="64" t="s">
        <v>73</v>
      </c>
      <c r="B7" s="65"/>
      <c r="C7" s="65"/>
      <c r="D7" s="65"/>
      <c r="E7" s="65"/>
      <c r="F7" s="65"/>
      <c r="G7" s="65"/>
      <c r="H7" s="65"/>
      <c r="I7" s="65"/>
    </row>
    <row r="8" spans="1:9" ht="18" customHeight="1" x14ac:dyDescent="0.15">
      <c r="A8" s="73"/>
      <c r="B8" s="65"/>
      <c r="C8" s="65"/>
      <c r="D8" s="65"/>
      <c r="E8" s="65"/>
      <c r="F8" s="65"/>
      <c r="G8" s="65"/>
      <c r="H8" s="65"/>
      <c r="I8" s="65"/>
    </row>
    <row r="9" spans="1:9" ht="18" customHeight="1" x14ac:dyDescent="0.15">
      <c r="A9" s="64"/>
      <c r="B9" s="73"/>
      <c r="C9" s="73"/>
      <c r="D9" s="73"/>
      <c r="E9" s="73"/>
      <c r="F9" s="73"/>
      <c r="G9" s="73"/>
      <c r="H9" s="73"/>
      <c r="I9" s="73"/>
    </row>
    <row r="10" spans="1:9" ht="30" customHeight="1" x14ac:dyDescent="0.3">
      <c r="A10" s="74" t="str">
        <f>"Agenda R" &amp; Parameters!$B$8</f>
        <v>Agenda R2</v>
      </c>
      <c r="B10" s="75"/>
      <c r="C10" s="75"/>
      <c r="D10" s="75"/>
      <c r="E10" s="75"/>
      <c r="F10" s="75"/>
      <c r="G10" s="75"/>
      <c r="H10" s="75"/>
      <c r="I10" s="75"/>
    </row>
    <row r="11" spans="1:9" ht="30" customHeight="1" x14ac:dyDescent="0.3">
      <c r="A11" s="43"/>
      <c r="B11" s="43"/>
      <c r="C11" s="43"/>
      <c r="D11" s="43"/>
      <c r="E11" s="43"/>
      <c r="F11" s="43"/>
      <c r="G11" s="43"/>
      <c r="H11" s="43"/>
      <c r="I11" s="43"/>
    </row>
    <row r="12" spans="1:9" ht="30" customHeight="1" x14ac:dyDescent="0.3">
      <c r="A12" s="44"/>
      <c r="B12" s="44"/>
      <c r="C12" s="44"/>
      <c r="D12" s="44"/>
      <c r="E12" s="44"/>
      <c r="F12" s="44"/>
      <c r="G12" s="44"/>
      <c r="H12" s="44"/>
      <c r="I12" s="44"/>
    </row>
    <row r="13" spans="1:9" ht="30" customHeight="1" x14ac:dyDescent="0.25">
      <c r="A13" s="72" t="s">
        <v>53</v>
      </c>
      <c r="B13" s="72"/>
      <c r="C13" s="72"/>
      <c r="D13" s="72"/>
      <c r="E13" s="72"/>
      <c r="F13" s="72"/>
      <c r="G13" s="72"/>
      <c r="H13" s="72"/>
      <c r="I13" s="72"/>
    </row>
    <row r="15" spans="1:9" ht="16" x14ac:dyDescent="0.2">
      <c r="A15" s="45"/>
      <c r="B15" s="34"/>
      <c r="C15" s="34"/>
      <c r="D15" s="34"/>
      <c r="E15" s="34"/>
      <c r="F15" s="35"/>
      <c r="G15" s="36"/>
      <c r="H15" s="35"/>
      <c r="I15" s="34"/>
    </row>
    <row r="16" spans="1:9" ht="16" x14ac:dyDescent="0.2">
      <c r="A16" s="45"/>
      <c r="B16" s="34"/>
      <c r="C16" s="34"/>
      <c r="D16" s="34"/>
      <c r="E16" s="34"/>
      <c r="F16" s="35"/>
      <c r="G16" s="36"/>
      <c r="H16" s="35"/>
      <c r="I16" s="34"/>
    </row>
    <row r="17" spans="1:9" ht="16" x14ac:dyDescent="0.2">
      <c r="A17" s="71" t="s">
        <v>74</v>
      </c>
      <c r="B17" s="71"/>
      <c r="C17" s="71"/>
      <c r="D17" s="71"/>
      <c r="E17" s="71"/>
      <c r="F17" s="71"/>
      <c r="G17" s="71"/>
      <c r="H17" s="71"/>
      <c r="I17" s="71"/>
    </row>
    <row r="18" spans="1:9" s="20" customFormat="1" ht="34" x14ac:dyDescent="0.2">
      <c r="A18" s="17" t="s">
        <v>9</v>
      </c>
      <c r="B18" s="17" t="s">
        <v>10</v>
      </c>
      <c r="C18" s="17" t="s">
        <v>11</v>
      </c>
      <c r="D18" s="17" t="s">
        <v>12</v>
      </c>
      <c r="E18" s="17" t="s">
        <v>13</v>
      </c>
      <c r="F18" s="18" t="s">
        <v>14</v>
      </c>
      <c r="G18" s="19" t="s">
        <v>15</v>
      </c>
      <c r="H18" s="18" t="s">
        <v>16</v>
      </c>
      <c r="I18" s="17" t="s">
        <v>17</v>
      </c>
    </row>
    <row r="19" spans="1:9" ht="17" x14ac:dyDescent="0.2">
      <c r="A19" s="39">
        <v>1</v>
      </c>
      <c r="B19" s="21"/>
      <c r="C19" s="21" t="s">
        <v>2</v>
      </c>
      <c r="D19" s="21"/>
      <c r="E19" s="21"/>
      <c r="F19" s="22">
        <v>0.66666666666666663</v>
      </c>
      <c r="G19" s="23">
        <v>0</v>
      </c>
      <c r="H19" s="22">
        <f>F19+TIME(0,G19,0)</f>
        <v>0.66666666666666663</v>
      </c>
      <c r="I19" s="24"/>
    </row>
    <row r="20" spans="1:9" ht="16" x14ac:dyDescent="0.2">
      <c r="A20" s="37"/>
      <c r="B20" s="34"/>
      <c r="C20" s="34"/>
      <c r="D20" s="34"/>
      <c r="E20" s="34"/>
      <c r="F20" s="35"/>
      <c r="G20" s="36"/>
      <c r="H20" s="35"/>
      <c r="I20" s="34"/>
    </row>
    <row r="21" spans="1:9" ht="17" x14ac:dyDescent="0.2">
      <c r="A21" s="38">
        <f>A19+0.01</f>
        <v>1.01</v>
      </c>
      <c r="B21" s="25"/>
      <c r="C21" s="25" t="s">
        <v>3</v>
      </c>
      <c r="D21" s="41"/>
      <c r="E21" s="25" t="s">
        <v>4</v>
      </c>
      <c r="F21" s="26">
        <f>H19</f>
        <v>0.66666666666666663</v>
      </c>
      <c r="G21" s="27">
        <v>1</v>
      </c>
      <c r="H21" s="26">
        <f>F21+TIME(0,G21,0)</f>
        <v>0.66736111111111107</v>
      </c>
      <c r="I21" s="28"/>
    </row>
    <row r="22" spans="1:9" ht="16" x14ac:dyDescent="0.2">
      <c r="A22" s="37"/>
      <c r="B22" s="34"/>
      <c r="C22" s="34"/>
      <c r="D22" s="34"/>
      <c r="E22" s="34"/>
      <c r="F22" s="35"/>
      <c r="G22" s="36"/>
      <c r="H22" s="35"/>
      <c r="I22" s="34"/>
    </row>
    <row r="23" spans="1:9" ht="17" x14ac:dyDescent="0.2">
      <c r="A23" s="38">
        <f>A21+0.01</f>
        <v>1.02</v>
      </c>
      <c r="B23" s="25" t="s">
        <v>44</v>
      </c>
      <c r="C23" s="25" t="s">
        <v>75</v>
      </c>
      <c r="D23" s="25"/>
      <c r="E23" s="25" t="s">
        <v>4</v>
      </c>
      <c r="F23" s="26">
        <f>H21</f>
        <v>0.66736111111111107</v>
      </c>
      <c r="G23" s="27">
        <v>1</v>
      </c>
      <c r="H23" s="26">
        <f>F23+TIME(0,G23,0)</f>
        <v>0.66805555555555551</v>
      </c>
      <c r="I23" s="28"/>
    </row>
    <row r="24" spans="1:9" ht="16" x14ac:dyDescent="0.2">
      <c r="A24" s="37"/>
      <c r="B24" s="34"/>
      <c r="C24" s="34"/>
      <c r="D24" s="34"/>
      <c r="E24" s="34"/>
      <c r="F24" s="35"/>
      <c r="G24" s="36"/>
      <c r="H24" s="35"/>
      <c r="I24" s="34"/>
    </row>
    <row r="25" spans="1:9" ht="17" x14ac:dyDescent="0.2">
      <c r="A25" s="38">
        <f>A23+0.01</f>
        <v>1.03</v>
      </c>
      <c r="B25" s="25" t="s">
        <v>45</v>
      </c>
      <c r="C25" s="25" t="s">
        <v>6</v>
      </c>
      <c r="D25" s="41" t="str">
        <f>Parameters!$B$13</f>
        <v>11-23/0449</v>
      </c>
      <c r="E25" s="25" t="s">
        <v>4</v>
      </c>
      <c r="F25" s="26">
        <f>H23</f>
        <v>0.66805555555555551</v>
      </c>
      <c r="G25" s="27">
        <v>5</v>
      </c>
      <c r="H25" s="26">
        <f>F25+TIME(0,G25,0)</f>
        <v>0.67152777777777772</v>
      </c>
      <c r="I25" s="28"/>
    </row>
    <row r="26" spans="1:9" ht="16" x14ac:dyDescent="0.2">
      <c r="A26" s="37"/>
      <c r="B26" s="34"/>
      <c r="C26" s="34"/>
      <c r="D26" s="42"/>
      <c r="E26" s="34"/>
      <c r="F26" s="35"/>
      <c r="G26" s="36"/>
      <c r="H26" s="35"/>
      <c r="I26" s="34"/>
    </row>
    <row r="27" spans="1:9" ht="34" x14ac:dyDescent="0.2">
      <c r="A27" s="38">
        <f>A25+0.01</f>
        <v>1.04</v>
      </c>
      <c r="B27" s="25" t="s">
        <v>45</v>
      </c>
      <c r="C27" s="25" t="s">
        <v>76</v>
      </c>
      <c r="D27" s="41" t="str">
        <f>Parameters!$B$13</f>
        <v>11-23/0449</v>
      </c>
      <c r="E27" s="25" t="s">
        <v>4</v>
      </c>
      <c r="F27" s="26">
        <f>H25</f>
        <v>0.67152777777777772</v>
      </c>
      <c r="G27" s="27">
        <v>0</v>
      </c>
      <c r="H27" s="26">
        <f>F27+TIME(0,G27,0)</f>
        <v>0.67152777777777772</v>
      </c>
      <c r="I27" s="28"/>
    </row>
    <row r="28" spans="1:9" ht="95" customHeight="1" x14ac:dyDescent="0.2">
      <c r="A28" s="37"/>
      <c r="B28" s="34"/>
      <c r="C28" s="46" t="s">
        <v>111</v>
      </c>
      <c r="D28" s="34"/>
      <c r="E28" s="34"/>
      <c r="F28" s="35"/>
      <c r="G28" s="36"/>
      <c r="H28" s="35"/>
      <c r="I28" s="34"/>
    </row>
    <row r="29" spans="1:9" ht="16" x14ac:dyDescent="0.2">
      <c r="A29" s="38">
        <f>A27+0.01</f>
        <v>1.05</v>
      </c>
      <c r="B29" s="25"/>
      <c r="C29" s="25"/>
      <c r="D29" s="25"/>
      <c r="E29" s="25"/>
      <c r="F29" s="26">
        <f>H27</f>
        <v>0.67152777777777772</v>
      </c>
      <c r="G29" s="27">
        <v>0</v>
      </c>
      <c r="H29" s="26">
        <f>F29+TIME(0,G29,0)</f>
        <v>0.67152777777777772</v>
      </c>
      <c r="I29" s="28"/>
    </row>
    <row r="30" spans="1:9" ht="16" x14ac:dyDescent="0.2">
      <c r="A30" s="37"/>
      <c r="B30" s="34"/>
      <c r="C30" s="34"/>
      <c r="D30" s="34"/>
      <c r="E30" s="34"/>
      <c r="F30" s="35"/>
      <c r="G30" s="36"/>
      <c r="H30" s="35"/>
      <c r="I30" s="34"/>
    </row>
    <row r="31" spans="1:9" ht="16" x14ac:dyDescent="0.2">
      <c r="A31" s="38">
        <f>A29+0.01</f>
        <v>1.06</v>
      </c>
      <c r="B31" s="25"/>
      <c r="C31" s="25"/>
      <c r="D31" s="25"/>
      <c r="E31" s="25"/>
      <c r="F31" s="26">
        <f>H29</f>
        <v>0.67152777777777772</v>
      </c>
      <c r="G31" s="27">
        <v>0</v>
      </c>
      <c r="H31" s="26">
        <f>F31+TIME(0,G31,0)</f>
        <v>0.67152777777777772</v>
      </c>
      <c r="I31" s="28"/>
    </row>
    <row r="32" spans="1:9" ht="16" x14ac:dyDescent="0.2">
      <c r="A32" s="37"/>
      <c r="B32" s="34"/>
      <c r="C32" s="34"/>
      <c r="D32" s="34"/>
      <c r="E32" s="34"/>
      <c r="F32" s="35"/>
      <c r="G32" s="36"/>
      <c r="H32" s="35"/>
      <c r="I32" s="34"/>
    </row>
    <row r="33" spans="1:9" ht="17" x14ac:dyDescent="0.2">
      <c r="A33" s="39">
        <f>1+A19</f>
        <v>2</v>
      </c>
      <c r="B33" s="21"/>
      <c r="C33" s="21" t="s">
        <v>7</v>
      </c>
      <c r="D33" s="21"/>
      <c r="E33" s="21"/>
      <c r="F33" s="22">
        <f>H31</f>
        <v>0.67152777777777772</v>
      </c>
      <c r="G33" s="23">
        <v>0</v>
      </c>
      <c r="H33" s="22">
        <f>F33+TIME(0,G33,0)</f>
        <v>0.67152777777777772</v>
      </c>
      <c r="I33" s="24"/>
    </row>
    <row r="34" spans="1:9" ht="16" x14ac:dyDescent="0.2">
      <c r="A34" s="37"/>
      <c r="B34" s="34"/>
      <c r="C34" s="34"/>
      <c r="D34" s="34"/>
      <c r="E34" s="34"/>
      <c r="F34" s="35"/>
      <c r="G34" s="36"/>
      <c r="H34" s="35"/>
      <c r="I34" s="34"/>
    </row>
    <row r="35" spans="1:9" ht="17" x14ac:dyDescent="0.2">
      <c r="A35" s="38">
        <f>A33+0.01</f>
        <v>2.0099999999999998</v>
      </c>
      <c r="B35" s="25" t="s">
        <v>44</v>
      </c>
      <c r="C35" s="25" t="s">
        <v>77</v>
      </c>
      <c r="D35" s="41" t="str">
        <f>Parameters!B12</f>
        <v>11-23/0448r1</v>
      </c>
      <c r="E35" s="25" t="s">
        <v>4</v>
      </c>
      <c r="F35" s="26">
        <f>H33</f>
        <v>0.67152777777777772</v>
      </c>
      <c r="G35" s="27">
        <v>3</v>
      </c>
      <c r="H35" s="26">
        <f>F35+TIME(0,G35,0)</f>
        <v>0.67361111111111105</v>
      </c>
      <c r="I35" s="28"/>
    </row>
    <row r="36" spans="1:9" ht="136" x14ac:dyDescent="0.2">
      <c r="A36" s="37"/>
      <c r="B36" s="34"/>
      <c r="C36" s="34" t="s">
        <v>78</v>
      </c>
      <c r="D36" s="34"/>
      <c r="E36" s="34"/>
      <c r="F36" s="35"/>
      <c r="G36" s="36"/>
      <c r="H36" s="35"/>
      <c r="I36" s="34"/>
    </row>
    <row r="37" spans="1:9" ht="34" x14ac:dyDescent="0.2">
      <c r="A37" s="38">
        <f>A35+0.01</f>
        <v>2.0199999999999996</v>
      </c>
      <c r="B37" s="25" t="s">
        <v>60</v>
      </c>
      <c r="C37" s="25" t="s">
        <v>80</v>
      </c>
      <c r="D37" s="41" t="str">
        <f>Parameters!$B$13</f>
        <v>11-23/0449</v>
      </c>
      <c r="E37" s="25" t="s">
        <v>4</v>
      </c>
      <c r="F37" s="26">
        <f>H35</f>
        <v>0.67361111111111105</v>
      </c>
      <c r="G37" s="27">
        <v>1</v>
      </c>
      <c r="H37" s="26">
        <f>F37+TIME(0,G37,0)</f>
        <v>0.67430555555555549</v>
      </c>
      <c r="I37" s="28"/>
    </row>
    <row r="38" spans="1:9" ht="16" x14ac:dyDescent="0.2">
      <c r="A38" s="37"/>
      <c r="B38" s="34"/>
      <c r="C38" s="34"/>
      <c r="D38" s="34"/>
      <c r="E38" s="34"/>
      <c r="F38" s="35"/>
      <c r="G38" s="36"/>
      <c r="H38" s="35"/>
      <c r="I38" s="34"/>
    </row>
    <row r="39" spans="1:9" ht="16" x14ac:dyDescent="0.2">
      <c r="A39" s="38">
        <f>A37+0.01</f>
        <v>2.0299999999999994</v>
      </c>
      <c r="B39" s="25"/>
      <c r="C39" s="25"/>
      <c r="D39" s="41"/>
      <c r="E39" s="25"/>
      <c r="F39" s="26">
        <f>H37</f>
        <v>0.67430555555555549</v>
      </c>
      <c r="G39" s="27">
        <v>0</v>
      </c>
      <c r="H39" s="26">
        <f>F39+TIME(0,G39,0)</f>
        <v>0.67430555555555549</v>
      </c>
      <c r="I39" s="28"/>
    </row>
    <row r="40" spans="1:9" ht="16" x14ac:dyDescent="0.2">
      <c r="A40" s="37"/>
      <c r="B40" s="34"/>
      <c r="C40" s="34"/>
      <c r="D40" s="34"/>
      <c r="E40" s="34"/>
      <c r="F40" s="35"/>
      <c r="G40" s="36"/>
      <c r="H40" s="35"/>
      <c r="I40" s="34"/>
    </row>
    <row r="41" spans="1:9" ht="16" x14ac:dyDescent="0.2">
      <c r="A41" s="38">
        <f>A39+0.01</f>
        <v>2.0399999999999991</v>
      </c>
      <c r="B41" s="25"/>
      <c r="C41" s="25"/>
      <c r="D41" s="25"/>
      <c r="E41" s="25"/>
      <c r="F41" s="26">
        <f>H39</f>
        <v>0.67430555555555549</v>
      </c>
      <c r="G41" s="27">
        <v>0</v>
      </c>
      <c r="H41" s="26">
        <f>F41+TIME(0,G41,0)</f>
        <v>0.67430555555555549</v>
      </c>
      <c r="I41" s="28"/>
    </row>
    <row r="42" spans="1:9" ht="16" x14ac:dyDescent="0.2">
      <c r="A42" s="45"/>
      <c r="B42" s="34"/>
      <c r="C42" s="34"/>
      <c r="D42" s="34"/>
      <c r="E42" s="34"/>
      <c r="F42" s="35"/>
      <c r="G42" s="36"/>
      <c r="H42" s="35"/>
      <c r="I42" s="34"/>
    </row>
    <row r="43" spans="1:9" ht="17" x14ac:dyDescent="0.2">
      <c r="A43" s="39">
        <f>A33+1</f>
        <v>3</v>
      </c>
      <c r="B43" s="21"/>
      <c r="C43" s="21" t="s">
        <v>85</v>
      </c>
      <c r="D43" s="21"/>
      <c r="E43" s="21"/>
      <c r="F43" s="22">
        <f>H41</f>
        <v>0.67430555555555549</v>
      </c>
      <c r="G43" s="23">
        <v>0</v>
      </c>
      <c r="H43" s="22">
        <f>F43+TIME(0,G43,0)</f>
        <v>0.67430555555555549</v>
      </c>
      <c r="I43" s="24"/>
    </row>
    <row r="44" spans="1:9" ht="16" x14ac:dyDescent="0.2">
      <c r="A44" s="37"/>
      <c r="B44" s="34"/>
      <c r="C44" s="34"/>
      <c r="D44" s="34"/>
      <c r="E44" s="34"/>
      <c r="F44" s="35"/>
      <c r="G44" s="36"/>
      <c r="H44" s="35"/>
      <c r="I44" s="34"/>
    </row>
    <row r="45" spans="1:9" ht="17" x14ac:dyDescent="0.2">
      <c r="A45" s="38">
        <f>A43+0.01</f>
        <v>3.01</v>
      </c>
      <c r="B45" s="25" t="s">
        <v>81</v>
      </c>
      <c r="C45" s="25" t="s">
        <v>83</v>
      </c>
      <c r="D45" s="41" t="str">
        <f>Parameters!$B$13</f>
        <v>11-23/0449</v>
      </c>
      <c r="E45" s="25" t="s">
        <v>61</v>
      </c>
      <c r="F45" s="26">
        <f>H43</f>
        <v>0.67430555555555549</v>
      </c>
      <c r="G45" s="27">
        <v>2</v>
      </c>
      <c r="H45" s="26">
        <f>F45+TIME(0,G45,0)</f>
        <v>0.67569444444444438</v>
      </c>
      <c r="I45" s="28"/>
    </row>
    <row r="46" spans="1:9" ht="16" x14ac:dyDescent="0.2">
      <c r="A46" s="37"/>
      <c r="B46" s="34"/>
      <c r="C46" s="34"/>
      <c r="D46" s="34"/>
      <c r="E46" s="34"/>
      <c r="F46" s="35"/>
      <c r="G46" s="36"/>
      <c r="H46" s="35"/>
      <c r="I46" s="34"/>
    </row>
    <row r="47" spans="1:9" ht="17" x14ac:dyDescent="0.2">
      <c r="A47" s="38">
        <f>A45+0.01</f>
        <v>3.0199999999999996</v>
      </c>
      <c r="B47" s="25" t="s">
        <v>62</v>
      </c>
      <c r="C47" s="25" t="s">
        <v>84</v>
      </c>
      <c r="D47" s="41" t="str">
        <f>Parameters!$B$13</f>
        <v>11-23/0449</v>
      </c>
      <c r="E47" s="25" t="s">
        <v>4</v>
      </c>
      <c r="F47" s="26">
        <f>H45</f>
        <v>0.67569444444444438</v>
      </c>
      <c r="G47" s="27">
        <v>5</v>
      </c>
      <c r="H47" s="26">
        <f>F47+TIME(0,G47,0)</f>
        <v>0.67916666666666659</v>
      </c>
      <c r="I47" s="28"/>
    </row>
    <row r="48" spans="1:9" ht="16" x14ac:dyDescent="0.2">
      <c r="A48" s="45"/>
      <c r="B48" s="34"/>
      <c r="C48" s="34"/>
      <c r="D48" s="34"/>
      <c r="E48" s="34"/>
      <c r="F48" s="35"/>
      <c r="G48" s="36"/>
      <c r="H48" s="35"/>
      <c r="I48" s="34"/>
    </row>
    <row r="49" spans="1:9" ht="17" x14ac:dyDescent="0.2">
      <c r="A49" s="39">
        <f>A39+1</f>
        <v>3.0299999999999994</v>
      </c>
      <c r="B49" s="21"/>
      <c r="C49" s="21" t="s">
        <v>94</v>
      </c>
      <c r="D49" s="21"/>
      <c r="E49" s="21"/>
      <c r="F49" s="22">
        <f>H47</f>
        <v>0.67916666666666659</v>
      </c>
      <c r="G49" s="23">
        <v>0</v>
      </c>
      <c r="H49" s="22">
        <f>F49+TIME(0,G49,0)</f>
        <v>0.67916666666666659</v>
      </c>
      <c r="I49" s="24"/>
    </row>
    <row r="50" spans="1:9" ht="16" x14ac:dyDescent="0.2">
      <c r="A50" s="37"/>
      <c r="B50" s="34"/>
      <c r="C50" s="34"/>
      <c r="D50" s="34"/>
      <c r="E50" s="34"/>
      <c r="F50" s="35"/>
      <c r="G50" s="36"/>
      <c r="H50" s="35"/>
      <c r="I50" s="34"/>
    </row>
    <row r="51" spans="1:9" ht="17" x14ac:dyDescent="0.2">
      <c r="A51" s="38">
        <f>A49+0.01</f>
        <v>3.0399999999999991</v>
      </c>
      <c r="B51" s="25" t="s">
        <v>81</v>
      </c>
      <c r="C51" s="25" t="s">
        <v>95</v>
      </c>
      <c r="D51" s="41" t="str">
        <f>Parameters!$B$13</f>
        <v>11-23/0449</v>
      </c>
      <c r="E51" s="25" t="s">
        <v>61</v>
      </c>
      <c r="F51" s="26">
        <f>H49</f>
        <v>0.67916666666666659</v>
      </c>
      <c r="G51" s="27">
        <v>5</v>
      </c>
      <c r="H51" s="26">
        <f>F51+TIME(0,G51,0)</f>
        <v>0.6826388888888888</v>
      </c>
      <c r="I51" s="28"/>
    </row>
    <row r="52" spans="1:9" ht="16" x14ac:dyDescent="0.2">
      <c r="A52" s="37"/>
      <c r="B52" s="34"/>
      <c r="C52" s="34"/>
      <c r="D52" s="34"/>
      <c r="E52" s="34"/>
      <c r="F52" s="35"/>
      <c r="G52" s="36"/>
      <c r="H52" s="35"/>
      <c r="I52" s="34"/>
    </row>
    <row r="53" spans="1:9" ht="17" x14ac:dyDescent="0.2">
      <c r="A53" s="38">
        <f>A51+0.01</f>
        <v>3.0499999999999989</v>
      </c>
      <c r="B53" s="25" t="s">
        <v>81</v>
      </c>
      <c r="C53" s="25" t="s">
        <v>96</v>
      </c>
      <c r="D53" s="41" t="str">
        <f>Parameters!$B$13</f>
        <v>11-23/0449</v>
      </c>
      <c r="E53" s="25" t="s">
        <v>4</v>
      </c>
      <c r="F53" s="26">
        <f>H51</f>
        <v>0.6826388888888888</v>
      </c>
      <c r="G53" s="27">
        <v>10</v>
      </c>
      <c r="H53" s="26">
        <f>F53+TIME(0,G53,0)</f>
        <v>0.68958333333333321</v>
      </c>
      <c r="I53" s="28"/>
    </row>
    <row r="54" spans="1:9" ht="16" x14ac:dyDescent="0.2">
      <c r="A54" s="45"/>
      <c r="B54" s="34"/>
      <c r="C54" s="34"/>
      <c r="D54" s="34"/>
      <c r="E54" s="34"/>
      <c r="F54" s="35"/>
      <c r="G54" s="36"/>
      <c r="H54" s="35"/>
      <c r="I54" s="34"/>
    </row>
    <row r="55" spans="1:9" ht="34" x14ac:dyDescent="0.2">
      <c r="A55" s="39">
        <f>1+A43</f>
        <v>4</v>
      </c>
      <c r="B55" s="21"/>
      <c r="C55" s="21" t="s">
        <v>100</v>
      </c>
      <c r="D55" s="21"/>
      <c r="E55" s="21"/>
      <c r="F55" s="22">
        <f>H53</f>
        <v>0.68958333333333321</v>
      </c>
      <c r="G55" s="23">
        <v>0</v>
      </c>
      <c r="H55" s="22">
        <f>F55+TIME(0,G55,0)</f>
        <v>0.68958333333333321</v>
      </c>
      <c r="I55" s="24"/>
    </row>
    <row r="56" spans="1:9" ht="16" x14ac:dyDescent="0.2">
      <c r="A56" s="37"/>
      <c r="B56" s="34"/>
      <c r="C56" s="34"/>
      <c r="D56" s="34"/>
      <c r="E56" s="34"/>
      <c r="F56" s="35"/>
      <c r="G56" s="36"/>
      <c r="H56" s="35"/>
      <c r="I56" s="34"/>
    </row>
    <row r="57" spans="1:9" ht="16" x14ac:dyDescent="0.2">
      <c r="A57" s="38">
        <f>A55+0.01</f>
        <v>4.01</v>
      </c>
      <c r="B57" s="25"/>
      <c r="C57" s="25"/>
      <c r="D57" s="41"/>
      <c r="E57" s="25"/>
      <c r="F57" s="26">
        <f>H55</f>
        <v>0.68958333333333321</v>
      </c>
      <c r="G57" s="27">
        <v>0</v>
      </c>
      <c r="H57" s="26">
        <f>F57+TIME(0,G57,0)</f>
        <v>0.68958333333333321</v>
      </c>
      <c r="I57" s="47"/>
    </row>
    <row r="58" spans="1:9" ht="16" x14ac:dyDescent="0.2">
      <c r="A58" s="37"/>
      <c r="B58" s="34"/>
      <c r="C58" s="34"/>
      <c r="D58" s="34"/>
      <c r="E58" s="34"/>
      <c r="F58" s="35"/>
      <c r="G58" s="36"/>
      <c r="H58" s="35"/>
      <c r="I58" s="34"/>
    </row>
    <row r="59" spans="1:9" ht="16" x14ac:dyDescent="0.2">
      <c r="A59" s="38">
        <f>A57+0.01</f>
        <v>4.0199999999999996</v>
      </c>
      <c r="B59" s="25"/>
      <c r="C59" s="25"/>
      <c r="D59" s="40"/>
      <c r="E59" s="25"/>
      <c r="F59" s="26">
        <f>H57</f>
        <v>0.68958333333333321</v>
      </c>
      <c r="G59" s="27"/>
      <c r="H59" s="26">
        <f>F59+TIME(0,G59,0)</f>
        <v>0.68958333333333321</v>
      </c>
      <c r="I59" s="47"/>
    </row>
    <row r="60" spans="1:9" ht="16" x14ac:dyDescent="0.2">
      <c r="A60" s="37"/>
      <c r="B60" s="34"/>
      <c r="C60" s="34"/>
      <c r="D60" s="34"/>
      <c r="E60" s="34"/>
      <c r="F60" s="35"/>
      <c r="G60" s="36"/>
      <c r="H60" s="35"/>
      <c r="I60" s="34"/>
    </row>
    <row r="61" spans="1:9" ht="17" x14ac:dyDescent="0.2">
      <c r="A61" s="39">
        <f>1+A55</f>
        <v>5</v>
      </c>
      <c r="B61" s="21"/>
      <c r="C61" s="21" t="s">
        <v>86</v>
      </c>
      <c r="D61" s="21"/>
      <c r="E61" s="21" t="s">
        <v>4</v>
      </c>
      <c r="F61" s="22">
        <f>H59</f>
        <v>0.68958333333333321</v>
      </c>
      <c r="G61" s="23">
        <v>0</v>
      </c>
      <c r="H61" s="22">
        <f>F61+TIME(0,G61,0)</f>
        <v>0.68958333333333321</v>
      </c>
      <c r="I61" s="24"/>
    </row>
    <row r="62" spans="1:9" ht="16" x14ac:dyDescent="0.2">
      <c r="A62" s="37"/>
      <c r="B62" s="34"/>
      <c r="C62" s="34"/>
      <c r="D62" s="34"/>
      <c r="E62" s="34"/>
      <c r="F62" s="35"/>
      <c r="G62" s="36"/>
      <c r="H62" s="35"/>
      <c r="I62" s="34"/>
    </row>
    <row r="63" spans="1:9" ht="34" x14ac:dyDescent="0.2">
      <c r="A63" s="38">
        <f>0.01+A61</f>
        <v>5.01</v>
      </c>
      <c r="B63" s="25" t="s">
        <v>46</v>
      </c>
      <c r="C63" s="25" t="s">
        <v>82</v>
      </c>
      <c r="D63" s="25"/>
      <c r="E63" s="25" t="s">
        <v>4</v>
      </c>
      <c r="F63" s="26">
        <f>H61</f>
        <v>0.68958333333333321</v>
      </c>
      <c r="G63" s="27">
        <v>80</v>
      </c>
      <c r="H63" s="26">
        <f>F63+TIME(0,G63,0)</f>
        <v>0.7451388888888888</v>
      </c>
      <c r="I63" s="28"/>
    </row>
    <row r="64" spans="1:9" ht="16" x14ac:dyDescent="0.2">
      <c r="A64" s="37"/>
      <c r="B64" s="34"/>
      <c r="C64" s="34"/>
      <c r="D64" s="34"/>
      <c r="E64" s="34"/>
      <c r="F64" s="35"/>
      <c r="G64" s="36"/>
      <c r="H64" s="35"/>
      <c r="I64" s="34"/>
    </row>
    <row r="65" spans="1:9" ht="17" x14ac:dyDescent="0.2">
      <c r="A65" s="38">
        <f>A63+0.01</f>
        <v>5.0199999999999996</v>
      </c>
      <c r="B65" s="25"/>
      <c r="C65" s="25"/>
      <c r="D65" s="25"/>
      <c r="E65" s="25" t="s">
        <v>4</v>
      </c>
      <c r="F65" s="26">
        <f>H63</f>
        <v>0.7451388888888888</v>
      </c>
      <c r="G65" s="27">
        <v>0</v>
      </c>
      <c r="H65" s="26">
        <f>F65+TIME(0,G65,0)</f>
        <v>0.7451388888888888</v>
      </c>
      <c r="I65" s="28"/>
    </row>
    <row r="66" spans="1:9" ht="16" x14ac:dyDescent="0.2">
      <c r="A66" s="37"/>
      <c r="B66" s="34"/>
      <c r="C66" s="34"/>
      <c r="D66" s="34"/>
      <c r="E66" s="34"/>
      <c r="F66" s="35"/>
      <c r="G66" s="36"/>
      <c r="H66" s="35"/>
      <c r="I66" s="34"/>
    </row>
    <row r="67" spans="1:9" ht="17" x14ac:dyDescent="0.2">
      <c r="A67" s="38">
        <f>A65+0.01</f>
        <v>5.0299999999999994</v>
      </c>
      <c r="B67" s="25"/>
      <c r="C67" s="25"/>
      <c r="D67" s="25"/>
      <c r="E67" s="25" t="s">
        <v>4</v>
      </c>
      <c r="F67" s="26">
        <f>H65</f>
        <v>0.7451388888888888</v>
      </c>
      <c r="G67" s="27">
        <v>0</v>
      </c>
      <c r="H67" s="26">
        <f>F67+TIME(0,G67,0)</f>
        <v>0.7451388888888888</v>
      </c>
      <c r="I67" s="28"/>
    </row>
    <row r="68" spans="1:9" ht="16" x14ac:dyDescent="0.2">
      <c r="A68" s="45"/>
      <c r="B68" s="34"/>
      <c r="C68" s="34"/>
      <c r="D68" s="34"/>
      <c r="E68" s="34"/>
      <c r="F68" s="35"/>
      <c r="G68" s="36"/>
      <c r="H68" s="35"/>
      <c r="I68" s="34"/>
    </row>
    <row r="69" spans="1:9" ht="17" x14ac:dyDescent="0.2">
      <c r="A69" s="39">
        <f>1+A61</f>
        <v>6</v>
      </c>
      <c r="B69" s="21"/>
      <c r="C69" s="21" t="s">
        <v>47</v>
      </c>
      <c r="D69" s="21"/>
      <c r="E69" s="21" t="s">
        <v>4</v>
      </c>
      <c r="F69" s="22">
        <f>H67</f>
        <v>0.7451388888888888</v>
      </c>
      <c r="G69" s="23">
        <v>0</v>
      </c>
      <c r="H69" s="22">
        <f>F69+TIME(0,G69,0)</f>
        <v>0.7451388888888888</v>
      </c>
      <c r="I69" s="24"/>
    </row>
    <row r="70" spans="1:9" ht="16" x14ac:dyDescent="0.2">
      <c r="A70" s="37"/>
      <c r="B70" s="34"/>
      <c r="C70" s="34"/>
      <c r="D70" s="34"/>
      <c r="E70" s="34"/>
      <c r="F70" s="35"/>
      <c r="G70" s="36"/>
      <c r="H70" s="35"/>
      <c r="I70" s="34"/>
    </row>
    <row r="71" spans="1:9" ht="17" x14ac:dyDescent="0.2">
      <c r="A71" s="38">
        <f>A69+0.01</f>
        <v>6.01</v>
      </c>
      <c r="B71" s="25" t="s">
        <v>46</v>
      </c>
      <c r="C71" s="25" t="s">
        <v>87</v>
      </c>
      <c r="D71" s="41" t="str">
        <f>Parameters!$B$13</f>
        <v>11-23/0449</v>
      </c>
      <c r="E71" s="25" t="s">
        <v>5</v>
      </c>
      <c r="F71" s="26">
        <f>H69</f>
        <v>0.7451388888888888</v>
      </c>
      <c r="G71" s="27">
        <v>5</v>
      </c>
      <c r="H71" s="26">
        <f>F71+TIME(0,G71,0)</f>
        <v>0.74861111111111101</v>
      </c>
      <c r="I71" s="28"/>
    </row>
    <row r="72" spans="1:9" ht="16" x14ac:dyDescent="0.2">
      <c r="A72" s="37"/>
      <c r="B72" s="34"/>
      <c r="C72" s="34"/>
      <c r="D72" s="42"/>
      <c r="E72" s="34"/>
      <c r="F72" s="35"/>
      <c r="G72" s="36"/>
      <c r="H72" s="35"/>
      <c r="I72" s="34"/>
    </row>
    <row r="73" spans="1:9" ht="17" x14ac:dyDescent="0.2">
      <c r="A73" s="38">
        <f>A71+0.01</f>
        <v>6.02</v>
      </c>
      <c r="B73" s="25" t="s">
        <v>45</v>
      </c>
      <c r="C73" s="25" t="s">
        <v>48</v>
      </c>
      <c r="D73" s="41" t="str">
        <f>Parameters!$B$13</f>
        <v>11-23/0449</v>
      </c>
      <c r="E73" s="25" t="s">
        <v>5</v>
      </c>
      <c r="F73" s="26">
        <f>H71</f>
        <v>0.74861111111111101</v>
      </c>
      <c r="G73" s="27">
        <v>0</v>
      </c>
      <c r="H73" s="26">
        <f>F73+TIME(0,G73,0)</f>
        <v>0.74861111111111101</v>
      </c>
      <c r="I73" s="28"/>
    </row>
    <row r="74" spans="1:9" ht="16" x14ac:dyDescent="0.2">
      <c r="A74" s="37"/>
      <c r="B74" s="34"/>
      <c r="C74" s="34"/>
      <c r="D74" s="42"/>
      <c r="E74" s="34"/>
      <c r="F74" s="35"/>
      <c r="G74" s="36"/>
      <c r="H74" s="35"/>
      <c r="I74" s="34"/>
    </row>
    <row r="75" spans="1:9" ht="17" x14ac:dyDescent="0.2">
      <c r="A75" s="38">
        <f>A73+0.01</f>
        <v>6.0299999999999994</v>
      </c>
      <c r="B75" s="25"/>
      <c r="C75" s="25"/>
      <c r="D75" s="41"/>
      <c r="E75" s="25" t="s">
        <v>5</v>
      </c>
      <c r="F75" s="26">
        <f>H73</f>
        <v>0.74861111111111101</v>
      </c>
      <c r="G75" s="27">
        <v>0</v>
      </c>
      <c r="H75" s="26">
        <f>F75+TIME(0,G75,0)</f>
        <v>0.74861111111111101</v>
      </c>
      <c r="I75" s="28"/>
    </row>
    <row r="76" spans="1:9" x14ac:dyDescent="0.15">
      <c r="D76"/>
    </row>
    <row r="77" spans="1:9" ht="17" x14ac:dyDescent="0.2">
      <c r="A77" s="38">
        <f>A75+0.01</f>
        <v>6.0399999999999991</v>
      </c>
      <c r="B77" s="25"/>
      <c r="C77" s="25"/>
      <c r="D77" s="41"/>
      <c r="E77" s="25" t="s">
        <v>5</v>
      </c>
      <c r="F77" s="26">
        <f>H75</f>
        <v>0.74861111111111101</v>
      </c>
      <c r="G77" s="27">
        <v>0</v>
      </c>
      <c r="H77" s="26">
        <f>F77+TIME(0,G77,0)</f>
        <v>0.74861111111111101</v>
      </c>
      <c r="I77" s="28"/>
    </row>
    <row r="79" spans="1:9" ht="17" x14ac:dyDescent="0.2">
      <c r="A79" s="38">
        <f>A77+0.01</f>
        <v>6.0499999999999989</v>
      </c>
      <c r="B79" s="25"/>
      <c r="C79" s="25"/>
      <c r="D79" s="25"/>
      <c r="E79" s="25" t="s">
        <v>5</v>
      </c>
      <c r="F79" s="26">
        <f>H77</f>
        <v>0.74861111111111101</v>
      </c>
      <c r="G79" s="27">
        <v>0</v>
      </c>
      <c r="H79" s="26">
        <f>F79+TIME(0,G79,0)</f>
        <v>0.74861111111111101</v>
      </c>
      <c r="I79" s="28"/>
    </row>
    <row r="81" spans="1:9" ht="17" x14ac:dyDescent="0.2">
      <c r="A81" s="38">
        <f>A79+0.01</f>
        <v>6.0599999999999987</v>
      </c>
      <c r="B81" s="25"/>
      <c r="C81" s="25"/>
      <c r="D81" s="25"/>
      <c r="E81" s="25" t="s">
        <v>5</v>
      </c>
      <c r="F81" s="26">
        <f>H79</f>
        <v>0.74861111111111101</v>
      </c>
      <c r="G81" s="27">
        <v>0</v>
      </c>
      <c r="H81" s="26">
        <f>F81+TIME(0,G81,0)</f>
        <v>0.74861111111111101</v>
      </c>
      <c r="I81" s="28"/>
    </row>
    <row r="83" spans="1:9" ht="17" x14ac:dyDescent="0.2">
      <c r="A83" s="39">
        <f>1+A69</f>
        <v>7</v>
      </c>
      <c r="B83" s="21"/>
      <c r="C83" s="21" t="s">
        <v>49</v>
      </c>
      <c r="D83" s="21"/>
      <c r="E83" s="21" t="s">
        <v>4</v>
      </c>
      <c r="F83" s="22">
        <f>H81</f>
        <v>0.74861111111111101</v>
      </c>
      <c r="G83" s="23">
        <v>0</v>
      </c>
      <c r="H83" s="22">
        <f>F83+TIME(0,G83,0)</f>
        <v>0.74861111111111101</v>
      </c>
      <c r="I83" s="24"/>
    </row>
    <row r="84" spans="1:9" ht="16" x14ac:dyDescent="0.2">
      <c r="A84" s="37"/>
      <c r="B84" s="34"/>
      <c r="C84" s="34"/>
      <c r="D84" s="34"/>
      <c r="E84" s="34"/>
      <c r="F84" s="35"/>
      <c r="G84" s="36"/>
      <c r="H84" s="35"/>
      <c r="I84" s="34"/>
    </row>
    <row r="85" spans="1:9" ht="17" x14ac:dyDescent="0.2">
      <c r="A85" s="38">
        <f>A83+0.01</f>
        <v>7.01</v>
      </c>
      <c r="B85" s="25"/>
      <c r="C85" s="25"/>
      <c r="D85" s="40"/>
      <c r="E85" s="25" t="s">
        <v>5</v>
      </c>
      <c r="F85" s="26">
        <f>H83</f>
        <v>0.74861111111111101</v>
      </c>
      <c r="G85" s="27">
        <v>0</v>
      </c>
      <c r="H85" s="26">
        <f>F85+TIME(0,G85,0)</f>
        <v>0.74861111111111101</v>
      </c>
      <c r="I85" s="28"/>
    </row>
    <row r="86" spans="1:9" ht="16" x14ac:dyDescent="0.2">
      <c r="C86" s="34"/>
    </row>
    <row r="87" spans="1:9" ht="17" x14ac:dyDescent="0.2">
      <c r="A87" s="38">
        <f>A85+0.01</f>
        <v>7.02</v>
      </c>
      <c r="B87" s="25"/>
      <c r="C87" s="25"/>
      <c r="D87" s="25"/>
      <c r="E87" s="25" t="s">
        <v>5</v>
      </c>
      <c r="F87" s="26">
        <f>H85</f>
        <v>0.74861111111111101</v>
      </c>
      <c r="G87" s="27">
        <v>0</v>
      </c>
      <c r="H87" s="26">
        <f>F87+TIME(0,G87,0)</f>
        <v>0.74861111111111101</v>
      </c>
      <c r="I87" s="28"/>
    </row>
    <row r="89" spans="1:9" ht="17" x14ac:dyDescent="0.2">
      <c r="A89" s="39">
        <f>1+A83</f>
        <v>8</v>
      </c>
      <c r="B89" s="21"/>
      <c r="C89" s="21" t="s">
        <v>50</v>
      </c>
      <c r="D89" s="21"/>
      <c r="E89" s="21" t="s">
        <v>4</v>
      </c>
      <c r="F89" s="22">
        <f>H87</f>
        <v>0.74861111111111101</v>
      </c>
      <c r="G89" s="23">
        <v>0</v>
      </c>
      <c r="H89" s="22">
        <f>F89+TIME(0,G89,0)</f>
        <v>0.74861111111111101</v>
      </c>
      <c r="I89" s="24"/>
    </row>
    <row r="90" spans="1:9" ht="16" x14ac:dyDescent="0.2">
      <c r="A90" s="37"/>
      <c r="B90" s="34"/>
      <c r="C90" s="34"/>
      <c r="D90" s="34"/>
      <c r="E90" s="34"/>
      <c r="F90" s="35"/>
      <c r="G90" s="36"/>
      <c r="H90" s="35"/>
      <c r="I90" s="34"/>
    </row>
    <row r="91" spans="1:9" ht="17" x14ac:dyDescent="0.2">
      <c r="A91" s="38">
        <f>A89+0.01</f>
        <v>8.01</v>
      </c>
      <c r="B91" s="25"/>
      <c r="C91" s="25"/>
      <c r="D91" s="40"/>
      <c r="E91" s="25" t="s">
        <v>5</v>
      </c>
      <c r="F91" s="26">
        <f>H89</f>
        <v>0.74861111111111101</v>
      </c>
      <c r="G91" s="27">
        <v>0</v>
      </c>
      <c r="H91" s="26">
        <f>F91+TIME(0,G91,0)</f>
        <v>0.74861111111111101</v>
      </c>
      <c r="I91" s="28"/>
    </row>
    <row r="92" spans="1:9" ht="16" x14ac:dyDescent="0.2">
      <c r="C92" s="34"/>
    </row>
    <row r="93" spans="1:9" ht="17" x14ac:dyDescent="0.2">
      <c r="A93" s="38">
        <f>A91+0.01</f>
        <v>8.02</v>
      </c>
      <c r="B93" s="25"/>
      <c r="C93" s="25"/>
      <c r="D93" s="25"/>
      <c r="E93" s="25" t="s">
        <v>5</v>
      </c>
      <c r="F93" s="26">
        <f>H91</f>
        <v>0.74861111111111101</v>
      </c>
      <c r="G93" s="27">
        <v>0</v>
      </c>
      <c r="H93" s="26">
        <f>F93+TIME(0,G93,0)</f>
        <v>0.74861111111111101</v>
      </c>
      <c r="I93" s="28"/>
    </row>
    <row r="95" spans="1:9" ht="17" x14ac:dyDescent="0.2">
      <c r="A95" s="39">
        <f>1+A89</f>
        <v>9</v>
      </c>
      <c r="B95" s="21"/>
      <c r="C95" s="21" t="s">
        <v>51</v>
      </c>
      <c r="D95" s="21"/>
      <c r="E95" s="21" t="s">
        <v>4</v>
      </c>
      <c r="F95" s="22">
        <f>H93</f>
        <v>0.74861111111111101</v>
      </c>
      <c r="G95" s="23">
        <v>0</v>
      </c>
      <c r="H95" s="22">
        <f>F95+TIME(0,G95,0)</f>
        <v>0.74861111111111101</v>
      </c>
      <c r="I95" s="24"/>
    </row>
    <row r="97" spans="1:9" ht="17" x14ac:dyDescent="0.2">
      <c r="A97" s="38">
        <f>A95+0.01</f>
        <v>9.01</v>
      </c>
      <c r="B97" s="25"/>
      <c r="C97" s="25" t="s">
        <v>52</v>
      </c>
      <c r="D97" s="40"/>
      <c r="E97" s="25" t="s">
        <v>5</v>
      </c>
      <c r="F97" s="26">
        <f>H95</f>
        <v>0.74861111111111101</v>
      </c>
      <c r="G97" s="27">
        <v>0</v>
      </c>
      <c r="H97" s="26">
        <f>F97+TIME(0,G97,0)</f>
        <v>0.74861111111111101</v>
      </c>
      <c r="I97" s="28"/>
    </row>
    <row r="98" spans="1:9" ht="14" x14ac:dyDescent="0.15">
      <c r="A98" s="29"/>
      <c r="B98" s="29"/>
      <c r="C98" s="29" t="s">
        <v>18</v>
      </c>
      <c r="D98" s="29"/>
      <c r="E98" s="29"/>
      <c r="F98" s="30"/>
      <c r="G98" s="31">
        <f>(H98-H97) * 24 * 60</f>
        <v>2.0000000000001528</v>
      </c>
      <c r="H98" s="30">
        <v>0.75</v>
      </c>
      <c r="I98" s="29"/>
    </row>
  </sheetData>
  <mergeCells count="12">
    <mergeCell ref="A7:I7"/>
    <mergeCell ref="A17:I17"/>
    <mergeCell ref="A13:I13"/>
    <mergeCell ref="A9:I9"/>
    <mergeCell ref="A8:I8"/>
    <mergeCell ref="A10:I10"/>
    <mergeCell ref="A6:I6"/>
    <mergeCell ref="A2:I2"/>
    <mergeCell ref="A1:I1"/>
    <mergeCell ref="A3:I3"/>
    <mergeCell ref="A4:I4"/>
    <mergeCell ref="A5:I5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13"/>
  <sheetViews>
    <sheetView zoomScale="220" zoomScaleNormal="220" workbookViewId="0">
      <selection activeCell="B12" sqref="B12"/>
    </sheetView>
  </sheetViews>
  <sheetFormatPr baseColWidth="10" defaultColWidth="8.83203125" defaultRowHeight="13" x14ac:dyDescent="0.15"/>
  <cols>
    <col min="1" max="1" width="10" style="50" customWidth="1"/>
    <col min="2" max="2" width="12.1640625" style="50" customWidth="1"/>
    <col min="3" max="3" width="6.33203125" style="50" customWidth="1"/>
    <col min="4" max="4" width="5.6640625" style="50" customWidth="1"/>
    <col min="5" max="5" width="6.1640625" style="50" customWidth="1"/>
    <col min="6" max="6" width="8.5" style="50" customWidth="1"/>
    <col min="7" max="7" width="39.33203125" style="49" customWidth="1"/>
    <col min="8" max="8" width="16.6640625" style="54" customWidth="1"/>
    <col min="9" max="16384" width="8.83203125" style="54"/>
  </cols>
  <sheetData>
    <row r="1" spans="1:8" s="53" customFormat="1" ht="28" customHeight="1" x14ac:dyDescent="0.15">
      <c r="A1" s="76" t="s">
        <v>90</v>
      </c>
      <c r="B1" s="76"/>
      <c r="C1" s="58">
        <f>'Coex SC Agenda'!G63</f>
        <v>80</v>
      </c>
      <c r="D1" s="48"/>
      <c r="E1" s="48"/>
      <c r="F1" s="48"/>
    </row>
    <row r="2" spans="1:8" x14ac:dyDescent="0.15">
      <c r="A2" s="77" t="s">
        <v>91</v>
      </c>
      <c r="B2" s="77"/>
      <c r="C2" s="59">
        <f>SUM(B8:B52)</f>
        <v>83</v>
      </c>
    </row>
    <row r="3" spans="1:8" x14ac:dyDescent="0.15">
      <c r="A3" s="77" t="s">
        <v>92</v>
      </c>
      <c r="B3" s="77"/>
      <c r="C3" s="51">
        <f>C1-C2</f>
        <v>-3</v>
      </c>
    </row>
    <row r="4" spans="1:8" x14ac:dyDescent="0.15">
      <c r="A4" s="52"/>
      <c r="B4" s="52"/>
      <c r="C4" s="51"/>
    </row>
    <row r="5" spans="1:8" x14ac:dyDescent="0.15">
      <c r="G5"/>
    </row>
    <row r="6" spans="1:8" ht="28" x14ac:dyDescent="0.15">
      <c r="A6" s="55" t="s">
        <v>54</v>
      </c>
      <c r="B6" s="55" t="s">
        <v>89</v>
      </c>
      <c r="C6" s="55" t="s">
        <v>55</v>
      </c>
      <c r="D6" s="55" t="s">
        <v>56</v>
      </c>
      <c r="E6" s="55" t="s">
        <v>57</v>
      </c>
      <c r="F6" s="55" t="s">
        <v>88</v>
      </c>
      <c r="G6" s="56" t="s">
        <v>58</v>
      </c>
      <c r="H6" s="56" t="s">
        <v>59</v>
      </c>
    </row>
    <row r="7" spans="1:8" x14ac:dyDescent="0.15">
      <c r="A7" s="55"/>
      <c r="B7" s="55"/>
      <c r="C7" s="55"/>
      <c r="D7" s="55"/>
      <c r="E7" s="55"/>
      <c r="F7" s="55"/>
      <c r="G7" s="56"/>
      <c r="H7" s="56"/>
    </row>
    <row r="8" spans="1:8" ht="14" x14ac:dyDescent="0.15">
      <c r="A8" s="50">
        <v>1</v>
      </c>
      <c r="B8" s="50">
        <v>5</v>
      </c>
      <c r="D8" s="52" t="s">
        <v>101</v>
      </c>
      <c r="G8" s="53" t="s">
        <v>103</v>
      </c>
      <c r="H8" s="57" t="s">
        <v>93</v>
      </c>
    </row>
    <row r="9" spans="1:8" ht="28" x14ac:dyDescent="0.15">
      <c r="A9" s="50">
        <v>2</v>
      </c>
      <c r="B9" s="50">
        <v>10</v>
      </c>
      <c r="D9" s="52" t="s">
        <v>101</v>
      </c>
      <c r="G9" s="53" t="s">
        <v>110</v>
      </c>
      <c r="H9" s="57" t="s">
        <v>102</v>
      </c>
    </row>
    <row r="10" spans="1:8" x14ac:dyDescent="0.15">
      <c r="A10" s="50">
        <v>3</v>
      </c>
      <c r="B10" s="50">
        <v>20</v>
      </c>
      <c r="C10" s="52">
        <v>2023</v>
      </c>
      <c r="D10" s="52">
        <v>240</v>
      </c>
      <c r="E10" s="52">
        <v>0</v>
      </c>
      <c r="F10" s="52" t="s">
        <v>97</v>
      </c>
      <c r="G10" s="13" t="s">
        <v>98</v>
      </c>
      <c r="H10" s="13" t="s">
        <v>99</v>
      </c>
    </row>
    <row r="11" spans="1:8" x14ac:dyDescent="0.15">
      <c r="A11" s="50">
        <v>10</v>
      </c>
      <c r="B11" s="50">
        <v>30</v>
      </c>
      <c r="C11" s="61">
        <v>2023</v>
      </c>
      <c r="D11" s="61">
        <v>453</v>
      </c>
      <c r="E11" s="61">
        <v>0</v>
      </c>
      <c r="F11" s="61" t="s">
        <v>97</v>
      </c>
      <c r="G11" s="60" t="s">
        <v>109</v>
      </c>
      <c r="H11" s="60" t="s">
        <v>107</v>
      </c>
    </row>
    <row r="12" spans="1:8" x14ac:dyDescent="0.15">
      <c r="A12" s="50">
        <v>11</v>
      </c>
      <c r="B12" s="50">
        <v>10</v>
      </c>
      <c r="C12" s="61">
        <v>2023</v>
      </c>
      <c r="D12" s="61">
        <v>454</v>
      </c>
      <c r="E12" s="61">
        <v>0</v>
      </c>
      <c r="F12" s="61" t="s">
        <v>97</v>
      </c>
      <c r="G12" s="60" t="s">
        <v>108</v>
      </c>
      <c r="H12" s="60" t="s">
        <v>107</v>
      </c>
    </row>
    <row r="13" spans="1:8" x14ac:dyDescent="0.15">
      <c r="A13" s="50">
        <v>12</v>
      </c>
      <c r="B13" s="50">
        <v>8</v>
      </c>
      <c r="C13" s="61">
        <v>2023</v>
      </c>
      <c r="D13" s="61">
        <v>455</v>
      </c>
      <c r="E13" s="61">
        <v>0</v>
      </c>
      <c r="F13" s="61" t="s">
        <v>97</v>
      </c>
      <c r="G13" s="60" t="s">
        <v>106</v>
      </c>
      <c r="H13" s="60" t="s">
        <v>107</v>
      </c>
    </row>
  </sheetData>
  <sortState xmlns:xlrd2="http://schemas.microsoft.com/office/spreadsheetml/2017/richdata2" ref="A8:H14">
    <sortCondition ref="A8:A14"/>
  </sortState>
  <mergeCells count="3">
    <mergeCell ref="A1:B1"/>
    <mergeCell ref="A2:B2"/>
    <mergeCell ref="A3:B3"/>
  </mergeCells>
  <phoneticPr fontId="0" type="noConversion"/>
  <conditionalFormatting sqref="C3">
    <cfRule type="colorScale" priority="1">
      <colorScale>
        <cfvo type="num" val="0"/>
        <cfvo type="max"/>
        <color rgb="FFFF0000"/>
        <color theme="9" tint="0.59999389629810485"/>
      </colorScale>
    </cfRule>
    <cfRule type="colorScale" priority="2">
      <colorScale>
        <cfvo type="num" val="0"/>
        <cfvo type="max"/>
        <color rgb="FFFF7128"/>
        <color rgb="FFFFEF9C"/>
      </colorScale>
    </cfRule>
  </conditionalFormatting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3" t="s">
        <v>35</v>
      </c>
      <c r="B1" s="13" t="s">
        <v>69</v>
      </c>
    </row>
    <row r="2" spans="1:2" x14ac:dyDescent="0.15">
      <c r="A2" s="13" t="s">
        <v>36</v>
      </c>
      <c r="B2" s="13" t="s">
        <v>66</v>
      </c>
    </row>
    <row r="3" spans="1:2" ht="14" thickBot="1" x14ac:dyDescent="0.2">
      <c r="A3" s="13" t="s">
        <v>37</v>
      </c>
      <c r="B3" s="13" t="s">
        <v>67</v>
      </c>
    </row>
    <row r="4" spans="1:2" x14ac:dyDescent="0.15">
      <c r="A4" t="s">
        <v>38</v>
      </c>
      <c r="B4" s="14">
        <v>44997</v>
      </c>
    </row>
    <row r="5" spans="1:2" x14ac:dyDescent="0.15">
      <c r="A5" s="13" t="s">
        <v>39</v>
      </c>
      <c r="B5" s="15">
        <f>B4+1</f>
        <v>44998</v>
      </c>
    </row>
    <row r="6" spans="1:2" ht="14" thickBot="1" x14ac:dyDescent="0.2">
      <c r="A6" t="s">
        <v>40</v>
      </c>
      <c r="B6" s="16">
        <v>6</v>
      </c>
    </row>
    <row r="7" spans="1:2" x14ac:dyDescent="0.15">
      <c r="A7" t="s">
        <v>41</v>
      </c>
      <c r="B7" s="14">
        <f>B4+B6-1</f>
        <v>45002</v>
      </c>
    </row>
    <row r="8" spans="1:2" x14ac:dyDescent="0.15">
      <c r="A8" s="20" t="s">
        <v>42</v>
      </c>
      <c r="B8" s="20">
        <v>2</v>
      </c>
    </row>
    <row r="9" spans="1:2" ht="16" x14ac:dyDescent="0.2">
      <c r="A9" s="20" t="s">
        <v>43</v>
      </c>
      <c r="B9" s="6" t="s">
        <v>112</v>
      </c>
    </row>
    <row r="12" spans="1:2" x14ac:dyDescent="0.15">
      <c r="A12" s="13" t="s">
        <v>79</v>
      </c>
      <c r="B12" s="13" t="s">
        <v>104</v>
      </c>
    </row>
    <row r="13" spans="1:2" x14ac:dyDescent="0.15">
      <c r="A13" t="s">
        <v>8</v>
      </c>
      <c r="B13" s="13" t="s">
        <v>105</v>
      </c>
    </row>
    <row r="15" spans="1:2" x14ac:dyDescent="0.15">
      <c r="A15" t="s">
        <v>0</v>
      </c>
      <c r="B15" s="13"/>
    </row>
    <row r="16" spans="1:2" x14ac:dyDescent="0.15">
      <c r="A16" t="s">
        <v>1</v>
      </c>
      <c r="B16" s="13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Coex SC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2023-03-16T21:33:53Z</dcterms:modified>
  <cp:category/>
</cp:coreProperties>
</file>