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ate1904="1" codeName="ThisWorkbook"/>
  <mc:AlternateContent xmlns:mc="http://schemas.openxmlformats.org/markup-compatibility/2006">
    <mc:Choice Requires="x15">
      <x15ac:absPath xmlns:x15ac="http://schemas.microsoft.com/office/spreadsheetml/2010/11/ac" url="C:\Users\stanledo\Documents\IEEE_802_11_January_2023\Plenary\"/>
    </mc:Choice>
  </mc:AlternateContent>
  <xr:revisionPtr revIDLastSave="0" documentId="13_ncr:1_{2F5D569A-626A-4A92-984C-E97C214676F2}" xr6:coauthVersionLast="47" xr6:coauthVersionMax="47" xr10:uidLastSave="{00000000-0000-0000-0000-000000000000}"/>
  <bookViews>
    <workbookView xWindow="612" yWindow="624" windowWidth="22428" windowHeight="10692"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889" l="1"/>
  <c r="E5" i="889" l="1"/>
  <c r="D36" i="889"/>
  <c r="D38" i="889" s="1"/>
  <c r="E35" i="889"/>
  <c r="D35" i="889"/>
  <c r="AJ18" i="889"/>
  <c r="AJ17" i="889"/>
  <c r="AJ16" i="889"/>
  <c r="AJ15" i="889"/>
  <c r="AJ14" i="889"/>
  <c r="AJ13" i="889"/>
  <c r="AJ12" i="889"/>
  <c r="AJ11" i="889"/>
  <c r="AJ10" i="889"/>
  <c r="AJ9" i="889"/>
  <c r="AJ8" i="889"/>
  <c r="AJ7" i="889"/>
  <c r="AJ6" i="889"/>
  <c r="D6" i="889"/>
  <c r="B6" i="889" s="1"/>
  <c r="AJ5" i="889"/>
  <c r="C5" i="889"/>
  <c r="A5" i="889"/>
  <c r="M2" i="889"/>
  <c r="S2" i="889" s="1"/>
  <c r="Y2" i="889" s="1"/>
  <c r="AE2" i="889" s="1"/>
  <c r="C6" i="889" l="1"/>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E17" i="889" s="1"/>
  <c r="B16" i="889"/>
  <c r="E16" i="889"/>
  <c r="A16" i="889"/>
  <c r="C17" i="889" l="1"/>
  <c r="D18" i="889"/>
  <c r="E18" i="889" s="1"/>
  <c r="B17" i="889"/>
  <c r="A17" i="889"/>
  <c r="D19" i="889" l="1"/>
  <c r="E19" i="889" s="1"/>
  <c r="A18" i="889"/>
  <c r="C18" i="889"/>
  <c r="B18" i="889"/>
  <c r="A19" i="889" l="1"/>
  <c r="C19" i="889"/>
  <c r="B19" i="889"/>
  <c r="D20" i="889"/>
  <c r="E20" i="889" s="1"/>
  <c r="B20" i="889" l="1"/>
  <c r="D21" i="889"/>
  <c r="A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F16" i="881"/>
  <c r="B7" i="20" l="1"/>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0" i="880" l="1"/>
  <c r="H130" i="880" s="1"/>
  <c r="F131" i="880" s="1"/>
  <c r="H131" i="880" s="1"/>
  <c r="F134" i="880" s="1"/>
  <c r="H134" i="880" s="1"/>
  <c r="G139"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List>
</comments>
</file>

<file path=xl/sharedStrings.xml><?xml version="1.0" encoding="utf-8"?>
<sst xmlns="http://schemas.openxmlformats.org/spreadsheetml/2006/main" count="1414" uniqueCount="598">
  <si>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</si>
  <si>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</si>
  <si>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</si>
  <si>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</si>
  <si>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</si>
  <si>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</si>
  <si>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</si>
  <si>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</si>
  <si>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</si>
  <si>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</si>
  <si>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</si>
  <si>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</si>
  <si>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</si>
  <si>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</si>
  <si>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</si>
  <si>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</si>
  <si>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</si>
  <si>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</si>
  <si>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</si>
  <si>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</si>
  <si>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</si>
  <si>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</si>
  <si>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</si>
  <si>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</si>
  <si>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</si>
  <si>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</si>
  <si>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</si>
  <si>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</si>
  <si>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</si>
  <si>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</si>
  <si>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</si>
  <si>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</si>
  <si>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</si>
  <si>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</si>
  <si>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</si>
  <si>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</si>
  <si>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</si>
  <si>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</si>
  <si>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</si>
  <si>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</si>
  <si>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</si>
  <si>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</si>
  <si>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</si>
  <si>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</si>
  <si>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</si>
  <si>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</si>
  <si>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</si>
  <si>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</si>
  <si>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</si>
  <si>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</si>
  <si>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</si>
  <si>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</si>
  <si>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</si>
  <si>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</si>
  <si>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</si>
  <si>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</si>
  <si>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</si>
  <si>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</si>
  <si>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</si>
  <si>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</si>
  <si>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</si>
  <si>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</si>
  <si>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</si>
  <si>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</si>
  <si>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</si>
  <si>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</si>
  <si>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</si>
  <si>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</si>
  <si>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</si>
  <si>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</si>
  <si>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</si>
  <si>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</si>
  <si>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</si>
  <si>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</si>
  <si>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</si>
  <si>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</si>
  <si>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</si>
  <si>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</si>
  <si>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</si>
  <si>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</si>
  <si>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</si>
  <si>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</si>
  <si>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</si>
  <si>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</si>
  <si>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</si>
  <si>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</si>
  <si>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</si>
  <si>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</si>
  <si>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</si>
  <si>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</si>
  <si>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</si>
  <si>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</si>
  <si>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</si>
  <si>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</si>
  <si>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</si>
  <si>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</si>
  <si>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</si>
  <si>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</si>
  <si>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</si>
  <si>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</si>
  <si>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</si>
  <si>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</si>
  <si>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</si>
  <si>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</si>
  <si>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</si>
  <si>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</si>
  <si>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</si>
  <si>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</si>
  <si>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</si>
  <si>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</si>
  <si>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</si>
  <si>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</si>
  <si>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</si>
  <si>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</si>
  <si>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</si>
  <si>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</si>
  <si>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</si>
  <si>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</si>
  <si>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</si>
  <si>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</si>
  <si>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</si>
  <si>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</si>
  <si>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</si>
  <si>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</si>
  <si>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</si>
  <si>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</si>
  <si>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</si>
  <si>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</si>
  <si>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</si>
  <si>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</si>
  <si>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</si>
  <si>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</si>
  <si>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</si>
  <si>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</si>
  <si>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</si>
  <si>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</si>
  <si>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</si>
  <si>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</si>
  <si>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</si>
  <si>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</si>
  <si>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</si>
  <si>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</si>
  <si>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</si>
  <si>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</si>
  <si>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</si>
  <si>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</si>
  <si>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</si>
  <si>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</si>
  <si>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</si>
  <si>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</si>
  <si>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</si>
  <si>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</si>
  <si>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</si>
  <si>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</si>
  <si>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</si>
  <si>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</si>
  <si>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</si>
  <si>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</si>
  <si>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</si>
  <si>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</si>
  <si>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</si>
  <si>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</si>
  <si>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</si>
  <si>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</si>
  <si>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</si>
  <si>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</si>
  <si>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</si>
  <si>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</si>
  <si>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</si>
  <si>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</si>
  <si>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</si>
  <si>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</si>
  <si>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</si>
  <si>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</si>
  <si>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</si>
  <si>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</si>
  <si>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</si>
  <si>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</si>
  <si>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</si>
  <si>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</si>
  <si>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</si>
  <si>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</si>
  <si>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</si>
  <si>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</si>
  <si>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</si>
  <si>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</si>
  <si>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</si>
  <si>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</si>
  <si>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</si>
  <si>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</si>
  <si>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</si>
  <si>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</si>
  <si>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</si>
  <si>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</si>
  <si>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</si>
  <si>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</si>
  <si>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</si>
  <si>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</si>
  <si>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</si>
  <si>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</si>
  <si>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</si>
  <si>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</si>
  <si>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</si>
  <si>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</si>
  <si>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</si>
  <si>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</si>
  <si>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</si>
  <si>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</si>
  <si>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</si>
  <si>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</si>
  <si>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</si>
  <si>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</si>
  <si>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</si>
  <si>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</si>
  <si>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</si>
  <si>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</si>
  <si>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</si>
  <si>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</si>
  <si>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</si>
  <si>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</si>
  <si>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</si>
  <si>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</si>
  <si>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</si>
  <si>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</si>
  <si>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</si>
  <si>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</si>
  <si>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</si>
  <si>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</si>
  <si>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</si>
  <si>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</si>
  <si>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</si>
  <si>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</si>
  <si>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</si>
  <si>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</si>
  <si>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</si>
  <si>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</si>
  <si>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</si>
  <si>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</si>
  <si>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</si>
  <si>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</si>
  <si>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</si>
  <si>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</si>
  <si>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</si>
  <si>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</si>
  <si>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</si>
  <si>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</si>
  <si>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</si>
  <si>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</si>
  <si>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</si>
  <si>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</si>
  <si>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</si>
  <si>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</si>
  <si>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</si>
  <si>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</si>
  <si>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</si>
  <si>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</si>
  <si>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</si>
  <si>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</si>
  <si>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</si>
  <si>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</si>
  <si>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</si>
  <si>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</si>
  <si>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</si>
  <si>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</si>
  <si>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</si>
  <si>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</si>
  <si>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</si>
  <si>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</si>
  <si>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</si>
  <si>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</si>
  <si>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</si>
  <si>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</si>
  <si>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</si>
  <si>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</si>
  <si>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</si>
  <si>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</si>
  <si>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</si>
  <si>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</si>
  <si>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</si>
  <si>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</si>
  <si>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</si>
  <si>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</si>
  <si>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</si>
  <si>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</si>
  <si>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</si>
  <si>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</si>
  <si>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</si>
  <si>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</si>
  <si>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</si>
  <si>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</si>
  <si>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</si>
  <si>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</si>
  <si>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</si>
  <si>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</si>
  <si>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</si>
  <si>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</si>
  <si>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</si>
  <si>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</si>
  <si>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</si>
  <si>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</si>
  <si>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</si>
  <si>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</si>
  <si>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</si>
  <si>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</si>
  <si>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</si>
  <si>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</si>
  <si>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</si>
  <si>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</si>
  <si>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</si>
  <si>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</si>
  <si>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</si>
  <si>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</si>
  <si>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</si>
  <si>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</si>
  <si>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</si>
  <si>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</si>
  <si>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</si>
  <si>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</si>
  <si>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</si>
  <si>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</si>
  <si>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</si>
  <si>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</si>
  <si>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</si>
  <si>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</si>
  <si>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</si>
  <si>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</si>
  <si>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</si>
  <si>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</si>
  <si>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</si>
  <si>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</si>
  <si>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</si>
  <si>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</si>
  <si>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</si>
  <si>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</si>
  <si>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</si>
  <si>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</si>
  <si>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</si>
  <si>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</si>
  <si>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</si>
  <si>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</si>
  <si>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</si>
  <si>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</si>
  <si>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</si>
  <si>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</si>
  <si>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</si>
  <si>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</si>
  <si>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</si>
  <si>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</si>
  <si>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</si>
  <si>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</si>
  <si>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</si>
  <si>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</si>
  <si>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</si>
  <si>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</si>
  <si>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</si>
  <si>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</si>
  <si>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</si>
  <si>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</si>
  <si>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</si>
  <si>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</si>
  <si>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</si>
  <si>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</si>
  <si>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</si>
  <si>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</si>
  <si>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</si>
  <si>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</si>
  <si>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</si>
  <si>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</si>
  <si>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</si>
  <si>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</si>
  <si>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</si>
  <si>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</si>
  <si>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</si>
  <si>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</si>
  <si>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</si>
  <si>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</si>
  <si>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</si>
  <si>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</si>
  <si>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</si>
  <si>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</si>
  <si>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</si>
  <si>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</si>
  <si>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</si>
  <si>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</si>
  <si>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</si>
  <si>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</si>
  <si>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</si>
  <si>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</si>
  <si>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</si>
  <si>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</si>
  <si>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</si>
  <si>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</si>
  <si>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</si>
  <si>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</si>
  <si>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</si>
  <si>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</si>
  <si>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</si>
  <si>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</si>
  <si>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</si>
  <si>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</si>
  <si>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</si>
  <si>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</si>
  <si>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</si>
  <si>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</si>
  <si>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</si>
  <si>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</si>
  <si>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</si>
  <si>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</si>
  <si>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</si>
  <si>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</si>
  <si>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</si>
  <si>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</si>
  <si>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</si>
  <si>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</si>
  <si>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</si>
  <si>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</si>
  <si>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</si>
  <si>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</si>
  <si>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</si>
  <si>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</si>
  <si>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</si>
  <si>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</si>
  <si>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</si>
  <si>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</si>
  <si>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</si>
  <si>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</si>
  <si>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</si>
  <si>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</si>
  <si>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</si>
  <si>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</si>
  <si>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</si>
  <si>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</si>
  <si>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</si>
  <si>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</si>
  <si>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</si>
  <si>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</si>
  <si>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</si>
  <si>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</si>
  <si>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</si>
  <si>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</si>
  <si>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</si>
  <si>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</si>
  <si>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</si>
  <si>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</si>
  <si>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</si>
  <si>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</si>
  <si>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</si>
  <si>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</si>
  <si>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</si>
  <si>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</si>
  <si>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</si>
  <si>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</si>
  <si>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</si>
  <si>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</si>
  <si>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</si>
  <si>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</si>
  <si>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</si>
  <si>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</si>
  <si>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</si>
  <si>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</si>
  <si>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</si>
  <si>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</si>
  <si>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</si>
  <si>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</si>
  <si>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</si>
  <si>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</si>
  <si>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</si>
  <si>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</si>
  <si>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</si>
  <si>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</si>
  <si>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</si>
  <si>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</si>
  <si>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</si>
  <si>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</si>
  <si>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</si>
  <si>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</si>
  <si>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</si>
  <si>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</si>
  <si>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</si>
  <si>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</si>
  <si>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</si>
  <si>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</si>
  <si>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</si>
  <si>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</si>
  <si>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</si>
  <si>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</si>
  <si>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</si>
  <si>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</si>
  <si>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</si>
  <si>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</si>
  <si>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</si>
  <si>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</si>
  <si>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</si>
  <si>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</si>
  <si>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</si>
  <si>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</si>
  <si>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</si>
  <si>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</si>
  <si>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https://mentor.ieee.org/802.11/dcn/22/11-22-</t>
  </si>
  <si>
    <t>N</t>
  </si>
  <si>
    <t>WG11 Overview materials</t>
  </si>
  <si>
    <t>Time Hawaii</t>
  </si>
  <si>
    <t>UHR</t>
  </si>
  <si>
    <t>SG</t>
  </si>
  <si>
    <t>12:00pm</t>
  </si>
  <si>
    <t>Hard Stop</t>
  </si>
  <si>
    <t>UTC</t>
  </si>
  <si>
    <r>
      <t xml:space="preserve">  </t>
    </r>
    <r>
      <rPr>
        <b/>
        <sz val="18"/>
        <rFont val="Times New Roman"/>
        <family val="1"/>
      </rPr>
      <t>802 Wireless Opening Plenary</t>
    </r>
  </si>
  <si>
    <t xml:space="preserve">  8AM-8:55 AM </t>
  </si>
  <si>
    <t>Selected Laison Report - none</t>
  </si>
  <si>
    <t xml:space="preserve">Future Venues insight </t>
  </si>
  <si>
    <t>Address: 6280 America Center Dr., San Jose, CA 95002, USA</t>
  </si>
  <si>
    <t>Ultra Hugh Reliability Study Group</t>
  </si>
  <si>
    <t>Timeline reminder</t>
  </si>
  <si>
    <t>4.4.4</t>
  </si>
  <si>
    <t>UHR SG - Ultra High Reliabiity</t>
  </si>
  <si>
    <t>Cariou</t>
  </si>
  <si>
    <t xml:space="preserve">      3.4.4</t>
  </si>
  <si>
    <t>UHR SG - Ultra High Reliability</t>
  </si>
  <si>
    <t>2</t>
  </si>
  <si>
    <t>January 2023</t>
  </si>
  <si>
    <t>WG Agenda January 2023</t>
  </si>
  <si>
    <t>IEEE 802.11 WIRELESS LOCAL AREA NETWORKS SESSION #197</t>
  </si>
  <si>
    <t>TGbk</t>
  </si>
  <si>
    <t>2023 January  IEEE 802.11 Working Group Interim Session</t>
  </si>
  <si>
    <t>Week Nov 13</t>
  </si>
  <si>
    <t xml:space="preserve">Week Jan </t>
  </si>
  <si>
    <t>Summer hour</t>
  </si>
  <si>
    <t>Time Bangkok</t>
  </si>
  <si>
    <t xml:space="preserve">Time UTC </t>
  </si>
  <si>
    <r>
      <t xml:space="preserve"> </t>
    </r>
    <r>
      <rPr>
        <b/>
        <sz val="20"/>
        <rFont val="Times New Roman"/>
        <family val="1"/>
      </rPr>
      <t xml:space="preserve"> 802.11 Opening Plenary</t>
    </r>
  </si>
  <si>
    <t>09:00-10:15</t>
  </si>
  <si>
    <t>TGBK</t>
  </si>
  <si>
    <t>Mixed Mode</t>
  </si>
  <si>
    <t>ATTENDANCE MUST BE RECORDED IN IMAT.  CREDIT TOWARDS VOTING RIGHTS FOR THE JANUARY INTERIM SESSION: 75% = 9 MEETINGS ATTENDED</t>
  </si>
  <si>
    <t>WG11 Agenda - Mon 2023-01-16 - 9:00 to 10:10 AM Eastern</t>
  </si>
  <si>
    <t>WG11 Agenda - Wednesday 2023-01-18 - 13:30 to 15:30 Eastern</t>
  </si>
  <si>
    <t>TGbk Chair Confirmation</t>
  </si>
  <si>
    <t xml:space="preserve">      5.2.3</t>
  </si>
  <si>
    <t xml:space="preserve">      5.2.4</t>
  </si>
  <si>
    <t xml:space="preserve">802.15 </t>
  </si>
  <si>
    <t>Awards - 802.11-2020</t>
  </si>
  <si>
    <t>Awards - 802.11ax-2021</t>
  </si>
  <si>
    <t>Awards - 802.11ay-2021</t>
  </si>
  <si>
    <t>Awards - 802.11ba-2021</t>
  </si>
  <si>
    <t>TGbk - 320 MHz Positioning</t>
  </si>
  <si>
    <t>Segev, Sun</t>
  </si>
  <si>
    <t>https://mentor.ieee.org/802.11/dcn/22/11-22-2145</t>
  </si>
  <si>
    <t>https://mentor.ieee.org/802.11/dcn/22/11-22-2136</t>
  </si>
  <si>
    <t>https://mentor.ieee.org/802.11/dcn/22/11-22-2132</t>
  </si>
  <si>
    <t>https://mentor.ieee.org/802.11/dcn/22/11-22-2124</t>
  </si>
  <si>
    <t>https://mentor.ieee.org/802.11/dcn/22/11-22-2137</t>
  </si>
  <si>
    <t>https://mentor.ieee.org/802.11/dcn/22/11-22-2112</t>
  </si>
  <si>
    <t>https://mentor.ieee.org/802.11/dcn/22/11-22-2113</t>
  </si>
  <si>
    <t>https://mentor.ieee.org/802.11/dcn/22/11-22-2140</t>
  </si>
  <si>
    <t>https://mentor.ieee.org/802.11/dcn/22/11-22-2122</t>
  </si>
  <si>
    <t>https://mentor.ieee.org/802.11/dcn/22/11-22-2114</t>
  </si>
  <si>
    <t>https://mentor.ieee.org/802.11/dcn/22/11-22-2117</t>
  </si>
  <si>
    <t>https://mentor.ieee.org/802.11/dcn/22/11-22-2141</t>
  </si>
  <si>
    <t>https://mentor.ieee.org/802.11/dcn/22/11-22-2139</t>
  </si>
  <si>
    <t>https://mentor.ieee.org/802.11/dcn/22/11-22-2056</t>
  </si>
  <si>
    <t>https://mentor.ieee.org/802.11/dcn/22/11-22-1761</t>
  </si>
  <si>
    <t>https://mentor.ieee.org/802-ec/dcn/22/ec-22-0261</t>
  </si>
  <si>
    <t>320 MHz Positioning</t>
  </si>
  <si>
    <t>https://mentor.ieee.org/802.11/dcn/22/11-22-2129</t>
  </si>
  <si>
    <t>https://mentor.ieee.org/802.11/dcn/22/11-22-2040</t>
  </si>
  <si>
    <t>https://mentor.ieee.org/802.11/dcn/22/11-22-2135</t>
  </si>
  <si>
    <t>https://mentor.ieee.org/802.11/dcn/22/11-22-2131</t>
  </si>
  <si>
    <t>https://mentor.ieee.org/802.11/dcn/22/11-22-2120</t>
  </si>
  <si>
    <t>https://mentor.ieee.org/802.11/dcn/22/11-22-2118</t>
  </si>
  <si>
    <t>https://mentor.ieee.org/802.11/dcn/22/11-22-2171</t>
  </si>
  <si>
    <t>https://mentor.ieee.org/802.11/dcn/22/11-22-2166</t>
  </si>
  <si>
    <t>11-22-2143</t>
  </si>
  <si>
    <t>Baltimore and teleconference</t>
  </si>
  <si>
    <t>TGaz, TGbd November minutes</t>
  </si>
  <si>
    <t>https://mentor.ieee.org/802.11/dcn/22/11-22-2189</t>
  </si>
  <si>
    <t>Sunday,
Jan 15, 2023</t>
  </si>
  <si>
    <t>Week Jan 15</t>
  </si>
  <si>
    <t>Jonathan Segev</t>
  </si>
  <si>
    <t>https://mentor.ieee.org/802.11/dcn/22/11-22-2192</t>
  </si>
  <si>
    <t>CAC Agenda - Thursday 2023-01-19 - 19:30 to 21:30 Eastern</t>
  </si>
  <si>
    <t>3</t>
  </si>
  <si>
    <t>January 15-20, 2023</t>
  </si>
  <si>
    <t>Pictures</t>
  </si>
  <si>
    <t>Aboul-Magd</t>
  </si>
  <si>
    <t>Park</t>
  </si>
  <si>
    <t>&amp;TGBH</t>
  </si>
  <si>
    <t>AIML TIG Overview and status</t>
  </si>
  <si>
    <t xml:space="preserve">    4.5</t>
  </si>
  <si>
    <t>WG11 Agenda - Friday 2023-01-20 - 8:00 AM to 12:00 Noon  Eastern</t>
  </si>
  <si>
    <t>11-23-0033</t>
  </si>
  <si>
    <t>doc.: IEEE 802.11-22/2112r4</t>
  </si>
  <si>
    <t>11-23-0121</t>
  </si>
  <si>
    <t>11-23-0101</t>
  </si>
  <si>
    <t>11-21-0447</t>
  </si>
  <si>
    <t>11-21-1525</t>
  </si>
  <si>
    <t>11-21-1024</t>
  </si>
  <si>
    <t>11-21-0855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</si>
</sst>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5">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41" borderId="41" xfId="106" applyFont="1" applyFill="1" applyBorder="1">
      <alignment horizontal="left" vertical="center" wrapText="1" indent="1"/>
    </xf>
    <xf numFmtId="0" fontId="79" fillId="41" borderId="42" xfId="106" applyFont="1" applyFill="1" applyBorder="1">
      <alignment horizontal="left" vertical="center" wrapText="1" indent="1"/>
    </xf>
    <xf numFmtId="0" fontId="80" fillId="41" borderId="42" xfId="106" applyFont="1" applyFill="1" applyBorder="1" applyAlignment="1">
      <alignment horizontal="center" vertical="center" wrapText="1"/>
    </xf>
    <xf numFmtId="0" fontId="79" fillId="41" borderId="43"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4"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5"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6" xfId="106" applyFont="1" applyBorder="1">
      <alignment horizontal="left" vertical="center" wrapText="1" indent="1"/>
    </xf>
    <xf numFmtId="0" fontId="84" fillId="0" borderId="12" xfId="106" applyFont="1" applyBorder="1">
      <alignment horizontal="left" vertical="center" wrapText="1" indent="1"/>
    </xf>
    <xf numFmtId="0" fontId="83" fillId="0" borderId="47"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6" fillId="46"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9" borderId="30" xfId="106" applyFont="1" applyFill="1" applyBorder="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6"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6" fillId="46" borderId="12" xfId="108" applyFont="1" applyFill="1" applyBorder="1" applyAlignment="1">
      <alignment horizontal="center" vertical="center" wrapText="1"/>
    </xf>
    <xf numFmtId="0" fontId="84" fillId="0" borderId="47"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59" borderId="47"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46" fillId="43" borderId="0" xfId="106" applyFont="1" applyFill="1" applyAlignment="1">
      <alignment horizontal="center" vertical="center"/>
    </xf>
    <xf numFmtId="0" fontId="84" fillId="43" borderId="0" xfId="106" applyFont="1" applyFill="1" applyAlignment="1">
      <alignment horizontal="center" vertical="center"/>
    </xf>
    <xf numFmtId="0" fontId="84" fillId="43" borderId="46"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5"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5" fillId="40" borderId="28" xfId="108" applyFont="1" applyFill="1" applyBorder="1" applyAlignment="1">
      <alignment horizontal="center" vertical="center" wrapText="1"/>
    </xf>
    <xf numFmtId="0" fontId="84" fillId="0" borderId="45" xfId="106" applyFont="1" applyBorder="1" applyAlignment="1">
      <alignment horizontal="center" vertical="center" wrapText="1"/>
    </xf>
    <xf numFmtId="0" fontId="84" fillId="0" borderId="0" xfId="106" applyFont="1" applyAlignment="1">
      <alignment horizontal="center" vertical="center" wrapText="1"/>
    </xf>
    <xf numFmtId="0" fontId="74" fillId="0" borderId="48" xfId="106" applyFont="1" applyBorder="1">
      <alignment horizontal="left" vertical="center" wrapText="1" indent="1"/>
    </xf>
    <xf numFmtId="49" fontId="88" fillId="58" borderId="46"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7"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6"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9" fillId="0" borderId="0" xfId="69" applyFont="1" applyAlignment="1">
      <alignment horizontal="center" vertical="center"/>
    </xf>
    <xf numFmtId="0" fontId="84" fillId="49" borderId="24" xfId="106" applyFont="1" applyFill="1" applyBorder="1">
      <alignment horizontal="left" vertical="center" wrapText="1" indent="1"/>
    </xf>
    <xf numFmtId="0" fontId="91" fillId="43" borderId="47"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4" fillId="60" borderId="14" xfId="106" applyFont="1" applyFill="1" applyBorder="1" applyAlignment="1">
      <alignment horizontal="left" vertical="center" wrapText="1"/>
    </xf>
    <xf numFmtId="0" fontId="84" fillId="60" borderId="28" xfId="106" applyFont="1" applyFill="1" applyBorder="1" applyAlignment="1">
      <alignment horizontal="left" vertical="center"/>
    </xf>
    <xf numFmtId="0" fontId="80" fillId="0" borderId="31" xfId="106" applyFont="1" applyBorder="1">
      <alignment horizontal="left" vertical="center" wrapText="1" indent="1"/>
    </xf>
    <xf numFmtId="0" fontId="84" fillId="60" borderId="45" xfId="106" applyFont="1" applyFill="1" applyBorder="1" applyAlignment="1">
      <alignment horizontal="left" vertical="center"/>
    </xf>
    <xf numFmtId="0" fontId="84" fillId="0" borderId="31" xfId="106" applyFont="1" applyBorder="1">
      <alignment horizontal="left" vertical="center" wrapText="1" indent="1"/>
    </xf>
    <xf numFmtId="0" fontId="46" fillId="60" borderId="12" xfId="106" applyFont="1" applyFill="1" applyBorder="1" applyAlignment="1">
      <alignment horizontal="center" vertical="center"/>
    </xf>
    <xf numFmtId="0" fontId="88" fillId="0" borderId="46"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5" xfId="106" applyFont="1" applyBorder="1">
      <alignment horizontal="left" vertical="center" wrapText="1" indent="1"/>
    </xf>
    <xf numFmtId="0" fontId="45" fillId="61" borderId="31" xfId="106" applyFont="1" applyFill="1" applyBorder="1" applyAlignment="1">
      <alignment horizontal="center" vertical="center" wrapText="1"/>
    </xf>
    <xf numFmtId="0" fontId="84" fillId="61"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85" fillId="45" borderId="45" xfId="108" applyFont="1" applyFill="1" applyBorder="1" applyAlignment="1">
      <alignment horizontal="center" vertical="center"/>
    </xf>
    <xf numFmtId="0" fontId="96" fillId="43" borderId="45" xfId="106" applyFont="1" applyFill="1" applyBorder="1" applyAlignment="1">
      <alignment horizontal="center" vertical="center"/>
    </xf>
    <xf numFmtId="0" fontId="84" fillId="43" borderId="24" xfId="106" applyFont="1" applyFill="1" applyBorder="1" applyAlignment="1">
      <alignment horizontal="left" vertical="center"/>
    </xf>
    <xf numFmtId="0" fontId="95"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94" fillId="43" borderId="46"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7"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4" fillId="45" borderId="47" xfId="106" applyFont="1" applyFill="1" applyBorder="1" applyAlignment="1">
      <alignment horizontal="center" vertical="center"/>
    </xf>
    <xf numFmtId="0" fontId="86" fillId="46" borderId="47"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7" xfId="106" applyFont="1" applyFill="1" applyBorder="1" applyAlignment="1">
      <alignment horizontal="center" vertical="center" wrapText="1"/>
    </xf>
    <xf numFmtId="0" fontId="46" fillId="0" borderId="28" xfId="106" applyFont="1" applyBorder="1">
      <alignment horizontal="left" vertical="center" wrapText="1" indent="1"/>
    </xf>
    <xf numFmtId="0" fontId="46" fillId="36" borderId="2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6" borderId="45" xfId="106" applyFont="1" applyFill="1" applyBorder="1" applyAlignment="1">
      <alignment horizontal="center" vertical="center" wrapText="1"/>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36" borderId="0" xfId="106" applyFont="1" applyFill="1" applyAlignment="1">
      <alignment horizontal="center" vertical="center" wrapText="1"/>
    </xf>
    <xf numFmtId="0" fontId="46" fillId="50" borderId="0" xfId="106" applyFont="1" applyFill="1" applyAlignment="1">
      <alignment horizontal="center" vertical="center"/>
    </xf>
    <xf numFmtId="0" fontId="85" fillId="46" borderId="30" xfId="108" applyFont="1" applyFill="1" applyBorder="1" applyAlignment="1">
      <alignment horizontal="center" vertical="center" wrapText="1"/>
    </xf>
    <xf numFmtId="0" fontId="84" fillId="62" borderId="0" xfId="106" applyFont="1" applyFill="1" applyAlignment="1">
      <alignment horizontal="center" vertical="center"/>
    </xf>
    <xf numFmtId="0" fontId="46" fillId="49" borderId="24" xfId="106" applyFont="1" applyFill="1" applyBorder="1" applyAlignment="1">
      <alignment horizontal="center" vertical="center" wrapText="1"/>
    </xf>
    <xf numFmtId="0" fontId="46" fillId="36" borderId="0" xfId="106" applyFont="1" applyFill="1">
      <alignment horizontal="left" vertical="center" wrapText="1" indent="1"/>
    </xf>
    <xf numFmtId="0" fontId="85" fillId="50" borderId="0" xfId="108" applyFont="1" applyFill="1" applyBorder="1" applyAlignment="1">
      <alignment horizontal="center" vertical="center" wrapText="1"/>
    </xf>
    <xf numFmtId="0" fontId="86" fillId="62" borderId="0" xfId="108" applyFont="1" applyFill="1" applyBorder="1" applyAlignment="1">
      <alignment horizontal="center" vertical="center" wrapText="1"/>
    </xf>
    <xf numFmtId="0" fontId="46" fillId="40" borderId="46"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50" borderId="12" xfId="106" applyFont="1" applyFill="1" applyBorder="1" applyAlignment="1">
      <alignment horizontal="center" vertical="center" wrapText="1"/>
    </xf>
    <xf numFmtId="0" fontId="85" fillId="46" borderId="47" xfId="108" applyFont="1" applyFill="1" applyBorder="1" applyAlignment="1">
      <alignment horizontal="center" vertical="center" wrapText="1"/>
    </xf>
    <xf numFmtId="0" fontId="84" fillId="62"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7" xfId="106" applyFont="1" applyFill="1" applyBorder="1">
      <alignment horizontal="left" vertical="center" wrapText="1" indent="1"/>
    </xf>
    <xf numFmtId="0" fontId="84" fillId="49" borderId="46" xfId="106" applyFont="1" applyFill="1" applyBorder="1">
      <alignment horizontal="left" vertical="center" wrapText="1" indent="1"/>
    </xf>
    <xf numFmtId="0" fontId="46" fillId="63" borderId="28" xfId="106" applyFont="1" applyFill="1" applyBorder="1">
      <alignment horizontal="left" vertical="center" wrapText="1" indent="1"/>
    </xf>
    <xf numFmtId="0" fontId="98" fillId="0" borderId="19" xfId="106" applyFont="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5" xfId="106" applyFont="1" applyFill="1" applyBorder="1" applyAlignment="1">
      <alignment horizontal="center" vertical="center"/>
    </xf>
    <xf numFmtId="0" fontId="46" fillId="63" borderId="0" xfId="106" applyFont="1" applyFill="1">
      <alignment horizontal="left" vertical="center" wrapText="1" indent="1"/>
    </xf>
    <xf numFmtId="0" fontId="46" fillId="45" borderId="30" xfId="106" applyFont="1" applyFill="1" applyBorder="1" applyAlignment="1">
      <alignment horizontal="center" vertical="center"/>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3" borderId="0" xfId="106" applyFont="1" applyFill="1">
      <alignment horizontal="left" vertical="center" wrapText="1" indent="1"/>
    </xf>
    <xf numFmtId="0" fontId="84" fillId="63" borderId="12" xfId="106" applyFont="1" applyFill="1" applyBorder="1">
      <alignment horizontal="left" vertical="center" wrapText="1" indent="1"/>
    </xf>
    <xf numFmtId="0" fontId="84" fillId="43" borderId="47" xfId="106" applyFont="1" applyFill="1" applyBorder="1" applyAlignment="1">
      <alignment horizontal="center" vertical="center"/>
    </xf>
    <xf numFmtId="0" fontId="85" fillId="47" borderId="45" xfId="108" applyFont="1" applyFill="1" applyBorder="1" applyAlignment="1">
      <alignment horizontal="center" vertical="center"/>
    </xf>
    <xf numFmtId="0" fontId="46" fillId="64"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59" borderId="45"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5" fillId="55" borderId="28" xfId="108" applyFont="1" applyFill="1" applyBorder="1" applyAlignment="1">
      <alignment horizontal="center" vertical="center" wrapText="1"/>
    </xf>
    <xf numFmtId="0" fontId="84" fillId="47" borderId="30" xfId="106" applyFont="1" applyFill="1" applyBorder="1" applyAlignment="1">
      <alignment horizontal="center" vertical="center"/>
    </xf>
    <xf numFmtId="0" fontId="46" fillId="59" borderId="30" xfId="106" applyFont="1" applyFill="1" applyBorder="1" applyAlignment="1">
      <alignment horizontal="center" vertical="center" wrapText="1"/>
    </xf>
    <xf numFmtId="0" fontId="84" fillId="55" borderId="0" xfId="106" applyFont="1" applyFill="1" applyAlignment="1">
      <alignment horizontal="center" vertical="center" wrapText="1"/>
    </xf>
    <xf numFmtId="0" fontId="86" fillId="47" borderId="30" xfId="108" applyFont="1" applyFill="1" applyBorder="1" applyAlignment="1">
      <alignment horizontal="center" vertical="center"/>
    </xf>
    <xf numFmtId="0" fontId="84" fillId="64" borderId="30" xfId="106" applyFont="1" applyFill="1" applyBorder="1" applyAlignment="1">
      <alignment horizontal="center" vertical="center" wrapText="1"/>
    </xf>
    <xf numFmtId="0" fontId="84" fillId="49" borderId="24" xfId="106" applyFont="1" applyFill="1" applyBorder="1" applyAlignment="1">
      <alignment horizontal="center" vertical="center" wrapText="1"/>
    </xf>
    <xf numFmtId="0" fontId="84" fillId="62" borderId="0" xfId="106" applyFont="1" applyFill="1" applyAlignment="1">
      <alignment horizontal="center" vertical="center" wrapText="1"/>
    </xf>
    <xf numFmtId="0" fontId="84" fillId="64"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7" xfId="106" applyFont="1" applyFill="1" applyBorder="1" applyAlignment="1">
      <alignment horizontal="center" vertical="center"/>
    </xf>
    <xf numFmtId="0" fontId="84" fillId="49"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49" fontId="80" fillId="57" borderId="24" xfId="106" applyNumberFormat="1" applyFont="1" applyFill="1" applyBorder="1" applyAlignment="1">
      <alignment horizontal="left" vertical="center" indent="1"/>
    </xf>
    <xf numFmtId="0" fontId="46" fillId="52" borderId="28"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52" borderId="0" xfId="106" applyFont="1" applyFill="1">
      <alignment horizontal="left" vertical="center" wrapText="1"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46" fillId="40" borderId="14" xfId="106" applyFont="1" applyFill="1" applyBorder="1" applyAlignment="1">
      <alignment horizontal="center" vertical="center" wrapText="1"/>
    </xf>
    <xf numFmtId="0" fontId="46" fillId="53" borderId="28" xfId="106" applyFont="1" applyFill="1" applyBorder="1" applyAlignment="1">
      <alignment horizontal="center" vertical="center" wrapText="1"/>
    </xf>
    <xf numFmtId="0" fontId="46" fillId="53" borderId="0" xfId="106" applyFont="1" applyFill="1" applyAlignment="1">
      <alignment horizontal="center" vertical="center" wrapText="1"/>
    </xf>
    <xf numFmtId="0" fontId="46" fillId="62" borderId="28" xfId="106" applyFont="1" applyFill="1" applyBorder="1" applyAlignment="1">
      <alignment horizontal="center" vertical="center"/>
    </xf>
    <xf numFmtId="0" fontId="46" fillId="0" borderId="45" xfId="106" applyFont="1" applyBorder="1">
      <alignment horizontal="left" vertical="center" wrapText="1" indent="1"/>
    </xf>
    <xf numFmtId="0" fontId="46" fillId="44" borderId="28" xfId="106" applyFont="1" applyFill="1" applyBorder="1" applyAlignment="1">
      <alignment horizontal="center" vertical="center" wrapText="1" shrinkToFit="1"/>
    </xf>
    <xf numFmtId="0" fontId="46" fillId="51" borderId="28" xfId="106" applyFont="1" applyFill="1" applyBorder="1" applyAlignment="1">
      <alignment horizontal="center" vertical="center"/>
    </xf>
    <xf numFmtId="0" fontId="94" fillId="34" borderId="45" xfId="106" applyFont="1" applyFill="1" applyBorder="1" applyAlignment="1">
      <alignment horizontal="center" vertical="center" wrapText="1"/>
    </xf>
    <xf numFmtId="0" fontId="46" fillId="62" borderId="0" xfId="106" applyFont="1" applyFill="1" applyAlignment="1">
      <alignment horizontal="center" vertical="center"/>
    </xf>
    <xf numFmtId="0" fontId="46" fillId="44" borderId="0" xfId="106" applyFont="1" applyFill="1" applyAlignment="1">
      <alignment horizontal="center" vertical="center" wrapText="1" shrinkToFit="1"/>
    </xf>
    <xf numFmtId="0" fontId="46" fillId="51" borderId="0" xfId="106" applyFont="1" applyFill="1" applyAlignment="1">
      <alignment horizontal="center" vertical="center"/>
    </xf>
    <xf numFmtId="0" fontId="94" fillId="34" borderId="30" xfId="106" applyFont="1" applyFill="1" applyBorder="1" applyAlignment="1">
      <alignment horizontal="center" vertical="center" wrapText="1"/>
    </xf>
    <xf numFmtId="0" fontId="46" fillId="51" borderId="0" xfId="106" applyFont="1" applyFill="1" applyAlignment="1">
      <alignment horizontal="center" vertical="center" wrapText="1"/>
    </xf>
    <xf numFmtId="0" fontId="94" fillId="34" borderId="30" xfId="106" applyFont="1" applyFill="1" applyBorder="1">
      <alignment horizontal="left" vertical="center" wrapText="1" indent="1"/>
    </xf>
    <xf numFmtId="0" fontId="85" fillId="53" borderId="28" xfId="108" applyFont="1" applyFill="1" applyBorder="1" applyAlignment="1">
      <alignment horizontal="center" vertical="center" wrapText="1"/>
    </xf>
    <xf numFmtId="0" fontId="46" fillId="46" borderId="28" xfId="106" applyFont="1" applyFill="1" applyBorder="1" applyAlignment="1">
      <alignment horizontal="center" vertical="center" wrapTex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5" borderId="0" xfId="0" applyFont="1" applyFill="1" applyAlignment="1">
      <alignment vertical="center" wrapText="1"/>
    </xf>
    <xf numFmtId="0" fontId="84" fillId="0" borderId="29" xfId="106" applyFont="1" applyBorder="1">
      <alignment horizontal="left" vertical="center" wrapText="1" indent="1"/>
    </xf>
    <xf numFmtId="0" fontId="79" fillId="0" borderId="29" xfId="106" applyFont="1" applyBorder="1" applyAlignment="1">
      <alignment horizontal="center" vertical="center" wrapText="1"/>
    </xf>
    <xf numFmtId="0" fontId="79" fillId="0" borderId="29" xfId="106" applyFont="1" applyBorder="1">
      <alignment horizontal="left" vertical="center" wrapText="1" indent="1"/>
    </xf>
    <xf numFmtId="0" fontId="46" fillId="49" borderId="0" xfId="106" applyFont="1" applyFill="1" applyBorder="1" applyAlignment="1">
      <alignment horizontal="center" vertical="center" wrapText="1"/>
    </xf>
    <xf numFmtId="0" fontId="84" fillId="49" borderId="0" xfId="106"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3" totalsRowShown="0" headerRowDxfId="44" dataDxfId="43" totalsRowDxfId="42" totalsRowCellStyle="Normal">
  <tableColumns count="33">
    <tableColumn id="1" xr3:uid="{A41DECA7-C6F3-4FDF-AA30-B51E1494D02B}" name="Time Eastern" dataDxfId="41" totalsRowDxfId="40" dataCellStyle="Normal 7">
      <calculatedColumnFormula>CONCATENATE(TEXT(IF($D5-$E$36&gt;=0,$D5-$E$36,$D5-$E$36+24),"h:mm;@"),"-",TEXT(IF($D5-$E$36&gt;=0,$D5-$E$36,$D5-$E$36+24)+TIME(0,AL5,0),"h:mm;@"))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1/11-21-1525-00-00ba-tgba-awards.pptx" TargetMode="External"/><Relationship Id="rId13" Type="http://schemas.openxmlformats.org/officeDocument/2006/relationships/comments" Target="../comments1.xml"/><Relationship Id="rId3" Type="http://schemas.openxmlformats.org/officeDocument/2006/relationships/hyperlink" Target="https://mentor.ieee.org/802.11/dcn/22/11-22-2143" TargetMode="External"/><Relationship Id="rId7" Type="http://schemas.openxmlformats.org/officeDocument/2006/relationships/hyperlink" Target="https://mentor.ieee.org/802.11/dcn/21/11-21-0447-00-000m-revmd-awards.pptx"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101-00-0000-jan-dot15-liaison-report-to-dot11.pptx"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3/11-23-0121-00-0000-january-2023-802-19-liaison-report.pptx" TargetMode="External"/><Relationship Id="rId10" Type="http://schemas.openxmlformats.org/officeDocument/2006/relationships/hyperlink" Target="https://mentor.ieee.org/802.11/dcn/21/11-21-0855-02-00ax-802-11ax-awards.pptx" TargetMode="External"/><Relationship Id="rId4" Type="http://schemas.openxmlformats.org/officeDocument/2006/relationships/hyperlink" Target="https://mentor.ieee.org/802.11/dcn/23/11-23-0033" TargetMode="External"/><Relationship Id="rId9" Type="http://schemas.openxmlformats.org/officeDocument/2006/relationships/hyperlink" Target="https://mentor.ieee.org/802.11/dcn/21/11-21-1024-02-00ay-802-11ay-awards.ppt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2/11-22-2114" TargetMode="External"/><Relationship Id="rId18" Type="http://schemas.openxmlformats.org/officeDocument/2006/relationships/hyperlink" Target="https://mentor.ieee.org/802.11/dcn/22/11-22-2129" TargetMode="External"/><Relationship Id="rId26" Type="http://schemas.openxmlformats.org/officeDocument/2006/relationships/hyperlink" Target="https://mentor.ieee.org/802.11/dcn/22/11-22-217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2136" TargetMode="External"/><Relationship Id="rId34" Type="http://schemas.openxmlformats.org/officeDocument/2006/relationships/hyperlink" Target="https://mentor.ieee.org/802.11/dcn/22/11-22-2120" TargetMode="External"/><Relationship Id="rId7" Type="http://schemas.openxmlformats.org/officeDocument/2006/relationships/hyperlink" Target="https://mentor.ieee.org/802.11/dcn/22/11-22-2112" TargetMode="External"/><Relationship Id="rId12" Type="http://schemas.openxmlformats.org/officeDocument/2006/relationships/hyperlink" Target="https://mentor.ieee.org/802.11/dcn/22/11-22-2139" TargetMode="External"/><Relationship Id="rId17" Type="http://schemas.openxmlformats.org/officeDocument/2006/relationships/hyperlink" Target="https://mentor.ieee.org/802-ec/dcn/22/ec-22-0261" TargetMode="External"/><Relationship Id="rId25" Type="http://schemas.openxmlformats.org/officeDocument/2006/relationships/hyperlink" Target="https://mentor.ieee.org/802.11/dcn/22/11-22-2120" TargetMode="External"/><Relationship Id="rId33" Type="http://schemas.openxmlformats.org/officeDocument/2006/relationships/hyperlink" Target="https://mentor.ieee.org/802.11/dcn/22/11-22-213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761" TargetMode="External"/><Relationship Id="rId20" Type="http://schemas.openxmlformats.org/officeDocument/2006/relationships/hyperlink" Target="https://mentor.ieee.org/802.11/dcn/22/11-22-2132" TargetMode="External"/><Relationship Id="rId29" Type="http://schemas.openxmlformats.org/officeDocument/2006/relationships/hyperlink" Target="https://mentor.ieee.org/802.11/dcn/22/11-22-2124"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2122" TargetMode="External"/><Relationship Id="rId24" Type="http://schemas.openxmlformats.org/officeDocument/2006/relationships/hyperlink" Target="https://mentor.ieee.org/802.11/dcn/22/11-22-2189" TargetMode="External"/><Relationship Id="rId32" Type="http://schemas.openxmlformats.org/officeDocument/2006/relationships/hyperlink" Target="https://mentor.ieee.org/802.11/dcn/22/11-22-213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2141" TargetMode="External"/><Relationship Id="rId23" Type="http://schemas.openxmlformats.org/officeDocument/2006/relationships/hyperlink" Target="https://mentor.ieee.org/802.11/dcn/22/11-22-2166" TargetMode="External"/><Relationship Id="rId28" Type="http://schemas.openxmlformats.org/officeDocument/2006/relationships/hyperlink" Target="https://mentor.ieee.org/802.11/dcn/22/11-22-2131"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2140" TargetMode="External"/><Relationship Id="rId19" Type="http://schemas.openxmlformats.org/officeDocument/2006/relationships/hyperlink" Target="https://mentor.ieee.org/802.11/dcn/22/11-22-2056" TargetMode="External"/><Relationship Id="rId31" Type="http://schemas.openxmlformats.org/officeDocument/2006/relationships/hyperlink" Target="https://mentor.ieee.org/802.11/dcn/22/11-22-204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2113" TargetMode="External"/><Relationship Id="rId14" Type="http://schemas.openxmlformats.org/officeDocument/2006/relationships/hyperlink" Target="https://mentor.ieee.org/802.11/dcn/22/11-22-211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2118" TargetMode="External"/><Relationship Id="rId30" Type="http://schemas.openxmlformats.org/officeDocument/2006/relationships/hyperlink" Target="https://mentor.ieee.org/802.11/dcn/22/11-22-2145" TargetMode="External"/><Relationship Id="rId35" Type="http://schemas.openxmlformats.org/officeDocument/2006/relationships/hyperlink" Target="https://mentor.ieee.org/802.11/dcn/22/11-22-2192"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R15" sqref="R15"/>
    </sheetView>
  </sheetViews>
  <sheetFormatPr defaultColWidth="9.33203125" defaultRowHeight="20.100000000000001" customHeight="1" x14ac:dyDescent="0.3"/>
  <cols>
    <col min="1" max="1" width="1.44140625" style="4" customWidth="1"/>
    <col min="2" max="2" width="19.6640625" style="10" customWidth="1"/>
    <col min="3" max="3" width="18.6640625" style="10" customWidth="1"/>
    <col min="4" max="5" width="9.33203125" style="10"/>
    <col min="6" max="6" width="14.33203125" style="10" customWidth="1"/>
    <col min="7" max="7" width="9.33203125" style="10"/>
    <col min="8" max="8" width="22" style="10" customWidth="1"/>
    <col min="9" max="9" width="15.33203125" style="10" customWidth="1"/>
    <col min="10" max="16384" width="9.332031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591</v>
      </c>
      <c r="D4" s="8"/>
      <c r="E4" s="8"/>
      <c r="F4" s="8"/>
      <c r="G4" s="8"/>
      <c r="H4" s="8"/>
      <c r="I4" s="8"/>
      <c r="J4" s="8"/>
      <c r="K4" s="8"/>
      <c r="L4" s="8"/>
      <c r="M4" s="8"/>
    </row>
    <row r="5" spans="1:15" ht="20.100000000000001" customHeight="1" x14ac:dyDescent="0.35">
      <c r="B5" s="11" t="s">
        <v>8</v>
      </c>
      <c r="C5" s="12" t="s">
        <v>520</v>
      </c>
      <c r="D5" s="8"/>
      <c r="E5" s="8"/>
      <c r="F5" s="8"/>
      <c r="G5" s="13"/>
      <c r="H5" s="8"/>
      <c r="I5" s="8"/>
      <c r="J5" s="8"/>
      <c r="K5" s="8"/>
      <c r="L5" s="8"/>
      <c r="M5" s="8"/>
    </row>
    <row r="6" spans="1:15" ht="20.100000000000001" customHeight="1" x14ac:dyDescent="0.4">
      <c r="B6" s="11" t="s">
        <v>9</v>
      </c>
      <c r="C6" s="14" t="s">
        <v>252</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521</v>
      </c>
      <c r="D8" s="19"/>
      <c r="E8" s="19"/>
      <c r="F8" s="19"/>
      <c r="G8" s="19"/>
      <c r="H8" s="8"/>
      <c r="I8" s="8"/>
      <c r="J8" s="8"/>
      <c r="K8" s="8"/>
      <c r="L8" s="8"/>
      <c r="M8" s="8"/>
    </row>
    <row r="9" spans="1:15" ht="20.100000000000001" customHeight="1" x14ac:dyDescent="0.4">
      <c r="B9" s="11" t="s">
        <v>11</v>
      </c>
      <c r="C9" s="37">
        <v>43482</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292</v>
      </c>
      <c r="D11" s="14"/>
      <c r="E11" s="14"/>
      <c r="F11" s="14"/>
      <c r="G11" s="14"/>
      <c r="H11" s="20"/>
      <c r="I11" s="14" t="s">
        <v>293</v>
      </c>
      <c r="J11" s="14"/>
      <c r="K11" s="19"/>
      <c r="L11" s="19"/>
      <c r="M11" s="19"/>
    </row>
    <row r="12" spans="1:15" ht="20.100000000000001" customHeight="1" x14ac:dyDescent="0.4">
      <c r="B12" s="19"/>
      <c r="C12" s="14" t="s">
        <v>511</v>
      </c>
      <c r="D12" s="14"/>
      <c r="E12" s="14"/>
      <c r="F12" s="14"/>
      <c r="G12" s="14"/>
      <c r="H12" s="20"/>
      <c r="I12" s="14" t="s">
        <v>21</v>
      </c>
      <c r="J12" s="14"/>
      <c r="K12" s="19"/>
      <c r="L12" s="19"/>
      <c r="M12" s="19"/>
    </row>
    <row r="13" spans="1:15" ht="20.100000000000001" customHeight="1" x14ac:dyDescent="0.4">
      <c r="B13" s="19"/>
      <c r="C13" s="14" t="s">
        <v>274</v>
      </c>
      <c r="D13" s="14"/>
      <c r="E13" s="14"/>
      <c r="F13" s="14"/>
      <c r="G13" s="14"/>
      <c r="H13" s="20"/>
      <c r="I13" s="19" t="s">
        <v>14</v>
      </c>
      <c r="J13" s="14"/>
      <c r="K13" s="19"/>
      <c r="L13" s="19"/>
      <c r="M13" s="19"/>
    </row>
    <row r="14" spans="1:15" ht="20.100000000000001" customHeight="1" x14ac:dyDescent="0.4">
      <c r="B14" s="19"/>
      <c r="C14" s="21" t="s">
        <v>253</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254</v>
      </c>
      <c r="J16" s="8"/>
      <c r="K16" s="8"/>
      <c r="L16" s="8"/>
      <c r="M16" s="8"/>
    </row>
    <row r="17" spans="1:16" ht="20.100000000000001" customHeight="1" x14ac:dyDescent="0.4">
      <c r="A17" s="26"/>
      <c r="C17" s="8"/>
      <c r="D17" s="8"/>
      <c r="E17" s="8"/>
      <c r="F17" s="8"/>
      <c r="G17" s="8"/>
      <c r="H17" s="8"/>
      <c r="I17" s="14" t="s">
        <v>294</v>
      </c>
      <c r="J17" s="8"/>
      <c r="K17" s="8"/>
      <c r="L17" s="8"/>
      <c r="M17" s="8"/>
    </row>
    <row r="18" spans="1:16" ht="20.100000000000001" customHeight="1" x14ac:dyDescent="0.4">
      <c r="A18" s="26"/>
      <c r="C18" s="8"/>
      <c r="D18" s="8"/>
      <c r="E18" s="8"/>
      <c r="F18" s="8"/>
      <c r="G18" s="8"/>
      <c r="H18" s="8"/>
      <c r="I18" s="14" t="s">
        <v>257</v>
      </c>
      <c r="J18" s="14" t="s">
        <v>265</v>
      </c>
      <c r="K18" s="14"/>
      <c r="L18" s="14"/>
      <c r="M18" s="14"/>
      <c r="N18" s="14"/>
    </row>
    <row r="19" spans="1:16" ht="20.100000000000001" customHeight="1" x14ac:dyDescent="0.4">
      <c r="A19" s="26"/>
      <c r="C19" s="8"/>
      <c r="D19" s="8"/>
      <c r="E19" s="8"/>
      <c r="F19" s="8"/>
      <c r="G19" s="8"/>
      <c r="H19" s="8"/>
      <c r="I19" s="19" t="s">
        <v>255</v>
      </c>
      <c r="J19" s="8"/>
      <c r="K19" s="8"/>
      <c r="L19" s="8"/>
      <c r="M19" s="8"/>
    </row>
    <row r="20" spans="1:16" ht="20.100000000000001" customHeight="1" x14ac:dyDescent="0.3">
      <c r="A20" s="26"/>
      <c r="C20" s="8"/>
      <c r="D20" s="8"/>
      <c r="E20" s="8"/>
      <c r="F20" s="8"/>
      <c r="G20" s="8"/>
      <c r="H20" s="8"/>
      <c r="I20" s="21" t="s">
        <v>256</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55" t="s">
        <v>55</v>
      </c>
      <c r="D22" s="456"/>
      <c r="E22" s="456"/>
      <c r="F22" s="456"/>
      <c r="G22" s="456"/>
      <c r="H22" s="456"/>
      <c r="I22" s="456"/>
      <c r="J22" s="456"/>
      <c r="K22" s="456"/>
      <c r="L22" s="456"/>
      <c r="M22" s="456"/>
      <c r="N22" s="456"/>
      <c r="O22" s="456"/>
      <c r="P22" s="457"/>
    </row>
    <row r="23" spans="1:16" ht="20.100000000000001" customHeight="1" x14ac:dyDescent="0.35">
      <c r="B23" s="22" t="s">
        <v>54</v>
      </c>
      <c r="C23" s="458"/>
      <c r="D23" s="459"/>
      <c r="E23" s="459"/>
      <c r="F23" s="459"/>
      <c r="G23" s="459"/>
      <c r="H23" s="459"/>
      <c r="I23" s="459"/>
      <c r="J23" s="459"/>
      <c r="K23" s="459"/>
      <c r="L23" s="459"/>
      <c r="M23" s="459"/>
      <c r="N23" s="459"/>
      <c r="O23" s="459"/>
      <c r="P23" s="460"/>
    </row>
    <row r="24" spans="1:16" ht="20.100000000000001" customHeight="1" x14ac:dyDescent="0.3">
      <c r="C24" s="461"/>
      <c r="D24" s="462"/>
      <c r="E24" s="462"/>
      <c r="F24" s="462"/>
      <c r="G24" s="462"/>
      <c r="H24" s="462"/>
      <c r="I24" s="462"/>
      <c r="J24" s="462"/>
      <c r="K24" s="462"/>
      <c r="L24" s="462"/>
      <c r="M24" s="462"/>
      <c r="N24" s="462"/>
      <c r="O24" s="462"/>
      <c r="P24" s="463"/>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2:253" ht="15.75" customHeight="1" x14ac:dyDescent="0.25">
      <c r="B2" s="470" t="str">
        <f>Parameters!B1</f>
        <v>IEEE 802.11 WIRELESS LOCAL AREA NETWORKS SESSION #197</v>
      </c>
      <c r="C2" s="471"/>
      <c r="D2" s="471"/>
      <c r="E2" s="471"/>
      <c r="F2" s="471"/>
      <c r="G2" s="471"/>
      <c r="H2" s="471"/>
      <c r="I2" s="471"/>
      <c r="J2" s="471"/>
      <c r="K2" s="471"/>
      <c r="L2" s="471"/>
      <c r="M2" s="471"/>
      <c r="N2" s="471"/>
      <c r="O2" s="471"/>
      <c r="P2" s="472"/>
      <c r="IS2" s="1" t="s">
        <v>3</v>
      </c>
    </row>
    <row r="3" spans="2:253" ht="15.75" customHeight="1" x14ac:dyDescent="0.25">
      <c r="B3" s="473"/>
      <c r="C3" s="474"/>
      <c r="D3" s="474"/>
      <c r="E3" s="474"/>
      <c r="F3" s="474"/>
      <c r="G3" s="474"/>
      <c r="H3" s="474"/>
      <c r="I3" s="474"/>
      <c r="J3" s="474"/>
      <c r="K3" s="474"/>
      <c r="L3" s="474"/>
      <c r="M3" s="474"/>
      <c r="N3" s="474"/>
      <c r="O3" s="474"/>
      <c r="P3" s="475"/>
    </row>
    <row r="4" spans="2:253" ht="15.75" customHeight="1" x14ac:dyDescent="0.25">
      <c r="B4" s="476"/>
      <c r="C4" s="477"/>
      <c r="D4" s="477"/>
      <c r="E4" s="477"/>
      <c r="F4" s="477"/>
      <c r="G4" s="477"/>
      <c r="H4" s="477"/>
      <c r="I4" s="477"/>
      <c r="J4" s="477"/>
      <c r="K4" s="477"/>
      <c r="L4" s="477"/>
      <c r="M4" s="477"/>
      <c r="N4" s="477"/>
      <c r="O4" s="477"/>
      <c r="P4" s="478"/>
    </row>
    <row r="5" spans="2:253" ht="21" customHeight="1" x14ac:dyDescent="0.25">
      <c r="B5" s="479" t="str">
        <f>Parameters!B2</f>
        <v>Baltimore and teleconference</v>
      </c>
      <c r="C5" s="467"/>
      <c r="D5" s="467"/>
      <c r="E5" s="467"/>
      <c r="F5" s="467"/>
      <c r="G5" s="467"/>
      <c r="H5" s="467"/>
      <c r="I5" s="467"/>
      <c r="J5" s="467"/>
      <c r="K5" s="467"/>
      <c r="L5" s="467"/>
      <c r="M5" s="467"/>
      <c r="N5" s="467"/>
      <c r="O5" s="467"/>
      <c r="P5" s="467"/>
    </row>
    <row r="6" spans="2:253" ht="15.75" customHeight="1" x14ac:dyDescent="0.25">
      <c r="B6" s="467"/>
      <c r="C6" s="467"/>
      <c r="D6" s="467"/>
      <c r="E6" s="467"/>
      <c r="F6" s="467"/>
      <c r="G6" s="467"/>
      <c r="H6" s="467"/>
      <c r="I6" s="467"/>
      <c r="J6" s="467"/>
      <c r="K6" s="467"/>
      <c r="L6" s="467"/>
      <c r="M6" s="467"/>
      <c r="N6" s="467"/>
      <c r="O6" s="467"/>
      <c r="P6" s="467"/>
    </row>
    <row r="7" spans="2:253" ht="15.75" customHeight="1" x14ac:dyDescent="0.25">
      <c r="B7" s="481" t="str">
        <f>Parameters!B3</f>
        <v>January 15-20, 2023</v>
      </c>
      <c r="C7" s="481"/>
      <c r="D7" s="481"/>
      <c r="E7" s="481"/>
      <c r="F7" s="481"/>
      <c r="G7" s="481"/>
      <c r="H7" s="481"/>
      <c r="I7" s="481"/>
      <c r="J7" s="481"/>
      <c r="K7" s="481"/>
      <c r="L7" s="481"/>
      <c r="M7" s="481"/>
      <c r="N7" s="481"/>
      <c r="O7" s="481"/>
      <c r="P7" s="481"/>
    </row>
    <row r="8" spans="2:253" ht="15.75" customHeight="1" x14ac:dyDescent="0.25">
      <c r="B8" s="481"/>
      <c r="C8" s="481"/>
      <c r="D8" s="481"/>
      <c r="E8" s="481"/>
      <c r="F8" s="481"/>
      <c r="G8" s="481"/>
      <c r="H8" s="481"/>
      <c r="I8" s="481"/>
      <c r="J8" s="481"/>
      <c r="K8" s="481"/>
      <c r="L8" s="481"/>
      <c r="M8" s="481"/>
      <c r="N8" s="481"/>
      <c r="O8" s="481"/>
      <c r="P8" s="481"/>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80" t="s">
        <v>2</v>
      </c>
      <c r="C25" s="480"/>
      <c r="D25" s="480"/>
      <c r="E25" s="480"/>
      <c r="F25" s="480"/>
      <c r="G25" s="480"/>
      <c r="H25" s="480"/>
      <c r="I25" s="480"/>
      <c r="J25" s="480"/>
      <c r="K25" s="480"/>
      <c r="L25" s="480"/>
      <c r="M25" s="480"/>
      <c r="N25" s="480"/>
      <c r="O25" s="480"/>
      <c r="P25" s="480"/>
    </row>
    <row r="26" spans="2:21" ht="15.75" customHeight="1" x14ac:dyDescent="0.25">
      <c r="B26" s="480"/>
      <c r="C26" s="480"/>
      <c r="D26" s="480"/>
      <c r="E26" s="480"/>
      <c r="F26" s="480"/>
      <c r="G26" s="480"/>
      <c r="H26" s="480"/>
      <c r="I26" s="480"/>
      <c r="J26" s="480"/>
      <c r="K26" s="480"/>
      <c r="L26" s="480"/>
      <c r="M26" s="480"/>
      <c r="N26" s="480"/>
      <c r="O26" s="480"/>
      <c r="P26" s="480"/>
    </row>
    <row r="27" spans="2:21" ht="15.75" customHeight="1" x14ac:dyDescent="0.25">
      <c r="B27" s="467" t="s">
        <v>289</v>
      </c>
      <c r="C27" s="467"/>
      <c r="D27" s="467"/>
      <c r="E27" s="467"/>
      <c r="F27" s="467"/>
      <c r="G27" s="467"/>
      <c r="H27" s="467"/>
      <c r="I27" s="467"/>
      <c r="J27" s="468"/>
      <c r="K27" s="468"/>
      <c r="L27" s="464" t="str">
        <f>Title!C14</f>
        <v>dstanley@ieee.org</v>
      </c>
      <c r="M27" s="465"/>
      <c r="N27" s="465"/>
      <c r="O27" s="465"/>
      <c r="P27" s="465"/>
      <c r="Q27" s="465"/>
      <c r="R27" s="465"/>
    </row>
    <row r="28" spans="2:21" ht="15.75" customHeight="1" x14ac:dyDescent="0.25">
      <c r="B28" s="469"/>
      <c r="C28" s="469"/>
      <c r="D28" s="469"/>
      <c r="E28" s="469"/>
      <c r="F28" s="469"/>
      <c r="G28" s="469"/>
      <c r="H28" s="469"/>
      <c r="I28" s="469"/>
      <c r="J28" s="468"/>
      <c r="K28" s="468"/>
      <c r="L28" s="466"/>
      <c r="M28" s="466"/>
      <c r="N28" s="466"/>
      <c r="O28" s="466"/>
      <c r="P28" s="466"/>
      <c r="Q28" s="466"/>
      <c r="R28" s="466"/>
    </row>
    <row r="29" spans="2:21" ht="15.75" customHeight="1" x14ac:dyDescent="0.25">
      <c r="B29" s="467" t="s">
        <v>290</v>
      </c>
      <c r="C29" s="467"/>
      <c r="D29" s="467"/>
      <c r="E29" s="467"/>
      <c r="F29" s="467"/>
      <c r="G29" s="467"/>
      <c r="H29" s="467"/>
      <c r="I29" s="467"/>
      <c r="J29" s="468"/>
      <c r="K29" s="468"/>
      <c r="L29" s="464" t="str">
        <f>Title!I14</f>
        <v>jrosdahl@ieee.org</v>
      </c>
      <c r="M29" s="465"/>
      <c r="N29" s="465"/>
      <c r="O29" s="465"/>
      <c r="P29" s="465"/>
      <c r="Q29" s="465"/>
      <c r="R29" s="465"/>
    </row>
    <row r="30" spans="2:21" ht="15.75" customHeight="1" x14ac:dyDescent="0.25">
      <c r="B30" s="469"/>
      <c r="C30" s="469"/>
      <c r="D30" s="469"/>
      <c r="E30" s="469"/>
      <c r="F30" s="469"/>
      <c r="G30" s="469"/>
      <c r="H30" s="469"/>
      <c r="I30" s="469"/>
      <c r="J30" s="468"/>
      <c r="K30" s="468"/>
      <c r="L30" s="466"/>
      <c r="M30" s="466"/>
      <c r="N30" s="466"/>
      <c r="O30" s="466"/>
      <c r="P30" s="466"/>
      <c r="Q30" s="466"/>
      <c r="R30" s="466"/>
    </row>
    <row r="31" spans="2:21" ht="15.75" customHeight="1" x14ac:dyDescent="0.25">
      <c r="B31" s="467" t="s">
        <v>291</v>
      </c>
      <c r="C31" s="467"/>
      <c r="D31" s="467"/>
      <c r="E31" s="467"/>
      <c r="F31" s="467"/>
      <c r="G31" s="467"/>
      <c r="H31" s="467"/>
      <c r="I31" s="467"/>
      <c r="J31" s="468"/>
      <c r="K31" s="468"/>
      <c r="L31" s="464" t="str">
        <f>Title!I20</f>
        <v xml:space="preserve">robert.stacey@intel.com </v>
      </c>
      <c r="M31" s="465"/>
      <c r="N31" s="465"/>
      <c r="O31" s="465"/>
      <c r="P31" s="465"/>
      <c r="Q31" s="465"/>
      <c r="R31" s="465"/>
    </row>
    <row r="32" spans="2:21" ht="15.75" customHeight="1" x14ac:dyDescent="0.25">
      <c r="B32" s="469"/>
      <c r="C32" s="469"/>
      <c r="D32" s="469"/>
      <c r="E32" s="469"/>
      <c r="F32" s="469"/>
      <c r="G32" s="469"/>
      <c r="H32" s="469"/>
      <c r="I32" s="469"/>
      <c r="J32" s="468"/>
      <c r="K32" s="468"/>
      <c r="L32" s="466"/>
      <c r="M32" s="466"/>
      <c r="N32" s="466"/>
      <c r="O32" s="466"/>
      <c r="P32" s="466"/>
      <c r="Q32" s="466"/>
      <c r="R32" s="466"/>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5"/>
  <sheetViews>
    <sheetView zoomScale="40" zoomScaleNormal="40" workbookViewId="0">
      <pane xSplit="5" ySplit="4" topLeftCell="F18" activePane="bottomRight" state="frozen"/>
      <selection activeCell="C1" sqref="C1"/>
      <selection pane="topRight" activeCell="F1" sqref="F1"/>
      <selection pane="bottomLeft" activeCell="C4" sqref="C4"/>
      <selection pane="bottomRight" activeCell="AE23" sqref="AE23"/>
    </sheetView>
  </sheetViews>
  <sheetFormatPr defaultColWidth="9.21875" defaultRowHeight="23.4" x14ac:dyDescent="0.25"/>
  <cols>
    <col min="1" max="1" width="26.5546875" style="167" hidden="1" customWidth="1"/>
    <col min="2" max="2" width="22.21875" style="167" hidden="1" customWidth="1"/>
    <col min="3" max="3" width="25" style="167" hidden="1" customWidth="1"/>
    <col min="4" max="4" width="23.77734375" style="178" customWidth="1"/>
    <col min="5" max="5" width="26.77734375" style="167" customWidth="1"/>
    <col min="6" max="6" width="23.5546875" style="167" customWidth="1"/>
    <col min="7" max="7" width="14.21875" style="155" customWidth="1"/>
    <col min="8" max="8" width="14.21875" style="157" customWidth="1"/>
    <col min="9" max="9" width="15" style="157" customWidth="1"/>
    <col min="10" max="10" width="14.21875" style="157" customWidth="1"/>
    <col min="11" max="11" width="15.77734375" style="157" customWidth="1"/>
    <col min="12" max="12" width="17.5546875" style="158" customWidth="1"/>
    <col min="13" max="14" width="14.21875" style="155" customWidth="1"/>
    <col min="15" max="15" width="17.21875" style="155" customWidth="1"/>
    <col min="16" max="16" width="14.21875" style="155" customWidth="1"/>
    <col min="17" max="17" width="15.77734375" style="164" customWidth="1"/>
    <col min="18" max="18" width="15.77734375" style="155" customWidth="1"/>
    <col min="19" max="22" width="14.77734375" style="155" customWidth="1"/>
    <col min="23" max="24" width="14.5546875" style="155" customWidth="1"/>
    <col min="25" max="30" width="14.21875" style="155" customWidth="1"/>
    <col min="31" max="31" width="39.5546875" style="155" customWidth="1"/>
    <col min="32" max="32" width="65.44140625" style="155" customWidth="1"/>
    <col min="33" max="33" width="30.5546875" style="155" customWidth="1"/>
    <col min="34" max="36" width="25" style="155" customWidth="1"/>
    <col min="37" max="37" width="19.77734375" style="155" customWidth="1"/>
    <col min="38" max="38" width="9.21875" style="155" customWidth="1"/>
    <col min="39" max="262" width="9.21875" style="155"/>
    <col min="263" max="263" width="22.21875" style="155" customWidth="1"/>
    <col min="264" max="264" width="21" style="155" customWidth="1"/>
    <col min="265" max="267" width="9.21875" style="155" customWidth="1"/>
    <col min="268" max="274" width="14.21875" style="155" customWidth="1"/>
    <col min="275" max="277" width="14.77734375" style="155" customWidth="1"/>
    <col min="278" max="278" width="14.5546875" style="155" customWidth="1"/>
    <col min="279" max="282" width="14.21875" style="155" customWidth="1"/>
    <col min="283" max="285" width="14.77734375" style="155" customWidth="1"/>
    <col min="286" max="286" width="17.21875" style="155" customWidth="1"/>
    <col min="287" max="287" width="18.77734375" style="155" customWidth="1"/>
    <col min="288" max="288" width="42.77734375" style="155" customWidth="1"/>
    <col min="289" max="289" width="34.77734375" style="155" customWidth="1"/>
    <col min="290" max="290" width="80.21875" style="155" customWidth="1"/>
    <col min="291" max="292" width="25" style="155" customWidth="1"/>
    <col min="293" max="293" width="19.77734375" style="155" customWidth="1"/>
    <col min="294" max="294" width="9.21875" style="155" customWidth="1"/>
    <col min="295" max="518" width="9.21875" style="155"/>
    <col min="519" max="519" width="22.21875" style="155" customWidth="1"/>
    <col min="520" max="520" width="21" style="155" customWidth="1"/>
    <col min="521" max="523" width="9.21875" style="155" customWidth="1"/>
    <col min="524" max="530" width="14.21875" style="155" customWidth="1"/>
    <col min="531" max="533" width="14.77734375" style="155" customWidth="1"/>
    <col min="534" max="534" width="14.5546875" style="155" customWidth="1"/>
    <col min="535" max="538" width="14.21875" style="155" customWidth="1"/>
    <col min="539" max="541" width="14.77734375" style="155" customWidth="1"/>
    <col min="542" max="542" width="17.21875" style="155" customWidth="1"/>
    <col min="543" max="543" width="18.77734375" style="155" customWidth="1"/>
    <col min="544" max="544" width="42.77734375" style="155" customWidth="1"/>
    <col min="545" max="545" width="34.77734375" style="155" customWidth="1"/>
    <col min="546" max="546" width="80.21875" style="155" customWidth="1"/>
    <col min="547" max="548" width="25" style="155" customWidth="1"/>
    <col min="549" max="549" width="19.77734375" style="155" customWidth="1"/>
    <col min="550" max="550" width="9.21875" style="155" customWidth="1"/>
    <col min="551" max="774" width="9.21875" style="155"/>
    <col min="775" max="775" width="22.21875" style="155" customWidth="1"/>
    <col min="776" max="776" width="21" style="155" customWidth="1"/>
    <col min="777" max="779" width="9.21875" style="155" customWidth="1"/>
    <col min="780" max="786" width="14.21875" style="155" customWidth="1"/>
    <col min="787" max="789" width="14.77734375" style="155" customWidth="1"/>
    <col min="790" max="790" width="14.5546875" style="155" customWidth="1"/>
    <col min="791" max="794" width="14.21875" style="155" customWidth="1"/>
    <col min="795" max="797" width="14.77734375" style="155" customWidth="1"/>
    <col min="798" max="798" width="17.21875" style="155" customWidth="1"/>
    <col min="799" max="799" width="18.77734375" style="155" customWidth="1"/>
    <col min="800" max="800" width="42.77734375" style="155" customWidth="1"/>
    <col min="801" max="801" width="34.77734375" style="155" customWidth="1"/>
    <col min="802" max="802" width="80.21875" style="155" customWidth="1"/>
    <col min="803" max="804" width="25" style="155" customWidth="1"/>
    <col min="805" max="805" width="19.77734375" style="155" customWidth="1"/>
    <col min="806" max="806" width="9.21875" style="155" customWidth="1"/>
    <col min="807" max="1030" width="9.21875" style="155"/>
    <col min="1031" max="1031" width="22.21875" style="155" customWidth="1"/>
    <col min="1032" max="1032" width="21" style="155" customWidth="1"/>
    <col min="1033" max="1035" width="9.21875" style="155" customWidth="1"/>
    <col min="1036" max="1042" width="14.21875" style="155" customWidth="1"/>
    <col min="1043" max="1045" width="14.77734375" style="155" customWidth="1"/>
    <col min="1046" max="1046" width="14.5546875" style="155" customWidth="1"/>
    <col min="1047" max="1050" width="14.21875" style="155" customWidth="1"/>
    <col min="1051" max="1053" width="14.77734375" style="155" customWidth="1"/>
    <col min="1054" max="1054" width="17.21875" style="155" customWidth="1"/>
    <col min="1055" max="1055" width="18.77734375" style="155" customWidth="1"/>
    <col min="1056" max="1056" width="42.77734375" style="155" customWidth="1"/>
    <col min="1057" max="1057" width="34.77734375" style="155" customWidth="1"/>
    <col min="1058" max="1058" width="80.21875" style="155" customWidth="1"/>
    <col min="1059" max="1060" width="25" style="155" customWidth="1"/>
    <col min="1061" max="1061" width="19.77734375" style="155" customWidth="1"/>
    <col min="1062" max="1062" width="9.21875" style="155" customWidth="1"/>
    <col min="1063" max="1286" width="9.21875" style="155"/>
    <col min="1287" max="1287" width="22.21875" style="155" customWidth="1"/>
    <col min="1288" max="1288" width="21" style="155" customWidth="1"/>
    <col min="1289" max="1291" width="9.21875" style="155" customWidth="1"/>
    <col min="1292" max="1298" width="14.21875" style="155" customWidth="1"/>
    <col min="1299" max="1301" width="14.77734375" style="155" customWidth="1"/>
    <col min="1302" max="1302" width="14.5546875" style="155" customWidth="1"/>
    <col min="1303" max="1306" width="14.21875" style="155" customWidth="1"/>
    <col min="1307" max="1309" width="14.77734375" style="155" customWidth="1"/>
    <col min="1310" max="1310" width="17.21875" style="155" customWidth="1"/>
    <col min="1311" max="1311" width="18.77734375" style="155" customWidth="1"/>
    <col min="1312" max="1312" width="42.77734375" style="155" customWidth="1"/>
    <col min="1313" max="1313" width="34.77734375" style="155" customWidth="1"/>
    <col min="1314" max="1314" width="80.21875" style="155" customWidth="1"/>
    <col min="1315" max="1316" width="25" style="155" customWidth="1"/>
    <col min="1317" max="1317" width="19.77734375" style="155" customWidth="1"/>
    <col min="1318" max="1318" width="9.21875" style="155" customWidth="1"/>
    <col min="1319" max="1542" width="9.21875" style="155"/>
    <col min="1543" max="1543" width="22.21875" style="155" customWidth="1"/>
    <col min="1544" max="1544" width="21" style="155" customWidth="1"/>
    <col min="1545" max="1547" width="9.21875" style="155" customWidth="1"/>
    <col min="1548" max="1554" width="14.21875" style="155" customWidth="1"/>
    <col min="1555" max="1557" width="14.77734375" style="155" customWidth="1"/>
    <col min="1558" max="1558" width="14.5546875" style="155" customWidth="1"/>
    <col min="1559" max="1562" width="14.21875" style="155" customWidth="1"/>
    <col min="1563" max="1565" width="14.77734375" style="155" customWidth="1"/>
    <col min="1566" max="1566" width="17.21875" style="155" customWidth="1"/>
    <col min="1567" max="1567" width="18.77734375" style="155" customWidth="1"/>
    <col min="1568" max="1568" width="42.77734375" style="155" customWidth="1"/>
    <col min="1569" max="1569" width="34.77734375" style="155" customWidth="1"/>
    <col min="1570" max="1570" width="80.21875" style="155" customWidth="1"/>
    <col min="1571" max="1572" width="25" style="155" customWidth="1"/>
    <col min="1573" max="1573" width="19.77734375" style="155" customWidth="1"/>
    <col min="1574" max="1574" width="9.21875" style="155" customWidth="1"/>
    <col min="1575" max="1798" width="9.21875" style="155"/>
    <col min="1799" max="1799" width="22.21875" style="155" customWidth="1"/>
    <col min="1800" max="1800" width="21" style="155" customWidth="1"/>
    <col min="1801" max="1803" width="9.21875" style="155" customWidth="1"/>
    <col min="1804" max="1810" width="14.21875" style="155" customWidth="1"/>
    <col min="1811" max="1813" width="14.77734375" style="155" customWidth="1"/>
    <col min="1814" max="1814" width="14.5546875" style="155" customWidth="1"/>
    <col min="1815" max="1818" width="14.21875" style="155" customWidth="1"/>
    <col min="1819" max="1821" width="14.77734375" style="155" customWidth="1"/>
    <col min="1822" max="1822" width="17.21875" style="155" customWidth="1"/>
    <col min="1823" max="1823" width="18.77734375" style="155" customWidth="1"/>
    <col min="1824" max="1824" width="42.77734375" style="155" customWidth="1"/>
    <col min="1825" max="1825" width="34.77734375" style="155" customWidth="1"/>
    <col min="1826" max="1826" width="80.21875" style="155" customWidth="1"/>
    <col min="1827" max="1828" width="25" style="155" customWidth="1"/>
    <col min="1829" max="1829" width="19.77734375" style="155" customWidth="1"/>
    <col min="1830" max="1830" width="9.21875" style="155" customWidth="1"/>
    <col min="1831" max="2054" width="9.21875" style="155"/>
    <col min="2055" max="2055" width="22.21875" style="155" customWidth="1"/>
    <col min="2056" max="2056" width="21" style="155" customWidth="1"/>
    <col min="2057" max="2059" width="9.21875" style="155" customWidth="1"/>
    <col min="2060" max="2066" width="14.21875" style="155" customWidth="1"/>
    <col min="2067" max="2069" width="14.77734375" style="155" customWidth="1"/>
    <col min="2070" max="2070" width="14.5546875" style="155" customWidth="1"/>
    <col min="2071" max="2074" width="14.21875" style="155" customWidth="1"/>
    <col min="2075" max="2077" width="14.77734375" style="155" customWidth="1"/>
    <col min="2078" max="2078" width="17.21875" style="155" customWidth="1"/>
    <col min="2079" max="2079" width="18.77734375" style="155" customWidth="1"/>
    <col min="2080" max="2080" width="42.77734375" style="155" customWidth="1"/>
    <col min="2081" max="2081" width="34.77734375" style="155" customWidth="1"/>
    <col min="2082" max="2082" width="80.21875" style="155" customWidth="1"/>
    <col min="2083" max="2084" width="25" style="155" customWidth="1"/>
    <col min="2085" max="2085" width="19.77734375" style="155" customWidth="1"/>
    <col min="2086" max="2086" width="9.21875" style="155" customWidth="1"/>
    <col min="2087" max="2310" width="9.21875" style="155"/>
    <col min="2311" max="2311" width="22.21875" style="155" customWidth="1"/>
    <col min="2312" max="2312" width="21" style="155" customWidth="1"/>
    <col min="2313" max="2315" width="9.21875" style="155" customWidth="1"/>
    <col min="2316" max="2322" width="14.21875" style="155" customWidth="1"/>
    <col min="2323" max="2325" width="14.77734375" style="155" customWidth="1"/>
    <col min="2326" max="2326" width="14.5546875" style="155" customWidth="1"/>
    <col min="2327" max="2330" width="14.21875" style="155" customWidth="1"/>
    <col min="2331" max="2333" width="14.77734375" style="155" customWidth="1"/>
    <col min="2334" max="2334" width="17.21875" style="155" customWidth="1"/>
    <col min="2335" max="2335" width="18.77734375" style="155" customWidth="1"/>
    <col min="2336" max="2336" width="42.77734375" style="155" customWidth="1"/>
    <col min="2337" max="2337" width="34.77734375" style="155" customWidth="1"/>
    <col min="2338" max="2338" width="80.21875" style="155" customWidth="1"/>
    <col min="2339" max="2340" width="25" style="155" customWidth="1"/>
    <col min="2341" max="2341" width="19.77734375" style="155" customWidth="1"/>
    <col min="2342" max="2342" width="9.21875" style="155" customWidth="1"/>
    <col min="2343" max="2566" width="9.21875" style="155"/>
    <col min="2567" max="2567" width="22.21875" style="155" customWidth="1"/>
    <col min="2568" max="2568" width="21" style="155" customWidth="1"/>
    <col min="2569" max="2571" width="9.21875" style="155" customWidth="1"/>
    <col min="2572" max="2578" width="14.21875" style="155" customWidth="1"/>
    <col min="2579" max="2581" width="14.77734375" style="155" customWidth="1"/>
    <col min="2582" max="2582" width="14.5546875" style="155" customWidth="1"/>
    <col min="2583" max="2586" width="14.21875" style="155" customWidth="1"/>
    <col min="2587" max="2589" width="14.77734375" style="155" customWidth="1"/>
    <col min="2590" max="2590" width="17.21875" style="155" customWidth="1"/>
    <col min="2591" max="2591" width="18.77734375" style="155" customWidth="1"/>
    <col min="2592" max="2592" width="42.77734375" style="155" customWidth="1"/>
    <col min="2593" max="2593" width="34.77734375" style="155" customWidth="1"/>
    <col min="2594" max="2594" width="80.21875" style="155" customWidth="1"/>
    <col min="2595" max="2596" width="25" style="155" customWidth="1"/>
    <col min="2597" max="2597" width="19.77734375" style="155" customWidth="1"/>
    <col min="2598" max="2598" width="9.21875" style="155" customWidth="1"/>
    <col min="2599" max="2822" width="9.21875" style="155"/>
    <col min="2823" max="2823" width="22.21875" style="155" customWidth="1"/>
    <col min="2824" max="2824" width="21" style="155" customWidth="1"/>
    <col min="2825" max="2827" width="9.21875" style="155" customWidth="1"/>
    <col min="2828" max="2834" width="14.21875" style="155" customWidth="1"/>
    <col min="2835" max="2837" width="14.77734375" style="155" customWidth="1"/>
    <col min="2838" max="2838" width="14.5546875" style="155" customWidth="1"/>
    <col min="2839" max="2842" width="14.21875" style="155" customWidth="1"/>
    <col min="2843" max="2845" width="14.77734375" style="155" customWidth="1"/>
    <col min="2846" max="2846" width="17.21875" style="155" customWidth="1"/>
    <col min="2847" max="2847" width="18.77734375" style="155" customWidth="1"/>
    <col min="2848" max="2848" width="42.77734375" style="155" customWidth="1"/>
    <col min="2849" max="2849" width="34.77734375" style="155" customWidth="1"/>
    <col min="2850" max="2850" width="80.21875" style="155" customWidth="1"/>
    <col min="2851" max="2852" width="25" style="155" customWidth="1"/>
    <col min="2853" max="2853" width="19.77734375" style="155" customWidth="1"/>
    <col min="2854" max="2854" width="9.21875" style="155" customWidth="1"/>
    <col min="2855" max="3078" width="9.21875" style="155"/>
    <col min="3079" max="3079" width="22.21875" style="155" customWidth="1"/>
    <col min="3080" max="3080" width="21" style="155" customWidth="1"/>
    <col min="3081" max="3083" width="9.21875" style="155" customWidth="1"/>
    <col min="3084" max="3090" width="14.21875" style="155" customWidth="1"/>
    <col min="3091" max="3093" width="14.77734375" style="155" customWidth="1"/>
    <col min="3094" max="3094" width="14.5546875" style="155" customWidth="1"/>
    <col min="3095" max="3098" width="14.21875" style="155" customWidth="1"/>
    <col min="3099" max="3101" width="14.77734375" style="155" customWidth="1"/>
    <col min="3102" max="3102" width="17.21875" style="155" customWidth="1"/>
    <col min="3103" max="3103" width="18.77734375" style="155" customWidth="1"/>
    <col min="3104" max="3104" width="42.77734375" style="155" customWidth="1"/>
    <col min="3105" max="3105" width="34.77734375" style="155" customWidth="1"/>
    <col min="3106" max="3106" width="80.21875" style="155" customWidth="1"/>
    <col min="3107" max="3108" width="25" style="155" customWidth="1"/>
    <col min="3109" max="3109" width="19.77734375" style="155" customWidth="1"/>
    <col min="3110" max="3110" width="9.21875" style="155" customWidth="1"/>
    <col min="3111" max="3334" width="9.21875" style="155"/>
    <col min="3335" max="3335" width="22.21875" style="155" customWidth="1"/>
    <col min="3336" max="3336" width="21" style="155" customWidth="1"/>
    <col min="3337" max="3339" width="9.21875" style="155" customWidth="1"/>
    <col min="3340" max="3346" width="14.21875" style="155" customWidth="1"/>
    <col min="3347" max="3349" width="14.77734375" style="155" customWidth="1"/>
    <col min="3350" max="3350" width="14.5546875" style="155" customWidth="1"/>
    <col min="3351" max="3354" width="14.21875" style="155" customWidth="1"/>
    <col min="3355" max="3357" width="14.77734375" style="155" customWidth="1"/>
    <col min="3358" max="3358" width="17.21875" style="155" customWidth="1"/>
    <col min="3359" max="3359" width="18.77734375" style="155" customWidth="1"/>
    <col min="3360" max="3360" width="42.77734375" style="155" customWidth="1"/>
    <col min="3361" max="3361" width="34.77734375" style="155" customWidth="1"/>
    <col min="3362" max="3362" width="80.21875" style="155" customWidth="1"/>
    <col min="3363" max="3364" width="25" style="155" customWidth="1"/>
    <col min="3365" max="3365" width="19.77734375" style="155" customWidth="1"/>
    <col min="3366" max="3366" width="9.21875" style="155" customWidth="1"/>
    <col min="3367" max="3590" width="9.21875" style="155"/>
    <col min="3591" max="3591" width="22.21875" style="155" customWidth="1"/>
    <col min="3592" max="3592" width="21" style="155" customWidth="1"/>
    <col min="3593" max="3595" width="9.21875" style="155" customWidth="1"/>
    <col min="3596" max="3602" width="14.21875" style="155" customWidth="1"/>
    <col min="3603" max="3605" width="14.77734375" style="155" customWidth="1"/>
    <col min="3606" max="3606" width="14.5546875" style="155" customWidth="1"/>
    <col min="3607" max="3610" width="14.21875" style="155" customWidth="1"/>
    <col min="3611" max="3613" width="14.77734375" style="155" customWidth="1"/>
    <col min="3614" max="3614" width="17.21875" style="155" customWidth="1"/>
    <col min="3615" max="3615" width="18.77734375" style="155" customWidth="1"/>
    <col min="3616" max="3616" width="42.77734375" style="155" customWidth="1"/>
    <col min="3617" max="3617" width="34.77734375" style="155" customWidth="1"/>
    <col min="3618" max="3618" width="80.21875" style="155" customWidth="1"/>
    <col min="3619" max="3620" width="25" style="155" customWidth="1"/>
    <col min="3621" max="3621" width="19.77734375" style="155" customWidth="1"/>
    <col min="3622" max="3622" width="9.21875" style="155" customWidth="1"/>
    <col min="3623" max="3846" width="9.21875" style="155"/>
    <col min="3847" max="3847" width="22.21875" style="155" customWidth="1"/>
    <col min="3848" max="3848" width="21" style="155" customWidth="1"/>
    <col min="3849" max="3851" width="9.21875" style="155" customWidth="1"/>
    <col min="3852" max="3858" width="14.21875" style="155" customWidth="1"/>
    <col min="3859" max="3861" width="14.77734375" style="155" customWidth="1"/>
    <col min="3862" max="3862" width="14.5546875" style="155" customWidth="1"/>
    <col min="3863" max="3866" width="14.21875" style="155" customWidth="1"/>
    <col min="3867" max="3869" width="14.77734375" style="155" customWidth="1"/>
    <col min="3870" max="3870" width="17.21875" style="155" customWidth="1"/>
    <col min="3871" max="3871" width="18.77734375" style="155" customWidth="1"/>
    <col min="3872" max="3872" width="42.77734375" style="155" customWidth="1"/>
    <col min="3873" max="3873" width="34.77734375" style="155" customWidth="1"/>
    <col min="3874" max="3874" width="80.21875" style="155" customWidth="1"/>
    <col min="3875" max="3876" width="25" style="155" customWidth="1"/>
    <col min="3877" max="3877" width="19.77734375" style="155" customWidth="1"/>
    <col min="3878" max="3878" width="9.21875" style="155" customWidth="1"/>
    <col min="3879" max="4102" width="9.21875" style="155"/>
    <col min="4103" max="4103" width="22.21875" style="155" customWidth="1"/>
    <col min="4104" max="4104" width="21" style="155" customWidth="1"/>
    <col min="4105" max="4107" width="9.21875" style="155" customWidth="1"/>
    <col min="4108" max="4114" width="14.21875" style="155" customWidth="1"/>
    <col min="4115" max="4117" width="14.77734375" style="155" customWidth="1"/>
    <col min="4118" max="4118" width="14.5546875" style="155" customWidth="1"/>
    <col min="4119" max="4122" width="14.21875" style="155" customWidth="1"/>
    <col min="4123" max="4125" width="14.77734375" style="155" customWidth="1"/>
    <col min="4126" max="4126" width="17.21875" style="155" customWidth="1"/>
    <col min="4127" max="4127" width="18.77734375" style="155" customWidth="1"/>
    <col min="4128" max="4128" width="42.77734375" style="155" customWidth="1"/>
    <col min="4129" max="4129" width="34.77734375" style="155" customWidth="1"/>
    <col min="4130" max="4130" width="80.21875" style="155" customWidth="1"/>
    <col min="4131" max="4132" width="25" style="155" customWidth="1"/>
    <col min="4133" max="4133" width="19.77734375" style="155" customWidth="1"/>
    <col min="4134" max="4134" width="9.21875" style="155" customWidth="1"/>
    <col min="4135" max="4358" width="9.21875" style="155"/>
    <col min="4359" max="4359" width="22.21875" style="155" customWidth="1"/>
    <col min="4360" max="4360" width="21" style="155" customWidth="1"/>
    <col min="4361" max="4363" width="9.21875" style="155" customWidth="1"/>
    <col min="4364" max="4370" width="14.21875" style="155" customWidth="1"/>
    <col min="4371" max="4373" width="14.77734375" style="155" customWidth="1"/>
    <col min="4374" max="4374" width="14.5546875" style="155" customWidth="1"/>
    <col min="4375" max="4378" width="14.21875" style="155" customWidth="1"/>
    <col min="4379" max="4381" width="14.77734375" style="155" customWidth="1"/>
    <col min="4382" max="4382" width="17.21875" style="155" customWidth="1"/>
    <col min="4383" max="4383" width="18.77734375" style="155" customWidth="1"/>
    <col min="4384" max="4384" width="42.77734375" style="155" customWidth="1"/>
    <col min="4385" max="4385" width="34.77734375" style="155" customWidth="1"/>
    <col min="4386" max="4386" width="80.21875" style="155" customWidth="1"/>
    <col min="4387" max="4388" width="25" style="155" customWidth="1"/>
    <col min="4389" max="4389" width="19.77734375" style="155" customWidth="1"/>
    <col min="4390" max="4390" width="9.21875" style="155" customWidth="1"/>
    <col min="4391" max="4614" width="9.21875" style="155"/>
    <col min="4615" max="4615" width="22.21875" style="155" customWidth="1"/>
    <col min="4616" max="4616" width="21" style="155" customWidth="1"/>
    <col min="4617" max="4619" width="9.21875" style="155" customWidth="1"/>
    <col min="4620" max="4626" width="14.21875" style="155" customWidth="1"/>
    <col min="4627" max="4629" width="14.77734375" style="155" customWidth="1"/>
    <col min="4630" max="4630" width="14.5546875" style="155" customWidth="1"/>
    <col min="4631" max="4634" width="14.21875" style="155" customWidth="1"/>
    <col min="4635" max="4637" width="14.77734375" style="155" customWidth="1"/>
    <col min="4638" max="4638" width="17.21875" style="155" customWidth="1"/>
    <col min="4639" max="4639" width="18.77734375" style="155" customWidth="1"/>
    <col min="4640" max="4640" width="42.77734375" style="155" customWidth="1"/>
    <col min="4641" max="4641" width="34.77734375" style="155" customWidth="1"/>
    <col min="4642" max="4642" width="80.21875" style="155" customWidth="1"/>
    <col min="4643" max="4644" width="25" style="155" customWidth="1"/>
    <col min="4645" max="4645" width="19.77734375" style="155" customWidth="1"/>
    <col min="4646" max="4646" width="9.21875" style="155" customWidth="1"/>
    <col min="4647" max="4870" width="9.21875" style="155"/>
    <col min="4871" max="4871" width="22.21875" style="155" customWidth="1"/>
    <col min="4872" max="4872" width="21" style="155" customWidth="1"/>
    <col min="4873" max="4875" width="9.21875" style="155" customWidth="1"/>
    <col min="4876" max="4882" width="14.21875" style="155" customWidth="1"/>
    <col min="4883" max="4885" width="14.77734375" style="155" customWidth="1"/>
    <col min="4886" max="4886" width="14.5546875" style="155" customWidth="1"/>
    <col min="4887" max="4890" width="14.21875" style="155" customWidth="1"/>
    <col min="4891" max="4893" width="14.77734375" style="155" customWidth="1"/>
    <col min="4894" max="4894" width="17.21875" style="155" customWidth="1"/>
    <col min="4895" max="4895" width="18.77734375" style="155" customWidth="1"/>
    <col min="4896" max="4896" width="42.77734375" style="155" customWidth="1"/>
    <col min="4897" max="4897" width="34.77734375" style="155" customWidth="1"/>
    <col min="4898" max="4898" width="80.21875" style="155" customWidth="1"/>
    <col min="4899" max="4900" width="25" style="155" customWidth="1"/>
    <col min="4901" max="4901" width="19.77734375" style="155" customWidth="1"/>
    <col min="4902" max="4902" width="9.21875" style="155" customWidth="1"/>
    <col min="4903" max="5126" width="9.21875" style="155"/>
    <col min="5127" max="5127" width="22.21875" style="155" customWidth="1"/>
    <col min="5128" max="5128" width="21" style="155" customWidth="1"/>
    <col min="5129" max="5131" width="9.21875" style="155" customWidth="1"/>
    <col min="5132" max="5138" width="14.21875" style="155" customWidth="1"/>
    <col min="5139" max="5141" width="14.77734375" style="155" customWidth="1"/>
    <col min="5142" max="5142" width="14.5546875" style="155" customWidth="1"/>
    <col min="5143" max="5146" width="14.21875" style="155" customWidth="1"/>
    <col min="5147" max="5149" width="14.77734375" style="155" customWidth="1"/>
    <col min="5150" max="5150" width="17.21875" style="155" customWidth="1"/>
    <col min="5151" max="5151" width="18.77734375" style="155" customWidth="1"/>
    <col min="5152" max="5152" width="42.77734375" style="155" customWidth="1"/>
    <col min="5153" max="5153" width="34.77734375" style="155" customWidth="1"/>
    <col min="5154" max="5154" width="80.21875" style="155" customWidth="1"/>
    <col min="5155" max="5156" width="25" style="155" customWidth="1"/>
    <col min="5157" max="5157" width="19.77734375" style="155" customWidth="1"/>
    <col min="5158" max="5158" width="9.21875" style="155" customWidth="1"/>
    <col min="5159" max="5382" width="9.21875" style="155"/>
    <col min="5383" max="5383" width="22.21875" style="155" customWidth="1"/>
    <col min="5384" max="5384" width="21" style="155" customWidth="1"/>
    <col min="5385" max="5387" width="9.21875" style="155" customWidth="1"/>
    <col min="5388" max="5394" width="14.21875" style="155" customWidth="1"/>
    <col min="5395" max="5397" width="14.77734375" style="155" customWidth="1"/>
    <col min="5398" max="5398" width="14.5546875" style="155" customWidth="1"/>
    <col min="5399" max="5402" width="14.21875" style="155" customWidth="1"/>
    <col min="5403" max="5405" width="14.77734375" style="155" customWidth="1"/>
    <col min="5406" max="5406" width="17.21875" style="155" customWidth="1"/>
    <col min="5407" max="5407" width="18.77734375" style="155" customWidth="1"/>
    <col min="5408" max="5408" width="42.77734375" style="155" customWidth="1"/>
    <col min="5409" max="5409" width="34.77734375" style="155" customWidth="1"/>
    <col min="5410" max="5410" width="80.21875" style="155" customWidth="1"/>
    <col min="5411" max="5412" width="25" style="155" customWidth="1"/>
    <col min="5413" max="5413" width="19.77734375" style="155" customWidth="1"/>
    <col min="5414" max="5414" width="9.21875" style="155" customWidth="1"/>
    <col min="5415" max="5638" width="9.21875" style="155"/>
    <col min="5639" max="5639" width="22.21875" style="155" customWidth="1"/>
    <col min="5640" max="5640" width="21" style="155" customWidth="1"/>
    <col min="5641" max="5643" width="9.21875" style="155" customWidth="1"/>
    <col min="5644" max="5650" width="14.21875" style="155" customWidth="1"/>
    <col min="5651" max="5653" width="14.77734375" style="155" customWidth="1"/>
    <col min="5654" max="5654" width="14.5546875" style="155" customWidth="1"/>
    <col min="5655" max="5658" width="14.21875" style="155" customWidth="1"/>
    <col min="5659" max="5661" width="14.77734375" style="155" customWidth="1"/>
    <col min="5662" max="5662" width="17.21875" style="155" customWidth="1"/>
    <col min="5663" max="5663" width="18.77734375" style="155" customWidth="1"/>
    <col min="5664" max="5664" width="42.77734375" style="155" customWidth="1"/>
    <col min="5665" max="5665" width="34.77734375" style="155" customWidth="1"/>
    <col min="5666" max="5666" width="80.21875" style="155" customWidth="1"/>
    <col min="5667" max="5668" width="25" style="155" customWidth="1"/>
    <col min="5669" max="5669" width="19.77734375" style="155" customWidth="1"/>
    <col min="5670" max="5670" width="9.21875" style="155" customWidth="1"/>
    <col min="5671" max="5894" width="9.21875" style="155"/>
    <col min="5895" max="5895" width="22.21875" style="155" customWidth="1"/>
    <col min="5896" max="5896" width="21" style="155" customWidth="1"/>
    <col min="5897" max="5899" width="9.21875" style="155" customWidth="1"/>
    <col min="5900" max="5906" width="14.21875" style="155" customWidth="1"/>
    <col min="5907" max="5909" width="14.77734375" style="155" customWidth="1"/>
    <col min="5910" max="5910" width="14.5546875" style="155" customWidth="1"/>
    <col min="5911" max="5914" width="14.21875" style="155" customWidth="1"/>
    <col min="5915" max="5917" width="14.77734375" style="155" customWidth="1"/>
    <col min="5918" max="5918" width="17.21875" style="155" customWidth="1"/>
    <col min="5919" max="5919" width="18.77734375" style="155" customWidth="1"/>
    <col min="5920" max="5920" width="42.77734375" style="155" customWidth="1"/>
    <col min="5921" max="5921" width="34.77734375" style="155" customWidth="1"/>
    <col min="5922" max="5922" width="80.21875" style="155" customWidth="1"/>
    <col min="5923" max="5924" width="25" style="155" customWidth="1"/>
    <col min="5925" max="5925" width="19.77734375" style="155" customWidth="1"/>
    <col min="5926" max="5926" width="9.21875" style="155" customWidth="1"/>
    <col min="5927" max="6150" width="9.21875" style="155"/>
    <col min="6151" max="6151" width="22.21875" style="155" customWidth="1"/>
    <col min="6152" max="6152" width="21" style="155" customWidth="1"/>
    <col min="6153" max="6155" width="9.21875" style="155" customWidth="1"/>
    <col min="6156" max="6162" width="14.21875" style="155" customWidth="1"/>
    <col min="6163" max="6165" width="14.77734375" style="155" customWidth="1"/>
    <col min="6166" max="6166" width="14.5546875" style="155" customWidth="1"/>
    <col min="6167" max="6170" width="14.21875" style="155" customWidth="1"/>
    <col min="6171" max="6173" width="14.77734375" style="155" customWidth="1"/>
    <col min="6174" max="6174" width="17.21875" style="155" customWidth="1"/>
    <col min="6175" max="6175" width="18.77734375" style="155" customWidth="1"/>
    <col min="6176" max="6176" width="42.77734375" style="155" customWidth="1"/>
    <col min="6177" max="6177" width="34.77734375" style="155" customWidth="1"/>
    <col min="6178" max="6178" width="80.21875" style="155" customWidth="1"/>
    <col min="6179" max="6180" width="25" style="155" customWidth="1"/>
    <col min="6181" max="6181" width="19.77734375" style="155" customWidth="1"/>
    <col min="6182" max="6182" width="9.21875" style="155" customWidth="1"/>
    <col min="6183" max="6406" width="9.21875" style="155"/>
    <col min="6407" max="6407" width="22.21875" style="155" customWidth="1"/>
    <col min="6408" max="6408" width="21" style="155" customWidth="1"/>
    <col min="6409" max="6411" width="9.21875" style="155" customWidth="1"/>
    <col min="6412" max="6418" width="14.21875" style="155" customWidth="1"/>
    <col min="6419" max="6421" width="14.77734375" style="155" customWidth="1"/>
    <col min="6422" max="6422" width="14.5546875" style="155" customWidth="1"/>
    <col min="6423" max="6426" width="14.21875" style="155" customWidth="1"/>
    <col min="6427" max="6429" width="14.77734375" style="155" customWidth="1"/>
    <col min="6430" max="6430" width="17.21875" style="155" customWidth="1"/>
    <col min="6431" max="6431" width="18.77734375" style="155" customWidth="1"/>
    <col min="6432" max="6432" width="42.77734375" style="155" customWidth="1"/>
    <col min="6433" max="6433" width="34.77734375" style="155" customWidth="1"/>
    <col min="6434" max="6434" width="80.21875" style="155" customWidth="1"/>
    <col min="6435" max="6436" width="25" style="155" customWidth="1"/>
    <col min="6437" max="6437" width="19.77734375" style="155" customWidth="1"/>
    <col min="6438" max="6438" width="9.21875" style="155" customWidth="1"/>
    <col min="6439" max="6662" width="9.21875" style="155"/>
    <col min="6663" max="6663" width="22.21875" style="155" customWidth="1"/>
    <col min="6664" max="6664" width="21" style="155" customWidth="1"/>
    <col min="6665" max="6667" width="9.21875" style="155" customWidth="1"/>
    <col min="6668" max="6674" width="14.21875" style="155" customWidth="1"/>
    <col min="6675" max="6677" width="14.77734375" style="155" customWidth="1"/>
    <col min="6678" max="6678" width="14.5546875" style="155" customWidth="1"/>
    <col min="6679" max="6682" width="14.21875" style="155" customWidth="1"/>
    <col min="6683" max="6685" width="14.77734375" style="155" customWidth="1"/>
    <col min="6686" max="6686" width="17.21875" style="155" customWidth="1"/>
    <col min="6687" max="6687" width="18.77734375" style="155" customWidth="1"/>
    <col min="6688" max="6688" width="42.77734375" style="155" customWidth="1"/>
    <col min="6689" max="6689" width="34.77734375" style="155" customWidth="1"/>
    <col min="6690" max="6690" width="80.21875" style="155" customWidth="1"/>
    <col min="6691" max="6692" width="25" style="155" customWidth="1"/>
    <col min="6693" max="6693" width="19.77734375" style="155" customWidth="1"/>
    <col min="6694" max="6694" width="9.21875" style="155" customWidth="1"/>
    <col min="6695" max="6918" width="9.21875" style="155"/>
    <col min="6919" max="6919" width="22.21875" style="155" customWidth="1"/>
    <col min="6920" max="6920" width="21" style="155" customWidth="1"/>
    <col min="6921" max="6923" width="9.21875" style="155" customWidth="1"/>
    <col min="6924" max="6930" width="14.21875" style="155" customWidth="1"/>
    <col min="6931" max="6933" width="14.77734375" style="155" customWidth="1"/>
    <col min="6934" max="6934" width="14.5546875" style="155" customWidth="1"/>
    <col min="6935" max="6938" width="14.21875" style="155" customWidth="1"/>
    <col min="6939" max="6941" width="14.77734375" style="155" customWidth="1"/>
    <col min="6942" max="6942" width="17.21875" style="155" customWidth="1"/>
    <col min="6943" max="6943" width="18.77734375" style="155" customWidth="1"/>
    <col min="6944" max="6944" width="42.77734375" style="155" customWidth="1"/>
    <col min="6945" max="6945" width="34.77734375" style="155" customWidth="1"/>
    <col min="6946" max="6946" width="80.21875" style="155" customWidth="1"/>
    <col min="6947" max="6948" width="25" style="155" customWidth="1"/>
    <col min="6949" max="6949" width="19.77734375" style="155" customWidth="1"/>
    <col min="6950" max="6950" width="9.21875" style="155" customWidth="1"/>
    <col min="6951" max="7174" width="9.21875" style="155"/>
    <col min="7175" max="7175" width="22.21875" style="155" customWidth="1"/>
    <col min="7176" max="7176" width="21" style="155" customWidth="1"/>
    <col min="7177" max="7179" width="9.21875" style="155" customWidth="1"/>
    <col min="7180" max="7186" width="14.21875" style="155" customWidth="1"/>
    <col min="7187" max="7189" width="14.77734375" style="155" customWidth="1"/>
    <col min="7190" max="7190" width="14.5546875" style="155" customWidth="1"/>
    <col min="7191" max="7194" width="14.21875" style="155" customWidth="1"/>
    <col min="7195" max="7197" width="14.77734375" style="155" customWidth="1"/>
    <col min="7198" max="7198" width="17.21875" style="155" customWidth="1"/>
    <col min="7199" max="7199" width="18.77734375" style="155" customWidth="1"/>
    <col min="7200" max="7200" width="42.77734375" style="155" customWidth="1"/>
    <col min="7201" max="7201" width="34.77734375" style="155" customWidth="1"/>
    <col min="7202" max="7202" width="80.21875" style="155" customWidth="1"/>
    <col min="7203" max="7204" width="25" style="155" customWidth="1"/>
    <col min="7205" max="7205" width="19.77734375" style="155" customWidth="1"/>
    <col min="7206" max="7206" width="9.21875" style="155" customWidth="1"/>
    <col min="7207" max="7430" width="9.21875" style="155"/>
    <col min="7431" max="7431" width="22.21875" style="155" customWidth="1"/>
    <col min="7432" max="7432" width="21" style="155" customWidth="1"/>
    <col min="7433" max="7435" width="9.21875" style="155" customWidth="1"/>
    <col min="7436" max="7442" width="14.21875" style="155" customWidth="1"/>
    <col min="7443" max="7445" width="14.77734375" style="155" customWidth="1"/>
    <col min="7446" max="7446" width="14.5546875" style="155" customWidth="1"/>
    <col min="7447" max="7450" width="14.21875" style="155" customWidth="1"/>
    <col min="7451" max="7453" width="14.77734375" style="155" customWidth="1"/>
    <col min="7454" max="7454" width="17.21875" style="155" customWidth="1"/>
    <col min="7455" max="7455" width="18.77734375" style="155" customWidth="1"/>
    <col min="7456" max="7456" width="42.77734375" style="155" customWidth="1"/>
    <col min="7457" max="7457" width="34.77734375" style="155" customWidth="1"/>
    <col min="7458" max="7458" width="80.21875" style="155" customWidth="1"/>
    <col min="7459" max="7460" width="25" style="155" customWidth="1"/>
    <col min="7461" max="7461" width="19.77734375" style="155" customWidth="1"/>
    <col min="7462" max="7462" width="9.21875" style="155" customWidth="1"/>
    <col min="7463" max="7686" width="9.21875" style="155"/>
    <col min="7687" max="7687" width="22.21875" style="155" customWidth="1"/>
    <col min="7688" max="7688" width="21" style="155" customWidth="1"/>
    <col min="7689" max="7691" width="9.21875" style="155" customWidth="1"/>
    <col min="7692" max="7698" width="14.21875" style="155" customWidth="1"/>
    <col min="7699" max="7701" width="14.77734375" style="155" customWidth="1"/>
    <col min="7702" max="7702" width="14.5546875" style="155" customWidth="1"/>
    <col min="7703" max="7706" width="14.21875" style="155" customWidth="1"/>
    <col min="7707" max="7709" width="14.77734375" style="155" customWidth="1"/>
    <col min="7710" max="7710" width="17.21875" style="155" customWidth="1"/>
    <col min="7711" max="7711" width="18.77734375" style="155" customWidth="1"/>
    <col min="7712" max="7712" width="42.77734375" style="155" customWidth="1"/>
    <col min="7713" max="7713" width="34.77734375" style="155" customWidth="1"/>
    <col min="7714" max="7714" width="80.21875" style="155" customWidth="1"/>
    <col min="7715" max="7716" width="25" style="155" customWidth="1"/>
    <col min="7717" max="7717" width="19.77734375" style="155" customWidth="1"/>
    <col min="7718" max="7718" width="9.21875" style="155" customWidth="1"/>
    <col min="7719" max="7942" width="9.21875" style="155"/>
    <col min="7943" max="7943" width="22.21875" style="155" customWidth="1"/>
    <col min="7944" max="7944" width="21" style="155" customWidth="1"/>
    <col min="7945" max="7947" width="9.21875" style="155" customWidth="1"/>
    <col min="7948" max="7954" width="14.21875" style="155" customWidth="1"/>
    <col min="7955" max="7957" width="14.77734375" style="155" customWidth="1"/>
    <col min="7958" max="7958" width="14.5546875" style="155" customWidth="1"/>
    <col min="7959" max="7962" width="14.21875" style="155" customWidth="1"/>
    <col min="7963" max="7965" width="14.77734375" style="155" customWidth="1"/>
    <col min="7966" max="7966" width="17.21875" style="155" customWidth="1"/>
    <col min="7967" max="7967" width="18.77734375" style="155" customWidth="1"/>
    <col min="7968" max="7968" width="42.77734375" style="155" customWidth="1"/>
    <col min="7969" max="7969" width="34.77734375" style="155" customWidth="1"/>
    <col min="7970" max="7970" width="80.21875" style="155" customWidth="1"/>
    <col min="7971" max="7972" width="25" style="155" customWidth="1"/>
    <col min="7973" max="7973" width="19.77734375" style="155" customWidth="1"/>
    <col min="7974" max="7974" width="9.21875" style="155" customWidth="1"/>
    <col min="7975" max="8198" width="9.21875" style="155"/>
    <col min="8199" max="8199" width="22.21875" style="155" customWidth="1"/>
    <col min="8200" max="8200" width="21" style="155" customWidth="1"/>
    <col min="8201" max="8203" width="9.21875" style="155" customWidth="1"/>
    <col min="8204" max="8210" width="14.21875" style="155" customWidth="1"/>
    <col min="8211" max="8213" width="14.77734375" style="155" customWidth="1"/>
    <col min="8214" max="8214" width="14.5546875" style="155" customWidth="1"/>
    <col min="8215" max="8218" width="14.21875" style="155" customWidth="1"/>
    <col min="8219" max="8221" width="14.77734375" style="155" customWidth="1"/>
    <col min="8222" max="8222" width="17.21875" style="155" customWidth="1"/>
    <col min="8223" max="8223" width="18.77734375" style="155" customWidth="1"/>
    <col min="8224" max="8224" width="42.77734375" style="155" customWidth="1"/>
    <col min="8225" max="8225" width="34.77734375" style="155" customWidth="1"/>
    <col min="8226" max="8226" width="80.21875" style="155" customWidth="1"/>
    <col min="8227" max="8228" width="25" style="155" customWidth="1"/>
    <col min="8229" max="8229" width="19.77734375" style="155" customWidth="1"/>
    <col min="8230" max="8230" width="9.21875" style="155" customWidth="1"/>
    <col min="8231" max="8454" width="9.21875" style="155"/>
    <col min="8455" max="8455" width="22.21875" style="155" customWidth="1"/>
    <col min="8456" max="8456" width="21" style="155" customWidth="1"/>
    <col min="8457" max="8459" width="9.21875" style="155" customWidth="1"/>
    <col min="8460" max="8466" width="14.21875" style="155" customWidth="1"/>
    <col min="8467" max="8469" width="14.77734375" style="155" customWidth="1"/>
    <col min="8470" max="8470" width="14.5546875" style="155" customWidth="1"/>
    <col min="8471" max="8474" width="14.21875" style="155" customWidth="1"/>
    <col min="8475" max="8477" width="14.77734375" style="155" customWidth="1"/>
    <col min="8478" max="8478" width="17.21875" style="155" customWidth="1"/>
    <col min="8479" max="8479" width="18.77734375" style="155" customWidth="1"/>
    <col min="8480" max="8480" width="42.77734375" style="155" customWidth="1"/>
    <col min="8481" max="8481" width="34.77734375" style="155" customWidth="1"/>
    <col min="8482" max="8482" width="80.21875" style="155" customWidth="1"/>
    <col min="8483" max="8484" width="25" style="155" customWidth="1"/>
    <col min="8485" max="8485" width="19.77734375" style="155" customWidth="1"/>
    <col min="8486" max="8486" width="9.21875" style="155" customWidth="1"/>
    <col min="8487" max="8710" width="9.21875" style="155"/>
    <col min="8711" max="8711" width="22.21875" style="155" customWidth="1"/>
    <col min="8712" max="8712" width="21" style="155" customWidth="1"/>
    <col min="8713" max="8715" width="9.21875" style="155" customWidth="1"/>
    <col min="8716" max="8722" width="14.21875" style="155" customWidth="1"/>
    <col min="8723" max="8725" width="14.77734375" style="155" customWidth="1"/>
    <col min="8726" max="8726" width="14.5546875" style="155" customWidth="1"/>
    <col min="8727" max="8730" width="14.21875" style="155" customWidth="1"/>
    <col min="8731" max="8733" width="14.77734375" style="155" customWidth="1"/>
    <col min="8734" max="8734" width="17.21875" style="155" customWidth="1"/>
    <col min="8735" max="8735" width="18.77734375" style="155" customWidth="1"/>
    <col min="8736" max="8736" width="42.77734375" style="155" customWidth="1"/>
    <col min="8737" max="8737" width="34.77734375" style="155" customWidth="1"/>
    <col min="8738" max="8738" width="80.21875" style="155" customWidth="1"/>
    <col min="8739" max="8740" width="25" style="155" customWidth="1"/>
    <col min="8741" max="8741" width="19.77734375" style="155" customWidth="1"/>
    <col min="8742" max="8742" width="9.21875" style="155" customWidth="1"/>
    <col min="8743" max="8966" width="9.21875" style="155"/>
    <col min="8967" max="8967" width="22.21875" style="155" customWidth="1"/>
    <col min="8968" max="8968" width="21" style="155" customWidth="1"/>
    <col min="8969" max="8971" width="9.21875" style="155" customWidth="1"/>
    <col min="8972" max="8978" width="14.21875" style="155" customWidth="1"/>
    <col min="8979" max="8981" width="14.77734375" style="155" customWidth="1"/>
    <col min="8982" max="8982" width="14.5546875" style="155" customWidth="1"/>
    <col min="8983" max="8986" width="14.21875" style="155" customWidth="1"/>
    <col min="8987" max="8989" width="14.77734375" style="155" customWidth="1"/>
    <col min="8990" max="8990" width="17.21875" style="155" customWidth="1"/>
    <col min="8991" max="8991" width="18.77734375" style="155" customWidth="1"/>
    <col min="8992" max="8992" width="42.77734375" style="155" customWidth="1"/>
    <col min="8993" max="8993" width="34.77734375" style="155" customWidth="1"/>
    <col min="8994" max="8994" width="80.21875" style="155" customWidth="1"/>
    <col min="8995" max="8996" width="25" style="155" customWidth="1"/>
    <col min="8997" max="8997" width="19.77734375" style="155" customWidth="1"/>
    <col min="8998" max="8998" width="9.21875" style="155" customWidth="1"/>
    <col min="8999" max="9222" width="9.21875" style="155"/>
    <col min="9223" max="9223" width="22.21875" style="155" customWidth="1"/>
    <col min="9224" max="9224" width="21" style="155" customWidth="1"/>
    <col min="9225" max="9227" width="9.21875" style="155" customWidth="1"/>
    <col min="9228" max="9234" width="14.21875" style="155" customWidth="1"/>
    <col min="9235" max="9237" width="14.77734375" style="155" customWidth="1"/>
    <col min="9238" max="9238" width="14.5546875" style="155" customWidth="1"/>
    <col min="9239" max="9242" width="14.21875" style="155" customWidth="1"/>
    <col min="9243" max="9245" width="14.77734375" style="155" customWidth="1"/>
    <col min="9246" max="9246" width="17.21875" style="155" customWidth="1"/>
    <col min="9247" max="9247" width="18.77734375" style="155" customWidth="1"/>
    <col min="9248" max="9248" width="42.77734375" style="155" customWidth="1"/>
    <col min="9249" max="9249" width="34.77734375" style="155" customWidth="1"/>
    <col min="9250" max="9250" width="80.21875" style="155" customWidth="1"/>
    <col min="9251" max="9252" width="25" style="155" customWidth="1"/>
    <col min="9253" max="9253" width="19.77734375" style="155" customWidth="1"/>
    <col min="9254" max="9254" width="9.21875" style="155" customWidth="1"/>
    <col min="9255" max="9478" width="9.21875" style="155"/>
    <col min="9479" max="9479" width="22.21875" style="155" customWidth="1"/>
    <col min="9480" max="9480" width="21" style="155" customWidth="1"/>
    <col min="9481" max="9483" width="9.21875" style="155" customWidth="1"/>
    <col min="9484" max="9490" width="14.21875" style="155" customWidth="1"/>
    <col min="9491" max="9493" width="14.77734375" style="155" customWidth="1"/>
    <col min="9494" max="9494" width="14.5546875" style="155" customWidth="1"/>
    <col min="9495" max="9498" width="14.21875" style="155" customWidth="1"/>
    <col min="9499" max="9501" width="14.77734375" style="155" customWidth="1"/>
    <col min="9502" max="9502" width="17.21875" style="155" customWidth="1"/>
    <col min="9503" max="9503" width="18.77734375" style="155" customWidth="1"/>
    <col min="9504" max="9504" width="42.77734375" style="155" customWidth="1"/>
    <col min="9505" max="9505" width="34.77734375" style="155" customWidth="1"/>
    <col min="9506" max="9506" width="80.21875" style="155" customWidth="1"/>
    <col min="9507" max="9508" width="25" style="155" customWidth="1"/>
    <col min="9509" max="9509" width="19.77734375" style="155" customWidth="1"/>
    <col min="9510" max="9510" width="9.21875" style="155" customWidth="1"/>
    <col min="9511" max="9734" width="9.21875" style="155"/>
    <col min="9735" max="9735" width="22.21875" style="155" customWidth="1"/>
    <col min="9736" max="9736" width="21" style="155" customWidth="1"/>
    <col min="9737" max="9739" width="9.21875" style="155" customWidth="1"/>
    <col min="9740" max="9746" width="14.21875" style="155" customWidth="1"/>
    <col min="9747" max="9749" width="14.77734375" style="155" customWidth="1"/>
    <col min="9750" max="9750" width="14.5546875" style="155" customWidth="1"/>
    <col min="9751" max="9754" width="14.21875" style="155" customWidth="1"/>
    <col min="9755" max="9757" width="14.77734375" style="155" customWidth="1"/>
    <col min="9758" max="9758" width="17.21875" style="155" customWidth="1"/>
    <col min="9759" max="9759" width="18.77734375" style="155" customWidth="1"/>
    <col min="9760" max="9760" width="42.77734375" style="155" customWidth="1"/>
    <col min="9761" max="9761" width="34.77734375" style="155" customWidth="1"/>
    <col min="9762" max="9762" width="80.21875" style="155" customWidth="1"/>
    <col min="9763" max="9764" width="25" style="155" customWidth="1"/>
    <col min="9765" max="9765" width="19.77734375" style="155" customWidth="1"/>
    <col min="9766" max="9766" width="9.21875" style="155" customWidth="1"/>
    <col min="9767" max="9990" width="9.21875" style="155"/>
    <col min="9991" max="9991" width="22.21875" style="155" customWidth="1"/>
    <col min="9992" max="9992" width="21" style="155" customWidth="1"/>
    <col min="9993" max="9995" width="9.21875" style="155" customWidth="1"/>
    <col min="9996" max="10002" width="14.21875" style="155" customWidth="1"/>
    <col min="10003" max="10005" width="14.77734375" style="155" customWidth="1"/>
    <col min="10006" max="10006" width="14.5546875" style="155" customWidth="1"/>
    <col min="10007" max="10010" width="14.21875" style="155" customWidth="1"/>
    <col min="10011" max="10013" width="14.77734375" style="155" customWidth="1"/>
    <col min="10014" max="10014" width="17.21875" style="155" customWidth="1"/>
    <col min="10015" max="10015" width="18.77734375" style="155" customWidth="1"/>
    <col min="10016" max="10016" width="42.77734375" style="155" customWidth="1"/>
    <col min="10017" max="10017" width="34.77734375" style="155" customWidth="1"/>
    <col min="10018" max="10018" width="80.21875" style="155" customWidth="1"/>
    <col min="10019" max="10020" width="25" style="155" customWidth="1"/>
    <col min="10021" max="10021" width="19.77734375" style="155" customWidth="1"/>
    <col min="10022" max="10022" width="9.21875" style="155" customWidth="1"/>
    <col min="10023" max="10246" width="9.21875" style="155"/>
    <col min="10247" max="10247" width="22.21875" style="155" customWidth="1"/>
    <col min="10248" max="10248" width="21" style="155" customWidth="1"/>
    <col min="10249" max="10251" width="9.21875" style="155" customWidth="1"/>
    <col min="10252" max="10258" width="14.21875" style="155" customWidth="1"/>
    <col min="10259" max="10261" width="14.77734375" style="155" customWidth="1"/>
    <col min="10262" max="10262" width="14.5546875" style="155" customWidth="1"/>
    <col min="10263" max="10266" width="14.21875" style="155" customWidth="1"/>
    <col min="10267" max="10269" width="14.77734375" style="155" customWidth="1"/>
    <col min="10270" max="10270" width="17.21875" style="155" customWidth="1"/>
    <col min="10271" max="10271" width="18.77734375" style="155" customWidth="1"/>
    <col min="10272" max="10272" width="42.77734375" style="155" customWidth="1"/>
    <col min="10273" max="10273" width="34.77734375" style="155" customWidth="1"/>
    <col min="10274" max="10274" width="80.21875" style="155" customWidth="1"/>
    <col min="10275" max="10276" width="25" style="155" customWidth="1"/>
    <col min="10277" max="10277" width="19.77734375" style="155" customWidth="1"/>
    <col min="10278" max="10278" width="9.21875" style="155" customWidth="1"/>
    <col min="10279" max="10502" width="9.21875" style="155"/>
    <col min="10503" max="10503" width="22.21875" style="155" customWidth="1"/>
    <col min="10504" max="10504" width="21" style="155" customWidth="1"/>
    <col min="10505" max="10507" width="9.21875" style="155" customWidth="1"/>
    <col min="10508" max="10514" width="14.21875" style="155" customWidth="1"/>
    <col min="10515" max="10517" width="14.77734375" style="155" customWidth="1"/>
    <col min="10518" max="10518" width="14.5546875" style="155" customWidth="1"/>
    <col min="10519" max="10522" width="14.21875" style="155" customWidth="1"/>
    <col min="10523" max="10525" width="14.77734375" style="155" customWidth="1"/>
    <col min="10526" max="10526" width="17.21875" style="155" customWidth="1"/>
    <col min="10527" max="10527" width="18.77734375" style="155" customWidth="1"/>
    <col min="10528" max="10528" width="42.77734375" style="155" customWidth="1"/>
    <col min="10529" max="10529" width="34.77734375" style="155" customWidth="1"/>
    <col min="10530" max="10530" width="80.21875" style="155" customWidth="1"/>
    <col min="10531" max="10532" width="25" style="155" customWidth="1"/>
    <col min="10533" max="10533" width="19.77734375" style="155" customWidth="1"/>
    <col min="10534" max="10534" width="9.21875" style="155" customWidth="1"/>
    <col min="10535" max="10758" width="9.21875" style="155"/>
    <col min="10759" max="10759" width="22.21875" style="155" customWidth="1"/>
    <col min="10760" max="10760" width="21" style="155" customWidth="1"/>
    <col min="10761" max="10763" width="9.21875" style="155" customWidth="1"/>
    <col min="10764" max="10770" width="14.21875" style="155" customWidth="1"/>
    <col min="10771" max="10773" width="14.77734375" style="155" customWidth="1"/>
    <col min="10774" max="10774" width="14.5546875" style="155" customWidth="1"/>
    <col min="10775" max="10778" width="14.21875" style="155" customWidth="1"/>
    <col min="10779" max="10781" width="14.77734375" style="155" customWidth="1"/>
    <col min="10782" max="10782" width="17.21875" style="155" customWidth="1"/>
    <col min="10783" max="10783" width="18.77734375" style="155" customWidth="1"/>
    <col min="10784" max="10784" width="42.77734375" style="155" customWidth="1"/>
    <col min="10785" max="10785" width="34.77734375" style="155" customWidth="1"/>
    <col min="10786" max="10786" width="80.21875" style="155" customWidth="1"/>
    <col min="10787" max="10788" width="25" style="155" customWidth="1"/>
    <col min="10789" max="10789" width="19.77734375" style="155" customWidth="1"/>
    <col min="10790" max="10790" width="9.21875" style="155" customWidth="1"/>
    <col min="10791" max="11014" width="9.21875" style="155"/>
    <col min="11015" max="11015" width="22.21875" style="155" customWidth="1"/>
    <col min="11016" max="11016" width="21" style="155" customWidth="1"/>
    <col min="11017" max="11019" width="9.21875" style="155" customWidth="1"/>
    <col min="11020" max="11026" width="14.21875" style="155" customWidth="1"/>
    <col min="11027" max="11029" width="14.77734375" style="155" customWidth="1"/>
    <col min="11030" max="11030" width="14.5546875" style="155" customWidth="1"/>
    <col min="11031" max="11034" width="14.21875" style="155" customWidth="1"/>
    <col min="11035" max="11037" width="14.77734375" style="155" customWidth="1"/>
    <col min="11038" max="11038" width="17.21875" style="155" customWidth="1"/>
    <col min="11039" max="11039" width="18.77734375" style="155" customWidth="1"/>
    <col min="11040" max="11040" width="42.77734375" style="155" customWidth="1"/>
    <col min="11041" max="11041" width="34.77734375" style="155" customWidth="1"/>
    <col min="11042" max="11042" width="80.21875" style="155" customWidth="1"/>
    <col min="11043" max="11044" width="25" style="155" customWidth="1"/>
    <col min="11045" max="11045" width="19.77734375" style="155" customWidth="1"/>
    <col min="11046" max="11046" width="9.21875" style="155" customWidth="1"/>
    <col min="11047" max="11270" width="9.21875" style="155"/>
    <col min="11271" max="11271" width="22.21875" style="155" customWidth="1"/>
    <col min="11272" max="11272" width="21" style="155" customWidth="1"/>
    <col min="11273" max="11275" width="9.21875" style="155" customWidth="1"/>
    <col min="11276" max="11282" width="14.21875" style="155" customWidth="1"/>
    <col min="11283" max="11285" width="14.77734375" style="155" customWidth="1"/>
    <col min="11286" max="11286" width="14.5546875" style="155" customWidth="1"/>
    <col min="11287" max="11290" width="14.21875" style="155" customWidth="1"/>
    <col min="11291" max="11293" width="14.77734375" style="155" customWidth="1"/>
    <col min="11294" max="11294" width="17.21875" style="155" customWidth="1"/>
    <col min="11295" max="11295" width="18.77734375" style="155" customWidth="1"/>
    <col min="11296" max="11296" width="42.77734375" style="155" customWidth="1"/>
    <col min="11297" max="11297" width="34.77734375" style="155" customWidth="1"/>
    <col min="11298" max="11298" width="80.21875" style="155" customWidth="1"/>
    <col min="11299" max="11300" width="25" style="155" customWidth="1"/>
    <col min="11301" max="11301" width="19.77734375" style="155" customWidth="1"/>
    <col min="11302" max="11302" width="9.21875" style="155" customWidth="1"/>
    <col min="11303" max="11526" width="9.21875" style="155"/>
    <col min="11527" max="11527" width="22.21875" style="155" customWidth="1"/>
    <col min="11528" max="11528" width="21" style="155" customWidth="1"/>
    <col min="11529" max="11531" width="9.21875" style="155" customWidth="1"/>
    <col min="11532" max="11538" width="14.21875" style="155" customWidth="1"/>
    <col min="11539" max="11541" width="14.77734375" style="155" customWidth="1"/>
    <col min="11542" max="11542" width="14.5546875" style="155" customWidth="1"/>
    <col min="11543" max="11546" width="14.21875" style="155" customWidth="1"/>
    <col min="11547" max="11549" width="14.77734375" style="155" customWidth="1"/>
    <col min="11550" max="11550" width="17.21875" style="155" customWidth="1"/>
    <col min="11551" max="11551" width="18.77734375" style="155" customWidth="1"/>
    <col min="11552" max="11552" width="42.77734375" style="155" customWidth="1"/>
    <col min="11553" max="11553" width="34.77734375" style="155" customWidth="1"/>
    <col min="11554" max="11554" width="80.21875" style="155" customWidth="1"/>
    <col min="11555" max="11556" width="25" style="155" customWidth="1"/>
    <col min="11557" max="11557" width="19.77734375" style="155" customWidth="1"/>
    <col min="11558" max="11558" width="9.21875" style="155" customWidth="1"/>
    <col min="11559" max="11782" width="9.21875" style="155"/>
    <col min="11783" max="11783" width="22.21875" style="155" customWidth="1"/>
    <col min="11784" max="11784" width="21" style="155" customWidth="1"/>
    <col min="11785" max="11787" width="9.21875" style="155" customWidth="1"/>
    <col min="11788" max="11794" width="14.21875" style="155" customWidth="1"/>
    <col min="11795" max="11797" width="14.77734375" style="155" customWidth="1"/>
    <col min="11798" max="11798" width="14.5546875" style="155" customWidth="1"/>
    <col min="11799" max="11802" width="14.21875" style="155" customWidth="1"/>
    <col min="11803" max="11805" width="14.77734375" style="155" customWidth="1"/>
    <col min="11806" max="11806" width="17.21875" style="155" customWidth="1"/>
    <col min="11807" max="11807" width="18.77734375" style="155" customWidth="1"/>
    <col min="11808" max="11808" width="42.77734375" style="155" customWidth="1"/>
    <col min="11809" max="11809" width="34.77734375" style="155" customWidth="1"/>
    <col min="11810" max="11810" width="80.21875" style="155" customWidth="1"/>
    <col min="11811" max="11812" width="25" style="155" customWidth="1"/>
    <col min="11813" max="11813" width="19.77734375" style="155" customWidth="1"/>
    <col min="11814" max="11814" width="9.21875" style="155" customWidth="1"/>
    <col min="11815" max="12038" width="9.21875" style="155"/>
    <col min="12039" max="12039" width="22.21875" style="155" customWidth="1"/>
    <col min="12040" max="12040" width="21" style="155" customWidth="1"/>
    <col min="12041" max="12043" width="9.21875" style="155" customWidth="1"/>
    <col min="12044" max="12050" width="14.21875" style="155" customWidth="1"/>
    <col min="12051" max="12053" width="14.77734375" style="155" customWidth="1"/>
    <col min="12054" max="12054" width="14.5546875" style="155" customWidth="1"/>
    <col min="12055" max="12058" width="14.21875" style="155" customWidth="1"/>
    <col min="12059" max="12061" width="14.77734375" style="155" customWidth="1"/>
    <col min="12062" max="12062" width="17.21875" style="155" customWidth="1"/>
    <col min="12063" max="12063" width="18.77734375" style="155" customWidth="1"/>
    <col min="12064" max="12064" width="42.77734375" style="155" customWidth="1"/>
    <col min="12065" max="12065" width="34.77734375" style="155" customWidth="1"/>
    <col min="12066" max="12066" width="80.21875" style="155" customWidth="1"/>
    <col min="12067" max="12068" width="25" style="155" customWidth="1"/>
    <col min="12069" max="12069" width="19.77734375" style="155" customWidth="1"/>
    <col min="12070" max="12070" width="9.21875" style="155" customWidth="1"/>
    <col min="12071" max="12294" width="9.21875" style="155"/>
    <col min="12295" max="12295" width="22.21875" style="155" customWidth="1"/>
    <col min="12296" max="12296" width="21" style="155" customWidth="1"/>
    <col min="12297" max="12299" width="9.21875" style="155" customWidth="1"/>
    <col min="12300" max="12306" width="14.21875" style="155" customWidth="1"/>
    <col min="12307" max="12309" width="14.77734375" style="155" customWidth="1"/>
    <col min="12310" max="12310" width="14.5546875" style="155" customWidth="1"/>
    <col min="12311" max="12314" width="14.21875" style="155" customWidth="1"/>
    <col min="12315" max="12317" width="14.77734375" style="155" customWidth="1"/>
    <col min="12318" max="12318" width="17.21875" style="155" customWidth="1"/>
    <col min="12319" max="12319" width="18.77734375" style="155" customWidth="1"/>
    <col min="12320" max="12320" width="42.77734375" style="155" customWidth="1"/>
    <col min="12321" max="12321" width="34.77734375" style="155" customWidth="1"/>
    <col min="12322" max="12322" width="80.21875" style="155" customWidth="1"/>
    <col min="12323" max="12324" width="25" style="155" customWidth="1"/>
    <col min="12325" max="12325" width="19.77734375" style="155" customWidth="1"/>
    <col min="12326" max="12326" width="9.21875" style="155" customWidth="1"/>
    <col min="12327" max="12550" width="9.21875" style="155"/>
    <col min="12551" max="12551" width="22.21875" style="155" customWidth="1"/>
    <col min="12552" max="12552" width="21" style="155" customWidth="1"/>
    <col min="12553" max="12555" width="9.21875" style="155" customWidth="1"/>
    <col min="12556" max="12562" width="14.21875" style="155" customWidth="1"/>
    <col min="12563" max="12565" width="14.77734375" style="155" customWidth="1"/>
    <col min="12566" max="12566" width="14.5546875" style="155" customWidth="1"/>
    <col min="12567" max="12570" width="14.21875" style="155" customWidth="1"/>
    <col min="12571" max="12573" width="14.77734375" style="155" customWidth="1"/>
    <col min="12574" max="12574" width="17.21875" style="155" customWidth="1"/>
    <col min="12575" max="12575" width="18.77734375" style="155" customWidth="1"/>
    <col min="12576" max="12576" width="42.77734375" style="155" customWidth="1"/>
    <col min="12577" max="12577" width="34.77734375" style="155" customWidth="1"/>
    <col min="12578" max="12578" width="80.21875" style="155" customWidth="1"/>
    <col min="12579" max="12580" width="25" style="155" customWidth="1"/>
    <col min="12581" max="12581" width="19.77734375" style="155" customWidth="1"/>
    <col min="12582" max="12582" width="9.21875" style="155" customWidth="1"/>
    <col min="12583" max="12806" width="9.21875" style="155"/>
    <col min="12807" max="12807" width="22.21875" style="155" customWidth="1"/>
    <col min="12808" max="12808" width="21" style="155" customWidth="1"/>
    <col min="12809" max="12811" width="9.21875" style="155" customWidth="1"/>
    <col min="12812" max="12818" width="14.21875" style="155" customWidth="1"/>
    <col min="12819" max="12821" width="14.77734375" style="155" customWidth="1"/>
    <col min="12822" max="12822" width="14.5546875" style="155" customWidth="1"/>
    <col min="12823" max="12826" width="14.21875" style="155" customWidth="1"/>
    <col min="12827" max="12829" width="14.77734375" style="155" customWidth="1"/>
    <col min="12830" max="12830" width="17.21875" style="155" customWidth="1"/>
    <col min="12831" max="12831" width="18.77734375" style="155" customWidth="1"/>
    <col min="12832" max="12832" width="42.77734375" style="155" customWidth="1"/>
    <col min="12833" max="12833" width="34.77734375" style="155" customWidth="1"/>
    <col min="12834" max="12834" width="80.21875" style="155" customWidth="1"/>
    <col min="12835" max="12836" width="25" style="155" customWidth="1"/>
    <col min="12837" max="12837" width="19.77734375" style="155" customWidth="1"/>
    <col min="12838" max="12838" width="9.21875" style="155" customWidth="1"/>
    <col min="12839" max="13062" width="9.21875" style="155"/>
    <col min="13063" max="13063" width="22.21875" style="155" customWidth="1"/>
    <col min="13064" max="13064" width="21" style="155" customWidth="1"/>
    <col min="13065" max="13067" width="9.21875" style="155" customWidth="1"/>
    <col min="13068" max="13074" width="14.21875" style="155" customWidth="1"/>
    <col min="13075" max="13077" width="14.77734375" style="155" customWidth="1"/>
    <col min="13078" max="13078" width="14.5546875" style="155" customWidth="1"/>
    <col min="13079" max="13082" width="14.21875" style="155" customWidth="1"/>
    <col min="13083" max="13085" width="14.77734375" style="155" customWidth="1"/>
    <col min="13086" max="13086" width="17.21875" style="155" customWidth="1"/>
    <col min="13087" max="13087" width="18.77734375" style="155" customWidth="1"/>
    <col min="13088" max="13088" width="42.77734375" style="155" customWidth="1"/>
    <col min="13089" max="13089" width="34.77734375" style="155" customWidth="1"/>
    <col min="13090" max="13090" width="80.21875" style="155" customWidth="1"/>
    <col min="13091" max="13092" width="25" style="155" customWidth="1"/>
    <col min="13093" max="13093" width="19.77734375" style="155" customWidth="1"/>
    <col min="13094" max="13094" width="9.21875" style="155" customWidth="1"/>
    <col min="13095" max="13318" width="9.21875" style="155"/>
    <col min="13319" max="13319" width="22.21875" style="155" customWidth="1"/>
    <col min="13320" max="13320" width="21" style="155" customWidth="1"/>
    <col min="13321" max="13323" width="9.21875" style="155" customWidth="1"/>
    <col min="13324" max="13330" width="14.21875" style="155" customWidth="1"/>
    <col min="13331" max="13333" width="14.77734375" style="155" customWidth="1"/>
    <col min="13334" max="13334" width="14.5546875" style="155" customWidth="1"/>
    <col min="13335" max="13338" width="14.21875" style="155" customWidth="1"/>
    <col min="13339" max="13341" width="14.77734375" style="155" customWidth="1"/>
    <col min="13342" max="13342" width="17.21875" style="155" customWidth="1"/>
    <col min="13343" max="13343" width="18.77734375" style="155" customWidth="1"/>
    <col min="13344" max="13344" width="42.77734375" style="155" customWidth="1"/>
    <col min="13345" max="13345" width="34.77734375" style="155" customWidth="1"/>
    <col min="13346" max="13346" width="80.21875" style="155" customWidth="1"/>
    <col min="13347" max="13348" width="25" style="155" customWidth="1"/>
    <col min="13349" max="13349" width="19.77734375" style="155" customWidth="1"/>
    <col min="13350" max="13350" width="9.21875" style="155" customWidth="1"/>
    <col min="13351" max="13574" width="9.21875" style="155"/>
    <col min="13575" max="13575" width="22.21875" style="155" customWidth="1"/>
    <col min="13576" max="13576" width="21" style="155" customWidth="1"/>
    <col min="13577" max="13579" width="9.21875" style="155" customWidth="1"/>
    <col min="13580" max="13586" width="14.21875" style="155" customWidth="1"/>
    <col min="13587" max="13589" width="14.77734375" style="155" customWidth="1"/>
    <col min="13590" max="13590" width="14.5546875" style="155" customWidth="1"/>
    <col min="13591" max="13594" width="14.21875" style="155" customWidth="1"/>
    <col min="13595" max="13597" width="14.77734375" style="155" customWidth="1"/>
    <col min="13598" max="13598" width="17.21875" style="155" customWidth="1"/>
    <col min="13599" max="13599" width="18.77734375" style="155" customWidth="1"/>
    <col min="13600" max="13600" width="42.77734375" style="155" customWidth="1"/>
    <col min="13601" max="13601" width="34.77734375" style="155" customWidth="1"/>
    <col min="13602" max="13602" width="80.21875" style="155" customWidth="1"/>
    <col min="13603" max="13604" width="25" style="155" customWidth="1"/>
    <col min="13605" max="13605" width="19.77734375" style="155" customWidth="1"/>
    <col min="13606" max="13606" width="9.21875" style="155" customWidth="1"/>
    <col min="13607" max="13830" width="9.21875" style="155"/>
    <col min="13831" max="13831" width="22.21875" style="155" customWidth="1"/>
    <col min="13832" max="13832" width="21" style="155" customWidth="1"/>
    <col min="13833" max="13835" width="9.21875" style="155" customWidth="1"/>
    <col min="13836" max="13842" width="14.21875" style="155" customWidth="1"/>
    <col min="13843" max="13845" width="14.77734375" style="155" customWidth="1"/>
    <col min="13846" max="13846" width="14.5546875" style="155" customWidth="1"/>
    <col min="13847" max="13850" width="14.21875" style="155" customWidth="1"/>
    <col min="13851" max="13853" width="14.77734375" style="155" customWidth="1"/>
    <col min="13854" max="13854" width="17.21875" style="155" customWidth="1"/>
    <col min="13855" max="13855" width="18.77734375" style="155" customWidth="1"/>
    <col min="13856" max="13856" width="42.77734375" style="155" customWidth="1"/>
    <col min="13857" max="13857" width="34.77734375" style="155" customWidth="1"/>
    <col min="13858" max="13858" width="80.21875" style="155" customWidth="1"/>
    <col min="13859" max="13860" width="25" style="155" customWidth="1"/>
    <col min="13861" max="13861" width="19.77734375" style="155" customWidth="1"/>
    <col min="13862" max="13862" width="9.21875" style="155" customWidth="1"/>
    <col min="13863" max="14086" width="9.21875" style="155"/>
    <col min="14087" max="14087" width="22.21875" style="155" customWidth="1"/>
    <col min="14088" max="14088" width="21" style="155" customWidth="1"/>
    <col min="14089" max="14091" width="9.21875" style="155" customWidth="1"/>
    <col min="14092" max="14098" width="14.21875" style="155" customWidth="1"/>
    <col min="14099" max="14101" width="14.77734375" style="155" customWidth="1"/>
    <col min="14102" max="14102" width="14.5546875" style="155" customWidth="1"/>
    <col min="14103" max="14106" width="14.21875" style="155" customWidth="1"/>
    <col min="14107" max="14109" width="14.77734375" style="155" customWidth="1"/>
    <col min="14110" max="14110" width="17.21875" style="155" customWidth="1"/>
    <col min="14111" max="14111" width="18.77734375" style="155" customWidth="1"/>
    <col min="14112" max="14112" width="42.77734375" style="155" customWidth="1"/>
    <col min="14113" max="14113" width="34.77734375" style="155" customWidth="1"/>
    <col min="14114" max="14114" width="80.21875" style="155" customWidth="1"/>
    <col min="14115" max="14116" width="25" style="155" customWidth="1"/>
    <col min="14117" max="14117" width="19.77734375" style="155" customWidth="1"/>
    <col min="14118" max="14118" width="9.21875" style="155" customWidth="1"/>
    <col min="14119" max="14342" width="9.21875" style="155"/>
    <col min="14343" max="14343" width="22.21875" style="155" customWidth="1"/>
    <col min="14344" max="14344" width="21" style="155" customWidth="1"/>
    <col min="14345" max="14347" width="9.21875" style="155" customWidth="1"/>
    <col min="14348" max="14354" width="14.21875" style="155" customWidth="1"/>
    <col min="14355" max="14357" width="14.77734375" style="155" customWidth="1"/>
    <col min="14358" max="14358" width="14.5546875" style="155" customWidth="1"/>
    <col min="14359" max="14362" width="14.21875" style="155" customWidth="1"/>
    <col min="14363" max="14365" width="14.77734375" style="155" customWidth="1"/>
    <col min="14366" max="14366" width="17.21875" style="155" customWidth="1"/>
    <col min="14367" max="14367" width="18.77734375" style="155" customWidth="1"/>
    <col min="14368" max="14368" width="42.77734375" style="155" customWidth="1"/>
    <col min="14369" max="14369" width="34.77734375" style="155" customWidth="1"/>
    <col min="14370" max="14370" width="80.21875" style="155" customWidth="1"/>
    <col min="14371" max="14372" width="25" style="155" customWidth="1"/>
    <col min="14373" max="14373" width="19.77734375" style="155" customWidth="1"/>
    <col min="14374" max="14374" width="9.21875" style="155" customWidth="1"/>
    <col min="14375" max="14598" width="9.21875" style="155"/>
    <col min="14599" max="14599" width="22.21875" style="155" customWidth="1"/>
    <col min="14600" max="14600" width="21" style="155" customWidth="1"/>
    <col min="14601" max="14603" width="9.21875" style="155" customWidth="1"/>
    <col min="14604" max="14610" width="14.21875" style="155" customWidth="1"/>
    <col min="14611" max="14613" width="14.77734375" style="155" customWidth="1"/>
    <col min="14614" max="14614" width="14.5546875" style="155" customWidth="1"/>
    <col min="14615" max="14618" width="14.21875" style="155" customWidth="1"/>
    <col min="14619" max="14621" width="14.77734375" style="155" customWidth="1"/>
    <col min="14622" max="14622" width="17.21875" style="155" customWidth="1"/>
    <col min="14623" max="14623" width="18.77734375" style="155" customWidth="1"/>
    <col min="14624" max="14624" width="42.77734375" style="155" customWidth="1"/>
    <col min="14625" max="14625" width="34.77734375" style="155" customWidth="1"/>
    <col min="14626" max="14626" width="80.21875" style="155" customWidth="1"/>
    <col min="14627" max="14628" width="25" style="155" customWidth="1"/>
    <col min="14629" max="14629" width="19.77734375" style="155" customWidth="1"/>
    <col min="14630" max="14630" width="9.21875" style="155" customWidth="1"/>
    <col min="14631" max="14854" width="9.21875" style="155"/>
    <col min="14855" max="14855" width="22.21875" style="155" customWidth="1"/>
    <col min="14856" max="14856" width="21" style="155" customWidth="1"/>
    <col min="14857" max="14859" width="9.21875" style="155" customWidth="1"/>
    <col min="14860" max="14866" width="14.21875" style="155" customWidth="1"/>
    <col min="14867" max="14869" width="14.77734375" style="155" customWidth="1"/>
    <col min="14870" max="14870" width="14.5546875" style="155" customWidth="1"/>
    <col min="14871" max="14874" width="14.21875" style="155" customWidth="1"/>
    <col min="14875" max="14877" width="14.77734375" style="155" customWidth="1"/>
    <col min="14878" max="14878" width="17.21875" style="155" customWidth="1"/>
    <col min="14879" max="14879" width="18.77734375" style="155" customWidth="1"/>
    <col min="14880" max="14880" width="42.77734375" style="155" customWidth="1"/>
    <col min="14881" max="14881" width="34.77734375" style="155" customWidth="1"/>
    <col min="14882" max="14882" width="80.21875" style="155" customWidth="1"/>
    <col min="14883" max="14884" width="25" style="155" customWidth="1"/>
    <col min="14885" max="14885" width="19.77734375" style="155" customWidth="1"/>
    <col min="14886" max="14886" width="9.21875" style="155" customWidth="1"/>
    <col min="14887" max="15110" width="9.21875" style="155"/>
    <col min="15111" max="15111" width="22.21875" style="155" customWidth="1"/>
    <col min="15112" max="15112" width="21" style="155" customWidth="1"/>
    <col min="15113" max="15115" width="9.21875" style="155" customWidth="1"/>
    <col min="15116" max="15122" width="14.21875" style="155" customWidth="1"/>
    <col min="15123" max="15125" width="14.77734375" style="155" customWidth="1"/>
    <col min="15126" max="15126" width="14.5546875" style="155" customWidth="1"/>
    <col min="15127" max="15130" width="14.21875" style="155" customWidth="1"/>
    <col min="15131" max="15133" width="14.77734375" style="155" customWidth="1"/>
    <col min="15134" max="15134" width="17.21875" style="155" customWidth="1"/>
    <col min="15135" max="15135" width="18.77734375" style="155" customWidth="1"/>
    <col min="15136" max="15136" width="42.77734375" style="155" customWidth="1"/>
    <col min="15137" max="15137" width="34.77734375" style="155" customWidth="1"/>
    <col min="15138" max="15138" width="80.21875" style="155" customWidth="1"/>
    <col min="15139" max="15140" width="25" style="155" customWidth="1"/>
    <col min="15141" max="15141" width="19.77734375" style="155" customWidth="1"/>
    <col min="15142" max="15142" width="9.21875" style="155" customWidth="1"/>
    <col min="15143" max="15366" width="9.21875" style="155"/>
    <col min="15367" max="15367" width="22.21875" style="155" customWidth="1"/>
    <col min="15368" max="15368" width="21" style="155" customWidth="1"/>
    <col min="15369" max="15371" width="9.21875" style="155" customWidth="1"/>
    <col min="15372" max="15378" width="14.21875" style="155" customWidth="1"/>
    <col min="15379" max="15381" width="14.77734375" style="155" customWidth="1"/>
    <col min="15382" max="15382" width="14.5546875" style="155" customWidth="1"/>
    <col min="15383" max="15386" width="14.21875" style="155" customWidth="1"/>
    <col min="15387" max="15389" width="14.77734375" style="155" customWidth="1"/>
    <col min="15390" max="15390" width="17.21875" style="155" customWidth="1"/>
    <col min="15391" max="15391" width="18.77734375" style="155" customWidth="1"/>
    <col min="15392" max="15392" width="42.77734375" style="155" customWidth="1"/>
    <col min="15393" max="15393" width="34.77734375" style="155" customWidth="1"/>
    <col min="15394" max="15394" width="80.21875" style="155" customWidth="1"/>
    <col min="15395" max="15396" width="25" style="155" customWidth="1"/>
    <col min="15397" max="15397" width="19.77734375" style="155" customWidth="1"/>
    <col min="15398" max="15398" width="9.21875" style="155" customWidth="1"/>
    <col min="15399" max="15622" width="9.21875" style="155"/>
    <col min="15623" max="15623" width="22.21875" style="155" customWidth="1"/>
    <col min="15624" max="15624" width="21" style="155" customWidth="1"/>
    <col min="15625" max="15627" width="9.21875" style="155" customWidth="1"/>
    <col min="15628" max="15634" width="14.21875" style="155" customWidth="1"/>
    <col min="15635" max="15637" width="14.77734375" style="155" customWidth="1"/>
    <col min="15638" max="15638" width="14.5546875" style="155" customWidth="1"/>
    <col min="15639" max="15642" width="14.21875" style="155" customWidth="1"/>
    <col min="15643" max="15645" width="14.77734375" style="155" customWidth="1"/>
    <col min="15646" max="15646" width="17.21875" style="155" customWidth="1"/>
    <col min="15647" max="15647" width="18.77734375" style="155" customWidth="1"/>
    <col min="15648" max="15648" width="42.77734375" style="155" customWidth="1"/>
    <col min="15649" max="15649" width="34.77734375" style="155" customWidth="1"/>
    <col min="15650" max="15650" width="80.21875" style="155" customWidth="1"/>
    <col min="15651" max="15652" width="25" style="155" customWidth="1"/>
    <col min="15653" max="15653" width="19.77734375" style="155" customWidth="1"/>
    <col min="15654" max="15654" width="9.21875" style="155" customWidth="1"/>
    <col min="15655" max="15878" width="9.21875" style="155"/>
    <col min="15879" max="15879" width="22.21875" style="155" customWidth="1"/>
    <col min="15880" max="15880" width="21" style="155" customWidth="1"/>
    <col min="15881" max="15883" width="9.21875" style="155" customWidth="1"/>
    <col min="15884" max="15890" width="14.21875" style="155" customWidth="1"/>
    <col min="15891" max="15893" width="14.77734375" style="155" customWidth="1"/>
    <col min="15894" max="15894" width="14.5546875" style="155" customWidth="1"/>
    <col min="15895" max="15898" width="14.21875" style="155" customWidth="1"/>
    <col min="15899" max="15901" width="14.77734375" style="155" customWidth="1"/>
    <col min="15902" max="15902" width="17.21875" style="155" customWidth="1"/>
    <col min="15903" max="15903" width="18.77734375" style="155" customWidth="1"/>
    <col min="15904" max="15904" width="42.77734375" style="155" customWidth="1"/>
    <col min="15905" max="15905" width="34.77734375" style="155" customWidth="1"/>
    <col min="15906" max="15906" width="80.21875" style="155" customWidth="1"/>
    <col min="15907" max="15908" width="25" style="155" customWidth="1"/>
    <col min="15909" max="15909" width="19.77734375" style="155" customWidth="1"/>
    <col min="15910" max="15910" width="9.21875" style="155" customWidth="1"/>
    <col min="15911" max="16134" width="9.21875" style="155"/>
    <col min="16135" max="16135" width="22.21875" style="155" customWidth="1"/>
    <col min="16136" max="16136" width="21" style="155" customWidth="1"/>
    <col min="16137" max="16139" width="9.21875" style="155" customWidth="1"/>
    <col min="16140" max="16146" width="14.21875" style="155" customWidth="1"/>
    <col min="16147" max="16149" width="14.77734375" style="155" customWidth="1"/>
    <col min="16150" max="16150" width="14.5546875" style="155" customWidth="1"/>
    <col min="16151" max="16154" width="14.21875" style="155" customWidth="1"/>
    <col min="16155" max="16157" width="14.77734375" style="155" customWidth="1"/>
    <col min="16158" max="16158" width="17.21875" style="155" customWidth="1"/>
    <col min="16159" max="16159" width="18.77734375" style="155" customWidth="1"/>
    <col min="16160" max="16160" width="42.77734375" style="155" customWidth="1"/>
    <col min="16161" max="16161" width="34.77734375" style="155" customWidth="1"/>
    <col min="16162" max="16162" width="80.21875" style="155" customWidth="1"/>
    <col min="16163" max="16164" width="25" style="155" customWidth="1"/>
    <col min="16165" max="16165" width="19.77734375" style="155" customWidth="1"/>
    <col min="16166" max="16166" width="9.21875" style="155" customWidth="1"/>
    <col min="16167" max="16384" width="9.21875" style="155"/>
  </cols>
  <sheetData>
    <row r="1" spans="1:38" ht="70.05" customHeight="1" thickBot="1" x14ac:dyDescent="0.3">
      <c r="A1" s="198"/>
      <c r="D1" s="448"/>
      <c r="E1" s="482" t="s">
        <v>524</v>
      </c>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2"/>
      <c r="AF1" s="447" t="s">
        <v>534</v>
      </c>
      <c r="AG1" s="156"/>
      <c r="AK1" s="156"/>
    </row>
    <row r="2" spans="1:38" s="166" customFormat="1" ht="54.45" customHeight="1" thickBot="1" x14ac:dyDescent="0.3">
      <c r="A2" s="196" t="s">
        <v>525</v>
      </c>
      <c r="B2" s="196" t="s">
        <v>525</v>
      </c>
      <c r="C2" s="196" t="s">
        <v>525</v>
      </c>
      <c r="D2" s="196" t="s">
        <v>526</v>
      </c>
      <c r="E2" s="196" t="s">
        <v>577</v>
      </c>
      <c r="F2" s="308" t="s">
        <v>576</v>
      </c>
      <c r="G2" s="484">
        <v>43480</v>
      </c>
      <c r="H2" s="485"/>
      <c r="I2" s="485"/>
      <c r="J2" s="485"/>
      <c r="K2" s="485"/>
      <c r="L2" s="486"/>
      <c r="M2" s="484">
        <f>G2+1</f>
        <v>43481</v>
      </c>
      <c r="N2" s="485"/>
      <c r="O2" s="485"/>
      <c r="P2" s="485"/>
      <c r="Q2" s="485"/>
      <c r="R2" s="298"/>
      <c r="S2" s="484">
        <f>M2+1</f>
        <v>43482</v>
      </c>
      <c r="T2" s="485"/>
      <c r="U2" s="485"/>
      <c r="V2" s="485"/>
      <c r="W2" s="485"/>
      <c r="X2" s="298"/>
      <c r="Y2" s="484">
        <f>S2+1</f>
        <v>43483</v>
      </c>
      <c r="Z2" s="485"/>
      <c r="AA2" s="485"/>
      <c r="AB2" s="485"/>
      <c r="AC2" s="485"/>
      <c r="AD2" s="298"/>
      <c r="AE2" s="309">
        <f>Y2+1</f>
        <v>43484</v>
      </c>
      <c r="AH2" s="166" t="s">
        <v>527</v>
      </c>
    </row>
    <row r="3" spans="1:38" s="167" customFormat="1" ht="44.25" customHeight="1" thickBot="1" x14ac:dyDescent="0.3">
      <c r="A3" s="200"/>
      <c r="B3" s="200"/>
      <c r="C3" s="200"/>
      <c r="D3" s="200"/>
      <c r="E3" s="200"/>
      <c r="F3" s="201">
        <v>35</v>
      </c>
      <c r="G3" s="168">
        <v>250</v>
      </c>
      <c r="H3" s="202">
        <v>100</v>
      </c>
      <c r="I3" s="202">
        <v>60</v>
      </c>
      <c r="J3" s="202">
        <v>45</v>
      </c>
      <c r="K3" s="202">
        <v>35</v>
      </c>
      <c r="L3" s="203">
        <v>35</v>
      </c>
      <c r="M3" s="202">
        <v>250</v>
      </c>
      <c r="N3" s="202">
        <v>100</v>
      </c>
      <c r="O3" s="202">
        <v>60</v>
      </c>
      <c r="P3" s="202">
        <v>45</v>
      </c>
      <c r="Q3" s="202">
        <v>35</v>
      </c>
      <c r="R3" s="203"/>
      <c r="S3" s="202">
        <v>250</v>
      </c>
      <c r="T3" s="202">
        <v>100</v>
      </c>
      <c r="U3" s="202">
        <v>60</v>
      </c>
      <c r="V3" s="202">
        <v>45</v>
      </c>
      <c r="W3" s="202">
        <v>35</v>
      </c>
      <c r="X3" s="202"/>
      <c r="Y3" s="168">
        <v>250</v>
      </c>
      <c r="Z3" s="202">
        <v>100</v>
      </c>
      <c r="AA3" s="202">
        <v>60</v>
      </c>
      <c r="AB3" s="202">
        <v>45</v>
      </c>
      <c r="AC3" s="202">
        <v>35</v>
      </c>
      <c r="AD3" s="203"/>
      <c r="AE3" s="203">
        <v>150</v>
      </c>
      <c r="AF3" s="167" t="s">
        <v>416</v>
      </c>
      <c r="AG3" s="167" t="s">
        <v>437</v>
      </c>
      <c r="AH3" s="167" t="s">
        <v>433</v>
      </c>
      <c r="AI3" s="167" t="s">
        <v>432</v>
      </c>
      <c r="AJ3" s="167" t="s">
        <v>419</v>
      </c>
      <c r="AK3" s="167" t="s">
        <v>420</v>
      </c>
    </row>
    <row r="4" spans="1:38" s="167" customFormat="1" ht="69" customHeight="1" thickBot="1" x14ac:dyDescent="0.3">
      <c r="A4" s="204" t="s">
        <v>405</v>
      </c>
      <c r="B4" s="205" t="s">
        <v>528</v>
      </c>
      <c r="C4" s="205" t="s">
        <v>405</v>
      </c>
      <c r="D4" s="206" t="s">
        <v>529</v>
      </c>
      <c r="E4" s="207" t="s">
        <v>409</v>
      </c>
      <c r="F4" s="208" t="s">
        <v>464</v>
      </c>
      <c r="G4" s="209" t="s">
        <v>356</v>
      </c>
      <c r="H4" s="201" t="s">
        <v>357</v>
      </c>
      <c r="I4" s="201" t="s">
        <v>358</v>
      </c>
      <c r="J4" s="201" t="s">
        <v>371</v>
      </c>
      <c r="K4" s="201" t="s">
        <v>372</v>
      </c>
      <c r="L4" s="210" t="s">
        <v>465</v>
      </c>
      <c r="M4" s="209" t="s">
        <v>359</v>
      </c>
      <c r="N4" s="201" t="s">
        <v>360</v>
      </c>
      <c r="O4" s="201" t="s">
        <v>361</v>
      </c>
      <c r="P4" s="201" t="s">
        <v>362</v>
      </c>
      <c r="Q4" s="201" t="s">
        <v>373</v>
      </c>
      <c r="R4" s="210" t="s">
        <v>466</v>
      </c>
      <c r="S4" s="209" t="s">
        <v>363</v>
      </c>
      <c r="T4" s="201" t="s">
        <v>364</v>
      </c>
      <c r="U4" s="201" t="s">
        <v>365</v>
      </c>
      <c r="V4" s="201" t="s">
        <v>467</v>
      </c>
      <c r="W4" s="201" t="s">
        <v>468</v>
      </c>
      <c r="X4" s="210" t="s">
        <v>469</v>
      </c>
      <c r="Y4" s="209" t="s">
        <v>366</v>
      </c>
      <c r="Z4" s="201" t="s">
        <v>367</v>
      </c>
      <c r="AA4" s="201" t="s">
        <v>368</v>
      </c>
      <c r="AB4" s="201" t="s">
        <v>369</v>
      </c>
      <c r="AC4" s="201" t="s">
        <v>470</v>
      </c>
      <c r="AD4" s="210" t="s">
        <v>471</v>
      </c>
      <c r="AE4" s="451" t="s">
        <v>370</v>
      </c>
      <c r="AF4" s="167" t="s">
        <v>416</v>
      </c>
      <c r="AG4" s="167" t="s">
        <v>437</v>
      </c>
      <c r="AH4" s="167" t="s">
        <v>433</v>
      </c>
      <c r="AI4" s="167" t="s">
        <v>432</v>
      </c>
      <c r="AJ4" s="167" t="s">
        <v>419</v>
      </c>
      <c r="AK4" s="167" t="s">
        <v>420</v>
      </c>
    </row>
    <row r="5" spans="1:38" ht="41.25" customHeight="1" x14ac:dyDescent="0.25">
      <c r="A5" s="211" t="str">
        <f t="shared" ref="A5:A12" si="0">CONCATENATE(TEXT($D5-TIME(1,0,0)+1,"h:mm;@"),"-",TEXT($D5-TIME(1,0,0)+1+TIME(0,AL5,0),"h:mm;@"))</f>
        <v>11:00-11:30</v>
      </c>
      <c r="B5" s="211" t="str">
        <f t="shared" ref="B5:B12" si="1">CONCATENATE(TEXT(IF($D5-$D$36&gt;=0,$D5-$D$36,$D5-$D$36+24),"h:mm;@"),"-",TEXT(IF($D5-$D$36&gt;=0,$D5-$D$36,$D5-$D$36+24)+TIME(0,AL5,0),"h:mm;@"))</f>
        <v>18:00-18:30</v>
      </c>
      <c r="C5" s="211" t="str">
        <f t="shared" ref="C5:C12" si="2">CONCATENATE(TEXT($D5-TIME(0,0,0)+1,"h:mm;@"),"-",TEXT($D5-TIME(0,0,0)+1+TIME(0,AL5,0),"h:mm;@"))</f>
        <v>12:00-12:30</v>
      </c>
      <c r="D5" s="180">
        <v>0.5</v>
      </c>
      <c r="E5" s="212" t="str">
        <f t="shared" ref="E5:E16" si="3">CONCATENATE(TEXT(IF($D5-$E$36&gt;=0,$D5-$E$36,$D5-$E$36+24),"h:mm;@"),"-",TEXT(IF($D5-$E$36&gt;=0,$D5-$E$36,$D5-$E$36+24)+TIME(0,AL5,0),"h:mm;@"))</f>
        <v>7:00-7:30</v>
      </c>
      <c r="F5" s="213"/>
      <c r="G5" s="218"/>
      <c r="H5" s="220"/>
      <c r="I5" s="220"/>
      <c r="J5" s="220"/>
      <c r="K5" s="220"/>
      <c r="L5" s="346"/>
      <c r="M5" s="217"/>
      <c r="N5" s="215"/>
      <c r="O5" s="215"/>
      <c r="P5" s="215"/>
      <c r="Q5" s="347" t="s">
        <v>418</v>
      </c>
      <c r="R5" s="216"/>
      <c r="S5" s="215"/>
      <c r="T5" s="215"/>
      <c r="U5" s="215"/>
      <c r="V5" s="215"/>
      <c r="W5" s="215"/>
      <c r="X5" s="215"/>
      <c r="Y5" s="218"/>
      <c r="Z5" s="219"/>
      <c r="AA5" s="219"/>
      <c r="AB5" s="220"/>
      <c r="AC5" s="219"/>
      <c r="AD5" s="221"/>
      <c r="AE5" s="452"/>
      <c r="AF5" s="189"/>
      <c r="AG5" s="222">
        <v>4</v>
      </c>
      <c r="AH5" s="223">
        <v>5</v>
      </c>
      <c r="AI5" s="223">
        <v>0</v>
      </c>
      <c r="AJ5" s="193">
        <f>TIME(4,0,0)</f>
        <v>0.16666666666666666</v>
      </c>
      <c r="AK5" s="310" t="s">
        <v>409</v>
      </c>
      <c r="AL5" s="167">
        <v>30</v>
      </c>
    </row>
    <row r="6" spans="1:38" ht="41.25" customHeight="1" thickBot="1" x14ac:dyDescent="0.3">
      <c r="A6" s="181" t="str">
        <f t="shared" si="0"/>
        <v>11:30-12:00</v>
      </c>
      <c r="B6" s="181" t="str">
        <f t="shared" si="1"/>
        <v>18:30-19:00</v>
      </c>
      <c r="C6" s="211" t="str">
        <f t="shared" si="2"/>
        <v>12:30-13:00</v>
      </c>
      <c r="D6" s="179">
        <f t="shared" ref="D6:D33" si="4">D5+TIME(0,30,0)</f>
        <v>0.52083333333333337</v>
      </c>
      <c r="E6" s="224" t="str">
        <f t="shared" si="3"/>
        <v>7:30-8:00</v>
      </c>
      <c r="F6" s="213"/>
      <c r="G6" s="214"/>
      <c r="H6" s="215"/>
      <c r="I6" s="215"/>
      <c r="J6" s="215"/>
      <c r="K6" s="215"/>
      <c r="L6" s="216"/>
      <c r="M6" s="217"/>
      <c r="N6" s="217"/>
      <c r="O6" s="217"/>
      <c r="P6" s="217"/>
      <c r="Q6" s="348"/>
      <c r="R6" s="216"/>
      <c r="S6" s="215"/>
      <c r="T6" s="215"/>
      <c r="U6" s="215"/>
      <c r="V6" s="215"/>
      <c r="W6" s="215"/>
      <c r="X6" s="215"/>
      <c r="Y6" s="225"/>
      <c r="Z6" s="226"/>
      <c r="AA6" s="226"/>
      <c r="AB6" s="226"/>
      <c r="AC6" s="226"/>
      <c r="AD6" s="227"/>
      <c r="AE6" s="170"/>
      <c r="AF6" s="189"/>
      <c r="AG6" s="222">
        <v>5</v>
      </c>
      <c r="AH6" s="223">
        <v>6</v>
      </c>
      <c r="AI6" s="223">
        <v>0</v>
      </c>
      <c r="AJ6" s="193">
        <f>TIME(5,0,0)</f>
        <v>0.20833333333333334</v>
      </c>
      <c r="AK6" s="310" t="s">
        <v>421</v>
      </c>
      <c r="AL6" s="167">
        <v>30</v>
      </c>
    </row>
    <row r="7" spans="1:38" ht="41.25" customHeight="1" x14ac:dyDescent="0.25">
      <c r="A7" s="181" t="str">
        <f t="shared" si="0"/>
        <v>12:00-12:30</v>
      </c>
      <c r="B7" s="181" t="str">
        <f t="shared" si="1"/>
        <v>19:00-19:30</v>
      </c>
      <c r="C7" s="211" t="str">
        <f t="shared" si="2"/>
        <v>13:00-13:30</v>
      </c>
      <c r="D7" s="179">
        <f t="shared" si="4"/>
        <v>0.54166666666666674</v>
      </c>
      <c r="E7" s="224" t="str">
        <f t="shared" si="3"/>
        <v>8:00-8:30</v>
      </c>
      <c r="F7" s="213"/>
      <c r="G7" s="326"/>
      <c r="H7" s="327" t="s">
        <v>507</v>
      </c>
      <c r="I7" s="329"/>
      <c r="J7" s="327"/>
      <c r="K7" s="329"/>
      <c r="L7" s="450"/>
      <c r="M7" s="349" t="s">
        <v>435</v>
      </c>
      <c r="N7" s="270" t="s">
        <v>472</v>
      </c>
      <c r="O7" s="432" t="s">
        <v>353</v>
      </c>
      <c r="P7" s="407" t="s">
        <v>378</v>
      </c>
      <c r="Q7" s="373" t="s">
        <v>417</v>
      </c>
      <c r="R7" s="271"/>
      <c r="S7" s="228" t="s">
        <v>346</v>
      </c>
      <c r="T7" s="432" t="s">
        <v>353</v>
      </c>
      <c r="U7" s="371" t="s">
        <v>481</v>
      </c>
      <c r="V7" s="372" t="s">
        <v>376</v>
      </c>
      <c r="W7" s="373" t="s">
        <v>417</v>
      </c>
      <c r="X7" s="221"/>
      <c r="Y7" s="228" t="s">
        <v>346</v>
      </c>
      <c r="Z7" s="445" t="s">
        <v>353</v>
      </c>
      <c r="AA7" s="371" t="s">
        <v>481</v>
      </c>
      <c r="AB7" s="372" t="s">
        <v>376</v>
      </c>
      <c r="AC7" s="376"/>
      <c r="AD7" s="438">
        <v>18</v>
      </c>
      <c r="AE7" s="351"/>
      <c r="AF7" s="189"/>
      <c r="AG7" s="222">
        <v>6</v>
      </c>
      <c r="AH7" s="223">
        <v>7</v>
      </c>
      <c r="AI7" s="223">
        <v>0</v>
      </c>
      <c r="AJ7" s="193">
        <f>TIME(6,0,0)</f>
        <v>0.25</v>
      </c>
      <c r="AK7" s="310" t="s">
        <v>422</v>
      </c>
      <c r="AL7" s="167">
        <v>30</v>
      </c>
    </row>
    <row r="8" spans="1:38" ht="41.25" customHeight="1" thickBot="1" x14ac:dyDescent="0.3">
      <c r="A8" s="181" t="str">
        <f t="shared" si="0"/>
        <v>12:30-13:00</v>
      </c>
      <c r="B8" s="181" t="str">
        <f t="shared" si="1"/>
        <v>19:30-20:00</v>
      </c>
      <c r="C8" s="211" t="str">
        <f t="shared" si="2"/>
        <v>13:30-14:00</v>
      </c>
      <c r="D8" s="179">
        <f t="shared" si="4"/>
        <v>0.56250000000000011</v>
      </c>
      <c r="E8" s="224" t="str">
        <f t="shared" si="3"/>
        <v>8:30-9:00</v>
      </c>
      <c r="F8" s="328"/>
      <c r="G8" s="331"/>
      <c r="H8" s="331"/>
      <c r="I8" s="331" t="s">
        <v>508</v>
      </c>
      <c r="J8" s="331"/>
      <c r="K8" s="331"/>
      <c r="L8" s="330"/>
      <c r="M8" s="355"/>
      <c r="N8" s="231" t="s">
        <v>474</v>
      </c>
      <c r="O8" s="233"/>
      <c r="P8" s="413"/>
      <c r="Q8" s="379"/>
      <c r="R8" s="236"/>
      <c r="S8" s="230" t="s">
        <v>448</v>
      </c>
      <c r="T8" s="433"/>
      <c r="U8" s="377" t="s">
        <v>476</v>
      </c>
      <c r="V8" s="378"/>
      <c r="W8" s="379"/>
      <c r="X8" s="236"/>
      <c r="Y8" s="230" t="s">
        <v>448</v>
      </c>
      <c r="Z8" s="433"/>
      <c r="AA8" s="377" t="s">
        <v>476</v>
      </c>
      <c r="AB8" s="378"/>
      <c r="AC8" s="376"/>
      <c r="AD8" s="442" t="s">
        <v>477</v>
      </c>
      <c r="AE8" s="358">
        <v>802.11</v>
      </c>
      <c r="AF8" s="189"/>
      <c r="AG8" s="222">
        <v>7</v>
      </c>
      <c r="AH8" s="223">
        <v>8</v>
      </c>
      <c r="AI8" s="223">
        <v>0</v>
      </c>
      <c r="AJ8" s="193">
        <f>TIME(7,0,0)</f>
        <v>0.29166666666666669</v>
      </c>
      <c r="AK8" s="310" t="s">
        <v>423</v>
      </c>
      <c r="AL8" s="167">
        <v>30</v>
      </c>
    </row>
    <row r="9" spans="1:38" ht="37.5" customHeight="1" x14ac:dyDescent="0.25">
      <c r="A9" s="181" t="str">
        <f t="shared" si="0"/>
        <v>13:00-13:30</v>
      </c>
      <c r="B9" s="181" t="str">
        <f t="shared" si="1"/>
        <v>20:00-20:30</v>
      </c>
      <c r="C9" s="211" t="str">
        <f t="shared" si="2"/>
        <v>14:00-14:30</v>
      </c>
      <c r="D9" s="179">
        <f t="shared" si="4"/>
        <v>0.58333333333333348</v>
      </c>
      <c r="E9" s="224" t="str">
        <f t="shared" si="3"/>
        <v>9:00-9:30</v>
      </c>
      <c r="F9" s="213"/>
      <c r="G9" s="352"/>
      <c r="H9" s="353" t="s">
        <v>530</v>
      </c>
      <c r="I9" s="353"/>
      <c r="J9" s="353"/>
      <c r="K9" s="354"/>
      <c r="L9" s="236"/>
      <c r="M9" s="355"/>
      <c r="N9" s="239"/>
      <c r="O9" s="233"/>
      <c r="P9" s="416"/>
      <c r="Q9" s="379"/>
      <c r="R9" s="236"/>
      <c r="S9" s="238"/>
      <c r="T9" s="233"/>
      <c r="U9" s="256"/>
      <c r="V9" s="232"/>
      <c r="W9" s="357"/>
      <c r="X9" s="236"/>
      <c r="Y9" s="241"/>
      <c r="Z9" s="233"/>
      <c r="AA9" s="356"/>
      <c r="AB9" s="240"/>
      <c r="AC9" s="217"/>
      <c r="AD9" s="359"/>
      <c r="AE9" s="360" t="s">
        <v>479</v>
      </c>
      <c r="AF9" s="189"/>
      <c r="AG9" s="222">
        <v>22</v>
      </c>
      <c r="AH9" s="313">
        <v>23</v>
      </c>
      <c r="AI9" s="223">
        <v>0</v>
      </c>
      <c r="AJ9" s="193">
        <f>TIME(24-2,0,0)</f>
        <v>0.91666666666666663</v>
      </c>
      <c r="AK9" s="310" t="s">
        <v>424</v>
      </c>
      <c r="AL9" s="167">
        <v>30</v>
      </c>
    </row>
    <row r="10" spans="1:38" ht="37.5" customHeight="1" thickBot="1" x14ac:dyDescent="0.3">
      <c r="A10" s="181" t="str">
        <f t="shared" si="0"/>
        <v>13:30-14:00</v>
      </c>
      <c r="B10" s="181" t="str">
        <f t="shared" si="1"/>
        <v>20:30-21:00</v>
      </c>
      <c r="C10" s="211" t="str">
        <f t="shared" si="2"/>
        <v>14:30-15:00</v>
      </c>
      <c r="D10" s="179">
        <f t="shared" si="4"/>
        <v>0.60416666666666685</v>
      </c>
      <c r="E10" s="224" t="str">
        <f t="shared" si="3"/>
        <v>9:30-10:00</v>
      </c>
      <c r="F10" s="213"/>
      <c r="G10" s="361"/>
      <c r="H10" s="362"/>
      <c r="I10" s="362" t="s">
        <v>531</v>
      </c>
      <c r="J10" s="362"/>
      <c r="K10" s="363"/>
      <c r="L10" s="248"/>
      <c r="M10" s="364"/>
      <c r="N10" s="244"/>
      <c r="O10" s="365"/>
      <c r="P10" s="422"/>
      <c r="Q10" s="367"/>
      <c r="R10" s="248"/>
      <c r="S10" s="243"/>
      <c r="T10" s="365"/>
      <c r="U10" s="291"/>
      <c r="V10" s="249"/>
      <c r="W10" s="367"/>
      <c r="X10" s="248"/>
      <c r="Y10" s="243"/>
      <c r="Z10" s="245"/>
      <c r="AA10" s="256"/>
      <c r="AB10" s="368"/>
      <c r="AC10" s="217"/>
      <c r="AD10" s="369"/>
      <c r="AE10" s="360" t="s">
        <v>478</v>
      </c>
      <c r="AF10" s="189"/>
      <c r="AG10" s="222">
        <v>23</v>
      </c>
      <c r="AH10" s="313">
        <v>24</v>
      </c>
      <c r="AI10" s="223">
        <v>0</v>
      </c>
      <c r="AJ10" s="193">
        <f>TIME(24-1,0,0)</f>
        <v>0.95833333333333337</v>
      </c>
      <c r="AK10" s="310" t="s">
        <v>425</v>
      </c>
      <c r="AL10" s="167">
        <v>30</v>
      </c>
    </row>
    <row r="11" spans="1:38" ht="37.5" customHeight="1" thickBot="1" x14ac:dyDescent="0.3">
      <c r="A11" s="181" t="str">
        <f t="shared" si="0"/>
        <v>14:00-14:30</v>
      </c>
      <c r="B11" s="181" t="str">
        <f t="shared" si="1"/>
        <v>21:00-21:30</v>
      </c>
      <c r="C11" s="211" t="str">
        <f t="shared" si="2"/>
        <v>15:00-15:30</v>
      </c>
      <c r="D11" s="179">
        <f t="shared" si="4"/>
        <v>0.62500000000000022</v>
      </c>
      <c r="E11" s="224" t="str">
        <f t="shared" si="3"/>
        <v>10:00-10:30</v>
      </c>
      <c r="F11" s="213"/>
      <c r="G11" s="262" t="s">
        <v>344</v>
      </c>
      <c r="H11" s="263" t="s">
        <v>344</v>
      </c>
      <c r="I11" s="263" t="s">
        <v>344</v>
      </c>
      <c r="J11" s="263" t="s">
        <v>344</v>
      </c>
      <c r="K11" s="263" t="s">
        <v>344</v>
      </c>
      <c r="L11" s="255" t="s">
        <v>344</v>
      </c>
      <c r="M11" s="253" t="s">
        <v>344</v>
      </c>
      <c r="N11" s="254" t="s">
        <v>344</v>
      </c>
      <c r="O11" s="254" t="s">
        <v>344</v>
      </c>
      <c r="P11" s="254" t="s">
        <v>344</v>
      </c>
      <c r="Q11" s="254" t="s">
        <v>344</v>
      </c>
      <c r="R11" s="255" t="s">
        <v>344</v>
      </c>
      <c r="S11" s="253" t="s">
        <v>344</v>
      </c>
      <c r="T11" s="254" t="s">
        <v>344</v>
      </c>
      <c r="U11" s="254" t="s">
        <v>344</v>
      </c>
      <c r="V11" s="254" t="s">
        <v>344</v>
      </c>
      <c r="W11" s="254" t="s">
        <v>344</v>
      </c>
      <c r="X11" s="255" t="s">
        <v>344</v>
      </c>
      <c r="Y11" s="253" t="s">
        <v>344</v>
      </c>
      <c r="Z11" s="254" t="s">
        <v>344</v>
      </c>
      <c r="AA11" s="254" t="s">
        <v>344</v>
      </c>
      <c r="AB11" s="254" t="s">
        <v>344</v>
      </c>
      <c r="AC11" s="254" t="s">
        <v>344</v>
      </c>
      <c r="AD11" s="255" t="s">
        <v>344</v>
      </c>
      <c r="AE11" s="358"/>
      <c r="AF11" s="189"/>
      <c r="AG11" s="222">
        <v>21</v>
      </c>
      <c r="AH11" s="313">
        <v>22</v>
      </c>
      <c r="AI11" s="223">
        <v>0</v>
      </c>
      <c r="AJ11" s="193">
        <f>TIME(24-3,0,0)</f>
        <v>0.875</v>
      </c>
      <c r="AK11" s="310" t="s">
        <v>426</v>
      </c>
      <c r="AL11" s="167">
        <v>30</v>
      </c>
    </row>
    <row r="12" spans="1:38" ht="37.5" customHeight="1" x14ac:dyDescent="0.25">
      <c r="A12" s="181" t="str">
        <f t="shared" si="0"/>
        <v>14:30-15:00</v>
      </c>
      <c r="B12" s="181" t="str">
        <f t="shared" si="1"/>
        <v>21:30-22:00</v>
      </c>
      <c r="C12" s="211" t="str">
        <f t="shared" si="2"/>
        <v>15:30-16:00</v>
      </c>
      <c r="D12" s="179">
        <f t="shared" si="4"/>
        <v>0.64583333333333359</v>
      </c>
      <c r="E12" s="224" t="str">
        <f t="shared" si="3"/>
        <v>10:30-11:00</v>
      </c>
      <c r="F12" s="213"/>
      <c r="G12" s="431" t="s">
        <v>472</v>
      </c>
      <c r="H12" s="370"/>
      <c r="I12" s="371" t="s">
        <v>481</v>
      </c>
      <c r="J12" s="372" t="s">
        <v>376</v>
      </c>
      <c r="K12" s="373" t="s">
        <v>417</v>
      </c>
      <c r="L12" s="221"/>
      <c r="M12" s="228" t="s">
        <v>346</v>
      </c>
      <c r="N12" s="219"/>
      <c r="O12" s="436" t="s">
        <v>480</v>
      </c>
      <c r="P12" s="437" t="s">
        <v>345</v>
      </c>
      <c r="Q12" s="373" t="s">
        <v>417</v>
      </c>
      <c r="R12" s="438">
        <v>18</v>
      </c>
      <c r="S12" s="374" t="s">
        <v>502</v>
      </c>
      <c r="T12" s="432" t="s">
        <v>353</v>
      </c>
      <c r="U12" s="370"/>
      <c r="V12" s="215"/>
      <c r="W12" s="435"/>
      <c r="X12" s="221"/>
      <c r="Y12" s="228" t="s">
        <v>472</v>
      </c>
      <c r="Z12" s="445" t="s">
        <v>353</v>
      </c>
      <c r="AA12" s="426" t="s">
        <v>473</v>
      </c>
      <c r="AB12" s="434" t="s">
        <v>377</v>
      </c>
      <c r="AC12" s="375" t="s">
        <v>333</v>
      </c>
      <c r="AD12" s="221"/>
      <c r="AE12" s="312"/>
      <c r="AF12" s="189"/>
      <c r="AG12" s="222">
        <v>17</v>
      </c>
      <c r="AH12" s="313">
        <v>18</v>
      </c>
      <c r="AI12" s="223">
        <v>30</v>
      </c>
      <c r="AJ12" s="193">
        <f>TIME(24-6,30,0)</f>
        <v>0.77083333333333337</v>
      </c>
      <c r="AK12" s="310" t="s">
        <v>427</v>
      </c>
      <c r="AL12" s="167">
        <v>30</v>
      </c>
    </row>
    <row r="13" spans="1:38" ht="45" customHeight="1" x14ac:dyDescent="0.25">
      <c r="A13" s="181" t="str">
        <f t="shared" ref="A13:A19" si="5">CONCATENATE(TEXT($D13-TIME(1,0,0)+1,"h:mm;@"),"-",TEXT($D13-TIME(1,0,0)+1+TIME(0,AL14,0),"h:mm;@"))</f>
        <v>15:00-15:30</v>
      </c>
      <c r="B13" s="181" t="str">
        <f t="shared" ref="B13:B19" si="6">CONCATENATE(TEXT(IF($D13-$D$36&gt;=0,$D13-$D$36,$D13-$D$36+24),"h:mm;@"),"-",TEXT(IF($D13-$D$36&gt;=0,$D13-$D$36,$D13-$D$36+24)+TIME(0,AL14,0),"h:mm;@"))</f>
        <v>22:00-22:30</v>
      </c>
      <c r="C13" s="211" t="str">
        <f t="shared" ref="C13:C19" si="7">CONCATENATE(TEXT($D13-TIME(0,0,0)+1,"h:mm;@"),"-",TEXT($D13-TIME(0,0,0)+1+TIME(0,AL14,0),"h:mm;@"))</f>
        <v>16:00-16:30</v>
      </c>
      <c r="D13" s="179">
        <f t="shared" si="4"/>
        <v>0.66666666666666696</v>
      </c>
      <c r="E13" s="224" t="str">
        <f t="shared" si="3"/>
        <v>11:00-11:30</v>
      </c>
      <c r="F13" s="213"/>
      <c r="G13" s="230" t="s">
        <v>474</v>
      </c>
      <c r="H13" s="376"/>
      <c r="I13" s="377" t="s">
        <v>476</v>
      </c>
      <c r="J13" s="378"/>
      <c r="K13" s="379"/>
      <c r="L13" s="236"/>
      <c r="M13" s="230" t="s">
        <v>448</v>
      </c>
      <c r="N13" s="217"/>
      <c r="O13" s="440" t="s">
        <v>482</v>
      </c>
      <c r="P13" s="441"/>
      <c r="Q13" s="379"/>
      <c r="R13" s="442" t="s">
        <v>477</v>
      </c>
      <c r="S13" s="381" t="s">
        <v>503</v>
      </c>
      <c r="T13" s="233"/>
      <c r="U13" s="217"/>
      <c r="V13" s="215"/>
      <c r="W13" s="236"/>
      <c r="X13" s="236"/>
      <c r="Y13" s="230" t="s">
        <v>474</v>
      </c>
      <c r="Z13" s="433"/>
      <c r="AA13" s="427" t="s">
        <v>476</v>
      </c>
      <c r="AB13" s="439"/>
      <c r="AC13" s="234"/>
      <c r="AD13" s="236"/>
      <c r="AE13" s="311"/>
      <c r="AF13" s="189"/>
      <c r="AG13" s="222">
        <v>16</v>
      </c>
      <c r="AH13" s="313">
        <v>17</v>
      </c>
      <c r="AI13" s="223">
        <v>0</v>
      </c>
      <c r="AJ13" s="193">
        <f>TIME(24-7,0,0)</f>
        <v>0.70833333333333337</v>
      </c>
      <c r="AK13" s="310" t="s">
        <v>528</v>
      </c>
      <c r="AL13" s="167">
        <v>30</v>
      </c>
    </row>
    <row r="14" spans="1:38" ht="37.5" customHeight="1" thickBot="1" x14ac:dyDescent="0.3">
      <c r="A14" s="181" t="str">
        <f t="shared" si="5"/>
        <v>15:30-16:00</v>
      </c>
      <c r="B14" s="181" t="str">
        <f t="shared" si="6"/>
        <v>22:30-23:00</v>
      </c>
      <c r="C14" s="211" t="str">
        <f t="shared" si="7"/>
        <v>16:30-17:00</v>
      </c>
      <c r="D14" s="179">
        <f t="shared" si="4"/>
        <v>0.68750000000000033</v>
      </c>
      <c r="E14" s="224" t="str">
        <f t="shared" si="3"/>
        <v>11:30-12:00</v>
      </c>
      <c r="F14" s="213"/>
      <c r="G14" s="230"/>
      <c r="H14" s="376"/>
      <c r="I14" s="382"/>
      <c r="J14" s="383"/>
      <c r="K14" s="379"/>
      <c r="L14" s="236"/>
      <c r="M14" s="238"/>
      <c r="N14" s="217"/>
      <c r="O14" s="440"/>
      <c r="P14" s="443"/>
      <c r="Q14" s="379"/>
      <c r="R14" s="444"/>
      <c r="S14" s="314"/>
      <c r="T14" s="233"/>
      <c r="U14" s="217"/>
      <c r="V14" s="215"/>
      <c r="W14" s="236"/>
      <c r="X14" s="236"/>
      <c r="Y14" s="238"/>
      <c r="Z14" s="233"/>
      <c r="AA14" s="242"/>
      <c r="AB14" s="384"/>
      <c r="AC14" s="234"/>
      <c r="AD14" s="236"/>
      <c r="AE14" s="315"/>
      <c r="AF14" s="189"/>
      <c r="AG14" s="222">
        <v>15</v>
      </c>
      <c r="AH14" s="313">
        <v>16</v>
      </c>
      <c r="AI14" s="223">
        <v>0</v>
      </c>
      <c r="AJ14" s="193">
        <f>TIME(24-8,0,0)</f>
        <v>0.66666666666666663</v>
      </c>
      <c r="AK14" s="310" t="s">
        <v>428</v>
      </c>
      <c r="AL14" s="167">
        <v>30</v>
      </c>
    </row>
    <row r="15" spans="1:38" ht="37.5" customHeight="1" thickBot="1" x14ac:dyDescent="0.3">
      <c r="A15" s="181" t="str">
        <f t="shared" si="5"/>
        <v>16:00-16:30</v>
      </c>
      <c r="B15" s="181" t="str">
        <f t="shared" si="6"/>
        <v>23:00-23:30</v>
      </c>
      <c r="C15" s="211" t="str">
        <f t="shared" si="7"/>
        <v>17:00-17:30</v>
      </c>
      <c r="D15" s="179">
        <f t="shared" si="4"/>
        <v>0.7083333333333337</v>
      </c>
      <c r="E15" s="224" t="str">
        <f t="shared" si="3"/>
        <v>12:00-12:30</v>
      </c>
      <c r="F15" s="213"/>
      <c r="G15" s="385"/>
      <c r="H15" s="226"/>
      <c r="I15" s="386"/>
      <c r="J15" s="387"/>
      <c r="K15" s="388"/>
      <c r="L15" s="248"/>
      <c r="M15" s="243"/>
      <c r="N15" s="226"/>
      <c r="O15" s="390"/>
      <c r="P15" s="251"/>
      <c r="Q15" s="367"/>
      <c r="R15" s="391"/>
      <c r="S15" s="392"/>
      <c r="T15" s="365"/>
      <c r="U15" s="226"/>
      <c r="V15" s="215"/>
      <c r="W15" s="248"/>
      <c r="X15" s="248"/>
      <c r="Y15" s="243"/>
      <c r="Z15" s="245"/>
      <c r="AA15" s="250"/>
      <c r="AB15" s="389"/>
      <c r="AC15" s="246"/>
      <c r="AD15" s="248"/>
      <c r="AE15" s="316" t="s">
        <v>504</v>
      </c>
      <c r="AF15" s="189"/>
      <c r="AG15" s="222">
        <v>14</v>
      </c>
      <c r="AH15" s="313">
        <v>15</v>
      </c>
      <c r="AI15" s="223">
        <v>0</v>
      </c>
      <c r="AJ15" s="193">
        <f>TIME(24-9,0,0)</f>
        <v>0.625</v>
      </c>
      <c r="AK15" s="310" t="s">
        <v>429</v>
      </c>
      <c r="AL15" s="167">
        <v>30</v>
      </c>
    </row>
    <row r="16" spans="1:38" ht="37.5" customHeight="1" thickBot="1" x14ac:dyDescent="0.3">
      <c r="A16" s="181" t="str">
        <f t="shared" si="5"/>
        <v>16:30-17:00</v>
      </c>
      <c r="B16" s="181" t="str">
        <f t="shared" si="6"/>
        <v>23:30-0:00</v>
      </c>
      <c r="C16" s="211" t="str">
        <f t="shared" si="7"/>
        <v>17:30-18:00</v>
      </c>
      <c r="D16" s="179">
        <f t="shared" si="4"/>
        <v>0.72916666666666707</v>
      </c>
      <c r="E16" s="224" t="str">
        <f t="shared" si="3"/>
        <v>12:30-13:00</v>
      </c>
      <c r="F16" s="213"/>
      <c r="G16" s="285" t="s">
        <v>344</v>
      </c>
      <c r="H16" s="261" t="s">
        <v>344</v>
      </c>
      <c r="I16" s="261" t="s">
        <v>344</v>
      </c>
      <c r="J16" s="261" t="s">
        <v>344</v>
      </c>
      <c r="K16" s="261" t="s">
        <v>344</v>
      </c>
      <c r="L16" s="264" t="s">
        <v>344</v>
      </c>
      <c r="M16" s="262" t="s">
        <v>344</v>
      </c>
      <c r="N16" s="263" t="s">
        <v>344</v>
      </c>
      <c r="O16" s="263" t="s">
        <v>344</v>
      </c>
      <c r="P16" s="263" t="s">
        <v>344</v>
      </c>
      <c r="Q16" s="263" t="s">
        <v>344</v>
      </c>
      <c r="R16" s="264" t="s">
        <v>344</v>
      </c>
      <c r="S16" s="262" t="s">
        <v>344</v>
      </c>
      <c r="T16" s="263" t="s">
        <v>344</v>
      </c>
      <c r="U16" s="263" t="s">
        <v>344</v>
      </c>
      <c r="V16" s="263" t="s">
        <v>344</v>
      </c>
      <c r="W16" s="263" t="s">
        <v>344</v>
      </c>
      <c r="X16" s="264" t="s">
        <v>344</v>
      </c>
      <c r="Y16" s="262" t="s">
        <v>344</v>
      </c>
      <c r="Z16" s="263" t="s">
        <v>344</v>
      </c>
      <c r="AA16" s="263" t="s">
        <v>344</v>
      </c>
      <c r="AB16" s="263" t="s">
        <v>344</v>
      </c>
      <c r="AC16" s="263" t="s">
        <v>344</v>
      </c>
      <c r="AD16" s="264" t="s">
        <v>344</v>
      </c>
      <c r="AE16" s="316" t="s">
        <v>505</v>
      </c>
      <c r="AF16" s="189"/>
      <c r="AG16" s="222">
        <v>12</v>
      </c>
      <c r="AH16" s="313">
        <v>13</v>
      </c>
      <c r="AI16" s="223">
        <v>0</v>
      </c>
      <c r="AJ16" s="193">
        <f>TIME(24-10,0,0)</f>
        <v>0.58333333333333337</v>
      </c>
      <c r="AK16" s="310" t="s">
        <v>430</v>
      </c>
      <c r="AL16" s="167">
        <v>30</v>
      </c>
    </row>
    <row r="17" spans="1:38" ht="37.5" customHeight="1" thickBot="1" x14ac:dyDescent="0.3">
      <c r="A17" s="181" t="str">
        <f t="shared" si="5"/>
        <v>17:00-17:30</v>
      </c>
      <c r="B17" s="181" t="str">
        <f t="shared" si="6"/>
        <v>0:00-0:30</v>
      </c>
      <c r="C17" s="211" t="str">
        <f t="shared" si="7"/>
        <v>18:00-18:30</v>
      </c>
      <c r="D17" s="179">
        <f t="shared" si="4"/>
        <v>0.75000000000000044</v>
      </c>
      <c r="E17" s="224" t="str">
        <f>CONCATENATE(TEXT(IF($D17-$E$36&gt;=0,$D17-$E$36,$D17-$E$36+24),"h:mm;@"),"-",TEXT(IF($D17-$E$36&gt;=0,$D17-$E$36,$D17-$E$36+24)+TIME(0,AL17,0),"h:mm;@"))</f>
        <v>13:00-13:30</v>
      </c>
      <c r="F17" s="213"/>
      <c r="G17" s="265" t="s">
        <v>344</v>
      </c>
      <c r="H17" s="266" t="s">
        <v>344</v>
      </c>
      <c r="I17" s="266" t="s">
        <v>344</v>
      </c>
      <c r="J17" s="266" t="s">
        <v>344</v>
      </c>
      <c r="K17" s="266" t="s">
        <v>344</v>
      </c>
      <c r="L17" s="267" t="s">
        <v>344</v>
      </c>
      <c r="M17" s="285" t="s">
        <v>344</v>
      </c>
      <c r="N17" s="261" t="s">
        <v>344</v>
      </c>
      <c r="O17" s="261" t="s">
        <v>344</v>
      </c>
      <c r="P17" s="261" t="s">
        <v>344</v>
      </c>
      <c r="Q17" s="261" t="s">
        <v>344</v>
      </c>
      <c r="R17" s="267" t="s">
        <v>344</v>
      </c>
      <c r="S17" s="265" t="s">
        <v>344</v>
      </c>
      <c r="T17" s="266" t="s">
        <v>344</v>
      </c>
      <c r="U17" s="266" t="s">
        <v>344</v>
      </c>
      <c r="V17" s="266" t="s">
        <v>344</v>
      </c>
      <c r="W17" s="266" t="s">
        <v>344</v>
      </c>
      <c r="X17" s="267" t="s">
        <v>344</v>
      </c>
      <c r="Y17" s="265" t="s">
        <v>344</v>
      </c>
      <c r="Z17" s="266" t="s">
        <v>344</v>
      </c>
      <c r="AA17" s="266" t="s">
        <v>344</v>
      </c>
      <c r="AB17" s="266" t="s">
        <v>344</v>
      </c>
      <c r="AC17" s="266" t="s">
        <v>344</v>
      </c>
      <c r="AD17" s="266" t="s">
        <v>344</v>
      </c>
      <c r="AE17" s="317"/>
      <c r="AF17" s="189"/>
      <c r="AG17" s="222">
        <v>21</v>
      </c>
      <c r="AH17" s="313">
        <v>22</v>
      </c>
      <c r="AI17" s="223">
        <v>0</v>
      </c>
      <c r="AJ17" s="193">
        <f>TIME(24-3,0,0)</f>
        <v>0.875</v>
      </c>
      <c r="AK17" s="310" t="s">
        <v>434</v>
      </c>
      <c r="AL17" s="167">
        <v>30</v>
      </c>
    </row>
    <row r="18" spans="1:38" ht="37.5" customHeight="1" x14ac:dyDescent="0.25">
      <c r="A18" s="181" t="str">
        <f t="shared" si="5"/>
        <v>17:30-18:00</v>
      </c>
      <c r="B18" s="181" t="str">
        <f t="shared" si="6"/>
        <v>0:30-1:00</v>
      </c>
      <c r="C18" s="211" t="str">
        <f t="shared" si="7"/>
        <v>18:30-19:00</v>
      </c>
      <c r="D18" s="179">
        <f t="shared" si="4"/>
        <v>0.77083333333333381</v>
      </c>
      <c r="E18" s="224" t="str">
        <f>CONCATENATE(TEXT(IF($D18-$E$36&gt;=0,$D18-$E$36,$D18-$E$36+24),"h:mm;@"),"-",TEXT(IF($D18-$E$36&gt;=0,$D18-$E$36,$D18-$E$36+24)+TIME(0,AL18,0),"h:mm;@"))</f>
        <v>13:30-14:00</v>
      </c>
      <c r="F18" s="268" t="s">
        <v>533</v>
      </c>
      <c r="G18" s="228" t="s">
        <v>346</v>
      </c>
      <c r="H18" s="370"/>
      <c r="I18" s="393" t="s">
        <v>532</v>
      </c>
      <c r="J18" s="394"/>
      <c r="K18" s="350" t="s">
        <v>333</v>
      </c>
      <c r="L18" s="395"/>
      <c r="M18" s="228" t="s">
        <v>472</v>
      </c>
      <c r="N18" s="229" t="s">
        <v>472</v>
      </c>
      <c r="O18" s="393" t="s">
        <v>532</v>
      </c>
      <c r="P18" s="372" t="s">
        <v>376</v>
      </c>
      <c r="Q18" s="221"/>
      <c r="R18" s="221"/>
      <c r="S18" s="396"/>
      <c r="T18" s="397"/>
      <c r="U18" s="397"/>
      <c r="V18" s="397"/>
      <c r="W18" s="398"/>
      <c r="X18" s="221"/>
      <c r="Y18" s="228" t="s">
        <v>346</v>
      </c>
      <c r="Z18" s="219"/>
      <c r="AA18" s="434" t="s">
        <v>377</v>
      </c>
      <c r="AB18" s="393" t="s">
        <v>532</v>
      </c>
      <c r="AC18" s="373" t="s">
        <v>417</v>
      </c>
      <c r="AD18" s="219"/>
      <c r="AE18" s="318"/>
      <c r="AF18" s="273"/>
      <c r="AG18" s="223">
        <v>9</v>
      </c>
      <c r="AH18" s="223">
        <v>10</v>
      </c>
      <c r="AI18" s="223">
        <v>0</v>
      </c>
      <c r="AJ18" s="193">
        <f>TIME(10,0,0)</f>
        <v>0.41666666666666669</v>
      </c>
      <c r="AK18" s="310" t="s">
        <v>501</v>
      </c>
      <c r="AL18" s="167">
        <v>30</v>
      </c>
    </row>
    <row r="19" spans="1:38" ht="37.5" customHeight="1" thickBot="1" x14ac:dyDescent="0.3">
      <c r="A19" s="181" t="str">
        <f t="shared" si="5"/>
        <v>18:00-18:30</v>
      </c>
      <c r="B19" s="181" t="str">
        <f t="shared" si="6"/>
        <v>1:00-1:30</v>
      </c>
      <c r="C19" s="211" t="str">
        <f t="shared" si="7"/>
        <v>19:00-19:30</v>
      </c>
      <c r="D19" s="179">
        <f t="shared" si="4"/>
        <v>0.79166666666666718</v>
      </c>
      <c r="E19" s="224" t="str">
        <f>CONCATENATE(TEXT(IF($D19-$E$36&gt;=0,$D19-$E$36,$D19-$E$36+24),"h:mm;@"),"-",TEXT(IF($D19-$E$36&gt;=0,$D19-$E$36,$D19-$E$36+24)+TIME(0,AL19,0),"h:mm;@"))</f>
        <v>14:00-14:30</v>
      </c>
      <c r="F19" s="274" t="s">
        <v>483</v>
      </c>
      <c r="G19" s="230" t="s">
        <v>448</v>
      </c>
      <c r="H19" s="376"/>
      <c r="I19" s="399"/>
      <c r="J19" s="394"/>
      <c r="K19" s="400"/>
      <c r="L19" s="401"/>
      <c r="M19" s="230" t="s">
        <v>474</v>
      </c>
      <c r="N19" s="231" t="s">
        <v>475</v>
      </c>
      <c r="O19" s="399"/>
      <c r="P19" s="378"/>
      <c r="Q19" s="236"/>
      <c r="R19" s="236"/>
      <c r="S19" s="402"/>
      <c r="T19" s="258"/>
      <c r="U19" s="257" t="s">
        <v>484</v>
      </c>
      <c r="V19" s="258"/>
      <c r="W19" s="403"/>
      <c r="X19" s="236"/>
      <c r="Y19" s="230" t="s">
        <v>448</v>
      </c>
      <c r="Z19" s="217"/>
      <c r="AA19" s="439" t="s">
        <v>586</v>
      </c>
      <c r="AB19" s="404"/>
      <c r="AC19" s="357"/>
      <c r="AD19" s="217"/>
      <c r="AE19" s="319"/>
      <c r="AF19" s="273"/>
      <c r="AG19" s="223">
        <v>0</v>
      </c>
      <c r="AH19" s="223">
        <v>0</v>
      </c>
      <c r="AI19" s="223">
        <v>0</v>
      </c>
      <c r="AJ19" s="193">
        <v>0</v>
      </c>
      <c r="AK19" s="192" t="s">
        <v>506</v>
      </c>
      <c r="AL19" s="167">
        <v>30</v>
      </c>
    </row>
    <row r="20" spans="1:38" ht="37.5" customHeight="1" x14ac:dyDescent="0.25">
      <c r="A20" s="181" t="str">
        <f t="shared" ref="A20:A33" si="8">CONCATENATE(TEXT($D20-TIME(1,0,0)+1,"h:mm;@"),"-",TEXT($D20-TIME(1,0,0)+1+TIME(0,AL20,0),"h:mm;@"))</f>
        <v>18:30-19:00</v>
      </c>
      <c r="B20" s="181" t="str">
        <f t="shared" ref="B20:B33" si="9">CONCATENATE(TEXT(IF($D20-$D$36&gt;=0,$D20-$D$36,$D20-$D$36+24),"h:mm;@"),"-",TEXT(IF($D20-$D$36&gt;=0,$D20-$D$36,$D20-$D$36+24)+TIME(0,AL20,0),"h:mm;@"))</f>
        <v>1:30-2:00</v>
      </c>
      <c r="C20" s="211" t="str">
        <f t="shared" ref="C20:C33" si="10">CONCATENATE(TEXT($D20-TIME(0,0,0)+1,"h:mm;@"),"-",TEXT($D20-TIME(0,0,0)+1+TIME(0,AL20,0),"h:mm;@"))</f>
        <v>19:30-20:00</v>
      </c>
      <c r="D20" s="179">
        <f t="shared" si="4"/>
        <v>0.81250000000000056</v>
      </c>
      <c r="E20" s="224" t="str">
        <f>CONCATENATE(TEXT(IF($D20-$E$36&gt;=0,$D20-$E$36,$D20-$E$36+24),"h:mm;@"),"-",TEXT(IF($D20-$E$36&gt;=0,$D20-$E$36,$D20-$E$36+24)+TIME(0,AL20,0),"h:mm;@"))</f>
        <v>14:30-15:00</v>
      </c>
      <c r="F20" s="323"/>
      <c r="G20" s="230"/>
      <c r="H20" s="376"/>
      <c r="I20" s="399"/>
      <c r="J20" s="394"/>
      <c r="K20" s="400"/>
      <c r="L20" s="376"/>
      <c r="M20" s="230"/>
      <c r="N20" s="231"/>
      <c r="O20" s="399"/>
      <c r="P20" s="383"/>
      <c r="Q20" s="236"/>
      <c r="R20" s="236"/>
      <c r="S20" s="402"/>
      <c r="T20" s="258"/>
      <c r="U20" s="258"/>
      <c r="V20" s="258"/>
      <c r="W20" s="403"/>
      <c r="X20" s="236"/>
      <c r="Y20" s="241"/>
      <c r="Z20" s="217"/>
      <c r="AA20" s="384"/>
      <c r="AB20" s="404"/>
      <c r="AC20" s="357"/>
      <c r="AD20" s="217"/>
      <c r="AE20" s="318"/>
      <c r="AF20" s="189"/>
      <c r="AG20" s="189"/>
      <c r="AH20" s="192"/>
      <c r="AI20" s="192"/>
      <c r="AJ20" s="192"/>
      <c r="AK20" s="192"/>
      <c r="AL20" s="167">
        <v>30</v>
      </c>
    </row>
    <row r="21" spans="1:38" ht="37.5" customHeight="1" thickBot="1" x14ac:dyDescent="0.3">
      <c r="A21" s="181" t="str">
        <f t="shared" si="8"/>
        <v>19:00-19:30</v>
      </c>
      <c r="B21" s="181" t="str">
        <f t="shared" si="9"/>
        <v>2:00-2:30</v>
      </c>
      <c r="C21" s="211" t="str">
        <f t="shared" si="10"/>
        <v>20:00-20:30</v>
      </c>
      <c r="D21" s="179">
        <f t="shared" si="4"/>
        <v>0.83333333333333393</v>
      </c>
      <c r="E21" s="224" t="str">
        <f t="shared" ref="E21:E33" si="11">CONCATENATE(TEXT(IF($D21-$E$36&gt;=0,$D21-$E$36,$D21-$E$36+24),"h:mm;@"),"-",TEXT(IF($D21-$E$36&gt;=0,$D21-$E$36,$D21-$E$36+24)+TIME(0,AL21,0),"h:mm;@"))</f>
        <v>15:00-15:30</v>
      </c>
      <c r="F21" s="324"/>
      <c r="G21" s="243"/>
      <c r="H21" s="226"/>
      <c r="I21" s="405"/>
      <c r="J21" s="394"/>
      <c r="K21" s="366"/>
      <c r="L21" s="226"/>
      <c r="M21" s="243"/>
      <c r="N21" s="244"/>
      <c r="O21" s="405"/>
      <c r="P21" s="368"/>
      <c r="Q21" s="248"/>
      <c r="R21" s="248"/>
      <c r="S21" s="259"/>
      <c r="T21" s="260"/>
      <c r="U21" s="260"/>
      <c r="V21" s="260"/>
      <c r="W21" s="406"/>
      <c r="X21" s="248"/>
      <c r="Y21" s="243"/>
      <c r="Z21" s="226"/>
      <c r="AA21" s="389"/>
      <c r="AB21" s="405"/>
      <c r="AC21" s="367"/>
      <c r="AD21" s="226"/>
      <c r="AE21" s="319"/>
      <c r="AF21" s="189"/>
      <c r="AG21" s="189"/>
      <c r="AH21" s="192"/>
      <c r="AI21" s="192"/>
      <c r="AJ21" s="192"/>
      <c r="AK21" s="192"/>
      <c r="AL21" s="167">
        <v>30</v>
      </c>
    </row>
    <row r="22" spans="1:38" ht="37.5" customHeight="1" thickBot="1" x14ac:dyDescent="0.3">
      <c r="A22" s="181" t="str">
        <f t="shared" si="8"/>
        <v>19:30-20:00</v>
      </c>
      <c r="B22" s="181" t="str">
        <f t="shared" si="9"/>
        <v>2:30-3:00</v>
      </c>
      <c r="C22" s="211" t="str">
        <f t="shared" si="10"/>
        <v>20:30-21:00</v>
      </c>
      <c r="D22" s="179">
        <f t="shared" si="4"/>
        <v>0.8541666666666673</v>
      </c>
      <c r="E22" s="224" t="str">
        <f t="shared" si="11"/>
        <v>15:30-16:00</v>
      </c>
      <c r="F22" s="332"/>
      <c r="G22" s="253" t="s">
        <v>344</v>
      </c>
      <c r="H22" s="254" t="s">
        <v>344</v>
      </c>
      <c r="I22" s="254" t="s">
        <v>344</v>
      </c>
      <c r="J22" s="254" t="s">
        <v>344</v>
      </c>
      <c r="K22" s="254" t="s">
        <v>344</v>
      </c>
      <c r="L22" s="255" t="s">
        <v>344</v>
      </c>
      <c r="M22" s="265" t="s">
        <v>344</v>
      </c>
      <c r="N22" s="266" t="s">
        <v>344</v>
      </c>
      <c r="O22" s="266" t="s">
        <v>344</v>
      </c>
      <c r="P22" s="266" t="s">
        <v>344</v>
      </c>
      <c r="Q22" s="266" t="s">
        <v>344</v>
      </c>
      <c r="R22" s="255" t="s">
        <v>344</v>
      </c>
      <c r="S22" s="253" t="s">
        <v>344</v>
      </c>
      <c r="T22" s="254" t="s">
        <v>344</v>
      </c>
      <c r="U22" s="254" t="s">
        <v>344</v>
      </c>
      <c r="V22" s="254" t="s">
        <v>344</v>
      </c>
      <c r="W22" s="254" t="s">
        <v>344</v>
      </c>
      <c r="X22" s="255" t="s">
        <v>344</v>
      </c>
      <c r="Y22" s="253" t="s">
        <v>344</v>
      </c>
      <c r="Z22" s="254" t="s">
        <v>344</v>
      </c>
      <c r="AA22" s="254" t="s">
        <v>344</v>
      </c>
      <c r="AB22" s="254" t="s">
        <v>344</v>
      </c>
      <c r="AC22" s="254" t="s">
        <v>344</v>
      </c>
      <c r="AD22" s="254" t="s">
        <v>344</v>
      </c>
      <c r="AE22" s="318"/>
      <c r="AF22" s="189"/>
      <c r="AG22" s="189"/>
      <c r="AH22" s="192"/>
      <c r="AI22" s="192"/>
      <c r="AJ22" s="192"/>
      <c r="AK22" s="192"/>
      <c r="AL22" s="167">
        <v>30</v>
      </c>
    </row>
    <row r="23" spans="1:38" ht="37.5" customHeight="1" x14ac:dyDescent="0.25">
      <c r="A23" s="181" t="str">
        <f t="shared" si="8"/>
        <v>20:00-20:30</v>
      </c>
      <c r="B23" s="181" t="str">
        <f t="shared" si="9"/>
        <v>3:00-3:30</v>
      </c>
      <c r="C23" s="211" t="str">
        <f t="shared" si="10"/>
        <v>21:00-21:30</v>
      </c>
      <c r="D23" s="179">
        <f t="shared" si="4"/>
        <v>0.87500000000000067</v>
      </c>
      <c r="E23" s="224" t="str">
        <f t="shared" si="11"/>
        <v>16:00-16:30</v>
      </c>
      <c r="F23" s="278" t="s">
        <v>440</v>
      </c>
      <c r="G23" s="228" t="s">
        <v>472</v>
      </c>
      <c r="H23" s="219"/>
      <c r="I23" s="219"/>
      <c r="J23" s="434" t="s">
        <v>377</v>
      </c>
      <c r="K23" s="407" t="s">
        <v>378</v>
      </c>
      <c r="L23" s="408" t="s">
        <v>485</v>
      </c>
      <c r="M23" s="228" t="s">
        <v>472</v>
      </c>
      <c r="N23" s="219"/>
      <c r="O23" s="409" t="s">
        <v>486</v>
      </c>
      <c r="P23" s="446" t="s">
        <v>417</v>
      </c>
      <c r="Q23" s="407" t="s">
        <v>378</v>
      </c>
      <c r="R23" s="410" t="s">
        <v>485</v>
      </c>
      <c r="S23" s="228" t="s">
        <v>472</v>
      </c>
      <c r="T23" s="434" t="s">
        <v>377</v>
      </c>
      <c r="U23" s="393" t="s">
        <v>532</v>
      </c>
      <c r="V23" s="411" t="s">
        <v>487</v>
      </c>
      <c r="W23" s="407" t="s">
        <v>378</v>
      </c>
      <c r="X23" s="410" t="s">
        <v>485</v>
      </c>
      <c r="Y23" s="374" t="s">
        <v>502</v>
      </c>
      <c r="Z23" s="217"/>
      <c r="AA23" s="269"/>
      <c r="AB23" s="412" t="s">
        <v>449</v>
      </c>
      <c r="AC23" s="407" t="s">
        <v>378</v>
      </c>
      <c r="AD23" s="219"/>
      <c r="AE23" s="320"/>
      <c r="AF23" s="189"/>
      <c r="AG23" s="189"/>
      <c r="AH23" s="192"/>
      <c r="AI23" s="192"/>
      <c r="AJ23" s="192"/>
      <c r="AK23" s="192"/>
      <c r="AL23" s="167">
        <v>30</v>
      </c>
    </row>
    <row r="24" spans="1:38" ht="37.5" customHeight="1" x14ac:dyDescent="0.25">
      <c r="A24" s="181" t="str">
        <f t="shared" si="8"/>
        <v>20:30-21:00</v>
      </c>
      <c r="B24" s="181" t="str">
        <f t="shared" si="9"/>
        <v>3:30-4:00</v>
      </c>
      <c r="C24" s="211" t="str">
        <f t="shared" si="10"/>
        <v>21:30-22:00</v>
      </c>
      <c r="D24" s="179">
        <f t="shared" si="4"/>
        <v>0.89583333333333404</v>
      </c>
      <c r="E24" s="224" t="str">
        <f t="shared" si="11"/>
        <v>16:30-17:00</v>
      </c>
      <c r="F24" s="280" t="s">
        <v>446</v>
      </c>
      <c r="G24" s="230" t="s">
        <v>474</v>
      </c>
      <c r="H24" s="217"/>
      <c r="I24" s="217"/>
      <c r="J24" s="380"/>
      <c r="K24" s="413"/>
      <c r="L24" s="408">
        <v>19</v>
      </c>
      <c r="M24" s="230" t="s">
        <v>474</v>
      </c>
      <c r="N24" s="217"/>
      <c r="O24" s="279" t="s">
        <v>488</v>
      </c>
      <c r="P24" s="235"/>
      <c r="Q24" s="413"/>
      <c r="R24" s="414">
        <v>24</v>
      </c>
      <c r="S24" s="230" t="s">
        <v>474</v>
      </c>
      <c r="T24" s="380"/>
      <c r="U24" s="399"/>
      <c r="V24" s="453" t="s">
        <v>488</v>
      </c>
      <c r="W24" s="413"/>
      <c r="X24" s="414">
        <v>24</v>
      </c>
      <c r="Y24" s="381" t="s">
        <v>503</v>
      </c>
      <c r="Z24" s="217"/>
      <c r="AA24" s="272"/>
      <c r="AB24" s="415"/>
      <c r="AC24" s="413"/>
      <c r="AD24" s="217"/>
      <c r="AE24" s="321"/>
      <c r="AF24" s="189"/>
      <c r="AG24" s="189"/>
      <c r="AH24" s="192"/>
      <c r="AI24" s="192"/>
      <c r="AJ24" s="192"/>
      <c r="AK24" s="192"/>
      <c r="AL24" s="167">
        <v>30</v>
      </c>
    </row>
    <row r="25" spans="1:38" ht="37.5" customHeight="1" thickBot="1" x14ac:dyDescent="0.3">
      <c r="A25" s="181" t="str">
        <f t="shared" si="8"/>
        <v>21:00-21:30</v>
      </c>
      <c r="B25" s="181" t="str">
        <f t="shared" si="9"/>
        <v>4:00-4:30</v>
      </c>
      <c r="C25" s="211" t="str">
        <f t="shared" si="10"/>
        <v>22:00-22:30</v>
      </c>
      <c r="D25" s="179">
        <f t="shared" si="4"/>
        <v>0.91666666666666741</v>
      </c>
      <c r="E25" s="224" t="str">
        <f t="shared" si="11"/>
        <v>17:00-17:30</v>
      </c>
      <c r="F25" s="280" t="s">
        <v>488</v>
      </c>
      <c r="G25" s="238"/>
      <c r="H25" s="217"/>
      <c r="I25" s="217"/>
      <c r="J25" s="384"/>
      <c r="K25" s="416"/>
      <c r="L25" s="417"/>
      <c r="M25" s="238"/>
      <c r="N25" s="217"/>
      <c r="O25" s="282"/>
      <c r="P25" s="235"/>
      <c r="Q25" s="416"/>
      <c r="R25" s="237"/>
      <c r="S25" s="238"/>
      <c r="T25" s="384"/>
      <c r="U25" s="399"/>
      <c r="V25" s="454"/>
      <c r="W25" s="416"/>
      <c r="X25" s="237"/>
      <c r="Y25" s="418"/>
      <c r="Z25" s="217"/>
      <c r="AA25" s="272"/>
      <c r="AB25" s="415"/>
      <c r="AC25" s="416"/>
      <c r="AD25" s="217"/>
      <c r="AE25" s="320"/>
      <c r="AF25" s="189"/>
      <c r="AG25" s="189"/>
      <c r="AH25" s="192"/>
      <c r="AI25" s="192"/>
      <c r="AJ25" s="192"/>
      <c r="AK25" s="192"/>
      <c r="AL25" s="167">
        <v>30</v>
      </c>
    </row>
    <row r="26" spans="1:38" ht="37.5" customHeight="1" thickBot="1" x14ac:dyDescent="0.3">
      <c r="A26" s="181" t="str">
        <f t="shared" si="8"/>
        <v>21:30-22:00</v>
      </c>
      <c r="B26" s="181" t="str">
        <f t="shared" si="9"/>
        <v>4:30-5:00</v>
      </c>
      <c r="C26" s="211" t="str">
        <f t="shared" si="10"/>
        <v>22:30-23:00</v>
      </c>
      <c r="D26" s="179">
        <f t="shared" si="4"/>
        <v>0.93750000000000078</v>
      </c>
      <c r="E26" s="224" t="str">
        <f t="shared" si="11"/>
        <v>17:30-18:00</v>
      </c>
      <c r="F26" s="322" t="s">
        <v>344</v>
      </c>
      <c r="G26" s="238"/>
      <c r="H26" s="226"/>
      <c r="I26" s="226"/>
      <c r="J26" s="419"/>
      <c r="K26" s="413"/>
      <c r="L26" s="420"/>
      <c r="M26" s="243"/>
      <c r="N26" s="226"/>
      <c r="O26" s="421"/>
      <c r="P26" s="247"/>
      <c r="Q26" s="422"/>
      <c r="R26" s="252"/>
      <c r="S26" s="243"/>
      <c r="T26" s="389"/>
      <c r="U26" s="405"/>
      <c r="V26" s="423"/>
      <c r="W26" s="422"/>
      <c r="X26" s="252"/>
      <c r="Y26" s="392"/>
      <c r="Z26" s="217"/>
      <c r="AA26" s="226"/>
      <c r="AB26" s="424"/>
      <c r="AC26" s="422"/>
      <c r="AD26" s="226"/>
      <c r="AE26" s="321"/>
      <c r="AF26" s="189"/>
      <c r="AG26" s="189"/>
      <c r="AH26" s="192"/>
      <c r="AI26" s="192"/>
      <c r="AJ26" s="192"/>
      <c r="AK26" s="192"/>
      <c r="AL26" s="167">
        <v>30</v>
      </c>
    </row>
    <row r="27" spans="1:38" ht="37.5" customHeight="1" thickBot="1" x14ac:dyDescent="0.3">
      <c r="A27" s="181" t="str">
        <f t="shared" si="8"/>
        <v>22:00-22:30</v>
      </c>
      <c r="B27" s="181" t="str">
        <f t="shared" si="9"/>
        <v>5:00-5:30</v>
      </c>
      <c r="C27" s="211" t="str">
        <f t="shared" si="10"/>
        <v>23:00-23:30</v>
      </c>
      <c r="D27" s="179">
        <f t="shared" si="4"/>
        <v>0.95833333333333415</v>
      </c>
      <c r="E27" s="224" t="str">
        <f t="shared" si="11"/>
        <v>18:00-18:30</v>
      </c>
      <c r="F27" s="283"/>
      <c r="G27" s="262" t="s">
        <v>344</v>
      </c>
      <c r="H27" s="263" t="s">
        <v>344</v>
      </c>
      <c r="I27" s="263" t="s">
        <v>344</v>
      </c>
      <c r="J27" s="263" t="s">
        <v>344</v>
      </c>
      <c r="K27" s="263" t="s">
        <v>344</v>
      </c>
      <c r="L27" s="264" t="s">
        <v>344</v>
      </c>
      <c r="M27" s="263" t="s">
        <v>344</v>
      </c>
      <c r="N27" s="263" t="s">
        <v>344</v>
      </c>
      <c r="O27" s="263" t="s">
        <v>344</v>
      </c>
      <c r="P27" s="263" t="s">
        <v>344</v>
      </c>
      <c r="Q27" s="263" t="s">
        <v>344</v>
      </c>
      <c r="R27" s="264" t="s">
        <v>344</v>
      </c>
      <c r="S27" s="262" t="s">
        <v>344</v>
      </c>
      <c r="T27" s="263" t="s">
        <v>344</v>
      </c>
      <c r="U27" s="263" t="s">
        <v>344</v>
      </c>
      <c r="V27" s="263" t="s">
        <v>344</v>
      </c>
      <c r="W27" s="263" t="s">
        <v>344</v>
      </c>
      <c r="X27" s="264" t="s">
        <v>344</v>
      </c>
      <c r="Y27" s="262" t="s">
        <v>344</v>
      </c>
      <c r="Z27" s="263" t="s">
        <v>344</v>
      </c>
      <c r="AA27" s="284" t="s">
        <v>344</v>
      </c>
      <c r="AB27" s="284" t="s">
        <v>344</v>
      </c>
      <c r="AC27" s="263" t="s">
        <v>344</v>
      </c>
      <c r="AD27" s="263" t="s">
        <v>344</v>
      </c>
      <c r="AE27" s="169"/>
      <c r="AF27" s="189"/>
      <c r="AG27" s="189"/>
      <c r="AH27" s="192"/>
      <c r="AI27" s="192"/>
      <c r="AJ27" s="192"/>
      <c r="AK27" s="192"/>
      <c r="AL27" s="167">
        <v>30</v>
      </c>
    </row>
    <row r="28" spans="1:38" ht="37.5" customHeight="1" x14ac:dyDescent="0.25">
      <c r="A28" s="181" t="str">
        <f t="shared" si="8"/>
        <v>22:30-23:00</v>
      </c>
      <c r="B28" s="181" t="str">
        <f t="shared" si="9"/>
        <v>5:30-6:00</v>
      </c>
      <c r="C28" s="211" t="str">
        <f t="shared" si="10"/>
        <v>23:30-0:00</v>
      </c>
      <c r="D28" s="179">
        <f t="shared" si="4"/>
        <v>0.97916666666666752</v>
      </c>
      <c r="E28" s="224" t="str">
        <f t="shared" si="11"/>
        <v>18:30-19:00</v>
      </c>
      <c r="F28" s="280" t="s">
        <v>16</v>
      </c>
      <c r="G28" s="285" t="s">
        <v>344</v>
      </c>
      <c r="H28" s="261" t="s">
        <v>344</v>
      </c>
      <c r="I28" s="261" t="s">
        <v>344</v>
      </c>
      <c r="J28" s="261" t="s">
        <v>344</v>
      </c>
      <c r="K28" s="261" t="s">
        <v>344</v>
      </c>
      <c r="L28" s="261" t="s">
        <v>344</v>
      </c>
      <c r="M28" s="285" t="s">
        <v>344</v>
      </c>
      <c r="N28" s="261" t="s">
        <v>344</v>
      </c>
      <c r="O28" s="261" t="s">
        <v>344</v>
      </c>
      <c r="P28" s="261" t="s">
        <v>344</v>
      </c>
      <c r="Q28" s="261" t="s">
        <v>344</v>
      </c>
      <c r="R28" s="261" t="s">
        <v>344</v>
      </c>
      <c r="S28" s="262" t="s">
        <v>447</v>
      </c>
      <c r="T28" s="263" t="s">
        <v>447</v>
      </c>
      <c r="U28" s="263" t="s">
        <v>447</v>
      </c>
      <c r="V28" s="263" t="s">
        <v>447</v>
      </c>
      <c r="W28" s="263" t="s">
        <v>447</v>
      </c>
      <c r="X28" s="264" t="s">
        <v>447</v>
      </c>
      <c r="Y28" s="261" t="s">
        <v>344</v>
      </c>
      <c r="Z28" s="261" t="s">
        <v>344</v>
      </c>
      <c r="AA28" s="261" t="s">
        <v>344</v>
      </c>
      <c r="AB28" s="261" t="s">
        <v>344</v>
      </c>
      <c r="AC28" s="261" t="s">
        <v>344</v>
      </c>
      <c r="AD28" s="261" t="s">
        <v>344</v>
      </c>
      <c r="AE28" s="169"/>
      <c r="AF28" s="189"/>
      <c r="AG28" s="189"/>
      <c r="AH28" s="192"/>
      <c r="AI28" s="192"/>
      <c r="AJ28" s="192"/>
      <c r="AK28" s="192"/>
      <c r="AL28" s="167">
        <v>30</v>
      </c>
    </row>
    <row r="29" spans="1:38" ht="42.75" customHeight="1" thickBot="1" x14ac:dyDescent="0.3">
      <c r="A29" s="181" t="str">
        <f t="shared" si="8"/>
        <v>23:00-23:30</v>
      </c>
      <c r="B29" s="181" t="str">
        <f t="shared" si="9"/>
        <v>6:00-6:30</v>
      </c>
      <c r="C29" s="211" t="str">
        <f t="shared" si="10"/>
        <v>0:00-0:30</v>
      </c>
      <c r="D29" s="179">
        <f t="shared" si="4"/>
        <v>1.0000000000000009</v>
      </c>
      <c r="E29" s="224" t="str">
        <f t="shared" si="11"/>
        <v>19:00-19:30</v>
      </c>
      <c r="F29" s="425"/>
      <c r="G29" s="265" t="s">
        <v>344</v>
      </c>
      <c r="H29" s="261" t="s">
        <v>344</v>
      </c>
      <c r="I29" s="261" t="s">
        <v>344</v>
      </c>
      <c r="J29" s="261" t="s">
        <v>344</v>
      </c>
      <c r="K29" s="261" t="s">
        <v>344</v>
      </c>
      <c r="L29" s="261" t="s">
        <v>344</v>
      </c>
      <c r="M29" s="265" t="s">
        <v>344</v>
      </c>
      <c r="N29" s="261" t="s">
        <v>344</v>
      </c>
      <c r="O29" s="261" t="s">
        <v>344</v>
      </c>
      <c r="P29" s="261" t="s">
        <v>344</v>
      </c>
      <c r="Q29" s="261" t="s">
        <v>344</v>
      </c>
      <c r="R29" s="261" t="s">
        <v>344</v>
      </c>
      <c r="S29" s="285" t="s">
        <v>447</v>
      </c>
      <c r="T29" s="261" t="s">
        <v>447</v>
      </c>
      <c r="U29" s="261" t="s">
        <v>447</v>
      </c>
      <c r="V29" s="261" t="s">
        <v>447</v>
      </c>
      <c r="W29" s="261" t="s">
        <v>447</v>
      </c>
      <c r="X29" s="286" t="s">
        <v>447</v>
      </c>
      <c r="Y29" s="266" t="s">
        <v>344</v>
      </c>
      <c r="Z29" s="266" t="s">
        <v>344</v>
      </c>
      <c r="AA29" s="266" t="s">
        <v>344</v>
      </c>
      <c r="AB29" s="266" t="s">
        <v>344</v>
      </c>
      <c r="AC29" s="266" t="s">
        <v>344</v>
      </c>
      <c r="AD29" s="266" t="s">
        <v>344</v>
      </c>
      <c r="AE29" s="169"/>
      <c r="AF29" s="189"/>
      <c r="AG29" s="189"/>
      <c r="AH29" s="192"/>
      <c r="AI29" s="192"/>
      <c r="AJ29" s="192"/>
      <c r="AK29" s="192"/>
      <c r="AL29" s="167">
        <v>30</v>
      </c>
    </row>
    <row r="30" spans="1:38" ht="37.5" customHeight="1" x14ac:dyDescent="0.25">
      <c r="A30" s="181" t="str">
        <f t="shared" si="8"/>
        <v>23:30-0:00</v>
      </c>
      <c r="B30" s="181" t="str">
        <f t="shared" si="9"/>
        <v>6:30-7:00</v>
      </c>
      <c r="C30" s="211" t="str">
        <f t="shared" si="10"/>
        <v>0:30-1:00</v>
      </c>
      <c r="D30" s="179">
        <f t="shared" si="4"/>
        <v>1.0208333333333341</v>
      </c>
      <c r="E30" s="224" t="str">
        <f t="shared" si="11"/>
        <v>19:30-20:00</v>
      </c>
      <c r="F30" s="323"/>
      <c r="G30" s="426" t="s">
        <v>473</v>
      </c>
      <c r="H30" s="432" t="s">
        <v>353</v>
      </c>
      <c r="I30" s="371" t="s">
        <v>481</v>
      </c>
      <c r="J30" s="221"/>
      <c r="K30" s="221"/>
      <c r="L30" s="221"/>
      <c r="M30" s="411" t="s">
        <v>502</v>
      </c>
      <c r="N30" s="432" t="s">
        <v>353</v>
      </c>
      <c r="O30" s="219"/>
      <c r="P30" s="219"/>
      <c r="Q30" s="219"/>
      <c r="R30" s="271"/>
      <c r="S30" s="285" t="s">
        <v>447</v>
      </c>
      <c r="T30" s="261" t="s">
        <v>447</v>
      </c>
      <c r="U30" s="261" t="s">
        <v>447</v>
      </c>
      <c r="V30" s="261" t="s">
        <v>447</v>
      </c>
      <c r="W30" s="261" t="s">
        <v>447</v>
      </c>
      <c r="X30" s="286" t="s">
        <v>447</v>
      </c>
      <c r="Y30" s="288"/>
      <c r="Z30" s="288"/>
      <c r="AA30" s="288"/>
      <c r="AB30" s="288"/>
      <c r="AC30" s="289"/>
      <c r="AD30" s="289"/>
      <c r="AE30" s="169"/>
      <c r="AF30" s="189"/>
      <c r="AG30" s="189"/>
      <c r="AH30" s="192"/>
      <c r="AI30" s="192"/>
      <c r="AJ30" s="192"/>
      <c r="AK30" s="192"/>
      <c r="AL30" s="167">
        <v>30</v>
      </c>
    </row>
    <row r="31" spans="1:38" ht="37.5" customHeight="1" thickBot="1" x14ac:dyDescent="0.3">
      <c r="A31" s="181" t="str">
        <f t="shared" si="8"/>
        <v>0:00-0:30</v>
      </c>
      <c r="B31" s="181" t="str">
        <f t="shared" si="9"/>
        <v>7:00-7:30</v>
      </c>
      <c r="C31" s="211" t="str">
        <f t="shared" si="10"/>
        <v>1:00-1:30</v>
      </c>
      <c r="D31" s="179">
        <f t="shared" si="4"/>
        <v>1.0416666666666674</v>
      </c>
      <c r="E31" s="224" t="str">
        <f t="shared" si="11"/>
        <v>20:00-20:30</v>
      </c>
      <c r="F31" s="324"/>
      <c r="G31" s="427" t="s">
        <v>476</v>
      </c>
      <c r="H31" s="433"/>
      <c r="I31" s="377" t="s">
        <v>476</v>
      </c>
      <c r="J31" s="236"/>
      <c r="K31" s="236"/>
      <c r="L31" s="236"/>
      <c r="M31" s="281" t="s">
        <v>503</v>
      </c>
      <c r="N31" s="233"/>
      <c r="O31" s="217"/>
      <c r="P31" s="217"/>
      <c r="Q31" s="217"/>
      <c r="R31" s="275"/>
      <c r="S31" s="265" t="s">
        <v>447</v>
      </c>
      <c r="T31" s="266" t="s">
        <v>447</v>
      </c>
      <c r="U31" s="266" t="s">
        <v>447</v>
      </c>
      <c r="V31" s="266" t="s">
        <v>447</v>
      </c>
      <c r="W31" s="266" t="s">
        <v>447</v>
      </c>
      <c r="X31" s="267" t="s">
        <v>447</v>
      </c>
      <c r="Y31" s="288"/>
      <c r="Z31" s="288"/>
      <c r="AA31" s="290" t="s">
        <v>16</v>
      </c>
      <c r="AB31" s="288"/>
      <c r="AC31" s="288"/>
      <c r="AD31" s="288"/>
      <c r="AE31" s="169"/>
      <c r="AF31" s="189"/>
      <c r="AG31" s="189"/>
      <c r="AH31" s="192"/>
      <c r="AI31" s="192"/>
      <c r="AJ31" s="192"/>
      <c r="AK31" s="192"/>
      <c r="AL31" s="167">
        <v>30</v>
      </c>
    </row>
    <row r="32" spans="1:38" ht="37.5" customHeight="1" x14ac:dyDescent="0.25">
      <c r="A32" s="181" t="str">
        <f t="shared" si="8"/>
        <v>0:30-1:00</v>
      </c>
      <c r="B32" s="181" t="str">
        <f t="shared" si="9"/>
        <v>7:30-8:00</v>
      </c>
      <c r="C32" s="211" t="str">
        <f t="shared" si="10"/>
        <v>1:30-2:00</v>
      </c>
      <c r="D32" s="179">
        <f t="shared" si="4"/>
        <v>1.0625000000000007</v>
      </c>
      <c r="E32" s="224" t="str">
        <f t="shared" si="11"/>
        <v>20:30-21:00</v>
      </c>
      <c r="F32" s="324"/>
      <c r="G32" s="428"/>
      <c r="H32" s="233"/>
      <c r="I32" s="356"/>
      <c r="J32" s="236"/>
      <c r="K32" s="236"/>
      <c r="L32" s="236"/>
      <c r="M32" s="429"/>
      <c r="N32" s="233"/>
      <c r="O32" s="217"/>
      <c r="P32" s="217"/>
      <c r="Q32" s="217"/>
      <c r="R32" s="275"/>
      <c r="S32" s="272"/>
      <c r="T32" s="272"/>
      <c r="U32" s="272"/>
      <c r="V32" s="272"/>
      <c r="W32" s="272"/>
      <c r="X32" s="272"/>
      <c r="Y32" s="287"/>
      <c r="Z32" s="288"/>
      <c r="AA32" s="288"/>
      <c r="AB32" s="288"/>
      <c r="AC32" s="288"/>
      <c r="AD32" s="288"/>
      <c r="AE32" s="169"/>
      <c r="AF32" s="189"/>
      <c r="AG32" s="189"/>
      <c r="AH32" s="192"/>
      <c r="AI32" s="192"/>
      <c r="AJ32" s="192"/>
      <c r="AK32" s="192"/>
      <c r="AL32" s="167">
        <v>30</v>
      </c>
    </row>
    <row r="33" spans="1:38" ht="37.5" customHeight="1" thickBot="1" x14ac:dyDescent="0.3">
      <c r="A33" s="181" t="str">
        <f t="shared" si="8"/>
        <v>1:00-1:30</v>
      </c>
      <c r="B33" s="181" t="str">
        <f t="shared" si="9"/>
        <v>8:00-8:30</v>
      </c>
      <c r="C33" s="211" t="str">
        <f t="shared" si="10"/>
        <v>2:00-2:30</v>
      </c>
      <c r="D33" s="179">
        <f t="shared" si="4"/>
        <v>1.0833333333333339</v>
      </c>
      <c r="E33" s="224" t="str">
        <f t="shared" si="11"/>
        <v>21:00-21:30</v>
      </c>
      <c r="F33" s="325"/>
      <c r="G33" s="250"/>
      <c r="H33" s="365"/>
      <c r="I33" s="291"/>
      <c r="J33" s="248"/>
      <c r="K33" s="248"/>
      <c r="L33" s="248"/>
      <c r="M33" s="430"/>
      <c r="N33" s="365"/>
      <c r="O33" s="226"/>
      <c r="P33" s="226"/>
      <c r="Q33" s="226"/>
      <c r="R33" s="277"/>
      <c r="S33" s="276"/>
      <c r="T33" s="276"/>
      <c r="U33" s="276"/>
      <c r="V33" s="276"/>
      <c r="W33" s="276"/>
      <c r="X33" s="276"/>
      <c r="Y33" s="292"/>
      <c r="Z33" s="293"/>
      <c r="AA33" s="293"/>
      <c r="AB33" s="293"/>
      <c r="AC33" s="294"/>
      <c r="AD33" s="294"/>
      <c r="AE33" s="295"/>
      <c r="AF33" s="189"/>
      <c r="AG33" s="189"/>
      <c r="AH33" s="192"/>
      <c r="AI33" s="192"/>
      <c r="AJ33" s="192"/>
      <c r="AK33" s="192"/>
      <c r="AL33" s="167">
        <v>30</v>
      </c>
    </row>
    <row r="34" spans="1:38" ht="30" customHeight="1" x14ac:dyDescent="0.25">
      <c r="A34" s="155"/>
      <c r="B34" s="155"/>
      <c r="C34" s="155"/>
      <c r="E34" s="155"/>
      <c r="F34" s="155"/>
      <c r="H34" s="155"/>
      <c r="I34" s="155"/>
      <c r="J34" s="155"/>
      <c r="K34" s="155"/>
      <c r="L34" s="155"/>
      <c r="Q34" s="155"/>
    </row>
    <row r="35" spans="1:38" ht="30" customHeight="1" thickBot="1" x14ac:dyDescent="0.3">
      <c r="D35" s="191">
        <f>MATCH(B4,AK5:AK19,0)</f>
        <v>9</v>
      </c>
      <c r="E35" s="155">
        <f>MATCH(E4,AK5:AK19,0)</f>
        <v>1</v>
      </c>
      <c r="H35" s="155"/>
      <c r="I35" s="155"/>
      <c r="J35" s="155"/>
      <c r="K35" s="155"/>
      <c r="L35" s="155"/>
      <c r="Q35" s="155"/>
    </row>
    <row r="36" spans="1:38" ht="30" customHeight="1" thickBot="1" x14ac:dyDescent="0.3">
      <c r="D36" s="197">
        <f>TIME(INDEX(AH5:AH18,MATCH(B4,AK5:AK19,0)),INDEX(AI5:AI18,MATCH(B4,AK5:AK19,0)),0)+TIME(1,0,0)</f>
        <v>0.75</v>
      </c>
      <c r="E36" s="197">
        <f>TIME(INDEX(AH5:AH18,MATCH(E4,AK5:AK19,0)),INDEX(AI5:AI18,MATCH(E4,AK5:AK19,0)),0)</f>
        <v>0.20833333333333334</v>
      </c>
      <c r="H36" s="155"/>
      <c r="I36" s="155"/>
      <c r="J36" s="155"/>
      <c r="K36" s="155"/>
      <c r="L36" s="155"/>
      <c r="Q36" s="155"/>
    </row>
    <row r="37" spans="1:38" ht="30" customHeight="1" x14ac:dyDescent="0.25">
      <c r="H37" s="155"/>
      <c r="I37" s="155"/>
      <c r="J37" s="155"/>
      <c r="K37" s="155"/>
      <c r="L37" s="155"/>
      <c r="Q37" s="155"/>
    </row>
    <row r="38" spans="1:38" ht="30" customHeight="1" x14ac:dyDescent="0.25">
      <c r="D38" s="190">
        <f>IF($D5-$D$36&gt;=0,$D5-$D$36,$D5-$D$36+24)+1</f>
        <v>24.75</v>
      </c>
      <c r="H38" s="155"/>
      <c r="I38" s="155"/>
      <c r="J38" s="155"/>
      <c r="K38" s="155"/>
      <c r="L38" s="155"/>
      <c r="Q38" s="155"/>
    </row>
    <row r="39" spans="1:38" ht="30" customHeight="1" x14ac:dyDescent="0.25">
      <c r="H39" s="155"/>
      <c r="I39" s="155"/>
      <c r="J39" s="155"/>
      <c r="K39" s="155"/>
      <c r="L39" s="155"/>
      <c r="Q39" s="155"/>
    </row>
    <row r="40" spans="1:38" ht="30" customHeight="1" x14ac:dyDescent="0.25">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1:6" s="155" customFormat="1" ht="30" customHeight="1" x14ac:dyDescent="0.25">
      <c r="A49" s="167"/>
      <c r="B49" s="167"/>
      <c r="C49" s="167"/>
      <c r="D49" s="178"/>
      <c r="E49" s="167"/>
      <c r="F49" s="167"/>
    </row>
    <row r="50" spans="1:6" s="155" customFormat="1" ht="30" customHeight="1" x14ac:dyDescent="0.25">
      <c r="A50" s="167"/>
      <c r="B50" s="167"/>
      <c r="C50" s="167"/>
      <c r="D50" s="178"/>
      <c r="E50" s="167"/>
      <c r="F50" s="167"/>
    </row>
    <row r="51" spans="1:6" s="155" customFormat="1" ht="30" customHeight="1" x14ac:dyDescent="0.25">
      <c r="A51" s="167"/>
      <c r="B51" s="167"/>
      <c r="C51" s="167"/>
      <c r="D51" s="178"/>
      <c r="E51" s="167"/>
      <c r="F51" s="167"/>
    </row>
    <row r="52" spans="1:6" s="155" customFormat="1" ht="30" customHeight="1" x14ac:dyDescent="0.25">
      <c r="A52" s="167"/>
      <c r="B52" s="167"/>
      <c r="C52" s="167"/>
      <c r="D52" s="178"/>
      <c r="E52" s="167"/>
      <c r="F52" s="167"/>
    </row>
    <row r="53" spans="1:6" s="155" customFormat="1" ht="30" customHeight="1" x14ac:dyDescent="0.25">
      <c r="A53" s="167"/>
      <c r="B53" s="167"/>
      <c r="C53" s="167"/>
      <c r="D53" s="178"/>
      <c r="E53" s="167"/>
      <c r="F53" s="167"/>
    </row>
    <row r="54" spans="1:6" s="155" customFormat="1" ht="30" customHeight="1" x14ac:dyDescent="0.25">
      <c r="A54" s="167"/>
      <c r="B54" s="167"/>
      <c r="C54" s="167"/>
      <c r="D54" s="178"/>
      <c r="E54" s="167"/>
      <c r="F54" s="167"/>
    </row>
    <row r="55" spans="1:6" s="155" customFormat="1" ht="30" customHeight="1" x14ac:dyDescent="0.25">
      <c r="A55" s="167"/>
      <c r="B55" s="167"/>
      <c r="C55" s="167"/>
      <c r="D55" s="178"/>
      <c r="E55" s="167"/>
      <c r="F55" s="167"/>
    </row>
    <row r="56" spans="1:6" s="155" customFormat="1" ht="30" customHeight="1" x14ac:dyDescent="0.25">
      <c r="A56" s="167"/>
      <c r="B56" s="167"/>
      <c r="C56" s="167"/>
      <c r="D56" s="178"/>
      <c r="E56" s="167"/>
      <c r="F56" s="167"/>
    </row>
    <row r="57" spans="1:6" s="155" customFormat="1" ht="30" customHeight="1" x14ac:dyDescent="0.25">
      <c r="A57" s="167"/>
      <c r="B57" s="167"/>
      <c r="C57" s="167"/>
      <c r="D57" s="178"/>
      <c r="E57" s="167"/>
      <c r="F57" s="167"/>
    </row>
    <row r="58" spans="1:6" s="155" customFormat="1" ht="30" customHeight="1" x14ac:dyDescent="0.25">
      <c r="A58" s="167"/>
      <c r="B58" s="167"/>
      <c r="C58" s="167"/>
      <c r="D58" s="178"/>
      <c r="E58" s="167"/>
      <c r="F58" s="167"/>
    </row>
    <row r="59" spans="1:6" s="155" customFormat="1" ht="30" customHeight="1" x14ac:dyDescent="0.25">
      <c r="A59" s="167"/>
      <c r="B59" s="167"/>
      <c r="C59" s="167"/>
      <c r="D59" s="178"/>
      <c r="E59" s="167"/>
      <c r="F59" s="167"/>
    </row>
    <row r="60" spans="1:6" s="155" customFormat="1" ht="30" customHeight="1" x14ac:dyDescent="0.25">
      <c r="A60" s="167"/>
      <c r="B60" s="167"/>
      <c r="C60" s="167"/>
      <c r="D60" s="178"/>
      <c r="E60" s="167"/>
      <c r="F60" s="167"/>
    </row>
    <row r="61" spans="1:6" s="155" customFormat="1" ht="30" customHeight="1" x14ac:dyDescent="0.25">
      <c r="A61" s="167"/>
      <c r="B61" s="167"/>
      <c r="C61" s="167"/>
      <c r="D61" s="178"/>
      <c r="E61" s="167"/>
      <c r="F61" s="167"/>
    </row>
    <row r="62" spans="1:6" s="155" customFormat="1" ht="30" customHeight="1" x14ac:dyDescent="0.25">
      <c r="A62" s="167"/>
      <c r="B62" s="167"/>
      <c r="C62" s="167"/>
      <c r="D62" s="178"/>
      <c r="E62" s="167"/>
      <c r="F62" s="167"/>
    </row>
    <row r="63" spans="1:6" s="155" customFormat="1" ht="30" customHeight="1" x14ac:dyDescent="0.25">
      <c r="A63" s="167"/>
      <c r="B63" s="167"/>
      <c r="C63" s="167"/>
      <c r="D63" s="178"/>
      <c r="E63" s="167"/>
      <c r="F63" s="167"/>
    </row>
    <row r="64" spans="1:6" s="155" customFormat="1" ht="30" customHeight="1" x14ac:dyDescent="0.25">
      <c r="A64" s="167"/>
      <c r="B64" s="167"/>
      <c r="C64" s="167"/>
      <c r="D64" s="178"/>
      <c r="E64" s="167"/>
      <c r="F64" s="167"/>
    </row>
    <row r="65" spans="1:6" s="155" customFormat="1" ht="30" customHeight="1" x14ac:dyDescent="0.25">
      <c r="A65" s="167"/>
      <c r="B65" s="167"/>
      <c r="C65" s="167"/>
      <c r="D65" s="178"/>
      <c r="E65" s="167"/>
      <c r="F65" s="167"/>
    </row>
    <row r="66" spans="1:6" s="155" customFormat="1" ht="30" customHeight="1" x14ac:dyDescent="0.25">
      <c r="A66" s="167"/>
      <c r="B66" s="167"/>
      <c r="C66" s="167"/>
      <c r="D66" s="178"/>
      <c r="E66" s="167"/>
      <c r="F66" s="167"/>
    </row>
    <row r="67" spans="1:6" s="155" customFormat="1" ht="30" customHeight="1" x14ac:dyDescent="0.25">
      <c r="A67" s="167"/>
      <c r="B67" s="167"/>
      <c r="C67" s="167"/>
      <c r="D67" s="178"/>
      <c r="E67" s="167"/>
      <c r="F67" s="167"/>
    </row>
    <row r="68" spans="1:6" s="155" customFormat="1" ht="30" customHeight="1" x14ac:dyDescent="0.25">
      <c r="A68" s="167"/>
      <c r="B68" s="167"/>
      <c r="C68" s="167"/>
      <c r="D68" s="178"/>
      <c r="E68" s="167"/>
      <c r="F68" s="167"/>
    </row>
    <row r="69" spans="1:6" s="155" customFormat="1" ht="30" customHeight="1" x14ac:dyDescent="0.25">
      <c r="A69" s="167"/>
      <c r="B69" s="167"/>
      <c r="C69" s="167"/>
      <c r="D69" s="178"/>
      <c r="E69" s="167"/>
      <c r="F69" s="167"/>
    </row>
    <row r="70" spans="1:6" s="155" customFormat="1" ht="30" customHeight="1" x14ac:dyDescent="0.25">
      <c r="A70" s="167"/>
      <c r="B70" s="167"/>
      <c r="C70" s="167"/>
      <c r="D70" s="178"/>
      <c r="E70" s="167"/>
      <c r="F70" s="167"/>
    </row>
    <row r="71" spans="1:6" s="155" customFormat="1" ht="30" customHeight="1" x14ac:dyDescent="0.25">
      <c r="A71" s="167"/>
      <c r="B71" s="167"/>
      <c r="C71" s="167"/>
      <c r="D71" s="178"/>
      <c r="E71" s="167"/>
      <c r="F71" s="167"/>
    </row>
    <row r="72" spans="1:6" s="155" customFormat="1" ht="30" customHeight="1" x14ac:dyDescent="0.25">
      <c r="A72" s="167"/>
      <c r="B72" s="167"/>
      <c r="C72" s="167"/>
      <c r="D72" s="178"/>
      <c r="E72" s="167"/>
      <c r="F72" s="167"/>
    </row>
    <row r="73" spans="1:6" s="155" customFormat="1" ht="30" customHeight="1" x14ac:dyDescent="0.25">
      <c r="A73" s="167"/>
      <c r="B73" s="167"/>
      <c r="C73" s="167"/>
      <c r="D73" s="178"/>
      <c r="E73" s="167"/>
      <c r="F73" s="167"/>
    </row>
    <row r="74" spans="1:6" s="155" customFormat="1" ht="30" customHeight="1" x14ac:dyDescent="0.25">
      <c r="A74" s="167"/>
      <c r="B74" s="167"/>
      <c r="C74" s="167"/>
      <c r="D74" s="178"/>
      <c r="E74" s="167"/>
      <c r="F74" s="167"/>
    </row>
    <row r="75" spans="1:6" s="155" customFormat="1" ht="30" customHeight="1" x14ac:dyDescent="0.25">
      <c r="A75" s="167"/>
      <c r="B75" s="167"/>
      <c r="C75" s="167"/>
      <c r="D75" s="178"/>
      <c r="E75" s="167"/>
      <c r="F75" s="167"/>
    </row>
    <row r="76" spans="1:6" s="155" customFormat="1" ht="30" customHeight="1" x14ac:dyDescent="0.25">
      <c r="A76" s="167"/>
      <c r="B76" s="167"/>
      <c r="C76" s="167"/>
      <c r="D76" s="178"/>
      <c r="E76" s="167"/>
      <c r="F76" s="167"/>
    </row>
    <row r="77" spans="1:6" s="155" customFormat="1" ht="30" customHeight="1" x14ac:dyDescent="0.25">
      <c r="A77" s="167"/>
      <c r="B77" s="167"/>
      <c r="C77" s="167"/>
      <c r="D77" s="178"/>
      <c r="E77" s="167"/>
      <c r="F77" s="167"/>
    </row>
    <row r="78" spans="1:6" s="155" customFormat="1" ht="30" customHeight="1" x14ac:dyDescent="0.25">
      <c r="A78" s="167"/>
      <c r="B78" s="167"/>
      <c r="C78" s="167"/>
      <c r="D78" s="178"/>
      <c r="E78" s="167"/>
      <c r="F78" s="167"/>
    </row>
    <row r="79" spans="1:6" s="155" customFormat="1" ht="30" customHeight="1" x14ac:dyDescent="0.25">
      <c r="A79" s="167"/>
      <c r="B79" s="167"/>
      <c r="C79" s="167"/>
      <c r="D79" s="178"/>
      <c r="E79" s="167"/>
      <c r="F79" s="167"/>
    </row>
    <row r="80" spans="1:6" s="155" customFormat="1" ht="30" customHeight="1" x14ac:dyDescent="0.25">
      <c r="A80" s="167"/>
      <c r="B80" s="167"/>
      <c r="C80" s="167"/>
      <c r="D80" s="178"/>
      <c r="E80" s="167"/>
      <c r="F80" s="167"/>
    </row>
    <row r="81" spans="1:6" s="155" customFormat="1" ht="30" customHeight="1" x14ac:dyDescent="0.25">
      <c r="A81" s="167"/>
      <c r="B81" s="167"/>
      <c r="C81" s="167"/>
      <c r="D81" s="178"/>
      <c r="E81" s="167"/>
      <c r="F81" s="167"/>
    </row>
    <row r="82" spans="1:6" s="155" customFormat="1" ht="30" customHeight="1" x14ac:dyDescent="0.25">
      <c r="A82" s="167"/>
      <c r="B82" s="167"/>
      <c r="C82" s="167"/>
      <c r="D82" s="178"/>
      <c r="E82" s="167"/>
      <c r="F82" s="167"/>
    </row>
    <row r="83" spans="1:6" s="155" customFormat="1" ht="30" customHeight="1" x14ac:dyDescent="0.25">
      <c r="A83" s="167"/>
      <c r="B83" s="167"/>
      <c r="C83" s="167"/>
      <c r="D83" s="178"/>
      <c r="E83" s="167"/>
      <c r="F83" s="167"/>
    </row>
    <row r="84" spans="1:6" s="155" customFormat="1" ht="30" customHeight="1" x14ac:dyDescent="0.25">
      <c r="A84" s="167"/>
      <c r="B84" s="167"/>
      <c r="C84" s="167"/>
      <c r="D84" s="178"/>
      <c r="E84" s="167"/>
      <c r="F84" s="167"/>
    </row>
    <row r="85" spans="1:6" s="155" customFormat="1" ht="30" customHeight="1" x14ac:dyDescent="0.25">
      <c r="A85" s="167"/>
      <c r="B85" s="167"/>
      <c r="C85" s="167"/>
      <c r="D85" s="178"/>
      <c r="E85" s="167"/>
      <c r="F85" s="167"/>
    </row>
    <row r="86" spans="1:6" s="155" customFormat="1" ht="30" customHeight="1" x14ac:dyDescent="0.25">
      <c r="A86" s="167"/>
      <c r="B86" s="167"/>
      <c r="C86" s="167"/>
      <c r="D86" s="178"/>
      <c r="E86" s="167"/>
      <c r="F86" s="167"/>
    </row>
    <row r="87" spans="1:6" s="155" customFormat="1" ht="30" customHeight="1" x14ac:dyDescent="0.25">
      <c r="A87" s="167"/>
      <c r="B87" s="167"/>
      <c r="C87" s="167"/>
      <c r="D87" s="178"/>
      <c r="E87" s="167"/>
      <c r="F87" s="167"/>
    </row>
    <row r="88" spans="1:6" s="155" customFormat="1" ht="30" customHeight="1" x14ac:dyDescent="0.25">
      <c r="A88" s="167"/>
      <c r="B88" s="167"/>
      <c r="C88" s="167"/>
      <c r="D88" s="178"/>
      <c r="E88" s="167"/>
      <c r="F88" s="167"/>
    </row>
    <row r="89" spans="1:6" s="155" customFormat="1" ht="30" customHeight="1" x14ac:dyDescent="0.25">
      <c r="A89" s="167"/>
      <c r="B89" s="167"/>
      <c r="C89" s="167"/>
      <c r="D89" s="178"/>
      <c r="E89" s="167"/>
      <c r="F89" s="167"/>
    </row>
    <row r="90" spans="1:6" s="155" customFormat="1" ht="30" customHeight="1" x14ac:dyDescent="0.25">
      <c r="A90" s="167"/>
      <c r="B90" s="167"/>
      <c r="C90" s="167"/>
      <c r="D90" s="178"/>
      <c r="E90" s="167"/>
      <c r="F90" s="167"/>
    </row>
    <row r="91" spans="1:6" s="155" customFormat="1" ht="30" customHeight="1" x14ac:dyDescent="0.25">
      <c r="A91" s="167"/>
      <c r="B91" s="167"/>
      <c r="C91" s="167"/>
      <c r="D91" s="178"/>
      <c r="E91" s="167"/>
      <c r="F91" s="167"/>
    </row>
    <row r="92" spans="1:6" s="155" customFormat="1" ht="30" customHeight="1" x14ac:dyDescent="0.25">
      <c r="A92" s="167"/>
      <c r="B92" s="167"/>
      <c r="C92" s="167"/>
      <c r="D92" s="178"/>
      <c r="E92" s="167"/>
      <c r="F92" s="167"/>
    </row>
    <row r="93" spans="1:6" s="155" customFormat="1" ht="30" customHeight="1" x14ac:dyDescent="0.25">
      <c r="A93" s="167"/>
      <c r="B93" s="167"/>
      <c r="C93" s="167"/>
      <c r="D93" s="178"/>
      <c r="E93" s="167"/>
      <c r="F93" s="167"/>
    </row>
    <row r="94" spans="1:6" s="155" customFormat="1" ht="30" customHeight="1" x14ac:dyDescent="0.25">
      <c r="A94" s="167"/>
      <c r="B94" s="167"/>
      <c r="C94" s="167"/>
      <c r="D94" s="178"/>
      <c r="E94" s="167"/>
      <c r="F94" s="167"/>
    </row>
    <row r="95" spans="1:6" s="155" customFormat="1" ht="30" customHeight="1" x14ac:dyDescent="0.25">
      <c r="A95" s="167"/>
      <c r="B95" s="167"/>
      <c r="C95" s="167"/>
      <c r="D95" s="178"/>
      <c r="E95" s="167"/>
      <c r="F95" s="167"/>
    </row>
    <row r="96" spans="1:6" s="155" customFormat="1" ht="30" customHeight="1" x14ac:dyDescent="0.25">
      <c r="A96" s="167"/>
      <c r="B96" s="167"/>
      <c r="C96" s="167"/>
      <c r="D96" s="178"/>
      <c r="E96" s="167"/>
      <c r="F96" s="167"/>
    </row>
    <row r="97" spans="1:6" s="155" customFormat="1" ht="30" customHeight="1" x14ac:dyDescent="0.25">
      <c r="A97" s="167"/>
      <c r="B97" s="167"/>
      <c r="C97" s="167"/>
      <c r="D97" s="178"/>
      <c r="E97" s="167"/>
      <c r="F97" s="167"/>
    </row>
    <row r="98" spans="1:6" s="155" customFormat="1" ht="30" customHeight="1" x14ac:dyDescent="0.25">
      <c r="A98" s="167"/>
      <c r="B98" s="167"/>
      <c r="C98" s="167"/>
      <c r="D98" s="178"/>
      <c r="E98" s="167"/>
      <c r="F98" s="167"/>
    </row>
    <row r="99" spans="1:6" s="155" customFormat="1" ht="30" customHeight="1" x14ac:dyDescent="0.25">
      <c r="A99" s="167"/>
      <c r="B99" s="167"/>
      <c r="C99" s="167"/>
      <c r="D99" s="178"/>
      <c r="E99" s="167"/>
      <c r="F99" s="167"/>
    </row>
    <row r="100" spans="1:6" s="155" customFormat="1" ht="30" customHeight="1" x14ac:dyDescent="0.25">
      <c r="A100" s="167"/>
      <c r="B100" s="167"/>
      <c r="C100" s="167"/>
      <c r="D100" s="178"/>
      <c r="E100" s="167"/>
      <c r="F100" s="167"/>
    </row>
    <row r="101" spans="1:6" s="155" customFormat="1" ht="30" customHeight="1" x14ac:dyDescent="0.25">
      <c r="A101" s="167"/>
      <c r="B101" s="167"/>
      <c r="C101" s="167"/>
      <c r="D101" s="178"/>
      <c r="E101" s="167"/>
      <c r="F101" s="167"/>
    </row>
    <row r="102" spans="1:6" s="155" customFormat="1" ht="30" customHeight="1" x14ac:dyDescent="0.25">
      <c r="A102" s="167"/>
      <c r="B102" s="167"/>
      <c r="C102" s="167"/>
      <c r="D102" s="178"/>
      <c r="E102" s="167"/>
      <c r="F102" s="167"/>
    </row>
    <row r="103" spans="1:6" s="155" customFormat="1" ht="30" customHeight="1" x14ac:dyDescent="0.25">
      <c r="A103" s="167"/>
      <c r="B103" s="167"/>
      <c r="C103" s="167"/>
      <c r="D103" s="178"/>
      <c r="E103" s="167"/>
      <c r="F103" s="167"/>
    </row>
    <row r="104" spans="1:6" s="155" customFormat="1" ht="30" customHeight="1" x14ac:dyDescent="0.25">
      <c r="A104" s="167"/>
      <c r="B104" s="167"/>
      <c r="C104" s="167"/>
      <c r="D104" s="178"/>
      <c r="E104" s="167"/>
      <c r="F104" s="167"/>
    </row>
    <row r="105" spans="1:6" s="155" customFormat="1" ht="30" customHeight="1" x14ac:dyDescent="0.25">
      <c r="A105" s="167"/>
      <c r="B105" s="167"/>
      <c r="C105" s="167"/>
      <c r="D105" s="178"/>
      <c r="E105" s="167"/>
      <c r="F105" s="167"/>
    </row>
    <row r="106" spans="1:6" s="155" customFormat="1" ht="30" customHeight="1" x14ac:dyDescent="0.25">
      <c r="A106" s="167"/>
      <c r="B106" s="167"/>
      <c r="C106" s="167"/>
      <c r="D106" s="178"/>
      <c r="E106" s="167"/>
      <c r="F106" s="167"/>
    </row>
    <row r="107" spans="1:6" s="155" customFormat="1" ht="30" customHeight="1" x14ac:dyDescent="0.25">
      <c r="A107" s="167"/>
      <c r="B107" s="167"/>
      <c r="C107" s="167"/>
      <c r="D107" s="178"/>
      <c r="E107" s="167"/>
      <c r="F107" s="167"/>
    </row>
    <row r="108" spans="1:6" s="155" customFormat="1" ht="30" customHeight="1" x14ac:dyDescent="0.25">
      <c r="A108" s="167"/>
      <c r="B108" s="167"/>
      <c r="C108" s="167"/>
      <c r="D108" s="178"/>
      <c r="E108" s="167"/>
      <c r="F108" s="167"/>
    </row>
    <row r="109" spans="1:6" s="155" customFormat="1" ht="30" customHeight="1" x14ac:dyDescent="0.25">
      <c r="A109" s="167"/>
      <c r="B109" s="167"/>
      <c r="C109" s="167"/>
      <c r="D109" s="178"/>
      <c r="E109" s="167"/>
      <c r="F109" s="167"/>
    </row>
    <row r="110" spans="1:6" s="155" customFormat="1" ht="30" customHeight="1" x14ac:dyDescent="0.25">
      <c r="A110" s="167"/>
      <c r="B110" s="167"/>
      <c r="C110" s="167"/>
      <c r="D110" s="178"/>
      <c r="E110" s="167"/>
      <c r="F110" s="167"/>
    </row>
    <row r="111" spans="1:6" s="155" customFormat="1" ht="30" customHeight="1" x14ac:dyDescent="0.25">
      <c r="A111" s="167"/>
      <c r="B111" s="167"/>
      <c r="C111" s="167"/>
      <c r="D111" s="178"/>
      <c r="E111" s="167"/>
      <c r="F111" s="167"/>
    </row>
    <row r="112" spans="1:6" s="155" customFormat="1" ht="30" customHeight="1" x14ac:dyDescent="0.25">
      <c r="A112" s="167"/>
      <c r="B112" s="167"/>
      <c r="C112" s="167"/>
      <c r="D112" s="178"/>
      <c r="E112" s="167"/>
      <c r="F112" s="167"/>
    </row>
    <row r="113" spans="1:6" s="155" customFormat="1" ht="30" customHeight="1" x14ac:dyDescent="0.25">
      <c r="A113" s="167"/>
      <c r="B113" s="167"/>
      <c r="C113" s="167"/>
      <c r="D113" s="178"/>
      <c r="E113" s="167"/>
      <c r="F113" s="167"/>
    </row>
    <row r="114" spans="1:6" s="155" customFormat="1" ht="30" customHeight="1" x14ac:dyDescent="0.25">
      <c r="A114" s="167"/>
      <c r="B114" s="167"/>
      <c r="C114" s="167"/>
      <c r="D114" s="178"/>
      <c r="E114" s="167"/>
      <c r="F114" s="167"/>
    </row>
    <row r="115" spans="1:6" s="155" customFormat="1" ht="30" customHeight="1" x14ac:dyDescent="0.25">
      <c r="A115" s="167"/>
      <c r="B115" s="167"/>
      <c r="C115" s="167"/>
      <c r="D115" s="178"/>
      <c r="E115" s="167"/>
      <c r="F115" s="167"/>
    </row>
    <row r="116" spans="1:6" s="155" customFormat="1" ht="30" customHeight="1" x14ac:dyDescent="0.25">
      <c r="A116" s="167"/>
      <c r="B116" s="167"/>
      <c r="C116" s="167"/>
      <c r="D116" s="178"/>
      <c r="E116" s="167"/>
      <c r="F116" s="167"/>
    </row>
    <row r="117" spans="1:6" s="155" customFormat="1" ht="30" customHeight="1" x14ac:dyDescent="0.25">
      <c r="A117" s="167"/>
      <c r="B117" s="167"/>
      <c r="C117" s="167"/>
      <c r="D117" s="178"/>
      <c r="E117" s="167"/>
      <c r="F117" s="167"/>
    </row>
    <row r="118" spans="1:6" s="155" customFormat="1" ht="30" customHeight="1" x14ac:dyDescent="0.25">
      <c r="A118" s="167"/>
      <c r="B118" s="167"/>
      <c r="C118" s="167"/>
      <c r="D118" s="178"/>
      <c r="E118" s="167"/>
      <c r="F118" s="167"/>
    </row>
    <row r="119" spans="1:6" s="155" customFormat="1" ht="30" customHeight="1" x14ac:dyDescent="0.25">
      <c r="A119" s="167"/>
      <c r="B119" s="167"/>
      <c r="C119" s="167"/>
      <c r="D119" s="178"/>
      <c r="E119" s="167"/>
      <c r="F119" s="167"/>
    </row>
    <row r="120" spans="1:6" s="155" customFormat="1" ht="30" customHeight="1" x14ac:dyDescent="0.25">
      <c r="A120" s="167"/>
      <c r="B120" s="167"/>
      <c r="C120" s="167"/>
      <c r="D120" s="178"/>
      <c r="E120" s="167"/>
      <c r="F120" s="167"/>
    </row>
    <row r="121" spans="1:6" s="155" customFormat="1" ht="30" customHeight="1" x14ac:dyDescent="0.25">
      <c r="A121" s="167"/>
      <c r="B121" s="167"/>
      <c r="C121" s="167"/>
      <c r="D121" s="178"/>
      <c r="E121" s="167"/>
      <c r="F121" s="167"/>
    </row>
    <row r="122" spans="1:6" s="155" customFormat="1" ht="30" customHeight="1" x14ac:dyDescent="0.25">
      <c r="A122" s="167"/>
      <c r="B122" s="167"/>
      <c r="C122" s="167"/>
      <c r="D122" s="178"/>
      <c r="E122" s="167"/>
      <c r="F122" s="167"/>
    </row>
    <row r="123" spans="1:6" s="155" customFormat="1" ht="30" customHeight="1" x14ac:dyDescent="0.25">
      <c r="A123" s="167"/>
      <c r="B123" s="167"/>
      <c r="C123" s="167"/>
      <c r="D123" s="178"/>
      <c r="E123" s="167"/>
      <c r="F123" s="167"/>
    </row>
    <row r="124" spans="1:6" s="155" customFormat="1" ht="30" customHeight="1" x14ac:dyDescent="0.25">
      <c r="A124" s="167"/>
      <c r="B124" s="167"/>
      <c r="C124" s="167"/>
      <c r="D124" s="178"/>
      <c r="E124" s="167"/>
      <c r="F124" s="167"/>
    </row>
    <row r="125" spans="1:6" s="155" customFormat="1" ht="30" customHeight="1" x14ac:dyDescent="0.25">
      <c r="A125" s="167"/>
      <c r="B125" s="167"/>
      <c r="C125" s="167"/>
      <c r="D125" s="178"/>
      <c r="E125" s="167"/>
      <c r="F125" s="167"/>
    </row>
    <row r="126" spans="1:6" s="155" customFormat="1" ht="30" customHeight="1" x14ac:dyDescent="0.25">
      <c r="A126" s="167"/>
      <c r="B126" s="167"/>
      <c r="C126" s="167"/>
      <c r="D126" s="178"/>
      <c r="E126" s="167"/>
      <c r="F126" s="167"/>
    </row>
    <row r="127" spans="1:6" s="155" customFormat="1" ht="30" customHeight="1" x14ac:dyDescent="0.25">
      <c r="A127" s="167"/>
      <c r="B127" s="167"/>
      <c r="C127" s="167"/>
      <c r="D127" s="178"/>
      <c r="E127" s="167"/>
      <c r="F127" s="167"/>
    </row>
    <row r="128" spans="1:6" s="155" customFormat="1" ht="30" customHeight="1" x14ac:dyDescent="0.25">
      <c r="A128" s="167"/>
      <c r="B128" s="167"/>
      <c r="C128" s="167"/>
      <c r="D128" s="178"/>
      <c r="E128" s="167"/>
      <c r="F128" s="167"/>
    </row>
    <row r="129" spans="1:6" s="155" customFormat="1" ht="30" customHeight="1" x14ac:dyDescent="0.25">
      <c r="A129" s="167"/>
      <c r="B129" s="167"/>
      <c r="C129" s="167"/>
      <c r="D129" s="178"/>
      <c r="E129" s="167"/>
      <c r="F129" s="167"/>
    </row>
    <row r="130" spans="1:6" s="155" customFormat="1" ht="30" customHeight="1" x14ac:dyDescent="0.25">
      <c r="A130" s="167"/>
      <c r="B130" s="167"/>
      <c r="C130" s="167"/>
      <c r="D130" s="178"/>
      <c r="E130" s="167"/>
      <c r="F130" s="167"/>
    </row>
    <row r="131" spans="1:6" s="155" customFormat="1" ht="30" customHeight="1" x14ac:dyDescent="0.25">
      <c r="A131" s="167"/>
      <c r="B131" s="167"/>
      <c r="C131" s="167"/>
      <c r="D131" s="178"/>
      <c r="E131" s="167"/>
      <c r="F131" s="167"/>
    </row>
    <row r="132" spans="1:6" s="155" customFormat="1" ht="30" customHeight="1" x14ac:dyDescent="0.25">
      <c r="A132" s="167"/>
      <c r="B132" s="167"/>
      <c r="C132" s="167"/>
      <c r="D132" s="178"/>
      <c r="E132" s="167"/>
      <c r="F132" s="167"/>
    </row>
    <row r="133" spans="1:6" s="155" customFormat="1" ht="30" customHeight="1" x14ac:dyDescent="0.25">
      <c r="A133" s="167"/>
      <c r="B133" s="167"/>
      <c r="C133" s="167"/>
      <c r="D133" s="178"/>
      <c r="E133" s="167"/>
      <c r="F133" s="167"/>
    </row>
    <row r="134" spans="1:6" s="155" customFormat="1" ht="30" customHeight="1" x14ac:dyDescent="0.25">
      <c r="A134" s="167"/>
      <c r="B134" s="167"/>
      <c r="C134" s="167"/>
      <c r="D134" s="178"/>
      <c r="E134" s="167"/>
      <c r="F134" s="167"/>
    </row>
    <row r="135" spans="1:6" s="155" customFormat="1" ht="30" customHeight="1" x14ac:dyDescent="0.25">
      <c r="A135" s="167"/>
      <c r="B135" s="167"/>
      <c r="C135" s="167"/>
      <c r="D135" s="178"/>
      <c r="E135" s="167"/>
      <c r="F135" s="167"/>
    </row>
    <row r="136" spans="1:6" s="155" customFormat="1" ht="30" customHeight="1" x14ac:dyDescent="0.25">
      <c r="A136" s="167"/>
      <c r="B136" s="167"/>
      <c r="C136" s="167"/>
      <c r="D136" s="178"/>
      <c r="E136" s="167"/>
      <c r="F136" s="167"/>
    </row>
    <row r="137" spans="1:6" s="155" customFormat="1" ht="30" customHeight="1" x14ac:dyDescent="0.25">
      <c r="A137" s="167"/>
      <c r="B137" s="167"/>
      <c r="C137" s="167"/>
      <c r="D137" s="178"/>
      <c r="E137" s="167"/>
      <c r="F137" s="167"/>
    </row>
    <row r="138" spans="1:6" s="155" customFormat="1" ht="30" customHeight="1" x14ac:dyDescent="0.25">
      <c r="A138" s="167"/>
      <c r="B138" s="167"/>
      <c r="C138" s="167"/>
      <c r="D138" s="178"/>
      <c r="E138" s="167"/>
      <c r="F138" s="167"/>
    </row>
    <row r="139" spans="1:6" s="155" customFormat="1" ht="30" customHeight="1" x14ac:dyDescent="0.25">
      <c r="A139" s="167"/>
      <c r="B139" s="167"/>
      <c r="C139" s="167"/>
      <c r="D139" s="178"/>
      <c r="E139" s="167"/>
      <c r="F139" s="167"/>
    </row>
    <row r="140" spans="1:6" s="155" customFormat="1" ht="30" customHeight="1" x14ac:dyDescent="0.25">
      <c r="A140" s="167"/>
      <c r="B140" s="167"/>
      <c r="C140" s="167"/>
      <c r="D140" s="178"/>
      <c r="E140" s="167"/>
      <c r="F140" s="167"/>
    </row>
    <row r="141" spans="1:6" s="155" customFormat="1" ht="30" customHeight="1" x14ac:dyDescent="0.25">
      <c r="A141" s="167"/>
      <c r="B141" s="167"/>
      <c r="C141" s="167"/>
      <c r="D141" s="178"/>
      <c r="E141" s="167"/>
      <c r="F141" s="167"/>
    </row>
    <row r="142" spans="1:6" s="155" customFormat="1" ht="30" customHeight="1" x14ac:dyDescent="0.25">
      <c r="A142" s="167"/>
      <c r="B142" s="167"/>
      <c r="C142" s="167"/>
      <c r="D142" s="178"/>
      <c r="E142" s="167"/>
      <c r="F142" s="167"/>
    </row>
    <row r="143" spans="1:6" s="155" customFormat="1" ht="30" customHeight="1" x14ac:dyDescent="0.25">
      <c r="A143" s="167"/>
      <c r="B143" s="167"/>
      <c r="C143" s="167"/>
      <c r="D143" s="178"/>
      <c r="E143" s="167"/>
      <c r="F143" s="167"/>
    </row>
    <row r="144" spans="1:6" s="155" customFormat="1" ht="30" customHeight="1" x14ac:dyDescent="0.25">
      <c r="A144" s="167"/>
      <c r="B144" s="167"/>
      <c r="C144" s="167"/>
      <c r="D144" s="178"/>
      <c r="E144" s="167"/>
      <c r="F144" s="167"/>
    </row>
    <row r="145" spans="1:6" s="155" customFormat="1" ht="30" customHeight="1" x14ac:dyDescent="0.25">
      <c r="A145" s="167"/>
      <c r="B145" s="167"/>
      <c r="C145" s="167"/>
      <c r="D145" s="178"/>
      <c r="E145" s="167"/>
      <c r="F145" s="167"/>
    </row>
    <row r="146" spans="1:6" s="155" customFormat="1" ht="30" customHeight="1" x14ac:dyDescent="0.25">
      <c r="A146" s="167"/>
      <c r="B146" s="167"/>
      <c r="C146" s="167"/>
      <c r="D146" s="178"/>
      <c r="E146" s="167"/>
      <c r="F146" s="167"/>
    </row>
    <row r="147" spans="1:6" s="155" customFormat="1" ht="30" customHeight="1" x14ac:dyDescent="0.25">
      <c r="A147" s="167"/>
      <c r="B147" s="167"/>
      <c r="C147" s="167"/>
      <c r="D147" s="178"/>
      <c r="E147" s="167"/>
      <c r="F147" s="167"/>
    </row>
    <row r="148" spans="1:6" s="155" customFormat="1" ht="30" customHeight="1" x14ac:dyDescent="0.25">
      <c r="A148" s="167"/>
      <c r="B148" s="167"/>
      <c r="C148" s="167"/>
      <c r="D148" s="178"/>
      <c r="E148" s="167"/>
      <c r="F148" s="167"/>
    </row>
    <row r="149" spans="1:6" s="155" customFormat="1" ht="30" customHeight="1" x14ac:dyDescent="0.25">
      <c r="A149" s="167"/>
      <c r="B149" s="167"/>
      <c r="C149" s="167"/>
      <c r="D149" s="178"/>
      <c r="E149" s="167"/>
      <c r="F149" s="167"/>
    </row>
    <row r="150" spans="1:6" s="155" customFormat="1" ht="30" customHeight="1" x14ac:dyDescent="0.25">
      <c r="A150" s="167"/>
      <c r="B150" s="167"/>
      <c r="C150" s="167"/>
      <c r="D150" s="178"/>
      <c r="E150" s="167"/>
      <c r="F150" s="167"/>
    </row>
    <row r="151" spans="1:6" s="155" customFormat="1" ht="30" customHeight="1" x14ac:dyDescent="0.25">
      <c r="A151" s="167"/>
      <c r="B151" s="167"/>
      <c r="C151" s="167"/>
      <c r="D151" s="178"/>
      <c r="E151" s="167"/>
      <c r="F151" s="167"/>
    </row>
    <row r="152" spans="1:6" s="155" customFormat="1" ht="30" customHeight="1" x14ac:dyDescent="0.25">
      <c r="A152" s="167"/>
      <c r="B152" s="167"/>
      <c r="C152" s="167"/>
      <c r="D152" s="178"/>
      <c r="E152" s="167"/>
      <c r="F152" s="167"/>
    </row>
    <row r="153" spans="1:6" s="155" customFormat="1" ht="30" customHeight="1" x14ac:dyDescent="0.25">
      <c r="A153" s="167"/>
      <c r="B153" s="167"/>
      <c r="C153" s="167"/>
      <c r="D153" s="178"/>
      <c r="E153" s="167"/>
      <c r="F153" s="167"/>
    </row>
    <row r="154" spans="1:6" s="155" customFormat="1" ht="30" customHeight="1" x14ac:dyDescent="0.25">
      <c r="A154" s="167"/>
      <c r="B154" s="167"/>
      <c r="C154" s="167"/>
      <c r="D154" s="178"/>
      <c r="E154" s="167"/>
      <c r="F154" s="167"/>
    </row>
    <row r="155" spans="1:6" s="155" customFormat="1" ht="30" customHeight="1" x14ac:dyDescent="0.25">
      <c r="A155" s="167"/>
      <c r="B155" s="167"/>
      <c r="C155" s="167"/>
      <c r="D155" s="178"/>
      <c r="E155" s="167"/>
      <c r="F155" s="167"/>
    </row>
    <row r="156" spans="1:6" s="155" customFormat="1" ht="30" customHeight="1" x14ac:dyDescent="0.25">
      <c r="A156" s="167"/>
      <c r="B156" s="167"/>
      <c r="C156" s="167"/>
      <c r="D156" s="178"/>
      <c r="E156" s="167"/>
      <c r="F156" s="167"/>
    </row>
    <row r="157" spans="1:6" s="155" customFormat="1" ht="30" customHeight="1" x14ac:dyDescent="0.25">
      <c r="A157" s="167"/>
      <c r="B157" s="167"/>
      <c r="C157" s="167"/>
      <c r="D157" s="178"/>
      <c r="E157" s="167"/>
      <c r="F157" s="167"/>
    </row>
    <row r="158" spans="1:6" s="155" customFormat="1" ht="30" customHeight="1" x14ac:dyDescent="0.25">
      <c r="A158" s="167"/>
      <c r="B158" s="167"/>
      <c r="C158" s="167"/>
      <c r="D158" s="178"/>
      <c r="E158" s="167"/>
      <c r="F158" s="167"/>
    </row>
    <row r="159" spans="1:6" s="155" customFormat="1" ht="30" customHeight="1" x14ac:dyDescent="0.25">
      <c r="A159" s="167"/>
      <c r="B159" s="167"/>
      <c r="C159" s="167"/>
      <c r="D159" s="178"/>
      <c r="E159" s="167"/>
      <c r="F159" s="167"/>
    </row>
    <row r="160" spans="1:6" s="155" customFormat="1" ht="30" customHeight="1" x14ac:dyDescent="0.25">
      <c r="A160" s="167"/>
      <c r="B160" s="167"/>
      <c r="C160" s="167"/>
      <c r="D160" s="178"/>
      <c r="E160" s="167"/>
      <c r="F160" s="167"/>
    </row>
    <row r="161" spans="1:6" s="155" customFormat="1" ht="30" customHeight="1" x14ac:dyDescent="0.25">
      <c r="A161" s="167"/>
      <c r="B161" s="167"/>
      <c r="C161" s="167"/>
      <c r="D161" s="178"/>
      <c r="E161" s="167"/>
      <c r="F161" s="167"/>
    </row>
    <row r="162" spans="1:6" s="155" customFormat="1" ht="30" customHeight="1" x14ac:dyDescent="0.25">
      <c r="A162" s="167"/>
      <c r="B162" s="167"/>
      <c r="C162" s="167"/>
      <c r="D162" s="178"/>
      <c r="E162" s="167"/>
      <c r="F162" s="167"/>
    </row>
    <row r="163" spans="1:6" s="155" customFormat="1" ht="30" customHeight="1" x14ac:dyDescent="0.25">
      <c r="A163" s="167"/>
      <c r="B163" s="167"/>
      <c r="C163" s="167"/>
      <c r="D163" s="178"/>
      <c r="E163" s="167"/>
      <c r="F163" s="167"/>
    </row>
    <row r="164" spans="1:6" s="155" customFormat="1" ht="30" customHeight="1" x14ac:dyDescent="0.25">
      <c r="A164" s="167"/>
      <c r="B164" s="167"/>
      <c r="C164" s="167"/>
      <c r="D164" s="178"/>
      <c r="E164" s="167"/>
      <c r="F164" s="167"/>
    </row>
    <row r="165" spans="1:6" s="155" customFormat="1" ht="30" customHeight="1" x14ac:dyDescent="0.25">
      <c r="A165" s="167"/>
      <c r="B165" s="167"/>
      <c r="C165" s="167"/>
      <c r="D165" s="178"/>
      <c r="E165" s="167"/>
      <c r="F165" s="167"/>
    </row>
    <row r="166" spans="1:6" s="155" customFormat="1" ht="30" customHeight="1" x14ac:dyDescent="0.25">
      <c r="A166" s="167"/>
      <c r="B166" s="167"/>
      <c r="C166" s="167"/>
      <c r="D166" s="178"/>
      <c r="E166" s="167"/>
      <c r="F166" s="167"/>
    </row>
    <row r="167" spans="1:6" s="155" customFormat="1" ht="30" customHeight="1" x14ac:dyDescent="0.25">
      <c r="A167" s="167"/>
      <c r="B167" s="167"/>
      <c r="C167" s="167"/>
      <c r="D167" s="178"/>
      <c r="E167" s="167"/>
      <c r="F167" s="167"/>
    </row>
    <row r="168" spans="1:6" s="155" customFormat="1" ht="30" customHeight="1" x14ac:dyDescent="0.25">
      <c r="A168" s="167"/>
      <c r="B168" s="167"/>
      <c r="C168" s="167"/>
      <c r="D168" s="178"/>
      <c r="E168" s="167"/>
      <c r="F168" s="167"/>
    </row>
    <row r="169" spans="1:6" s="155" customFormat="1" ht="30" customHeight="1" x14ac:dyDescent="0.25">
      <c r="A169" s="167"/>
      <c r="B169" s="167"/>
      <c r="C169" s="167"/>
      <c r="D169" s="178"/>
      <c r="E169" s="167"/>
      <c r="F169" s="167"/>
    </row>
    <row r="170" spans="1:6" s="155" customFormat="1" ht="30" customHeight="1" x14ac:dyDescent="0.25">
      <c r="A170" s="167"/>
      <c r="B170" s="167"/>
      <c r="C170" s="167"/>
      <c r="D170" s="178"/>
      <c r="E170" s="167"/>
      <c r="F170" s="167"/>
    </row>
    <row r="171" spans="1:6" s="155" customFormat="1" ht="30" customHeight="1" x14ac:dyDescent="0.25">
      <c r="A171" s="167"/>
      <c r="B171" s="167"/>
      <c r="C171" s="167"/>
      <c r="D171" s="178"/>
      <c r="E171" s="167"/>
      <c r="F171" s="167"/>
    </row>
    <row r="172" spans="1:6" s="155" customFormat="1" ht="30" customHeight="1" x14ac:dyDescent="0.25">
      <c r="A172" s="167"/>
      <c r="B172" s="167"/>
      <c r="C172" s="167"/>
      <c r="D172" s="178"/>
      <c r="E172" s="167"/>
      <c r="F172" s="167"/>
    </row>
    <row r="173" spans="1:6" s="155" customFormat="1" ht="30" customHeight="1" x14ac:dyDescent="0.25">
      <c r="A173" s="167"/>
      <c r="B173" s="167"/>
      <c r="C173" s="167"/>
      <c r="D173" s="178"/>
      <c r="E173" s="167"/>
      <c r="F173" s="167"/>
    </row>
    <row r="174" spans="1:6" s="155" customFormat="1" ht="30" customHeight="1" x14ac:dyDescent="0.25">
      <c r="A174" s="167"/>
      <c r="B174" s="167"/>
      <c r="C174" s="167"/>
      <c r="D174" s="178"/>
      <c r="E174" s="167"/>
      <c r="F174" s="167"/>
    </row>
    <row r="175" spans="1:6" s="155" customFormat="1" ht="30" customHeight="1" x14ac:dyDescent="0.25">
      <c r="A175" s="167"/>
      <c r="B175" s="167"/>
      <c r="C175" s="167"/>
      <c r="D175" s="178"/>
      <c r="E175" s="167"/>
      <c r="F175" s="167"/>
    </row>
    <row r="176" spans="1:6" s="155" customFormat="1" ht="30" customHeight="1" x14ac:dyDescent="0.25">
      <c r="A176" s="167"/>
      <c r="B176" s="167"/>
      <c r="C176" s="167"/>
      <c r="D176" s="178"/>
      <c r="E176" s="167"/>
      <c r="F176" s="167"/>
    </row>
    <row r="177" spans="1:6" s="155" customFormat="1" ht="30" customHeight="1" x14ac:dyDescent="0.25">
      <c r="A177" s="167"/>
      <c r="B177" s="167"/>
      <c r="C177" s="167"/>
      <c r="D177" s="178"/>
      <c r="E177" s="167"/>
      <c r="F177" s="167"/>
    </row>
    <row r="178" spans="1:6" s="155" customFormat="1" ht="30" customHeight="1" x14ac:dyDescent="0.25">
      <c r="A178" s="167"/>
      <c r="B178" s="167"/>
      <c r="C178" s="167"/>
      <c r="D178" s="178"/>
      <c r="E178" s="167"/>
      <c r="F178" s="167"/>
    </row>
    <row r="179" spans="1:6" s="155" customFormat="1" ht="30" customHeight="1" x14ac:dyDescent="0.25">
      <c r="A179" s="167"/>
      <c r="B179" s="167"/>
      <c r="C179" s="167"/>
      <c r="D179" s="178"/>
      <c r="E179" s="167"/>
      <c r="F179" s="167"/>
    </row>
    <row r="180" spans="1:6" s="155" customFormat="1" ht="30" customHeight="1" x14ac:dyDescent="0.25">
      <c r="A180" s="167"/>
      <c r="B180" s="167"/>
      <c r="C180" s="167"/>
      <c r="D180" s="178"/>
      <c r="E180" s="167"/>
      <c r="F180" s="167"/>
    </row>
    <row r="181" spans="1:6" s="155" customFormat="1" ht="30" customHeight="1" x14ac:dyDescent="0.25">
      <c r="A181" s="167"/>
      <c r="B181" s="167"/>
      <c r="C181" s="167"/>
      <c r="D181" s="178"/>
      <c r="E181" s="167"/>
      <c r="F181" s="167"/>
    </row>
    <row r="182" spans="1:6" s="155" customFormat="1" ht="30" customHeight="1" x14ac:dyDescent="0.25">
      <c r="A182" s="167"/>
      <c r="B182" s="167"/>
      <c r="C182" s="167"/>
      <c r="D182" s="178"/>
      <c r="E182" s="167"/>
      <c r="F182" s="167"/>
    </row>
    <row r="183" spans="1:6" s="155" customFormat="1" ht="30" customHeight="1" x14ac:dyDescent="0.25">
      <c r="A183" s="167"/>
      <c r="B183" s="167"/>
      <c r="C183" s="167"/>
      <c r="D183" s="178"/>
      <c r="E183" s="167"/>
      <c r="F183" s="167"/>
    </row>
    <row r="184" spans="1:6" s="155" customFormat="1" ht="30" customHeight="1" x14ac:dyDescent="0.25">
      <c r="A184" s="167"/>
      <c r="B184" s="167"/>
      <c r="C184" s="167"/>
      <c r="D184" s="178"/>
      <c r="E184" s="167"/>
      <c r="F184" s="167"/>
    </row>
    <row r="185" spans="1:6" s="155" customFormat="1" ht="30" customHeight="1" x14ac:dyDescent="0.25">
      <c r="A185" s="167"/>
      <c r="B185" s="167"/>
      <c r="C185" s="167"/>
      <c r="D185" s="178"/>
      <c r="E185" s="167"/>
      <c r="F185" s="167"/>
    </row>
    <row r="186" spans="1:6" s="155" customFormat="1" ht="30" customHeight="1" x14ac:dyDescent="0.25">
      <c r="A186" s="167"/>
      <c r="B186" s="167"/>
      <c r="C186" s="167"/>
      <c r="D186" s="178"/>
      <c r="E186" s="167"/>
      <c r="F186" s="167"/>
    </row>
    <row r="187" spans="1:6" s="155" customFormat="1" ht="30" customHeight="1" x14ac:dyDescent="0.25">
      <c r="A187" s="167"/>
      <c r="B187" s="167"/>
      <c r="C187" s="167"/>
      <c r="D187" s="178"/>
      <c r="E187" s="167"/>
      <c r="F187" s="167"/>
    </row>
    <row r="188" spans="1:6" s="155" customFormat="1" ht="30" customHeight="1" x14ac:dyDescent="0.25">
      <c r="A188" s="167"/>
      <c r="B188" s="167"/>
      <c r="C188" s="167"/>
      <c r="D188" s="178"/>
      <c r="E188" s="167"/>
      <c r="F188" s="167"/>
    </row>
    <row r="189" spans="1:6" s="155" customFormat="1" ht="30" customHeight="1" x14ac:dyDescent="0.25">
      <c r="A189" s="167"/>
      <c r="B189" s="167"/>
      <c r="C189" s="167"/>
      <c r="D189" s="178"/>
      <c r="E189" s="167"/>
      <c r="F189" s="167"/>
    </row>
    <row r="190" spans="1:6" s="155" customFormat="1" ht="30" customHeight="1" x14ac:dyDescent="0.25">
      <c r="A190" s="167"/>
      <c r="B190" s="167"/>
      <c r="C190" s="167"/>
      <c r="D190" s="178"/>
      <c r="E190" s="167"/>
      <c r="F190" s="167"/>
    </row>
    <row r="191" spans="1:6" s="155" customFormat="1" ht="30" customHeight="1" x14ac:dyDescent="0.25">
      <c r="A191" s="167"/>
      <c r="B191" s="167"/>
      <c r="C191" s="167"/>
      <c r="D191" s="178"/>
      <c r="E191" s="167"/>
      <c r="F191" s="167"/>
    </row>
    <row r="192" spans="1:6" s="155" customFormat="1" ht="30" customHeight="1" x14ac:dyDescent="0.25">
      <c r="A192" s="167"/>
      <c r="B192" s="167"/>
      <c r="C192" s="167"/>
      <c r="D192" s="178"/>
      <c r="E192" s="167"/>
      <c r="F192" s="167"/>
    </row>
    <row r="193" spans="1:6" s="155" customFormat="1" ht="30" customHeight="1" x14ac:dyDescent="0.25">
      <c r="A193" s="167"/>
      <c r="B193" s="167"/>
      <c r="C193" s="167"/>
      <c r="D193" s="178"/>
      <c r="E193" s="167"/>
      <c r="F193" s="167"/>
    </row>
    <row r="194" spans="1:6" s="155" customFormat="1" ht="30" customHeight="1" x14ac:dyDescent="0.25">
      <c r="A194" s="167"/>
      <c r="B194" s="167"/>
      <c r="C194" s="167"/>
      <c r="D194" s="178"/>
      <c r="E194" s="167"/>
      <c r="F194" s="167"/>
    </row>
    <row r="195" spans="1:6" s="155" customFormat="1" ht="30" customHeight="1" x14ac:dyDescent="0.25">
      <c r="A195" s="167"/>
      <c r="B195" s="167"/>
      <c r="C195" s="167"/>
      <c r="D195" s="178"/>
      <c r="E195" s="167"/>
      <c r="F195" s="167"/>
    </row>
    <row r="196" spans="1:6" s="155" customFormat="1" ht="30" customHeight="1" x14ac:dyDescent="0.25">
      <c r="A196" s="167"/>
      <c r="B196" s="167"/>
      <c r="C196" s="167"/>
      <c r="D196" s="178"/>
      <c r="E196" s="167"/>
      <c r="F196" s="167"/>
    </row>
    <row r="197" spans="1:6" s="155" customFormat="1" ht="30" customHeight="1" x14ac:dyDescent="0.25">
      <c r="A197" s="167"/>
      <c r="B197" s="167"/>
      <c r="C197" s="167"/>
      <c r="D197" s="178"/>
      <c r="E197" s="167"/>
      <c r="F197" s="167"/>
    </row>
    <row r="198" spans="1:6" s="155" customFormat="1" ht="30" customHeight="1" x14ac:dyDescent="0.25">
      <c r="A198" s="167"/>
      <c r="B198" s="167"/>
      <c r="C198" s="167"/>
      <c r="D198" s="178"/>
      <c r="E198" s="167"/>
      <c r="F198" s="167"/>
    </row>
    <row r="199" spans="1:6" s="155" customFormat="1" ht="30" customHeight="1" x14ac:dyDescent="0.25">
      <c r="A199" s="167"/>
      <c r="B199" s="167"/>
      <c r="C199" s="167"/>
      <c r="D199" s="178"/>
      <c r="E199" s="167"/>
      <c r="F199" s="167"/>
    </row>
    <row r="200" spans="1:6" s="155" customFormat="1" ht="30" customHeight="1" x14ac:dyDescent="0.25">
      <c r="A200" s="167"/>
      <c r="B200" s="167"/>
      <c r="C200" s="167"/>
      <c r="D200" s="178"/>
      <c r="E200" s="167"/>
      <c r="F200" s="167"/>
    </row>
    <row r="201" spans="1:6" s="155" customFormat="1" ht="30" customHeight="1" x14ac:dyDescent="0.25">
      <c r="A201" s="167"/>
      <c r="B201" s="167"/>
      <c r="C201" s="167"/>
      <c r="D201" s="178"/>
      <c r="E201" s="167"/>
      <c r="F201" s="167"/>
    </row>
    <row r="202" spans="1:6" s="155" customFormat="1" ht="30" customHeight="1" x14ac:dyDescent="0.25">
      <c r="A202" s="167"/>
      <c r="B202" s="167"/>
      <c r="C202" s="167"/>
      <c r="D202" s="178"/>
      <c r="E202" s="167"/>
      <c r="F202" s="167"/>
    </row>
    <row r="203" spans="1:6" s="155" customFormat="1" ht="30" customHeight="1" x14ac:dyDescent="0.25">
      <c r="A203" s="167"/>
      <c r="B203" s="167"/>
      <c r="C203" s="167"/>
      <c r="D203" s="178"/>
      <c r="E203" s="167"/>
      <c r="F203" s="167"/>
    </row>
    <row r="204" spans="1:6" s="155" customFormat="1" ht="30" customHeight="1" x14ac:dyDescent="0.25">
      <c r="A204" s="167"/>
      <c r="B204" s="167"/>
      <c r="C204" s="167"/>
      <c r="D204" s="178"/>
      <c r="E204" s="167"/>
      <c r="F204" s="167"/>
    </row>
    <row r="205" spans="1:6" s="155" customFormat="1" ht="30" customHeight="1" x14ac:dyDescent="0.25">
      <c r="A205" s="167"/>
      <c r="B205" s="167"/>
      <c r="C205" s="167"/>
      <c r="D205" s="178"/>
      <c r="E205" s="167"/>
      <c r="F205" s="167"/>
    </row>
    <row r="206" spans="1:6" s="155" customFormat="1" ht="30" customHeight="1" x14ac:dyDescent="0.25">
      <c r="A206" s="167"/>
      <c r="B206" s="167"/>
      <c r="C206" s="167"/>
      <c r="D206" s="178"/>
      <c r="E206" s="167"/>
      <c r="F206" s="167"/>
    </row>
    <row r="207" spans="1:6" s="155" customFormat="1" ht="30" customHeight="1" x14ac:dyDescent="0.25">
      <c r="A207" s="167"/>
      <c r="B207" s="167"/>
      <c r="C207" s="167"/>
      <c r="D207" s="178"/>
      <c r="E207" s="167"/>
      <c r="F207" s="167"/>
    </row>
    <row r="208" spans="1:6" s="155" customFormat="1" ht="30" customHeight="1" x14ac:dyDescent="0.25">
      <c r="A208" s="167"/>
      <c r="B208" s="167"/>
      <c r="C208" s="167"/>
      <c r="D208" s="178"/>
      <c r="E208" s="167"/>
      <c r="F208" s="167"/>
    </row>
    <row r="209" spans="1:6" s="155" customFormat="1" ht="30" customHeight="1" x14ac:dyDescent="0.25">
      <c r="A209" s="167"/>
      <c r="B209" s="167"/>
      <c r="C209" s="167"/>
      <c r="D209" s="178"/>
      <c r="E209" s="167"/>
      <c r="F209" s="167"/>
    </row>
    <row r="210" spans="1:6" s="155" customFormat="1" ht="30" customHeight="1" x14ac:dyDescent="0.25">
      <c r="A210" s="167"/>
      <c r="B210" s="167"/>
      <c r="C210" s="167"/>
      <c r="D210" s="178"/>
      <c r="E210" s="167"/>
      <c r="F210" s="167"/>
    </row>
    <row r="211" spans="1:6" s="155" customFormat="1" ht="30" customHeight="1" x14ac:dyDescent="0.25">
      <c r="A211" s="167"/>
      <c r="B211" s="167"/>
      <c r="C211" s="167"/>
      <c r="D211" s="178"/>
      <c r="E211" s="167"/>
      <c r="F211" s="167"/>
    </row>
    <row r="212" spans="1:6" s="155" customFormat="1" ht="30" customHeight="1" x14ac:dyDescent="0.25">
      <c r="A212" s="167"/>
      <c r="B212" s="167"/>
      <c r="C212" s="167"/>
      <c r="D212" s="178"/>
      <c r="E212" s="167"/>
      <c r="F212" s="167"/>
    </row>
    <row r="213" spans="1:6" s="155" customFormat="1" ht="30" customHeight="1" x14ac:dyDescent="0.25">
      <c r="A213" s="167"/>
      <c r="B213" s="167"/>
      <c r="C213" s="167"/>
      <c r="D213" s="178"/>
      <c r="E213" s="167"/>
      <c r="F213" s="167"/>
    </row>
    <row r="214" spans="1:6" s="155" customFormat="1" ht="30" customHeight="1" x14ac:dyDescent="0.25">
      <c r="A214" s="167"/>
      <c r="B214" s="167"/>
      <c r="C214" s="167"/>
      <c r="D214" s="178"/>
      <c r="E214" s="167"/>
      <c r="F214" s="167"/>
    </row>
    <row r="215" spans="1:6" s="155" customFormat="1" ht="30" customHeight="1" x14ac:dyDescent="0.25">
      <c r="A215" s="167"/>
      <c r="B215" s="167"/>
      <c r="C215" s="167"/>
      <c r="D215" s="178"/>
      <c r="E215" s="167"/>
      <c r="F215" s="167"/>
    </row>
    <row r="216" spans="1:6" s="155" customFormat="1" ht="30" customHeight="1" x14ac:dyDescent="0.25">
      <c r="A216" s="167"/>
      <c r="B216" s="167"/>
      <c r="C216" s="167"/>
      <c r="D216" s="178"/>
      <c r="E216" s="167"/>
      <c r="F216" s="167"/>
    </row>
    <row r="217" spans="1:6" s="155" customFormat="1" ht="30" customHeight="1" x14ac:dyDescent="0.25">
      <c r="A217" s="167"/>
      <c r="B217" s="167"/>
      <c r="C217" s="167"/>
      <c r="D217" s="178"/>
      <c r="E217" s="167"/>
      <c r="F217" s="167"/>
    </row>
    <row r="218" spans="1:6" s="155" customFormat="1" ht="30" customHeight="1" x14ac:dyDescent="0.25">
      <c r="A218" s="167"/>
      <c r="B218" s="167"/>
      <c r="C218" s="167"/>
      <c r="D218" s="178"/>
      <c r="E218" s="167"/>
      <c r="F218" s="167"/>
    </row>
    <row r="219" spans="1:6" s="155" customFormat="1" ht="30" customHeight="1" x14ac:dyDescent="0.25">
      <c r="A219" s="167"/>
      <c r="B219" s="167"/>
      <c r="C219" s="167"/>
      <c r="D219" s="178"/>
      <c r="E219" s="167"/>
      <c r="F219" s="167"/>
    </row>
    <row r="220" spans="1:6" s="155" customFormat="1" ht="30" customHeight="1" x14ac:dyDescent="0.25">
      <c r="A220" s="167"/>
      <c r="B220" s="167"/>
      <c r="C220" s="167"/>
      <c r="D220" s="178"/>
      <c r="E220" s="167"/>
      <c r="F220" s="167"/>
    </row>
    <row r="221" spans="1:6" s="155" customFormat="1" ht="30" customHeight="1" x14ac:dyDescent="0.25">
      <c r="A221" s="167"/>
      <c r="B221" s="167"/>
      <c r="C221" s="167"/>
      <c r="D221" s="178"/>
      <c r="E221" s="167"/>
      <c r="F221" s="167"/>
    </row>
    <row r="222" spans="1:6" s="155" customFormat="1" ht="30" customHeight="1" x14ac:dyDescent="0.25">
      <c r="A222" s="167"/>
      <c r="B222" s="167"/>
      <c r="C222" s="167"/>
      <c r="D222" s="178"/>
      <c r="E222" s="167"/>
      <c r="F222" s="167"/>
    </row>
    <row r="223" spans="1:6" s="155" customFormat="1" ht="30" customHeight="1" x14ac:dyDescent="0.25">
      <c r="A223" s="167"/>
      <c r="B223" s="167"/>
      <c r="C223" s="167"/>
      <c r="D223" s="178"/>
      <c r="E223" s="167"/>
      <c r="F223" s="167"/>
    </row>
    <row r="224" spans="1:6" s="155" customFormat="1" ht="30" customHeight="1" x14ac:dyDescent="0.25">
      <c r="A224" s="167"/>
      <c r="B224" s="167"/>
      <c r="C224" s="167"/>
      <c r="D224" s="178"/>
      <c r="E224" s="167"/>
      <c r="F224" s="167"/>
    </row>
    <row r="225" spans="1:6" s="155" customFormat="1" ht="30" customHeight="1" x14ac:dyDescent="0.25">
      <c r="A225" s="167"/>
      <c r="B225" s="167"/>
      <c r="C225" s="167"/>
      <c r="D225" s="178"/>
      <c r="E225" s="167"/>
      <c r="F225" s="167"/>
    </row>
    <row r="226" spans="1:6" s="155" customFormat="1" ht="30" customHeight="1" x14ac:dyDescent="0.25">
      <c r="A226" s="167"/>
      <c r="B226" s="167"/>
      <c r="C226" s="167"/>
      <c r="D226" s="178"/>
      <c r="E226" s="167"/>
      <c r="F226" s="167"/>
    </row>
    <row r="227" spans="1:6" s="155" customFormat="1" ht="30" customHeight="1" x14ac:dyDescent="0.25">
      <c r="A227" s="167"/>
      <c r="B227" s="167"/>
      <c r="C227" s="167"/>
      <c r="D227" s="178"/>
      <c r="E227" s="167"/>
      <c r="F227" s="167"/>
    </row>
    <row r="228" spans="1:6" s="155" customFormat="1" ht="30" customHeight="1" x14ac:dyDescent="0.25">
      <c r="A228" s="167"/>
      <c r="B228" s="167"/>
      <c r="C228" s="167"/>
      <c r="D228" s="178"/>
      <c r="E228" s="167"/>
      <c r="F228" s="167"/>
    </row>
    <row r="229" spans="1:6" s="155" customFormat="1" ht="30" customHeight="1" x14ac:dyDescent="0.25">
      <c r="A229" s="167"/>
      <c r="B229" s="167"/>
      <c r="C229" s="167"/>
      <c r="D229" s="178"/>
      <c r="E229" s="167"/>
      <c r="F229" s="167"/>
    </row>
    <row r="230" spans="1:6" s="155" customFormat="1" ht="30" customHeight="1" x14ac:dyDescent="0.25">
      <c r="A230" s="167"/>
      <c r="B230" s="167"/>
      <c r="C230" s="167"/>
      <c r="D230" s="178"/>
      <c r="E230" s="167"/>
      <c r="F230" s="167"/>
    </row>
    <row r="231" spans="1:6" s="155" customFormat="1" ht="30" customHeight="1" x14ac:dyDescent="0.25">
      <c r="A231" s="167"/>
      <c r="B231" s="167"/>
      <c r="C231" s="167"/>
      <c r="D231" s="178"/>
      <c r="E231" s="167"/>
      <c r="F231" s="167"/>
    </row>
    <row r="232" spans="1:6" s="155" customFormat="1" ht="30" customHeight="1" x14ac:dyDescent="0.25">
      <c r="A232" s="167"/>
      <c r="B232" s="167"/>
      <c r="C232" s="167"/>
      <c r="D232" s="178"/>
      <c r="E232" s="167"/>
      <c r="F232" s="167"/>
    </row>
    <row r="233" spans="1:6" s="155" customFormat="1" ht="30" customHeight="1" x14ac:dyDescent="0.25">
      <c r="A233" s="167"/>
      <c r="B233" s="167"/>
      <c r="C233" s="167"/>
      <c r="D233" s="178"/>
      <c r="E233" s="167"/>
      <c r="F233" s="167"/>
    </row>
    <row r="234" spans="1:6" s="155" customFormat="1" ht="30" customHeight="1" x14ac:dyDescent="0.25">
      <c r="A234" s="167"/>
      <c r="B234" s="167"/>
      <c r="C234" s="167"/>
      <c r="D234" s="178"/>
      <c r="E234" s="167"/>
      <c r="F234" s="167"/>
    </row>
    <row r="235" spans="1:6" s="155" customFormat="1" ht="30" customHeight="1" x14ac:dyDescent="0.25">
      <c r="A235" s="167"/>
      <c r="B235" s="167"/>
      <c r="C235" s="167"/>
      <c r="D235" s="178"/>
      <c r="E235" s="167"/>
      <c r="F235" s="167"/>
    </row>
    <row r="236" spans="1:6" s="155" customFormat="1" ht="30" customHeight="1" x14ac:dyDescent="0.25">
      <c r="A236" s="167"/>
      <c r="B236" s="167"/>
      <c r="C236" s="167"/>
      <c r="D236" s="178"/>
      <c r="E236" s="167"/>
      <c r="F236" s="167"/>
    </row>
    <row r="237" spans="1:6" s="155" customFormat="1" ht="30" customHeight="1" x14ac:dyDescent="0.25">
      <c r="A237" s="167"/>
      <c r="B237" s="167"/>
      <c r="C237" s="167"/>
      <c r="D237" s="178"/>
      <c r="E237" s="167"/>
      <c r="F237" s="167"/>
    </row>
    <row r="238" spans="1:6" s="155" customFormat="1" ht="30" customHeight="1" x14ac:dyDescent="0.25">
      <c r="A238" s="167"/>
      <c r="B238" s="167"/>
      <c r="C238" s="167"/>
      <c r="D238" s="178"/>
      <c r="E238" s="167"/>
      <c r="F238" s="167"/>
    </row>
    <row r="239" spans="1:6" s="155" customFormat="1" ht="30" customHeight="1" x14ac:dyDescent="0.25">
      <c r="A239" s="167"/>
      <c r="B239" s="167"/>
      <c r="C239" s="167"/>
      <c r="D239" s="178"/>
      <c r="E239" s="167"/>
      <c r="F239" s="167"/>
    </row>
    <row r="240" spans="1:6" s="155" customFormat="1" ht="30" customHeight="1" x14ac:dyDescent="0.25">
      <c r="A240" s="167"/>
      <c r="B240" s="167"/>
      <c r="C240" s="167"/>
      <c r="D240" s="178"/>
      <c r="E240" s="167"/>
      <c r="F240" s="167"/>
    </row>
    <row r="241" spans="1:6" s="155" customFormat="1" ht="30" customHeight="1" x14ac:dyDescent="0.25">
      <c r="A241" s="167"/>
      <c r="B241" s="167"/>
      <c r="C241" s="167"/>
      <c r="D241" s="178"/>
      <c r="E241" s="167"/>
      <c r="F241" s="167"/>
    </row>
    <row r="242" spans="1:6" s="155" customFormat="1" ht="30" customHeight="1" x14ac:dyDescent="0.25">
      <c r="A242" s="167"/>
      <c r="B242" s="167"/>
      <c r="C242" s="167"/>
      <c r="D242" s="178"/>
      <c r="E242" s="167"/>
      <c r="F242" s="167"/>
    </row>
    <row r="243" spans="1:6" s="155" customFormat="1" ht="30" customHeight="1" x14ac:dyDescent="0.25">
      <c r="A243" s="167"/>
      <c r="B243" s="167"/>
      <c r="C243" s="167"/>
      <c r="D243" s="178"/>
      <c r="E243" s="167"/>
      <c r="F243" s="167"/>
    </row>
    <row r="244" spans="1:6" s="155" customFormat="1" ht="30" customHeight="1" x14ac:dyDescent="0.25">
      <c r="A244" s="167"/>
      <c r="B244" s="167"/>
      <c r="C244" s="167"/>
      <c r="D244" s="178"/>
      <c r="E244" s="167"/>
      <c r="F244" s="167"/>
    </row>
    <row r="245" spans="1:6" s="155" customFormat="1" ht="30" customHeight="1" x14ac:dyDescent="0.25">
      <c r="A245" s="167"/>
      <c r="B245" s="167"/>
      <c r="C245" s="167"/>
      <c r="D245" s="178"/>
      <c r="E245" s="167"/>
      <c r="F245" s="167"/>
    </row>
    <row r="246" spans="1:6" s="155" customFormat="1" ht="30" customHeight="1" x14ac:dyDescent="0.25">
      <c r="A246" s="167"/>
      <c r="B246" s="167"/>
      <c r="C246" s="167"/>
      <c r="D246" s="178"/>
      <c r="E246" s="167"/>
      <c r="F246" s="167"/>
    </row>
    <row r="247" spans="1:6" s="155" customFormat="1" ht="30" customHeight="1" x14ac:dyDescent="0.25">
      <c r="A247" s="167"/>
      <c r="B247" s="167"/>
      <c r="C247" s="167"/>
      <c r="D247" s="178"/>
      <c r="E247" s="167"/>
      <c r="F247" s="167"/>
    </row>
    <row r="248" spans="1:6" s="155" customFormat="1" ht="30" customHeight="1" x14ac:dyDescent="0.25">
      <c r="A248" s="167"/>
      <c r="B248" s="167"/>
      <c r="C248" s="167"/>
      <c r="D248" s="178"/>
      <c r="E248" s="167"/>
      <c r="F248" s="167"/>
    </row>
    <row r="249" spans="1:6" s="155" customFormat="1" ht="30" customHeight="1" x14ac:dyDescent="0.25">
      <c r="A249" s="167"/>
      <c r="B249" s="167"/>
      <c r="C249" s="167"/>
      <c r="D249" s="178"/>
      <c r="E249" s="167"/>
      <c r="F249" s="167"/>
    </row>
    <row r="250" spans="1:6" s="155" customFormat="1" ht="30" customHeight="1" x14ac:dyDescent="0.25">
      <c r="A250" s="167"/>
      <c r="B250" s="167"/>
      <c r="C250" s="167"/>
      <c r="D250" s="178"/>
      <c r="E250" s="167"/>
      <c r="F250" s="167"/>
    </row>
    <row r="251" spans="1:6" s="155" customFormat="1" ht="30" customHeight="1" x14ac:dyDescent="0.25">
      <c r="A251" s="167"/>
      <c r="B251" s="167"/>
      <c r="C251" s="167"/>
      <c r="D251" s="178"/>
      <c r="E251" s="167"/>
      <c r="F251" s="167"/>
    </row>
    <row r="252" spans="1:6" s="155" customFormat="1" ht="30" customHeight="1" x14ac:dyDescent="0.25">
      <c r="A252" s="167"/>
      <c r="B252" s="167"/>
      <c r="C252" s="167"/>
      <c r="D252" s="178"/>
      <c r="E252" s="167"/>
      <c r="F252" s="167"/>
    </row>
    <row r="253" spans="1:6" s="155" customFormat="1" ht="30" customHeight="1" x14ac:dyDescent="0.25">
      <c r="A253" s="167"/>
      <c r="B253" s="167"/>
      <c r="C253" s="167"/>
      <c r="D253" s="178"/>
      <c r="E253" s="167"/>
      <c r="F253" s="167"/>
    </row>
    <row r="254" spans="1:6" s="155" customFormat="1" ht="30" customHeight="1" x14ac:dyDescent="0.25">
      <c r="A254" s="167"/>
      <c r="B254" s="167"/>
      <c r="C254" s="167"/>
      <c r="D254" s="178"/>
      <c r="E254" s="167"/>
      <c r="F254" s="167"/>
    </row>
    <row r="255" spans="1:6" s="155" customFormat="1" ht="30" customHeight="1" x14ac:dyDescent="0.25">
      <c r="A255" s="167"/>
      <c r="B255" s="167"/>
      <c r="C255" s="167"/>
      <c r="D255" s="178"/>
      <c r="E255" s="167"/>
      <c r="F255" s="167"/>
    </row>
    <row r="256" spans="1:6" s="155" customFormat="1" ht="30" customHeight="1" x14ac:dyDescent="0.25">
      <c r="A256" s="167"/>
      <c r="B256" s="167"/>
      <c r="C256" s="167"/>
      <c r="D256" s="178"/>
      <c r="E256" s="167"/>
      <c r="F256" s="167"/>
    </row>
    <row r="257" spans="1:6" s="155" customFormat="1" ht="30" customHeight="1" x14ac:dyDescent="0.25">
      <c r="A257" s="167"/>
      <c r="B257" s="167"/>
      <c r="C257" s="167"/>
      <c r="D257" s="178"/>
      <c r="E257" s="167"/>
      <c r="F257" s="167"/>
    </row>
    <row r="258" spans="1:6" s="155" customFormat="1" ht="30" customHeight="1" x14ac:dyDescent="0.25">
      <c r="A258" s="167"/>
      <c r="B258" s="167"/>
      <c r="C258" s="167"/>
      <c r="D258" s="178"/>
      <c r="E258" s="167"/>
      <c r="F258" s="167"/>
    </row>
    <row r="259" spans="1:6" s="155" customFormat="1" ht="30" customHeight="1" x14ac:dyDescent="0.25">
      <c r="A259" s="167"/>
      <c r="B259" s="167"/>
      <c r="C259" s="167"/>
      <c r="D259" s="178"/>
      <c r="E259" s="167"/>
      <c r="F259" s="167"/>
    </row>
    <row r="260" spans="1:6" s="155" customFormat="1" ht="30" customHeight="1" x14ac:dyDescent="0.25">
      <c r="A260" s="167"/>
      <c r="B260" s="167"/>
      <c r="C260" s="167"/>
      <c r="D260" s="178"/>
      <c r="E260" s="167"/>
      <c r="F260" s="167"/>
    </row>
    <row r="261" spans="1:6" s="155" customFormat="1" ht="30" customHeight="1" x14ac:dyDescent="0.25">
      <c r="A261" s="167"/>
      <c r="B261" s="167"/>
      <c r="C261" s="167"/>
      <c r="D261" s="178"/>
      <c r="E261" s="167"/>
      <c r="F261" s="167"/>
    </row>
    <row r="262" spans="1:6" s="155" customFormat="1" ht="30" customHeight="1" x14ac:dyDescent="0.25">
      <c r="A262" s="167"/>
      <c r="B262" s="167"/>
      <c r="C262" s="167"/>
      <c r="D262" s="178"/>
      <c r="E262" s="167"/>
      <c r="F262" s="167"/>
    </row>
    <row r="263" spans="1:6" s="155" customFormat="1" ht="30" customHeight="1" x14ac:dyDescent="0.25">
      <c r="A263" s="167"/>
      <c r="B263" s="167"/>
      <c r="C263" s="167"/>
      <c r="D263" s="178"/>
      <c r="E263" s="167"/>
      <c r="F263" s="167"/>
    </row>
    <row r="264" spans="1:6" s="155" customFormat="1" ht="30" customHeight="1" x14ac:dyDescent="0.25">
      <c r="A264" s="167"/>
      <c r="B264" s="167"/>
      <c r="C264" s="167"/>
      <c r="D264" s="178"/>
      <c r="E264" s="167"/>
      <c r="F264" s="167"/>
    </row>
    <row r="265" spans="1:6" s="155" customFormat="1" ht="30" customHeight="1" x14ac:dyDescent="0.25">
      <c r="A265" s="167"/>
      <c r="B265" s="167"/>
      <c r="C265" s="167"/>
      <c r="D265" s="178"/>
      <c r="E265" s="167"/>
      <c r="F265" s="167"/>
    </row>
    <row r="266" spans="1:6" s="155" customFormat="1" ht="30" customHeight="1" x14ac:dyDescent="0.25">
      <c r="A266" s="167"/>
      <c r="B266" s="167"/>
      <c r="C266" s="167"/>
      <c r="D266" s="178"/>
      <c r="E266" s="167"/>
      <c r="F266" s="167"/>
    </row>
    <row r="267" spans="1:6" s="155" customFormat="1" ht="30" customHeight="1" x14ac:dyDescent="0.25">
      <c r="A267" s="167"/>
      <c r="B267" s="167"/>
      <c r="C267" s="167"/>
      <c r="D267" s="178"/>
      <c r="E267" s="167"/>
      <c r="F267" s="167"/>
    </row>
    <row r="268" spans="1:6" s="155" customFormat="1" ht="30" customHeight="1" x14ac:dyDescent="0.25">
      <c r="A268" s="167"/>
      <c r="B268" s="167"/>
      <c r="C268" s="167"/>
      <c r="D268" s="178"/>
      <c r="E268" s="167"/>
      <c r="F268" s="167"/>
    </row>
    <row r="269" spans="1:6" s="155" customFormat="1" ht="30" customHeight="1" x14ac:dyDescent="0.25">
      <c r="A269" s="167"/>
      <c r="B269" s="167"/>
      <c r="C269" s="167"/>
      <c r="D269" s="178"/>
      <c r="E269" s="167"/>
      <c r="F269" s="167"/>
    </row>
    <row r="270" spans="1:6" s="155" customFormat="1" ht="30" customHeight="1" x14ac:dyDescent="0.25">
      <c r="A270" s="167"/>
      <c r="B270" s="167"/>
      <c r="C270" s="167"/>
      <c r="D270" s="178"/>
      <c r="E270" s="167"/>
      <c r="F270" s="167"/>
    </row>
    <row r="271" spans="1:6" s="155" customFormat="1" ht="30" customHeight="1" x14ac:dyDescent="0.25">
      <c r="A271" s="167"/>
      <c r="B271" s="167"/>
      <c r="C271" s="167"/>
      <c r="D271" s="178"/>
      <c r="E271" s="167"/>
      <c r="F271" s="167"/>
    </row>
    <row r="272" spans="1:6" s="155" customFormat="1" ht="30" customHeight="1" x14ac:dyDescent="0.25">
      <c r="A272" s="167"/>
      <c r="B272" s="167"/>
      <c r="C272" s="167"/>
      <c r="D272" s="178"/>
      <c r="E272" s="167"/>
      <c r="F272" s="167"/>
    </row>
    <row r="273" spans="1:6" s="155" customFormat="1" ht="30" customHeight="1" x14ac:dyDescent="0.25">
      <c r="A273" s="167"/>
      <c r="B273" s="167"/>
      <c r="C273" s="167"/>
      <c r="D273" s="178"/>
      <c r="E273" s="167"/>
      <c r="F273" s="167"/>
    </row>
    <row r="274" spans="1:6" s="155" customFormat="1" ht="30" customHeight="1" x14ac:dyDescent="0.25">
      <c r="A274" s="167"/>
      <c r="B274" s="167"/>
      <c r="C274" s="167"/>
      <c r="D274" s="178"/>
      <c r="E274" s="167"/>
      <c r="F274" s="167"/>
    </row>
    <row r="275" spans="1:6" s="155" customFormat="1" ht="30" customHeight="1" x14ac:dyDescent="0.25">
      <c r="A275" s="167"/>
      <c r="B275" s="167"/>
      <c r="C275" s="167"/>
      <c r="D275" s="178"/>
      <c r="E275" s="167"/>
      <c r="F275" s="167"/>
    </row>
    <row r="276" spans="1:6" s="155" customFormat="1" ht="30" customHeight="1" x14ac:dyDescent="0.25">
      <c r="A276" s="167"/>
      <c r="B276" s="167"/>
      <c r="C276" s="167"/>
      <c r="D276" s="178"/>
      <c r="E276" s="167"/>
      <c r="F276" s="167"/>
    </row>
    <row r="277" spans="1:6" s="155" customFormat="1" ht="30" customHeight="1" x14ac:dyDescent="0.25">
      <c r="A277" s="167"/>
      <c r="B277" s="167"/>
      <c r="C277" s="167"/>
      <c r="D277" s="178"/>
      <c r="E277" s="167"/>
      <c r="F277" s="167"/>
    </row>
    <row r="278" spans="1:6" s="155" customFormat="1" ht="30" customHeight="1" x14ac:dyDescent="0.25">
      <c r="A278" s="167"/>
      <c r="B278" s="167"/>
      <c r="C278" s="167"/>
      <c r="D278" s="178"/>
      <c r="E278" s="167"/>
      <c r="F278" s="167"/>
    </row>
    <row r="279" spans="1:6" s="155" customFormat="1" ht="30" customHeight="1" x14ac:dyDescent="0.25">
      <c r="A279" s="167"/>
      <c r="B279" s="167"/>
      <c r="C279" s="167"/>
      <c r="D279" s="178"/>
      <c r="E279" s="167"/>
      <c r="F279" s="167"/>
    </row>
    <row r="280" spans="1:6" s="155" customFormat="1" ht="30" customHeight="1" x14ac:dyDescent="0.25">
      <c r="A280" s="167"/>
      <c r="B280" s="167"/>
      <c r="C280" s="167"/>
      <c r="D280" s="178"/>
      <c r="E280" s="167"/>
      <c r="F280" s="167"/>
    </row>
    <row r="281" spans="1:6" s="155" customFormat="1" ht="30" customHeight="1" x14ac:dyDescent="0.25">
      <c r="A281" s="167"/>
      <c r="B281" s="167"/>
      <c r="C281" s="167"/>
      <c r="D281" s="178"/>
      <c r="E281" s="167"/>
      <c r="F281" s="167"/>
    </row>
    <row r="282" spans="1:6" s="155" customFormat="1" ht="30" customHeight="1" x14ac:dyDescent="0.25">
      <c r="A282" s="167"/>
      <c r="B282" s="167"/>
      <c r="C282" s="167"/>
      <c r="D282" s="178"/>
      <c r="E282" s="167"/>
      <c r="F282" s="167"/>
    </row>
    <row r="283" spans="1:6" s="155" customFormat="1" ht="30" customHeight="1" x14ac:dyDescent="0.25">
      <c r="A283" s="167"/>
      <c r="B283" s="167"/>
      <c r="C283" s="167"/>
      <c r="D283" s="178"/>
      <c r="E283" s="167"/>
      <c r="F283" s="167"/>
    </row>
    <row r="284" spans="1:6" s="155" customFormat="1" ht="30" customHeight="1" x14ac:dyDescent="0.25">
      <c r="A284" s="167"/>
      <c r="B284" s="167"/>
      <c r="C284" s="167"/>
      <c r="D284" s="178"/>
      <c r="E284" s="167"/>
      <c r="F284" s="167"/>
    </row>
    <row r="285" spans="1:6" s="155" customFormat="1" ht="30" customHeight="1" x14ac:dyDescent="0.25">
      <c r="A285" s="167"/>
      <c r="B285" s="167"/>
      <c r="C285" s="167"/>
      <c r="D285" s="178"/>
      <c r="E285" s="167"/>
      <c r="F285" s="167"/>
    </row>
    <row r="286" spans="1:6" s="155" customFormat="1" ht="30" customHeight="1" x14ac:dyDescent="0.25">
      <c r="A286" s="167"/>
      <c r="B286" s="167"/>
      <c r="C286" s="167"/>
      <c r="D286" s="178"/>
      <c r="E286" s="167"/>
      <c r="F286" s="167"/>
    </row>
    <row r="287" spans="1:6" s="155" customFormat="1" ht="30" customHeight="1" x14ac:dyDescent="0.25">
      <c r="A287" s="167"/>
      <c r="B287" s="167"/>
      <c r="C287" s="167"/>
      <c r="D287" s="178"/>
      <c r="E287" s="167"/>
      <c r="F287" s="167"/>
    </row>
    <row r="288" spans="1:6" s="155" customFormat="1" ht="30" customHeight="1" x14ac:dyDescent="0.25">
      <c r="A288" s="167"/>
      <c r="B288" s="167"/>
      <c r="C288" s="167"/>
      <c r="D288" s="178"/>
      <c r="E288" s="167"/>
      <c r="F288" s="167"/>
    </row>
    <row r="289" spans="1:6" s="155" customFormat="1" ht="30" customHeight="1" x14ac:dyDescent="0.25">
      <c r="A289" s="167"/>
      <c r="B289" s="167"/>
      <c r="C289" s="167"/>
      <c r="D289" s="178"/>
      <c r="E289" s="167"/>
      <c r="F289" s="167"/>
    </row>
    <row r="290" spans="1:6" s="155" customFormat="1" ht="30" customHeight="1" x14ac:dyDescent="0.25">
      <c r="A290" s="167"/>
      <c r="B290" s="167"/>
      <c r="C290" s="167"/>
      <c r="D290" s="178"/>
      <c r="E290" s="167"/>
      <c r="F290" s="167"/>
    </row>
    <row r="291" spans="1:6" s="155" customFormat="1" ht="30" customHeight="1" x14ac:dyDescent="0.25">
      <c r="A291" s="167"/>
      <c r="B291" s="167"/>
      <c r="C291" s="167"/>
      <c r="D291" s="178"/>
      <c r="E291" s="167"/>
      <c r="F291" s="167"/>
    </row>
    <row r="292" spans="1:6" s="155" customFormat="1" ht="30" customHeight="1" x14ac:dyDescent="0.25">
      <c r="A292" s="167"/>
      <c r="B292" s="167"/>
      <c r="C292" s="167"/>
      <c r="D292" s="178"/>
      <c r="E292" s="167"/>
      <c r="F292" s="167"/>
    </row>
    <row r="293" spans="1:6" s="155" customFormat="1" ht="30" customHeight="1" x14ac:dyDescent="0.25">
      <c r="A293" s="167"/>
      <c r="B293" s="167"/>
      <c r="C293" s="167"/>
      <c r="D293" s="178"/>
      <c r="E293" s="167"/>
      <c r="F293" s="167"/>
    </row>
    <row r="294" spans="1:6" s="155" customFormat="1" ht="30" customHeight="1" x14ac:dyDescent="0.25">
      <c r="A294" s="167"/>
      <c r="B294" s="167"/>
      <c r="C294" s="167"/>
      <c r="D294" s="178"/>
      <c r="E294" s="167"/>
      <c r="F294" s="167"/>
    </row>
    <row r="295" spans="1:6" s="155" customFormat="1" ht="30" customHeight="1" x14ac:dyDescent="0.25">
      <c r="A295" s="167"/>
      <c r="B295" s="167"/>
      <c r="C295" s="167"/>
      <c r="D295" s="178"/>
      <c r="E295" s="167"/>
      <c r="F295" s="167"/>
    </row>
    <row r="296" spans="1:6" s="155" customFormat="1" ht="30" customHeight="1" x14ac:dyDescent="0.25">
      <c r="A296" s="167"/>
      <c r="B296" s="167"/>
      <c r="C296" s="167"/>
      <c r="D296" s="178"/>
      <c r="E296" s="167"/>
      <c r="F296" s="167"/>
    </row>
    <row r="297" spans="1:6" s="155" customFormat="1" ht="30" customHeight="1" x14ac:dyDescent="0.25">
      <c r="A297" s="167"/>
      <c r="B297" s="167"/>
      <c r="C297" s="167"/>
      <c r="D297" s="178"/>
      <c r="E297" s="167"/>
      <c r="F297" s="167"/>
    </row>
    <row r="298" spans="1:6" s="155" customFormat="1" ht="30" customHeight="1" x14ac:dyDescent="0.25">
      <c r="A298" s="167"/>
      <c r="B298" s="167"/>
      <c r="C298" s="167"/>
      <c r="D298" s="178"/>
      <c r="E298" s="167"/>
      <c r="F298" s="167"/>
    </row>
    <row r="299" spans="1:6" s="155" customFormat="1" ht="30" customHeight="1" x14ac:dyDescent="0.25">
      <c r="A299" s="167"/>
      <c r="B299" s="167"/>
      <c r="C299" s="167"/>
      <c r="D299" s="178"/>
      <c r="E299" s="167"/>
      <c r="F299" s="167"/>
    </row>
    <row r="300" spans="1:6" s="155" customFormat="1" ht="30" customHeight="1" x14ac:dyDescent="0.25">
      <c r="A300" s="167"/>
      <c r="B300" s="167"/>
      <c r="C300" s="167"/>
      <c r="D300" s="178"/>
      <c r="E300" s="167"/>
      <c r="F300" s="167"/>
    </row>
    <row r="301" spans="1:6" s="155" customFormat="1" ht="30" customHeight="1" x14ac:dyDescent="0.25">
      <c r="A301" s="167"/>
      <c r="B301" s="167"/>
      <c r="C301" s="167"/>
      <c r="D301" s="178"/>
      <c r="E301" s="167"/>
      <c r="F301" s="167"/>
    </row>
    <row r="302" spans="1:6" s="155" customFormat="1" ht="30" customHeight="1" x14ac:dyDescent="0.25">
      <c r="A302" s="167"/>
      <c r="B302" s="167"/>
      <c r="C302" s="167"/>
      <c r="D302" s="178"/>
      <c r="E302" s="167"/>
      <c r="F302" s="167"/>
    </row>
    <row r="303" spans="1:6" s="155" customFormat="1" ht="30" customHeight="1" x14ac:dyDescent="0.25">
      <c r="A303" s="167"/>
      <c r="B303" s="167"/>
      <c r="C303" s="167"/>
      <c r="D303" s="178"/>
      <c r="E303" s="167"/>
      <c r="F303" s="167"/>
    </row>
    <row r="304" spans="1:6" s="155" customFormat="1" ht="30" customHeight="1" x14ac:dyDescent="0.25">
      <c r="A304" s="167"/>
      <c r="B304" s="167"/>
      <c r="C304" s="167"/>
      <c r="D304" s="178"/>
      <c r="E304" s="167"/>
      <c r="F304" s="167"/>
    </row>
    <row r="305" spans="1:6" s="155" customFormat="1" ht="30" customHeight="1" x14ac:dyDescent="0.25">
      <c r="A305" s="167"/>
      <c r="B305" s="167"/>
      <c r="C305" s="167"/>
      <c r="D305" s="178"/>
      <c r="E305" s="167"/>
      <c r="F305" s="167"/>
    </row>
    <row r="306" spans="1:6" s="155" customFormat="1" ht="30" customHeight="1" x14ac:dyDescent="0.25">
      <c r="A306" s="167"/>
      <c r="B306" s="167"/>
      <c r="C306" s="167"/>
      <c r="D306" s="178"/>
      <c r="E306" s="167"/>
      <c r="F306" s="167"/>
    </row>
    <row r="307" spans="1:6" s="155" customFormat="1" ht="30" customHeight="1" x14ac:dyDescent="0.25">
      <c r="A307" s="167"/>
      <c r="B307" s="167"/>
      <c r="C307" s="167"/>
      <c r="D307" s="178"/>
      <c r="E307" s="167"/>
      <c r="F307" s="167"/>
    </row>
    <row r="308" spans="1:6" s="155" customFormat="1" ht="30" customHeight="1" x14ac:dyDescent="0.25">
      <c r="A308" s="167"/>
      <c r="B308" s="167"/>
      <c r="C308" s="167"/>
      <c r="D308" s="178"/>
      <c r="E308" s="167"/>
      <c r="F308" s="167"/>
    </row>
    <row r="309" spans="1:6" s="155" customFormat="1" ht="30" customHeight="1" x14ac:dyDescent="0.25">
      <c r="A309" s="167"/>
      <c r="B309" s="167"/>
      <c r="C309" s="167"/>
      <c r="D309" s="178"/>
      <c r="E309" s="167"/>
      <c r="F309" s="167"/>
    </row>
    <row r="310" spans="1:6" s="155" customFormat="1" ht="30" customHeight="1" x14ac:dyDescent="0.25">
      <c r="A310" s="167"/>
      <c r="B310" s="167"/>
      <c r="C310" s="167"/>
      <c r="D310" s="178"/>
      <c r="E310" s="167"/>
      <c r="F310" s="167"/>
    </row>
    <row r="311" spans="1:6" s="155" customFormat="1" ht="30" customHeight="1" x14ac:dyDescent="0.25">
      <c r="A311" s="167"/>
      <c r="B311" s="167"/>
      <c r="C311" s="167"/>
      <c r="D311" s="178"/>
      <c r="E311" s="167"/>
      <c r="F311" s="167"/>
    </row>
    <row r="312" spans="1:6" s="155" customFormat="1" ht="30" customHeight="1" x14ac:dyDescent="0.25">
      <c r="A312" s="167"/>
      <c r="B312" s="167"/>
      <c r="C312" s="167"/>
      <c r="D312" s="178"/>
      <c r="E312" s="167"/>
      <c r="F312" s="167"/>
    </row>
    <row r="313" spans="1:6" s="155" customFormat="1" ht="30" customHeight="1" x14ac:dyDescent="0.25">
      <c r="A313" s="167"/>
      <c r="B313" s="167"/>
      <c r="C313" s="167"/>
      <c r="D313" s="178"/>
      <c r="E313" s="167"/>
      <c r="F313" s="167"/>
    </row>
    <row r="314" spans="1:6" s="155" customFormat="1" ht="30" customHeight="1" x14ac:dyDescent="0.25">
      <c r="A314" s="167"/>
      <c r="B314" s="167"/>
      <c r="C314" s="167"/>
      <c r="D314" s="178"/>
      <c r="E314" s="167"/>
      <c r="F314" s="167"/>
    </row>
    <row r="315" spans="1:6" s="155" customFormat="1" ht="30" customHeight="1" x14ac:dyDescent="0.25">
      <c r="A315" s="167"/>
      <c r="B315" s="167"/>
      <c r="C315" s="167"/>
      <c r="D315" s="178"/>
      <c r="E315" s="167"/>
      <c r="F315" s="167"/>
    </row>
    <row r="316" spans="1:6" s="155" customFormat="1" ht="30" customHeight="1" x14ac:dyDescent="0.25">
      <c r="A316" s="167"/>
      <c r="B316" s="167"/>
      <c r="C316" s="167"/>
      <c r="D316" s="178"/>
      <c r="E316" s="167"/>
      <c r="F316" s="167"/>
    </row>
    <row r="317" spans="1:6" s="155" customFormat="1" ht="30" customHeight="1" x14ac:dyDescent="0.25">
      <c r="A317" s="167"/>
      <c r="B317" s="167"/>
      <c r="C317" s="167"/>
      <c r="D317" s="178"/>
      <c r="E317" s="167"/>
      <c r="F317" s="167"/>
    </row>
    <row r="318" spans="1:6" s="155" customFormat="1" ht="30" customHeight="1" x14ac:dyDescent="0.25">
      <c r="A318" s="167"/>
      <c r="B318" s="167"/>
      <c r="C318" s="167"/>
      <c r="D318" s="178"/>
      <c r="E318" s="167"/>
      <c r="F318" s="167"/>
    </row>
    <row r="319" spans="1:6" s="155" customFormat="1" ht="30" customHeight="1" x14ac:dyDescent="0.25">
      <c r="A319" s="167"/>
      <c r="B319" s="167"/>
      <c r="C319" s="167"/>
      <c r="D319" s="178"/>
      <c r="E319" s="167"/>
      <c r="F319" s="167"/>
    </row>
    <row r="320" spans="1:6" s="155" customFormat="1" ht="30" customHeight="1" x14ac:dyDescent="0.25">
      <c r="A320" s="167"/>
      <c r="B320" s="167"/>
      <c r="C320" s="167"/>
      <c r="D320" s="178"/>
      <c r="E320" s="167"/>
      <c r="F320" s="167"/>
    </row>
    <row r="321" spans="1:6" s="155" customFormat="1" ht="30" customHeight="1" x14ac:dyDescent="0.25">
      <c r="A321" s="167"/>
      <c r="B321" s="167"/>
      <c r="C321" s="167"/>
      <c r="D321" s="178"/>
      <c r="E321" s="167"/>
      <c r="F321" s="167"/>
    </row>
    <row r="322" spans="1:6" s="155" customFormat="1" ht="30" customHeight="1" x14ac:dyDescent="0.25">
      <c r="A322" s="167"/>
      <c r="B322" s="167"/>
      <c r="C322" s="167"/>
      <c r="D322" s="178"/>
      <c r="E322" s="167"/>
      <c r="F322" s="167"/>
    </row>
    <row r="323" spans="1:6" s="155" customFormat="1" ht="30" customHeight="1" x14ac:dyDescent="0.25">
      <c r="A323" s="167"/>
      <c r="B323" s="167"/>
      <c r="C323" s="167"/>
      <c r="D323" s="178"/>
      <c r="E323" s="167"/>
      <c r="F323" s="167"/>
    </row>
    <row r="324" spans="1:6" s="155" customFormat="1" ht="30" customHeight="1" x14ac:dyDescent="0.25">
      <c r="A324" s="167"/>
      <c r="B324" s="167"/>
      <c r="C324" s="167"/>
      <c r="D324" s="178"/>
      <c r="E324" s="167"/>
      <c r="F324" s="167"/>
    </row>
    <row r="325" spans="1:6" s="155" customFormat="1" ht="30" customHeight="1" x14ac:dyDescent="0.25">
      <c r="A325" s="167"/>
      <c r="B325" s="167"/>
      <c r="C325" s="167"/>
      <c r="D325" s="178"/>
      <c r="E325" s="167"/>
      <c r="F325" s="167"/>
    </row>
    <row r="326" spans="1:6" s="155" customFormat="1" ht="30" customHeight="1" x14ac:dyDescent="0.25">
      <c r="A326" s="167"/>
      <c r="B326" s="167"/>
      <c r="C326" s="167"/>
      <c r="D326" s="178"/>
      <c r="E326" s="167"/>
      <c r="F326" s="167"/>
    </row>
    <row r="327" spans="1:6" s="155" customFormat="1" ht="30" customHeight="1" x14ac:dyDescent="0.25">
      <c r="A327" s="167"/>
      <c r="B327" s="167"/>
      <c r="C327" s="167"/>
      <c r="D327" s="178"/>
      <c r="E327" s="167"/>
      <c r="F327" s="167"/>
    </row>
    <row r="328" spans="1:6" s="155" customFormat="1" ht="30" customHeight="1" x14ac:dyDescent="0.25">
      <c r="A328" s="167"/>
      <c r="B328" s="167"/>
      <c r="C328" s="167"/>
      <c r="D328" s="178"/>
      <c r="E328" s="167"/>
      <c r="F328" s="167"/>
    </row>
    <row r="329" spans="1:6" s="155" customFormat="1" ht="30" customHeight="1" x14ac:dyDescent="0.25">
      <c r="A329" s="167"/>
      <c r="B329" s="167"/>
      <c r="C329" s="167"/>
      <c r="D329" s="178"/>
      <c r="E329" s="167"/>
      <c r="F329" s="167"/>
    </row>
    <row r="330" spans="1:6" s="155" customFormat="1" ht="30" customHeight="1" x14ac:dyDescent="0.25">
      <c r="A330" s="167"/>
      <c r="B330" s="167"/>
      <c r="C330" s="167"/>
      <c r="D330" s="178"/>
      <c r="E330" s="167"/>
      <c r="F330" s="167"/>
    </row>
    <row r="331" spans="1:6" s="155" customFormat="1" ht="30" customHeight="1" x14ac:dyDescent="0.25">
      <c r="A331" s="167"/>
      <c r="B331" s="167"/>
      <c r="C331" s="167"/>
      <c r="D331" s="178"/>
      <c r="E331" s="167"/>
      <c r="F331" s="167"/>
    </row>
    <row r="332" spans="1:6" s="155" customFormat="1" ht="30" customHeight="1" x14ac:dyDescent="0.25">
      <c r="A332" s="167"/>
      <c r="B332" s="167"/>
      <c r="C332" s="167"/>
      <c r="D332" s="178"/>
      <c r="E332" s="167"/>
      <c r="F332" s="167"/>
    </row>
    <row r="333" spans="1:6" s="155" customFormat="1" ht="30" customHeight="1" x14ac:dyDescent="0.25">
      <c r="A333" s="167"/>
      <c r="B333" s="167"/>
      <c r="C333" s="167"/>
      <c r="D333" s="178"/>
      <c r="E333" s="167"/>
      <c r="F333" s="167"/>
    </row>
    <row r="334" spans="1:6" s="155" customFormat="1" ht="30" customHeight="1" x14ac:dyDescent="0.25">
      <c r="A334" s="167"/>
      <c r="B334" s="167"/>
      <c r="C334" s="167"/>
      <c r="D334" s="178"/>
      <c r="E334" s="167"/>
      <c r="F334" s="167"/>
    </row>
    <row r="335" spans="1:6" s="155" customFormat="1" ht="30" customHeight="1" x14ac:dyDescent="0.25">
      <c r="A335" s="167"/>
      <c r="B335" s="167"/>
      <c r="C335" s="167"/>
      <c r="D335" s="178"/>
      <c r="E335" s="167"/>
      <c r="F335" s="167"/>
    </row>
    <row r="336" spans="1:6" s="155" customFormat="1" ht="30" customHeight="1" x14ac:dyDescent="0.25">
      <c r="A336" s="167"/>
      <c r="B336" s="167"/>
      <c r="C336" s="167"/>
      <c r="D336" s="178"/>
      <c r="E336" s="167"/>
      <c r="F336" s="167"/>
    </row>
    <row r="337" spans="1:6" s="155" customFormat="1" ht="30" customHeight="1" x14ac:dyDescent="0.25">
      <c r="A337" s="167"/>
      <c r="B337" s="167"/>
      <c r="C337" s="167"/>
      <c r="D337" s="178"/>
      <c r="E337" s="167"/>
      <c r="F337" s="167"/>
    </row>
    <row r="338" spans="1:6" s="155" customFormat="1" ht="30" customHeight="1" x14ac:dyDescent="0.25">
      <c r="A338" s="167"/>
      <c r="B338" s="167"/>
      <c r="C338" s="167"/>
      <c r="D338" s="178"/>
      <c r="E338" s="167"/>
      <c r="F338" s="167"/>
    </row>
    <row r="339" spans="1:6" s="155" customFormat="1" ht="30" customHeight="1" x14ac:dyDescent="0.25">
      <c r="A339" s="167"/>
      <c r="B339" s="167"/>
      <c r="C339" s="167"/>
      <c r="D339" s="178"/>
      <c r="E339" s="167"/>
      <c r="F339" s="167"/>
    </row>
    <row r="340" spans="1:6" s="155" customFormat="1" ht="30" customHeight="1" x14ac:dyDescent="0.25">
      <c r="A340" s="167"/>
      <c r="B340" s="167"/>
      <c r="C340" s="167"/>
      <c r="D340" s="178"/>
      <c r="E340" s="167"/>
      <c r="F340" s="167"/>
    </row>
    <row r="341" spans="1:6" s="155" customFormat="1" ht="30" customHeight="1" x14ac:dyDescent="0.25">
      <c r="A341" s="167"/>
      <c r="B341" s="167"/>
      <c r="C341" s="167"/>
      <c r="D341" s="178"/>
      <c r="E341" s="167"/>
      <c r="F341" s="167"/>
    </row>
    <row r="342" spans="1:6" s="155" customFormat="1" ht="30" customHeight="1" x14ac:dyDescent="0.25">
      <c r="A342" s="167"/>
      <c r="B342" s="167"/>
      <c r="C342" s="167"/>
      <c r="D342" s="178"/>
      <c r="E342" s="167"/>
      <c r="F342" s="167"/>
    </row>
    <row r="343" spans="1:6" s="155" customFormat="1" ht="30" customHeight="1" x14ac:dyDescent="0.25">
      <c r="A343" s="167"/>
      <c r="B343" s="167"/>
      <c r="C343" s="167"/>
      <c r="D343" s="178"/>
      <c r="E343" s="167"/>
      <c r="F343" s="167"/>
    </row>
    <row r="344" spans="1:6" s="155" customFormat="1" ht="30" customHeight="1" x14ac:dyDescent="0.25">
      <c r="A344" s="167"/>
      <c r="B344" s="167"/>
      <c r="C344" s="167"/>
      <c r="D344" s="178"/>
      <c r="E344" s="167"/>
      <c r="F344" s="167"/>
    </row>
    <row r="345" spans="1:6" s="155" customFormat="1" ht="30" customHeight="1" x14ac:dyDescent="0.25">
      <c r="A345" s="167"/>
      <c r="B345" s="167"/>
      <c r="C345" s="167"/>
      <c r="D345" s="178"/>
      <c r="E345" s="167"/>
      <c r="F345" s="167"/>
    </row>
    <row r="346" spans="1:6" s="155" customFormat="1" ht="30" customHeight="1" x14ac:dyDescent="0.25">
      <c r="A346" s="167"/>
      <c r="B346" s="167"/>
      <c r="C346" s="167"/>
      <c r="D346" s="178"/>
      <c r="E346" s="167"/>
      <c r="F346" s="167"/>
    </row>
    <row r="347" spans="1:6" s="155" customFormat="1" ht="30" customHeight="1" x14ac:dyDescent="0.25">
      <c r="A347" s="167"/>
      <c r="B347" s="167"/>
      <c r="C347" s="167"/>
      <c r="D347" s="178"/>
      <c r="E347" s="167"/>
      <c r="F347" s="167"/>
    </row>
    <row r="348" spans="1:6" s="155" customFormat="1" ht="30" customHeight="1" x14ac:dyDescent="0.25">
      <c r="A348" s="167"/>
      <c r="B348" s="167"/>
      <c r="C348" s="167"/>
      <c r="D348" s="178"/>
      <c r="E348" s="167"/>
      <c r="F348" s="167"/>
    </row>
    <row r="349" spans="1:6" s="155" customFormat="1" ht="30" customHeight="1" x14ac:dyDescent="0.25">
      <c r="A349" s="167"/>
      <c r="B349" s="167"/>
      <c r="C349" s="167"/>
      <c r="D349" s="178"/>
      <c r="E349" s="167"/>
      <c r="F349" s="167"/>
    </row>
    <row r="350" spans="1:6" s="155" customFormat="1" ht="30" customHeight="1" x14ac:dyDescent="0.25">
      <c r="A350" s="167"/>
      <c r="B350" s="167"/>
      <c r="C350" s="167"/>
      <c r="D350" s="178"/>
      <c r="E350" s="167"/>
      <c r="F350" s="167"/>
    </row>
    <row r="351" spans="1:6" s="155" customFormat="1" ht="30" customHeight="1" x14ac:dyDescent="0.25">
      <c r="A351" s="167"/>
      <c r="B351" s="167"/>
      <c r="C351" s="167"/>
      <c r="D351" s="178"/>
      <c r="E351" s="167"/>
      <c r="F351" s="167"/>
    </row>
    <row r="352" spans="1:6" s="155" customFormat="1" ht="30" customHeight="1" x14ac:dyDescent="0.25">
      <c r="A352" s="167"/>
      <c r="B352" s="167"/>
      <c r="C352" s="167"/>
      <c r="D352" s="178"/>
      <c r="E352" s="167"/>
      <c r="F352" s="167"/>
    </row>
    <row r="353" spans="1:6" s="155" customFormat="1" ht="30" customHeight="1" x14ac:dyDescent="0.25">
      <c r="A353" s="167"/>
      <c r="B353" s="167"/>
      <c r="C353" s="167"/>
      <c r="D353" s="178"/>
      <c r="E353" s="167"/>
      <c r="F353" s="167"/>
    </row>
    <row r="354" spans="1:6" s="155" customFormat="1" ht="30" customHeight="1" x14ac:dyDescent="0.25">
      <c r="A354" s="167"/>
      <c r="B354" s="167"/>
      <c r="C354" s="167"/>
      <c r="D354" s="178"/>
      <c r="E354" s="167"/>
      <c r="F354" s="167"/>
    </row>
    <row r="355" spans="1:6" s="155" customFormat="1" ht="30" customHeight="1" x14ac:dyDescent="0.25">
      <c r="A355" s="167"/>
      <c r="B355" s="167"/>
      <c r="C355" s="167"/>
      <c r="D355" s="178"/>
      <c r="E355" s="167"/>
      <c r="F355" s="167"/>
    </row>
    <row r="356" spans="1:6" s="155" customFormat="1" ht="30" customHeight="1" x14ac:dyDescent="0.25">
      <c r="A356" s="167"/>
      <c r="B356" s="167"/>
      <c r="C356" s="167"/>
      <c r="D356" s="178"/>
      <c r="E356" s="167"/>
      <c r="F356" s="167"/>
    </row>
    <row r="357" spans="1:6" s="155" customFormat="1" ht="30" customHeight="1" x14ac:dyDescent="0.25">
      <c r="A357" s="167"/>
      <c r="B357" s="167"/>
      <c r="C357" s="167"/>
      <c r="D357" s="178"/>
      <c r="E357" s="167"/>
      <c r="F357" s="167"/>
    </row>
    <row r="358" spans="1:6" s="155" customFormat="1" ht="30" customHeight="1" x14ac:dyDescent="0.25">
      <c r="A358" s="167"/>
      <c r="B358" s="167"/>
      <c r="C358" s="167"/>
      <c r="D358" s="178"/>
      <c r="E358" s="167"/>
      <c r="F358" s="167"/>
    </row>
    <row r="359" spans="1:6" s="155" customFormat="1" ht="30" customHeight="1" x14ac:dyDescent="0.25">
      <c r="A359" s="167"/>
      <c r="B359" s="167"/>
      <c r="C359" s="167"/>
      <c r="D359" s="178"/>
      <c r="E359" s="167"/>
      <c r="F359" s="167"/>
    </row>
    <row r="360" spans="1:6" s="155" customFormat="1" ht="30" customHeight="1" x14ac:dyDescent="0.25">
      <c r="A360" s="167"/>
      <c r="B360" s="167"/>
      <c r="C360" s="167"/>
      <c r="D360" s="178"/>
      <c r="E360" s="167"/>
      <c r="F360" s="167"/>
    </row>
    <row r="361" spans="1:6" s="155" customFormat="1" ht="30" customHeight="1" x14ac:dyDescent="0.25">
      <c r="A361" s="167"/>
      <c r="B361" s="167"/>
      <c r="C361" s="167"/>
      <c r="D361" s="178"/>
      <c r="E361" s="167"/>
      <c r="F361" s="167"/>
    </row>
    <row r="362" spans="1:6" s="155" customFormat="1" ht="30" customHeight="1" x14ac:dyDescent="0.25">
      <c r="A362" s="167"/>
      <c r="B362" s="167"/>
      <c r="C362" s="167"/>
      <c r="D362" s="178"/>
      <c r="E362" s="167"/>
      <c r="F362" s="167"/>
    </row>
    <row r="363" spans="1:6" s="155" customFormat="1" ht="30" customHeight="1" x14ac:dyDescent="0.25">
      <c r="A363" s="167"/>
      <c r="B363" s="167"/>
      <c r="C363" s="167"/>
      <c r="D363" s="178"/>
      <c r="E363" s="167"/>
      <c r="F363" s="167"/>
    </row>
    <row r="364" spans="1:6" s="155" customFormat="1" ht="30" customHeight="1" x14ac:dyDescent="0.25">
      <c r="A364" s="167"/>
      <c r="B364" s="167"/>
      <c r="C364" s="167"/>
      <c r="D364" s="178"/>
      <c r="E364" s="167"/>
      <c r="F364" s="167"/>
    </row>
    <row r="365" spans="1:6" s="155" customFormat="1" ht="30" customHeight="1" x14ac:dyDescent="0.25">
      <c r="A365" s="167"/>
      <c r="B365" s="167"/>
      <c r="C365" s="167"/>
      <c r="D365" s="178"/>
      <c r="E365" s="167"/>
      <c r="F365" s="167"/>
    </row>
    <row r="366" spans="1:6" s="155" customFormat="1" ht="30" customHeight="1" x14ac:dyDescent="0.25">
      <c r="A366" s="167"/>
      <c r="B366" s="167"/>
      <c r="C366" s="167"/>
      <c r="D366" s="178"/>
      <c r="E366" s="167"/>
      <c r="F366" s="167"/>
    </row>
    <row r="367" spans="1:6" s="155" customFormat="1" ht="30" customHeight="1" x14ac:dyDescent="0.25">
      <c r="A367" s="167"/>
      <c r="B367" s="167"/>
      <c r="C367" s="167"/>
      <c r="D367" s="178"/>
      <c r="E367" s="167"/>
      <c r="F367" s="167"/>
    </row>
    <row r="368" spans="1:6" s="155" customFormat="1" ht="30" customHeight="1" x14ac:dyDescent="0.25">
      <c r="A368" s="167"/>
      <c r="B368" s="167"/>
      <c r="C368" s="167"/>
      <c r="D368" s="178"/>
      <c r="E368" s="167"/>
      <c r="F368" s="167"/>
    </row>
    <row r="369" spans="1:6" s="155" customFormat="1" ht="30" customHeight="1" x14ac:dyDescent="0.25">
      <c r="A369" s="167"/>
      <c r="B369" s="167"/>
      <c r="C369" s="167"/>
      <c r="D369" s="178"/>
      <c r="E369" s="167"/>
      <c r="F369" s="167"/>
    </row>
    <row r="370" spans="1:6" s="155" customFormat="1" ht="30" customHeight="1" x14ac:dyDescent="0.25">
      <c r="A370" s="167"/>
      <c r="B370" s="167"/>
      <c r="C370" s="167"/>
      <c r="D370" s="178"/>
      <c r="E370" s="167"/>
      <c r="F370" s="167"/>
    </row>
    <row r="371" spans="1:6" s="155" customFormat="1" ht="30" customHeight="1" x14ac:dyDescent="0.25">
      <c r="A371" s="167"/>
      <c r="B371" s="167"/>
      <c r="C371" s="167"/>
      <c r="D371" s="178"/>
      <c r="E371" s="167"/>
      <c r="F371" s="167"/>
    </row>
    <row r="372" spans="1:6" s="155" customFormat="1" ht="30" customHeight="1" x14ac:dyDescent="0.25">
      <c r="A372" s="167"/>
      <c r="B372" s="167"/>
      <c r="C372" s="167"/>
      <c r="D372" s="178"/>
      <c r="E372" s="167"/>
      <c r="F372" s="167"/>
    </row>
    <row r="373" spans="1:6" s="155" customFormat="1" ht="30" customHeight="1" x14ac:dyDescent="0.25">
      <c r="A373" s="167"/>
      <c r="B373" s="167"/>
      <c r="C373" s="167"/>
      <c r="D373" s="178"/>
      <c r="E373" s="167"/>
      <c r="F373" s="167"/>
    </row>
    <row r="374" spans="1:6" s="155" customFormat="1" ht="30" customHeight="1" x14ac:dyDescent="0.25">
      <c r="A374" s="167"/>
      <c r="B374" s="167"/>
      <c r="C374" s="167"/>
      <c r="D374" s="178"/>
      <c r="E374" s="167"/>
      <c r="F374" s="167"/>
    </row>
    <row r="375" spans="1:6" s="155" customFormat="1" ht="30" customHeight="1" x14ac:dyDescent="0.25">
      <c r="A375" s="167"/>
      <c r="B375" s="167"/>
      <c r="C375" s="167"/>
      <c r="D375" s="178"/>
      <c r="E375" s="167"/>
      <c r="F375" s="167"/>
    </row>
    <row r="376" spans="1:6" s="155" customFormat="1" ht="30" customHeight="1" x14ac:dyDescent="0.25">
      <c r="A376" s="167"/>
      <c r="B376" s="167"/>
      <c r="C376" s="167"/>
      <c r="D376" s="178"/>
      <c r="E376" s="167"/>
      <c r="F376" s="167"/>
    </row>
    <row r="377" spans="1:6" s="155" customFormat="1" ht="30" customHeight="1" x14ac:dyDescent="0.25">
      <c r="A377" s="167"/>
      <c r="B377" s="167"/>
      <c r="C377" s="167"/>
      <c r="D377" s="178"/>
      <c r="E377" s="167"/>
      <c r="F377" s="167"/>
    </row>
    <row r="378" spans="1:6" s="155" customFormat="1" ht="30" customHeight="1" x14ac:dyDescent="0.25">
      <c r="A378" s="167"/>
      <c r="B378" s="167"/>
      <c r="C378" s="167"/>
      <c r="D378" s="178"/>
      <c r="E378" s="167"/>
      <c r="F378" s="167"/>
    </row>
    <row r="379" spans="1:6" s="155" customFormat="1" ht="30" customHeight="1" x14ac:dyDescent="0.25">
      <c r="A379" s="167"/>
      <c r="B379" s="167"/>
      <c r="C379" s="167"/>
      <c r="D379" s="178"/>
      <c r="E379" s="167"/>
      <c r="F379" s="167"/>
    </row>
    <row r="380" spans="1:6" s="155" customFormat="1" ht="30" customHeight="1" x14ac:dyDescent="0.25">
      <c r="A380" s="167"/>
      <c r="B380" s="167"/>
      <c r="C380" s="167"/>
      <c r="D380" s="178"/>
      <c r="E380" s="167"/>
      <c r="F380" s="167"/>
    </row>
    <row r="381" spans="1:6" s="155" customFormat="1" ht="30" customHeight="1" x14ac:dyDescent="0.25">
      <c r="A381" s="167"/>
      <c r="B381" s="167"/>
      <c r="C381" s="167"/>
      <c r="D381" s="178"/>
      <c r="E381" s="167"/>
      <c r="F381" s="167"/>
    </row>
    <row r="382" spans="1:6" s="155" customFormat="1" ht="30" customHeight="1" x14ac:dyDescent="0.25">
      <c r="A382" s="167"/>
      <c r="B382" s="167"/>
      <c r="C382" s="167"/>
      <c r="D382" s="178"/>
      <c r="E382" s="167"/>
      <c r="F382" s="167"/>
    </row>
    <row r="383" spans="1:6" s="155" customFormat="1" ht="30" customHeight="1" x14ac:dyDescent="0.25">
      <c r="A383" s="167"/>
      <c r="B383" s="167"/>
      <c r="C383" s="167"/>
      <c r="D383" s="178"/>
      <c r="E383" s="167"/>
      <c r="F383" s="167"/>
    </row>
    <row r="384" spans="1:6" s="155" customFormat="1" ht="30" customHeight="1" x14ac:dyDescent="0.25">
      <c r="A384" s="167"/>
      <c r="B384" s="167"/>
      <c r="C384" s="167"/>
      <c r="D384" s="178"/>
      <c r="E384" s="167"/>
      <c r="F384" s="167"/>
    </row>
    <row r="385" spans="1:6" s="155" customFormat="1" ht="30" customHeight="1" x14ac:dyDescent="0.25">
      <c r="A385" s="167"/>
      <c r="B385" s="167"/>
      <c r="C385" s="167"/>
      <c r="D385" s="178"/>
      <c r="E385" s="167"/>
      <c r="F385" s="167"/>
    </row>
    <row r="386" spans="1:6" s="155" customFormat="1" ht="30" customHeight="1" x14ac:dyDescent="0.25">
      <c r="A386" s="167"/>
      <c r="B386" s="167"/>
      <c r="C386" s="167"/>
      <c r="D386" s="178"/>
      <c r="E386" s="167"/>
      <c r="F386" s="167"/>
    </row>
    <row r="387" spans="1:6" s="155" customFormat="1" ht="30" customHeight="1" x14ac:dyDescent="0.25">
      <c r="A387" s="167"/>
      <c r="B387" s="167"/>
      <c r="C387" s="167"/>
      <c r="D387" s="178"/>
      <c r="E387" s="167"/>
      <c r="F387" s="167"/>
    </row>
    <row r="388" spans="1:6" s="155" customFormat="1" ht="30" customHeight="1" x14ac:dyDescent="0.25">
      <c r="A388" s="167"/>
      <c r="B388" s="167"/>
      <c r="C388" s="167"/>
      <c r="D388" s="178"/>
      <c r="E388" s="167"/>
      <c r="F388" s="167"/>
    </row>
    <row r="389" spans="1:6" s="155" customFormat="1" ht="30" customHeight="1" x14ac:dyDescent="0.25">
      <c r="A389" s="167"/>
      <c r="B389" s="167"/>
      <c r="C389" s="167"/>
      <c r="D389" s="178"/>
      <c r="E389" s="167"/>
      <c r="F389" s="167"/>
    </row>
    <row r="390" spans="1:6" s="155" customFormat="1" ht="30" customHeight="1" x14ac:dyDescent="0.25">
      <c r="A390" s="167"/>
      <c r="B390" s="167"/>
      <c r="C390" s="167"/>
      <c r="D390" s="178"/>
      <c r="E390" s="167"/>
      <c r="F390" s="167"/>
    </row>
    <row r="391" spans="1:6" s="155" customFormat="1" ht="30" customHeight="1" x14ac:dyDescent="0.25">
      <c r="A391" s="167"/>
      <c r="B391" s="167"/>
      <c r="C391" s="167"/>
      <c r="D391" s="178"/>
      <c r="E391" s="167"/>
      <c r="F391" s="167"/>
    </row>
    <row r="392" spans="1:6" s="155" customFormat="1" ht="30" customHeight="1" x14ac:dyDescent="0.25">
      <c r="A392" s="167"/>
      <c r="B392" s="167"/>
      <c r="C392" s="167"/>
      <c r="D392" s="178"/>
      <c r="E392" s="167"/>
      <c r="F392" s="167"/>
    </row>
    <row r="393" spans="1:6" s="155" customFormat="1" ht="30" customHeight="1" x14ac:dyDescent="0.25">
      <c r="A393" s="167"/>
      <c r="B393" s="167"/>
      <c r="C393" s="167"/>
      <c r="D393" s="178"/>
      <c r="E393" s="167"/>
      <c r="F393" s="167"/>
    </row>
    <row r="394" spans="1:6" s="155" customFormat="1" ht="30" customHeight="1" x14ac:dyDescent="0.25">
      <c r="A394" s="167"/>
      <c r="B394" s="167"/>
      <c r="C394" s="167"/>
      <c r="D394" s="178"/>
      <c r="E394" s="167"/>
      <c r="F394" s="167"/>
    </row>
    <row r="395" spans="1:6" s="155" customFormat="1" ht="30" customHeight="1" x14ac:dyDescent="0.25">
      <c r="A395" s="167"/>
      <c r="B395" s="167"/>
      <c r="C395" s="167"/>
      <c r="D395" s="178"/>
      <c r="E395" s="167"/>
      <c r="F395" s="167"/>
    </row>
    <row r="396" spans="1:6" s="155" customFormat="1" ht="30" customHeight="1" x14ac:dyDescent="0.25">
      <c r="A396" s="167"/>
      <c r="B396" s="167"/>
      <c r="C396" s="167"/>
      <c r="D396" s="178"/>
      <c r="E396" s="167"/>
      <c r="F396" s="167"/>
    </row>
    <row r="397" spans="1:6" s="155" customFormat="1" ht="30" customHeight="1" x14ac:dyDescent="0.25">
      <c r="A397" s="167"/>
      <c r="B397" s="167"/>
      <c r="C397" s="167"/>
      <c r="D397" s="178"/>
      <c r="E397" s="167"/>
      <c r="F397" s="167"/>
    </row>
    <row r="398" spans="1:6" s="155" customFormat="1" ht="30" customHeight="1" x14ac:dyDescent="0.25">
      <c r="A398" s="167"/>
      <c r="B398" s="167"/>
      <c r="C398" s="167"/>
      <c r="D398" s="178"/>
      <c r="E398" s="167"/>
      <c r="F398" s="167"/>
    </row>
    <row r="399" spans="1:6" s="155" customFormat="1" ht="30" customHeight="1" x14ac:dyDescent="0.25">
      <c r="A399" s="167"/>
      <c r="B399" s="167"/>
      <c r="C399" s="167"/>
      <c r="D399" s="178"/>
      <c r="E399" s="167"/>
      <c r="F399" s="167"/>
    </row>
    <row r="400" spans="1:6" s="155" customFormat="1" ht="30" customHeight="1" x14ac:dyDescent="0.25">
      <c r="A400" s="167"/>
      <c r="B400" s="167"/>
      <c r="C400" s="167"/>
      <c r="D400" s="178"/>
      <c r="E400" s="167"/>
      <c r="F400" s="167"/>
    </row>
    <row r="401" spans="1:6" s="155" customFormat="1" ht="30" customHeight="1" x14ac:dyDescent="0.25">
      <c r="A401" s="167"/>
      <c r="B401" s="167"/>
      <c r="C401" s="167"/>
      <c r="D401" s="178"/>
      <c r="E401" s="167"/>
      <c r="F401" s="167"/>
    </row>
    <row r="402" spans="1:6" s="155" customFormat="1" ht="30" customHeight="1" x14ac:dyDescent="0.25">
      <c r="A402" s="167"/>
      <c r="B402" s="167"/>
      <c r="C402" s="167"/>
      <c r="D402" s="178"/>
      <c r="E402" s="167"/>
      <c r="F402" s="167"/>
    </row>
    <row r="403" spans="1:6" s="155" customFormat="1" ht="30" customHeight="1" x14ac:dyDescent="0.25">
      <c r="A403" s="167"/>
      <c r="B403" s="167"/>
      <c r="C403" s="167"/>
      <c r="D403" s="178"/>
      <c r="E403" s="167"/>
      <c r="F403" s="167"/>
    </row>
    <row r="404" spans="1:6" s="155" customFormat="1" ht="30" customHeight="1" x14ac:dyDescent="0.25">
      <c r="A404" s="167"/>
      <c r="B404" s="167"/>
      <c r="C404" s="167"/>
      <c r="D404" s="178"/>
      <c r="E404" s="167"/>
      <c r="F404" s="167"/>
    </row>
    <row r="405" spans="1:6" s="155" customFormat="1" ht="30" customHeight="1" x14ac:dyDescent="0.25">
      <c r="A405" s="167"/>
      <c r="B405" s="167"/>
      <c r="C405" s="167"/>
      <c r="D405" s="178"/>
      <c r="E405" s="167"/>
      <c r="F405" s="167"/>
    </row>
    <row r="406" spans="1:6" s="155" customFormat="1" ht="30" customHeight="1" x14ac:dyDescent="0.25">
      <c r="A406" s="167"/>
      <c r="B406" s="167"/>
      <c r="C406" s="167"/>
      <c r="D406" s="178"/>
      <c r="E406" s="167"/>
      <c r="F406" s="167"/>
    </row>
    <row r="407" spans="1:6" s="155" customFormat="1" ht="30" customHeight="1" x14ac:dyDescent="0.25">
      <c r="A407" s="167"/>
      <c r="B407" s="167"/>
      <c r="C407" s="167"/>
      <c r="D407" s="178"/>
      <c r="E407" s="167"/>
      <c r="F407" s="167"/>
    </row>
    <row r="408" spans="1:6" s="155" customFormat="1" ht="30" customHeight="1" x14ac:dyDescent="0.25">
      <c r="A408" s="167"/>
      <c r="B408" s="167"/>
      <c r="C408" s="167"/>
      <c r="D408" s="178"/>
      <c r="E408" s="167"/>
      <c r="F408" s="167"/>
    </row>
    <row r="409" spans="1:6" s="155" customFormat="1" ht="30" customHeight="1" x14ac:dyDescent="0.25">
      <c r="A409" s="167"/>
      <c r="B409" s="167"/>
      <c r="C409" s="167"/>
      <c r="D409" s="178"/>
      <c r="E409" s="167"/>
      <c r="F409" s="167"/>
    </row>
    <row r="410" spans="1:6" s="155" customFormat="1" ht="30" customHeight="1" x14ac:dyDescent="0.25">
      <c r="A410" s="167"/>
      <c r="B410" s="167"/>
      <c r="C410" s="167"/>
      <c r="D410" s="178"/>
      <c r="E410" s="167"/>
      <c r="F410" s="167"/>
    </row>
    <row r="411" spans="1:6" s="155" customFormat="1" ht="30" customHeight="1" x14ac:dyDescent="0.25">
      <c r="A411" s="167"/>
      <c r="B411" s="167"/>
      <c r="C411" s="167"/>
      <c r="D411" s="178"/>
      <c r="E411" s="167"/>
      <c r="F411" s="167"/>
    </row>
    <row r="412" spans="1:6" s="155" customFormat="1" ht="30" customHeight="1" x14ac:dyDescent="0.25">
      <c r="A412" s="167"/>
      <c r="B412" s="167"/>
      <c r="C412" s="167"/>
      <c r="D412" s="178"/>
      <c r="E412" s="167"/>
      <c r="F412" s="167"/>
    </row>
    <row r="413" spans="1:6" s="155" customFormat="1" ht="30" customHeight="1" x14ac:dyDescent="0.25">
      <c r="A413" s="167"/>
      <c r="B413" s="167"/>
      <c r="C413" s="167"/>
      <c r="D413" s="178"/>
      <c r="E413" s="167"/>
      <c r="F413" s="167"/>
    </row>
    <row r="414" spans="1:6" s="155" customFormat="1" ht="30" customHeight="1" x14ac:dyDescent="0.25">
      <c r="A414" s="167"/>
      <c r="B414" s="167"/>
      <c r="C414" s="167"/>
      <c r="D414" s="178"/>
      <c r="E414" s="167"/>
      <c r="F414" s="167"/>
    </row>
    <row r="415" spans="1:6" s="155" customFormat="1" ht="30" customHeight="1" x14ac:dyDescent="0.25">
      <c r="A415" s="167"/>
      <c r="B415" s="167"/>
      <c r="C415" s="167"/>
      <c r="D415" s="178"/>
      <c r="E415" s="167"/>
      <c r="F415" s="167"/>
    </row>
    <row r="416" spans="1:6" s="155" customFormat="1" ht="30" customHeight="1" x14ac:dyDescent="0.25">
      <c r="A416" s="167"/>
      <c r="B416" s="167"/>
      <c r="C416" s="167"/>
      <c r="D416" s="178"/>
      <c r="E416" s="167"/>
      <c r="F416" s="167"/>
    </row>
    <row r="417" spans="1:6" s="155" customFormat="1" ht="30" customHeight="1" x14ac:dyDescent="0.25">
      <c r="A417" s="167"/>
      <c r="B417" s="167"/>
      <c r="C417" s="167"/>
      <c r="D417" s="178"/>
      <c r="E417" s="167"/>
      <c r="F417" s="167"/>
    </row>
    <row r="418" spans="1:6" s="155" customFormat="1" ht="30" customHeight="1" x14ac:dyDescent="0.25">
      <c r="A418" s="167"/>
      <c r="B418" s="167"/>
      <c r="C418" s="167"/>
      <c r="D418" s="178"/>
      <c r="E418" s="167"/>
      <c r="F418" s="167"/>
    </row>
    <row r="419" spans="1:6" s="155" customFormat="1" ht="30" customHeight="1" x14ac:dyDescent="0.25">
      <c r="A419" s="167"/>
      <c r="B419" s="167"/>
      <c r="C419" s="167"/>
      <c r="D419" s="178"/>
      <c r="E419" s="167"/>
      <c r="F419" s="167"/>
    </row>
    <row r="420" spans="1:6" s="155" customFormat="1" ht="30" customHeight="1" x14ac:dyDescent="0.25">
      <c r="A420" s="167"/>
      <c r="B420" s="167"/>
      <c r="C420" s="167"/>
      <c r="D420" s="178"/>
      <c r="E420" s="167"/>
      <c r="F420" s="167"/>
    </row>
    <row r="421" spans="1:6" s="155" customFormat="1" ht="30" customHeight="1" x14ac:dyDescent="0.25">
      <c r="A421" s="167"/>
      <c r="B421" s="167"/>
      <c r="C421" s="167"/>
      <c r="D421" s="178"/>
      <c r="E421" s="167"/>
      <c r="F421" s="167"/>
    </row>
    <row r="422" spans="1:6" s="155" customFormat="1" ht="30" customHeight="1" x14ac:dyDescent="0.25">
      <c r="A422" s="167"/>
      <c r="B422" s="167"/>
      <c r="C422" s="167"/>
      <c r="D422" s="178"/>
      <c r="E422" s="167"/>
      <c r="F422" s="167"/>
    </row>
    <row r="423" spans="1:6" s="155" customFormat="1" ht="30" customHeight="1" x14ac:dyDescent="0.25">
      <c r="A423" s="167"/>
      <c r="B423" s="167"/>
      <c r="C423" s="167"/>
      <c r="D423" s="178"/>
      <c r="E423" s="167"/>
      <c r="F423" s="167"/>
    </row>
    <row r="424" spans="1:6" s="155" customFormat="1" ht="30" customHeight="1" x14ac:dyDescent="0.25">
      <c r="A424" s="167"/>
      <c r="B424" s="167"/>
      <c r="C424" s="167"/>
      <c r="D424" s="178"/>
      <c r="E424" s="167"/>
      <c r="F424" s="167"/>
    </row>
    <row r="425" spans="1:6" s="155" customFormat="1" ht="30" customHeight="1" x14ac:dyDescent="0.25">
      <c r="A425" s="167"/>
      <c r="B425" s="167"/>
      <c r="C425" s="167"/>
      <c r="D425" s="178"/>
      <c r="E425" s="167"/>
      <c r="F425" s="167"/>
    </row>
    <row r="426" spans="1:6" s="155" customFormat="1" ht="30" customHeight="1" x14ac:dyDescent="0.25">
      <c r="A426" s="167"/>
      <c r="B426" s="167"/>
      <c r="C426" s="167"/>
      <c r="D426" s="178"/>
      <c r="E426" s="167"/>
      <c r="F426" s="167"/>
    </row>
    <row r="427" spans="1:6" s="155" customFormat="1" ht="30" customHeight="1" x14ac:dyDescent="0.25">
      <c r="A427" s="167"/>
      <c r="B427" s="167"/>
      <c r="C427" s="167"/>
      <c r="D427" s="178"/>
      <c r="E427" s="167"/>
      <c r="F427" s="167"/>
    </row>
    <row r="428" spans="1:6" s="155" customFormat="1" ht="30" customHeight="1" x14ac:dyDescent="0.25">
      <c r="A428" s="167"/>
      <c r="B428" s="167"/>
      <c r="C428" s="167"/>
      <c r="D428" s="178"/>
      <c r="E428" s="167"/>
      <c r="F428" s="167"/>
    </row>
    <row r="429" spans="1:6" s="155" customFormat="1" ht="30" customHeight="1" x14ac:dyDescent="0.25">
      <c r="A429" s="167"/>
      <c r="B429" s="167"/>
      <c r="C429" s="167"/>
      <c r="D429" s="178"/>
      <c r="E429" s="167"/>
      <c r="F429" s="167"/>
    </row>
    <row r="430" spans="1:6" s="155" customFormat="1" ht="30" customHeight="1" x14ac:dyDescent="0.25">
      <c r="A430" s="167"/>
      <c r="B430" s="167"/>
      <c r="C430" s="167"/>
      <c r="D430" s="178"/>
      <c r="E430" s="167"/>
      <c r="F430" s="167"/>
    </row>
    <row r="431" spans="1:6" s="155" customFormat="1" ht="30" customHeight="1" x14ac:dyDescent="0.25">
      <c r="A431" s="167"/>
      <c r="B431" s="167"/>
      <c r="C431" s="167"/>
      <c r="D431" s="178"/>
      <c r="E431" s="167"/>
      <c r="F431" s="167"/>
    </row>
    <row r="432" spans="1:6" s="155" customFormat="1" ht="30" customHeight="1" x14ac:dyDescent="0.25">
      <c r="A432" s="167"/>
      <c r="B432" s="167"/>
      <c r="C432" s="167"/>
      <c r="D432" s="178"/>
      <c r="E432" s="167"/>
      <c r="F432" s="167"/>
    </row>
    <row r="433" spans="1:6" s="155" customFormat="1" ht="30" customHeight="1" x14ac:dyDescent="0.25">
      <c r="A433" s="167"/>
      <c r="B433" s="167"/>
      <c r="C433" s="167"/>
      <c r="D433" s="178"/>
      <c r="E433" s="167"/>
      <c r="F433" s="167"/>
    </row>
    <row r="434" spans="1:6" s="155" customFormat="1" ht="30" customHeight="1" x14ac:dyDescent="0.25">
      <c r="A434" s="167"/>
      <c r="B434" s="167"/>
      <c r="C434" s="167"/>
      <c r="D434" s="178"/>
      <c r="E434" s="167"/>
      <c r="F434" s="167"/>
    </row>
    <row r="435" spans="1:6" s="155" customFormat="1" ht="30" customHeight="1" x14ac:dyDescent="0.25">
      <c r="A435" s="167"/>
      <c r="B435" s="167"/>
      <c r="C435" s="167"/>
      <c r="D435" s="178"/>
      <c r="E435" s="167"/>
      <c r="F435" s="167"/>
    </row>
    <row r="436" spans="1:6" s="155" customFormat="1" ht="30" customHeight="1" x14ac:dyDescent="0.25">
      <c r="A436" s="167"/>
      <c r="B436" s="167"/>
      <c r="C436" s="167"/>
      <c r="D436" s="178"/>
      <c r="E436" s="167"/>
      <c r="F436" s="167"/>
    </row>
    <row r="437" spans="1:6" s="155" customFormat="1" ht="30" customHeight="1" x14ac:dyDescent="0.25">
      <c r="A437" s="167"/>
      <c r="B437" s="167"/>
      <c r="C437" s="167"/>
      <c r="D437" s="178"/>
      <c r="E437" s="167"/>
      <c r="F437" s="167"/>
    </row>
    <row r="438" spans="1:6" s="155" customFormat="1" ht="30" customHeight="1" x14ac:dyDescent="0.25">
      <c r="A438" s="167"/>
      <c r="B438" s="167"/>
      <c r="C438" s="167"/>
      <c r="D438" s="178"/>
      <c r="E438" s="167"/>
      <c r="F438" s="167"/>
    </row>
    <row r="439" spans="1:6" s="155" customFormat="1" ht="30" customHeight="1" x14ac:dyDescent="0.25">
      <c r="A439" s="167"/>
      <c r="B439" s="167"/>
      <c r="C439" s="167"/>
      <c r="D439" s="178"/>
      <c r="E439" s="167"/>
      <c r="F439" s="167"/>
    </row>
    <row r="440" spans="1:6" s="155" customFormat="1" ht="30" customHeight="1" x14ac:dyDescent="0.25">
      <c r="A440" s="167"/>
      <c r="B440" s="167"/>
      <c r="C440" s="167"/>
      <c r="D440" s="178"/>
      <c r="E440" s="167"/>
      <c r="F440" s="167"/>
    </row>
    <row r="441" spans="1:6" s="155" customFormat="1" ht="30" customHeight="1" x14ac:dyDescent="0.25">
      <c r="A441" s="167"/>
      <c r="B441" s="167"/>
      <c r="C441" s="167"/>
      <c r="D441" s="178"/>
      <c r="E441" s="167"/>
      <c r="F441" s="167"/>
    </row>
    <row r="442" spans="1:6" s="155" customFormat="1" ht="30" customHeight="1" x14ac:dyDescent="0.25">
      <c r="A442" s="167"/>
      <c r="B442" s="167"/>
      <c r="C442" s="167"/>
      <c r="D442" s="178"/>
      <c r="E442" s="167"/>
      <c r="F442" s="167"/>
    </row>
    <row r="443" spans="1:6" s="155" customFormat="1" ht="30" customHeight="1" x14ac:dyDescent="0.25">
      <c r="A443" s="167"/>
      <c r="B443" s="167"/>
      <c r="C443" s="167"/>
      <c r="D443" s="178"/>
      <c r="E443" s="167"/>
      <c r="F443" s="167"/>
    </row>
    <row r="444" spans="1:6" s="155" customFormat="1" ht="30" customHeight="1" x14ac:dyDescent="0.25">
      <c r="A444" s="167"/>
      <c r="B444" s="167"/>
      <c r="C444" s="167"/>
      <c r="D444" s="178"/>
      <c r="E444" s="167"/>
      <c r="F444" s="167"/>
    </row>
    <row r="445" spans="1:6" s="155" customFormat="1" ht="30" customHeight="1" x14ac:dyDescent="0.25">
      <c r="A445" s="167"/>
      <c r="B445" s="167"/>
      <c r="C445" s="167"/>
      <c r="D445" s="178"/>
      <c r="E445" s="167"/>
      <c r="F445" s="167"/>
    </row>
    <row r="446" spans="1:6" s="155" customFormat="1" ht="30" customHeight="1" x14ac:dyDescent="0.25">
      <c r="A446" s="167"/>
      <c r="B446" s="167"/>
      <c r="C446" s="167"/>
      <c r="D446" s="178"/>
      <c r="E446" s="167"/>
      <c r="F446" s="167"/>
    </row>
    <row r="447" spans="1:6" s="155" customFormat="1" ht="30" customHeight="1" x14ac:dyDescent="0.25">
      <c r="A447" s="167"/>
      <c r="B447" s="167"/>
      <c r="C447" s="167"/>
      <c r="D447" s="178"/>
      <c r="E447" s="167"/>
      <c r="F447" s="167"/>
    </row>
    <row r="448" spans="1:6" s="155" customFormat="1" ht="30" customHeight="1" x14ac:dyDescent="0.25">
      <c r="A448" s="167"/>
      <c r="B448" s="167"/>
      <c r="C448" s="167"/>
      <c r="D448" s="178"/>
      <c r="E448" s="167"/>
      <c r="F448" s="167"/>
    </row>
    <row r="449" spans="1:6" s="155" customFormat="1" ht="30" customHeight="1" x14ac:dyDescent="0.25">
      <c r="A449" s="167"/>
      <c r="B449" s="167"/>
      <c r="C449" s="167"/>
      <c r="D449" s="178"/>
      <c r="E449" s="167"/>
      <c r="F449" s="167"/>
    </row>
    <row r="450" spans="1:6" s="155" customFormat="1" ht="30" customHeight="1" x14ac:dyDescent="0.25">
      <c r="A450" s="167"/>
      <c r="B450" s="167"/>
      <c r="C450" s="167"/>
      <c r="D450" s="178"/>
      <c r="E450" s="167"/>
      <c r="F450" s="167"/>
    </row>
    <row r="451" spans="1:6" s="155" customFormat="1" ht="30" customHeight="1" x14ac:dyDescent="0.25">
      <c r="A451" s="167"/>
      <c r="B451" s="167"/>
      <c r="C451" s="167"/>
      <c r="D451" s="178"/>
      <c r="E451" s="167"/>
      <c r="F451" s="167"/>
    </row>
    <row r="452" spans="1:6" s="155" customFormat="1" ht="30" customHeight="1" x14ac:dyDescent="0.25">
      <c r="A452" s="167"/>
      <c r="B452" s="167"/>
      <c r="C452" s="167"/>
      <c r="D452" s="178"/>
      <c r="E452" s="167"/>
      <c r="F452" s="167"/>
    </row>
    <row r="453" spans="1:6" s="155" customFormat="1" ht="30" customHeight="1" x14ac:dyDescent="0.25">
      <c r="A453" s="167"/>
      <c r="B453" s="167"/>
      <c r="C453" s="167"/>
      <c r="D453" s="178"/>
      <c r="E453" s="167"/>
      <c r="F453" s="167"/>
    </row>
    <row r="454" spans="1:6" s="155" customFormat="1" ht="30" customHeight="1" x14ac:dyDescent="0.25">
      <c r="A454" s="167"/>
      <c r="B454" s="167"/>
      <c r="C454" s="167"/>
      <c r="D454" s="178"/>
      <c r="E454" s="167"/>
      <c r="F454" s="167"/>
    </row>
    <row r="455" spans="1:6" s="155" customFormat="1" ht="30" customHeight="1" x14ac:dyDescent="0.25">
      <c r="A455" s="167"/>
      <c r="B455" s="167"/>
      <c r="C455" s="167"/>
      <c r="D455" s="178"/>
      <c r="E455" s="167"/>
      <c r="F455" s="167"/>
    </row>
    <row r="456" spans="1:6" s="155" customFormat="1" ht="30" customHeight="1" x14ac:dyDescent="0.25">
      <c r="A456" s="167"/>
      <c r="B456" s="167"/>
      <c r="C456" s="167"/>
      <c r="D456" s="178"/>
      <c r="E456" s="167"/>
      <c r="F456" s="167"/>
    </row>
    <row r="457" spans="1:6" s="155" customFormat="1" ht="30" customHeight="1" x14ac:dyDescent="0.25">
      <c r="A457" s="167"/>
      <c r="B457" s="167"/>
      <c r="C457" s="167"/>
      <c r="D457" s="178"/>
      <c r="E457" s="167"/>
      <c r="F457" s="167"/>
    </row>
    <row r="458" spans="1:6" s="155" customFormat="1" ht="30" customHeight="1" x14ac:dyDescent="0.25">
      <c r="A458" s="167"/>
      <c r="B458" s="167"/>
      <c r="C458" s="167"/>
      <c r="D458" s="178"/>
      <c r="E458" s="167"/>
      <c r="F458" s="167"/>
    </row>
    <row r="459" spans="1:6" s="155" customFormat="1" ht="30" customHeight="1" x14ac:dyDescent="0.25">
      <c r="A459" s="167"/>
      <c r="B459" s="167"/>
      <c r="C459" s="167"/>
      <c r="D459" s="178"/>
      <c r="E459" s="167"/>
      <c r="F459" s="167"/>
    </row>
    <row r="460" spans="1:6" s="155" customFormat="1" ht="30" customHeight="1" x14ac:dyDescent="0.25">
      <c r="A460" s="167"/>
      <c r="B460" s="167"/>
      <c r="C460" s="167"/>
      <c r="D460" s="178"/>
      <c r="E460" s="167"/>
      <c r="F460" s="167"/>
    </row>
    <row r="461" spans="1:6" s="155" customFormat="1" ht="30" customHeight="1" x14ac:dyDescent="0.25">
      <c r="A461" s="167"/>
      <c r="B461" s="167"/>
      <c r="C461" s="167"/>
      <c r="D461" s="178"/>
      <c r="E461" s="167"/>
      <c r="F461" s="167"/>
    </row>
    <row r="462" spans="1:6" s="155" customFormat="1" ht="30" customHeight="1" x14ac:dyDescent="0.25">
      <c r="A462" s="167"/>
      <c r="B462" s="167"/>
      <c r="C462" s="167"/>
      <c r="D462" s="178"/>
      <c r="E462" s="167"/>
      <c r="F462" s="167"/>
    </row>
    <row r="463" spans="1:6" s="155" customFormat="1" ht="30" customHeight="1" x14ac:dyDescent="0.25">
      <c r="A463" s="167"/>
      <c r="B463" s="167"/>
      <c r="C463" s="167"/>
      <c r="D463" s="178"/>
      <c r="E463" s="167"/>
      <c r="F463" s="167"/>
    </row>
    <row r="464" spans="1:6" s="155" customFormat="1" ht="30" customHeight="1" x14ac:dyDescent="0.25">
      <c r="A464" s="167"/>
      <c r="B464" s="167"/>
      <c r="C464" s="167"/>
      <c r="D464" s="178"/>
      <c r="E464" s="167"/>
      <c r="F464" s="167"/>
    </row>
    <row r="465" spans="1:6" s="155" customFormat="1" ht="30" customHeight="1" x14ac:dyDescent="0.25">
      <c r="A465" s="167"/>
      <c r="B465" s="167"/>
      <c r="C465" s="167"/>
      <c r="D465" s="178"/>
      <c r="E465" s="167"/>
      <c r="F465" s="167"/>
    </row>
    <row r="466" spans="1:6" s="155" customFormat="1" ht="30" customHeight="1" x14ac:dyDescent="0.25">
      <c r="A466" s="167"/>
      <c r="B466" s="167"/>
      <c r="C466" s="167"/>
      <c r="D466" s="178"/>
      <c r="E466" s="167"/>
      <c r="F466" s="167"/>
    </row>
    <row r="467" spans="1:6" s="155" customFormat="1" ht="30" customHeight="1" x14ac:dyDescent="0.25">
      <c r="A467" s="167"/>
      <c r="B467" s="167"/>
      <c r="C467" s="167"/>
      <c r="D467" s="178"/>
      <c r="E467" s="167"/>
      <c r="F467" s="167"/>
    </row>
    <row r="468" spans="1:6" s="155" customFormat="1" ht="30" customHeight="1" x14ac:dyDescent="0.25">
      <c r="A468" s="167"/>
      <c r="B468" s="167"/>
      <c r="C468" s="167"/>
      <c r="D468" s="178"/>
      <c r="E468" s="167"/>
      <c r="F468" s="167"/>
    </row>
    <row r="469" spans="1:6" s="155" customFormat="1" ht="30" customHeight="1" x14ac:dyDescent="0.25">
      <c r="A469" s="167"/>
      <c r="B469" s="167"/>
      <c r="C469" s="167"/>
      <c r="D469" s="178"/>
      <c r="E469" s="167"/>
      <c r="F469" s="167"/>
    </row>
    <row r="470" spans="1:6" s="155" customFormat="1" ht="30" customHeight="1" x14ac:dyDescent="0.25">
      <c r="A470" s="167"/>
      <c r="B470" s="167"/>
      <c r="C470" s="167"/>
      <c r="D470" s="178"/>
      <c r="E470" s="167"/>
      <c r="F470" s="167"/>
    </row>
    <row r="471" spans="1:6" s="155" customFormat="1" ht="30" customHeight="1" x14ac:dyDescent="0.25">
      <c r="A471" s="167"/>
      <c r="B471" s="167"/>
      <c r="C471" s="167"/>
      <c r="D471" s="178"/>
      <c r="E471" s="167"/>
      <c r="F471" s="167"/>
    </row>
    <row r="472" spans="1:6" s="155" customFormat="1" ht="30" customHeight="1" x14ac:dyDescent="0.25">
      <c r="A472" s="167"/>
      <c r="B472" s="167"/>
      <c r="C472" s="167"/>
      <c r="D472" s="178"/>
      <c r="E472" s="167"/>
      <c r="F472" s="167"/>
    </row>
    <row r="473" spans="1:6" s="155" customFormat="1" ht="30" customHeight="1" x14ac:dyDescent="0.25">
      <c r="A473" s="167"/>
      <c r="B473" s="167"/>
      <c r="C473" s="167"/>
      <c r="D473" s="178"/>
      <c r="E473" s="167"/>
      <c r="F473" s="167"/>
    </row>
    <row r="474" spans="1:6" s="155" customFormat="1" ht="30" customHeight="1" x14ac:dyDescent="0.25">
      <c r="A474" s="167"/>
      <c r="B474" s="167"/>
      <c r="C474" s="167"/>
      <c r="D474" s="178"/>
      <c r="E474" s="167"/>
      <c r="F474" s="167"/>
    </row>
    <row r="475" spans="1:6" s="155" customFormat="1" ht="30" customHeight="1" x14ac:dyDescent="0.25">
      <c r="A475" s="167"/>
      <c r="B475" s="167"/>
      <c r="C475" s="167"/>
      <c r="D475" s="178"/>
      <c r="E475" s="167"/>
      <c r="F475" s="167"/>
    </row>
    <row r="476" spans="1:6" s="155" customFormat="1" ht="30" customHeight="1" x14ac:dyDescent="0.25">
      <c r="A476" s="167"/>
      <c r="B476" s="167"/>
      <c r="C476" s="167"/>
      <c r="D476" s="178"/>
      <c r="E476" s="167"/>
      <c r="F476" s="167"/>
    </row>
    <row r="477" spans="1:6" s="155" customFormat="1" ht="30" customHeight="1" x14ac:dyDescent="0.25">
      <c r="A477" s="167"/>
      <c r="B477" s="167"/>
      <c r="C477" s="167"/>
      <c r="D477" s="178"/>
      <c r="E477" s="167"/>
      <c r="F477" s="167"/>
    </row>
    <row r="478" spans="1:6" s="155" customFormat="1" ht="30" customHeight="1" x14ac:dyDescent="0.25">
      <c r="A478" s="167"/>
      <c r="B478" s="167"/>
      <c r="C478" s="167"/>
      <c r="D478" s="178"/>
      <c r="E478" s="167"/>
      <c r="F478" s="167"/>
    </row>
    <row r="479" spans="1:6" s="155" customFormat="1" ht="30" customHeight="1" x14ac:dyDescent="0.25">
      <c r="A479" s="167"/>
      <c r="B479" s="167"/>
      <c r="C479" s="167"/>
      <c r="D479" s="178"/>
      <c r="E479" s="167"/>
      <c r="F479" s="167"/>
    </row>
    <row r="480" spans="1:6" s="155" customFormat="1" ht="30" customHeight="1" x14ac:dyDescent="0.25">
      <c r="A480" s="167"/>
      <c r="B480" s="167"/>
      <c r="C480" s="167"/>
      <c r="D480" s="178"/>
      <c r="E480" s="167"/>
      <c r="F480" s="167"/>
    </row>
    <row r="481" spans="1:6" s="155" customFormat="1" ht="30" customHeight="1" x14ac:dyDescent="0.25">
      <c r="A481" s="167"/>
      <c r="B481" s="167"/>
      <c r="C481" s="167"/>
      <c r="D481" s="178"/>
      <c r="E481" s="167"/>
      <c r="F481" s="167"/>
    </row>
    <row r="482" spans="1:6" s="155" customFormat="1" ht="30" customHeight="1" x14ac:dyDescent="0.25">
      <c r="A482" s="167"/>
      <c r="B482" s="167"/>
      <c r="C482" s="167"/>
      <c r="D482" s="178"/>
      <c r="E482" s="167"/>
      <c r="F482" s="167"/>
    </row>
    <row r="483" spans="1:6" s="155" customFormat="1" ht="30" customHeight="1" x14ac:dyDescent="0.25">
      <c r="A483" s="167"/>
      <c r="B483" s="167"/>
      <c r="C483" s="167"/>
      <c r="D483" s="178"/>
      <c r="E483" s="167"/>
      <c r="F483" s="167"/>
    </row>
    <row r="484" spans="1:6" s="155" customFormat="1" ht="30" customHeight="1" x14ac:dyDescent="0.25">
      <c r="A484" s="167"/>
      <c r="B484" s="167"/>
      <c r="C484" s="167"/>
      <c r="D484" s="178"/>
      <c r="E484" s="167"/>
      <c r="F484" s="167"/>
    </row>
    <row r="485" spans="1:6" s="155" customFormat="1" ht="30" customHeight="1" x14ac:dyDescent="0.25">
      <c r="A485" s="167"/>
      <c r="B485" s="167"/>
      <c r="C485" s="167"/>
      <c r="D485" s="178"/>
      <c r="E485" s="167"/>
      <c r="F485" s="167"/>
    </row>
    <row r="486" spans="1:6" s="155" customFormat="1" ht="30" customHeight="1" x14ac:dyDescent="0.25">
      <c r="A486" s="167"/>
      <c r="B486" s="167"/>
      <c r="C486" s="167"/>
      <c r="D486" s="178"/>
      <c r="E486" s="167"/>
      <c r="F486" s="167"/>
    </row>
    <row r="487" spans="1:6" s="155" customFormat="1" ht="30" customHeight="1" x14ac:dyDescent="0.25">
      <c r="A487" s="167"/>
      <c r="B487" s="167"/>
      <c r="C487" s="167"/>
      <c r="D487" s="178"/>
      <c r="E487" s="167"/>
      <c r="F487" s="167"/>
    </row>
    <row r="488" spans="1:6" s="155" customFormat="1" ht="30" customHeight="1" x14ac:dyDescent="0.25">
      <c r="A488" s="167"/>
      <c r="B488" s="167"/>
      <c r="C488" s="167"/>
      <c r="D488" s="178"/>
      <c r="E488" s="167"/>
      <c r="F488" s="167"/>
    </row>
    <row r="489" spans="1:6" s="155" customFormat="1" ht="30" customHeight="1" x14ac:dyDescent="0.25">
      <c r="A489" s="167"/>
      <c r="B489" s="167"/>
      <c r="C489" s="167"/>
      <c r="D489" s="178"/>
      <c r="E489" s="167"/>
      <c r="F489" s="167"/>
    </row>
    <row r="490" spans="1:6" s="155" customFormat="1" ht="30" customHeight="1" x14ac:dyDescent="0.25">
      <c r="A490" s="167"/>
      <c r="B490" s="167"/>
      <c r="C490" s="167"/>
      <c r="D490" s="178"/>
      <c r="E490" s="167"/>
      <c r="F490" s="167"/>
    </row>
    <row r="491" spans="1:6" s="155" customFormat="1" ht="30" customHeight="1" x14ac:dyDescent="0.25">
      <c r="A491" s="167"/>
      <c r="B491" s="167"/>
      <c r="C491" s="167"/>
      <c r="D491" s="178"/>
      <c r="E491" s="167"/>
      <c r="F491" s="167"/>
    </row>
    <row r="492" spans="1:6" s="155" customFormat="1" ht="30" customHeight="1" x14ac:dyDescent="0.25">
      <c r="A492" s="167"/>
      <c r="B492" s="167"/>
      <c r="C492" s="167"/>
      <c r="D492" s="178"/>
      <c r="E492" s="167"/>
      <c r="F492" s="167"/>
    </row>
    <row r="493" spans="1:6" s="155" customFormat="1" ht="30" customHeight="1" x14ac:dyDescent="0.25">
      <c r="A493" s="167"/>
      <c r="B493" s="167"/>
      <c r="C493" s="167"/>
      <c r="D493" s="178"/>
      <c r="E493" s="167"/>
      <c r="F493" s="167"/>
    </row>
    <row r="494" spans="1:6" s="155" customFormat="1" ht="30" customHeight="1" x14ac:dyDescent="0.25">
      <c r="A494" s="167"/>
      <c r="B494" s="167"/>
      <c r="C494" s="167"/>
      <c r="D494" s="178"/>
      <c r="E494" s="167"/>
      <c r="F494" s="167"/>
    </row>
    <row r="495" spans="1:6" s="155" customFormat="1" ht="30" customHeight="1" x14ac:dyDescent="0.25">
      <c r="A495" s="167"/>
      <c r="B495" s="167"/>
      <c r="C495" s="167"/>
      <c r="D495" s="178"/>
      <c r="E495" s="167"/>
      <c r="F495" s="167"/>
    </row>
    <row r="496" spans="1:6" s="155" customFormat="1" ht="30" customHeight="1" x14ac:dyDescent="0.25">
      <c r="A496" s="167"/>
      <c r="B496" s="167"/>
      <c r="C496" s="167"/>
      <c r="D496" s="178"/>
      <c r="E496" s="167"/>
      <c r="F496" s="167"/>
    </row>
    <row r="497" spans="1:6" s="155" customFormat="1" ht="30" customHeight="1" x14ac:dyDescent="0.25">
      <c r="A497" s="167"/>
      <c r="B497" s="167"/>
      <c r="C497" s="167"/>
      <c r="D497" s="178"/>
      <c r="E497" s="167"/>
      <c r="F497" s="167"/>
    </row>
    <row r="498" spans="1:6" s="155" customFormat="1" ht="30" customHeight="1" x14ac:dyDescent="0.25">
      <c r="A498" s="167"/>
      <c r="B498" s="167"/>
      <c r="C498" s="167"/>
      <c r="D498" s="178"/>
      <c r="E498" s="167"/>
      <c r="F498" s="167"/>
    </row>
    <row r="499" spans="1:6" s="155" customFormat="1" ht="30" customHeight="1" x14ac:dyDescent="0.25">
      <c r="A499" s="167"/>
      <c r="B499" s="167"/>
      <c r="C499" s="167"/>
      <c r="D499" s="178"/>
      <c r="E499" s="167"/>
      <c r="F499" s="167"/>
    </row>
    <row r="500" spans="1:6" s="155" customFormat="1" ht="30" customHeight="1" x14ac:dyDescent="0.25">
      <c r="A500" s="167"/>
      <c r="B500" s="167"/>
      <c r="C500" s="167"/>
      <c r="D500" s="178"/>
      <c r="E500" s="167"/>
      <c r="F500" s="167"/>
    </row>
    <row r="501" spans="1:6" s="155" customFormat="1" ht="30" customHeight="1" x14ac:dyDescent="0.25">
      <c r="A501" s="167"/>
      <c r="B501" s="167"/>
      <c r="C501" s="167"/>
      <c r="D501" s="178"/>
      <c r="E501" s="167"/>
      <c r="F501" s="167"/>
    </row>
    <row r="502" spans="1:6" s="155" customFormat="1" ht="30" customHeight="1" x14ac:dyDescent="0.25">
      <c r="A502" s="167"/>
      <c r="B502" s="167"/>
      <c r="C502" s="167"/>
      <c r="D502" s="178"/>
      <c r="E502" s="167"/>
      <c r="F502" s="167"/>
    </row>
    <row r="503" spans="1:6" s="155" customFormat="1" ht="30" customHeight="1" x14ac:dyDescent="0.25">
      <c r="A503" s="167"/>
      <c r="B503" s="167"/>
      <c r="C503" s="167"/>
      <c r="D503" s="178"/>
      <c r="E503" s="167"/>
      <c r="F503" s="167"/>
    </row>
    <row r="504" spans="1:6" s="155" customFormat="1" ht="30" customHeight="1" x14ac:dyDescent="0.25">
      <c r="A504" s="167"/>
      <c r="B504" s="167"/>
      <c r="C504" s="167"/>
      <c r="D504" s="178"/>
      <c r="E504" s="167"/>
      <c r="F504" s="167"/>
    </row>
    <row r="505" spans="1:6" s="155" customFormat="1" ht="30" customHeight="1" x14ac:dyDescent="0.25">
      <c r="A505" s="167"/>
      <c r="B505" s="167"/>
      <c r="C505" s="167"/>
      <c r="D505" s="178"/>
      <c r="E505" s="167"/>
      <c r="F505" s="167"/>
    </row>
    <row r="506" spans="1:6" s="155" customFormat="1" ht="30" customHeight="1" x14ac:dyDescent="0.25">
      <c r="A506" s="167"/>
      <c r="B506" s="167"/>
      <c r="C506" s="167"/>
      <c r="D506" s="178"/>
      <c r="E506" s="167"/>
      <c r="F506" s="167"/>
    </row>
    <row r="507" spans="1:6" s="155" customFormat="1" ht="30" customHeight="1" x14ac:dyDescent="0.25">
      <c r="A507" s="167"/>
      <c r="B507" s="167"/>
      <c r="C507" s="167"/>
      <c r="D507" s="178"/>
      <c r="E507" s="167"/>
      <c r="F507" s="167"/>
    </row>
    <row r="508" spans="1:6" s="155" customFormat="1" ht="30" customHeight="1" x14ac:dyDescent="0.25">
      <c r="A508" s="167"/>
      <c r="B508" s="167"/>
      <c r="C508" s="167"/>
      <c r="D508" s="178"/>
      <c r="E508" s="167"/>
      <c r="F508" s="167"/>
    </row>
    <row r="509" spans="1:6" s="155" customFormat="1" ht="30" customHeight="1" x14ac:dyDescent="0.25">
      <c r="A509" s="167"/>
      <c r="B509" s="167"/>
      <c r="C509" s="167"/>
      <c r="D509" s="178"/>
      <c r="E509" s="167"/>
      <c r="F509" s="167"/>
    </row>
    <row r="510" spans="1:6" s="155" customFormat="1" ht="30" customHeight="1" x14ac:dyDescent="0.25">
      <c r="A510" s="167"/>
      <c r="B510" s="167"/>
      <c r="C510" s="167"/>
      <c r="D510" s="178"/>
      <c r="E510" s="167"/>
      <c r="F510" s="167"/>
    </row>
    <row r="511" spans="1:6" s="155" customFormat="1" ht="30" customHeight="1" x14ac:dyDescent="0.25">
      <c r="A511" s="167"/>
      <c r="B511" s="167"/>
      <c r="C511" s="167"/>
      <c r="D511" s="178"/>
      <c r="E511" s="167"/>
      <c r="F511" s="167"/>
    </row>
    <row r="512" spans="1:6" s="155" customFormat="1" ht="30" customHeight="1" x14ac:dyDescent="0.25">
      <c r="A512" s="167"/>
      <c r="B512" s="167"/>
      <c r="C512" s="167"/>
      <c r="D512" s="178"/>
      <c r="E512" s="167"/>
      <c r="F512" s="167"/>
    </row>
    <row r="513" spans="1:6" s="155" customFormat="1" ht="30" customHeight="1" x14ac:dyDescent="0.25">
      <c r="A513" s="167"/>
      <c r="B513" s="167"/>
      <c r="C513" s="167"/>
      <c r="D513" s="178"/>
      <c r="E513" s="167"/>
      <c r="F513" s="167"/>
    </row>
    <row r="514" spans="1:6" s="155" customFormat="1" ht="30" customHeight="1" x14ac:dyDescent="0.25">
      <c r="A514" s="167"/>
      <c r="B514" s="167"/>
      <c r="C514" s="167"/>
      <c r="D514" s="178"/>
      <c r="E514" s="167"/>
      <c r="F514" s="167"/>
    </row>
    <row r="515" spans="1:6" s="155" customFormat="1" ht="30" customHeight="1" x14ac:dyDescent="0.25">
      <c r="A515" s="167"/>
      <c r="B515" s="167"/>
      <c r="C515" s="167"/>
      <c r="D515" s="178"/>
      <c r="E515" s="167"/>
      <c r="F515" s="167"/>
    </row>
    <row r="516" spans="1:6" s="155" customFormat="1" ht="30" customHeight="1" x14ac:dyDescent="0.25">
      <c r="A516" s="167"/>
      <c r="B516" s="167"/>
      <c r="C516" s="167"/>
      <c r="D516" s="178"/>
      <c r="E516" s="167"/>
      <c r="F516" s="167"/>
    </row>
    <row r="517" spans="1:6" s="155" customFormat="1" ht="30" customHeight="1" x14ac:dyDescent="0.25">
      <c r="A517" s="167"/>
      <c r="B517" s="167"/>
      <c r="C517" s="167"/>
      <c r="D517" s="178"/>
      <c r="E517" s="167"/>
      <c r="F517" s="167"/>
    </row>
    <row r="518" spans="1:6" s="155" customFormat="1" ht="30" customHeight="1" x14ac:dyDescent="0.25">
      <c r="A518" s="167"/>
      <c r="B518" s="167"/>
      <c r="C518" s="167"/>
      <c r="D518" s="178"/>
      <c r="E518" s="167"/>
      <c r="F518" s="167"/>
    </row>
    <row r="519" spans="1:6" s="155" customFormat="1" ht="30" customHeight="1" x14ac:dyDescent="0.25">
      <c r="A519" s="167"/>
      <c r="B519" s="167"/>
      <c r="C519" s="167"/>
      <c r="D519" s="178"/>
      <c r="E519" s="167"/>
      <c r="F519" s="167"/>
    </row>
    <row r="520" spans="1:6" s="155" customFormat="1" ht="30" customHeight="1" x14ac:dyDescent="0.25">
      <c r="A520" s="167"/>
      <c r="B520" s="167"/>
      <c r="C520" s="167"/>
      <c r="D520" s="178"/>
      <c r="E520" s="167"/>
      <c r="F520" s="167"/>
    </row>
    <row r="521" spans="1:6" s="155" customFormat="1" ht="30" customHeight="1" x14ac:dyDescent="0.25">
      <c r="A521" s="167"/>
      <c r="B521" s="167"/>
      <c r="C521" s="167"/>
      <c r="D521" s="178"/>
      <c r="E521" s="167"/>
      <c r="F521" s="167"/>
    </row>
    <row r="522" spans="1:6" s="155" customFormat="1" ht="30" customHeight="1" x14ac:dyDescent="0.25">
      <c r="A522" s="167"/>
      <c r="B522" s="167"/>
      <c r="C522" s="167"/>
      <c r="D522" s="178"/>
      <c r="E522" s="167"/>
      <c r="F522" s="167"/>
    </row>
    <row r="523" spans="1:6" s="155" customFormat="1" ht="30" customHeight="1" x14ac:dyDescent="0.25">
      <c r="A523" s="167"/>
      <c r="B523" s="167"/>
      <c r="C523" s="167"/>
      <c r="D523" s="178"/>
      <c r="E523" s="167"/>
      <c r="F523" s="167"/>
    </row>
    <row r="524" spans="1:6" s="155" customFormat="1" ht="30" customHeight="1" x14ac:dyDescent="0.25">
      <c r="A524" s="167"/>
      <c r="B524" s="167"/>
      <c r="C524" s="167"/>
      <c r="D524" s="178"/>
      <c r="E524" s="167"/>
      <c r="F524" s="167"/>
    </row>
    <row r="525" spans="1:6" s="155" customFormat="1" ht="30" customHeight="1" x14ac:dyDescent="0.25">
      <c r="A525" s="167"/>
      <c r="B525" s="167"/>
      <c r="C525" s="167"/>
      <c r="D525" s="178"/>
      <c r="E525" s="167"/>
      <c r="F525" s="167"/>
    </row>
    <row r="526" spans="1:6" s="155" customFormat="1" ht="30" customHeight="1" x14ac:dyDescent="0.25">
      <c r="A526" s="167"/>
      <c r="B526" s="167"/>
      <c r="C526" s="167"/>
      <c r="D526" s="178"/>
      <c r="E526" s="167"/>
      <c r="F526" s="167"/>
    </row>
    <row r="527" spans="1:6" s="155" customFormat="1" ht="30" customHeight="1" x14ac:dyDescent="0.25">
      <c r="A527" s="167"/>
      <c r="B527" s="167"/>
      <c r="C527" s="167"/>
      <c r="D527" s="178"/>
      <c r="E527" s="167"/>
      <c r="F527" s="167"/>
    </row>
    <row r="528" spans="1:6" s="155" customFormat="1" ht="30" customHeight="1" x14ac:dyDescent="0.25">
      <c r="A528" s="167"/>
      <c r="B528" s="167"/>
      <c r="C528" s="167"/>
      <c r="D528" s="178"/>
      <c r="E528" s="167"/>
      <c r="F528" s="167"/>
    </row>
    <row r="529" spans="1:6" s="155" customFormat="1" ht="30" customHeight="1" x14ac:dyDescent="0.25">
      <c r="A529" s="167"/>
      <c r="B529" s="167"/>
      <c r="C529" s="167"/>
      <c r="D529" s="178"/>
      <c r="E529" s="167"/>
      <c r="F529" s="167"/>
    </row>
    <row r="530" spans="1:6" s="155" customFormat="1" ht="30" customHeight="1" x14ac:dyDescent="0.25">
      <c r="A530" s="167"/>
      <c r="B530" s="167"/>
      <c r="C530" s="167"/>
      <c r="D530" s="178"/>
      <c r="E530" s="167"/>
      <c r="F530" s="167"/>
    </row>
    <row r="531" spans="1:6" s="155" customFormat="1" ht="30" customHeight="1" x14ac:dyDescent="0.25">
      <c r="A531" s="167"/>
      <c r="B531" s="167"/>
      <c r="C531" s="167"/>
      <c r="D531" s="178"/>
      <c r="E531" s="167"/>
      <c r="F531" s="167"/>
    </row>
    <row r="532" spans="1:6" s="155" customFormat="1" ht="30" customHeight="1" x14ac:dyDescent="0.25">
      <c r="A532" s="167"/>
      <c r="B532" s="167"/>
      <c r="C532" s="167"/>
      <c r="D532" s="178"/>
      <c r="E532" s="167"/>
      <c r="F532" s="167"/>
    </row>
    <row r="533" spans="1:6" s="155" customFormat="1" ht="30" customHeight="1" x14ac:dyDescent="0.25">
      <c r="A533" s="167"/>
      <c r="B533" s="167"/>
      <c r="C533" s="167"/>
      <c r="D533" s="178"/>
      <c r="E533" s="167"/>
      <c r="F533" s="167"/>
    </row>
    <row r="534" spans="1:6" s="155" customFormat="1" ht="30" customHeight="1" x14ac:dyDescent="0.25">
      <c r="A534" s="167"/>
      <c r="B534" s="167"/>
      <c r="C534" s="167"/>
      <c r="D534" s="178"/>
      <c r="E534" s="167"/>
      <c r="F534" s="167"/>
    </row>
    <row r="535" spans="1:6" s="155" customFormat="1" ht="30" customHeight="1" x14ac:dyDescent="0.25">
      <c r="A535" s="167"/>
      <c r="B535" s="167"/>
      <c r="C535" s="167"/>
      <c r="D535" s="178"/>
      <c r="E535" s="167"/>
      <c r="F535" s="167"/>
    </row>
    <row r="536" spans="1:6" s="155" customFormat="1" ht="30" customHeight="1" x14ac:dyDescent="0.25">
      <c r="A536" s="167"/>
      <c r="B536" s="167"/>
      <c r="C536" s="167"/>
      <c r="D536" s="178"/>
      <c r="E536" s="167"/>
      <c r="F536" s="167"/>
    </row>
    <row r="537" spans="1:6" s="155" customFormat="1" ht="30" customHeight="1" x14ac:dyDescent="0.25">
      <c r="A537" s="167"/>
      <c r="B537" s="167"/>
      <c r="C537" s="167"/>
      <c r="D537" s="178"/>
      <c r="E537" s="167"/>
      <c r="F537" s="167"/>
    </row>
    <row r="538" spans="1:6" s="155" customFormat="1" ht="30" customHeight="1" x14ac:dyDescent="0.25">
      <c r="A538" s="167"/>
      <c r="B538" s="167"/>
      <c r="C538" s="167"/>
      <c r="D538" s="178"/>
      <c r="E538" s="167"/>
      <c r="F538" s="167"/>
    </row>
    <row r="539" spans="1:6" s="155" customFormat="1" ht="30" customHeight="1" x14ac:dyDescent="0.25">
      <c r="A539" s="167"/>
      <c r="B539" s="167"/>
      <c r="C539" s="167"/>
      <c r="D539" s="178"/>
      <c r="E539" s="167"/>
      <c r="F539" s="167"/>
    </row>
    <row r="540" spans="1:6" s="155" customFormat="1" ht="30" customHeight="1" x14ac:dyDescent="0.25">
      <c r="A540" s="167"/>
      <c r="B540" s="167"/>
      <c r="C540" s="167"/>
      <c r="D540" s="178"/>
      <c r="E540" s="167"/>
      <c r="F540" s="167"/>
    </row>
    <row r="541" spans="1:6" s="155" customFormat="1" ht="30" customHeight="1" x14ac:dyDescent="0.25">
      <c r="A541" s="167"/>
      <c r="B541" s="167"/>
      <c r="C541" s="167"/>
      <c r="D541" s="178"/>
      <c r="E541" s="167"/>
      <c r="F541" s="167"/>
    </row>
    <row r="542" spans="1:6" s="155" customFormat="1" ht="30" customHeight="1" x14ac:dyDescent="0.25">
      <c r="A542" s="167"/>
      <c r="B542" s="167"/>
      <c r="C542" s="167"/>
      <c r="D542" s="178"/>
      <c r="E542" s="167"/>
      <c r="F542" s="167"/>
    </row>
    <row r="543" spans="1:6" s="155" customFormat="1" ht="30" customHeight="1" x14ac:dyDescent="0.25">
      <c r="A543" s="167"/>
      <c r="B543" s="167"/>
      <c r="C543" s="167"/>
      <c r="D543" s="178"/>
      <c r="E543" s="167"/>
      <c r="F543" s="167"/>
    </row>
    <row r="544" spans="1:6" s="155" customFormat="1" ht="30" customHeight="1" x14ac:dyDescent="0.25">
      <c r="A544" s="167"/>
      <c r="B544" s="167"/>
      <c r="C544" s="167"/>
      <c r="D544" s="178"/>
      <c r="E544" s="167"/>
      <c r="F544" s="167"/>
    </row>
    <row r="545" spans="1:6" s="155" customFormat="1" ht="30" customHeight="1" x14ac:dyDescent="0.25">
      <c r="A545" s="167"/>
      <c r="B545" s="167"/>
      <c r="C545" s="167"/>
      <c r="D545" s="178"/>
      <c r="E545" s="167"/>
      <c r="F545" s="167"/>
    </row>
    <row r="546" spans="1:6" s="155" customFormat="1" ht="30" customHeight="1" x14ac:dyDescent="0.25">
      <c r="A546" s="167"/>
      <c r="B546" s="167"/>
      <c r="C546" s="167"/>
      <c r="D546" s="178"/>
      <c r="E546" s="167"/>
      <c r="F546" s="167"/>
    </row>
    <row r="547" spans="1:6" s="155" customFormat="1" ht="30" customHeight="1" x14ac:dyDescent="0.25">
      <c r="A547" s="167"/>
      <c r="B547" s="167"/>
      <c r="C547" s="167"/>
      <c r="D547" s="178"/>
      <c r="E547" s="167"/>
      <c r="F547" s="167"/>
    </row>
    <row r="548" spans="1:6" s="155" customFormat="1" ht="30" customHeight="1" x14ac:dyDescent="0.25">
      <c r="A548" s="167"/>
      <c r="B548" s="167"/>
      <c r="C548" s="167"/>
      <c r="D548" s="178"/>
      <c r="E548" s="167"/>
      <c r="F548" s="167"/>
    </row>
    <row r="549" spans="1:6" s="155" customFormat="1" ht="30" customHeight="1" x14ac:dyDescent="0.25">
      <c r="A549" s="167"/>
      <c r="B549" s="167"/>
      <c r="C549" s="167"/>
      <c r="D549" s="178"/>
      <c r="E549" s="167"/>
      <c r="F549" s="167"/>
    </row>
    <row r="550" spans="1:6" s="155" customFormat="1" ht="30" customHeight="1" x14ac:dyDescent="0.25">
      <c r="A550" s="167"/>
      <c r="B550" s="167"/>
      <c r="C550" s="167"/>
      <c r="D550" s="178"/>
      <c r="E550" s="167"/>
      <c r="F550" s="167"/>
    </row>
    <row r="551" spans="1:6" s="155" customFormat="1" ht="30" customHeight="1" x14ac:dyDescent="0.25">
      <c r="A551" s="167"/>
      <c r="B551" s="167"/>
      <c r="C551" s="167"/>
      <c r="D551" s="178"/>
      <c r="E551" s="167"/>
      <c r="F551" s="167"/>
    </row>
    <row r="552" spans="1:6" s="155" customFormat="1" ht="30" customHeight="1" x14ac:dyDescent="0.25">
      <c r="A552" s="167"/>
      <c r="B552" s="167"/>
      <c r="C552" s="167"/>
      <c r="D552" s="178"/>
      <c r="E552" s="167"/>
      <c r="F552" s="167"/>
    </row>
    <row r="553" spans="1:6" s="155" customFormat="1" ht="30" customHeight="1" x14ac:dyDescent="0.25">
      <c r="A553" s="167"/>
      <c r="B553" s="167"/>
      <c r="C553" s="167"/>
      <c r="D553" s="178"/>
      <c r="E553" s="167"/>
      <c r="F553" s="167"/>
    </row>
    <row r="554" spans="1:6" s="155" customFormat="1" ht="30" customHeight="1" x14ac:dyDescent="0.25">
      <c r="A554" s="167"/>
      <c r="B554" s="167"/>
      <c r="C554" s="167"/>
      <c r="D554" s="178"/>
      <c r="E554" s="167"/>
      <c r="F554" s="167"/>
    </row>
    <row r="555" spans="1:6" s="155" customFormat="1" ht="30" customHeight="1" x14ac:dyDescent="0.25">
      <c r="A555" s="167"/>
      <c r="B555" s="167"/>
      <c r="C555" s="167"/>
      <c r="D555" s="178"/>
      <c r="E555" s="167"/>
      <c r="F555" s="167"/>
    </row>
    <row r="556" spans="1:6" s="155" customFormat="1" ht="30" customHeight="1" x14ac:dyDescent="0.25">
      <c r="A556" s="167"/>
      <c r="B556" s="167"/>
      <c r="C556" s="167"/>
      <c r="D556" s="178"/>
      <c r="E556" s="167"/>
      <c r="F556" s="167"/>
    </row>
    <row r="557" spans="1:6" s="155" customFormat="1" ht="30" customHeight="1" x14ac:dyDescent="0.25">
      <c r="A557" s="167"/>
      <c r="B557" s="167"/>
      <c r="C557" s="167"/>
      <c r="D557" s="178"/>
      <c r="E557" s="167"/>
      <c r="F557" s="167"/>
    </row>
    <row r="558" spans="1:6" s="155" customFormat="1" ht="30" customHeight="1" x14ac:dyDescent="0.25">
      <c r="A558" s="167"/>
      <c r="B558" s="167"/>
      <c r="C558" s="167"/>
      <c r="D558" s="178"/>
      <c r="E558" s="167"/>
      <c r="F558" s="167"/>
    </row>
    <row r="559" spans="1:6" s="155" customFormat="1" ht="30" customHeight="1" x14ac:dyDescent="0.25">
      <c r="A559" s="167"/>
      <c r="B559" s="167"/>
      <c r="C559" s="167"/>
      <c r="D559" s="178"/>
      <c r="E559" s="167"/>
      <c r="F559" s="167"/>
    </row>
    <row r="560" spans="1:6" s="155" customFormat="1" ht="30" customHeight="1" x14ac:dyDescent="0.25">
      <c r="A560" s="167"/>
      <c r="B560" s="167"/>
      <c r="C560" s="167"/>
      <c r="D560" s="178"/>
      <c r="E560" s="167"/>
      <c r="F560" s="167"/>
    </row>
    <row r="561" spans="1:6" s="155" customFormat="1" ht="30" customHeight="1" x14ac:dyDescent="0.25">
      <c r="A561" s="167"/>
      <c r="B561" s="167"/>
      <c r="C561" s="167"/>
      <c r="D561" s="178"/>
      <c r="E561" s="167"/>
      <c r="F561" s="167"/>
    </row>
    <row r="562" spans="1:6" s="155" customFormat="1" ht="30" customHeight="1" x14ac:dyDescent="0.25">
      <c r="A562" s="167"/>
      <c r="B562" s="167"/>
      <c r="C562" s="167"/>
      <c r="D562" s="178"/>
      <c r="E562" s="167"/>
      <c r="F562" s="167"/>
    </row>
    <row r="563" spans="1:6" s="155" customFormat="1" ht="30" customHeight="1" x14ac:dyDescent="0.25">
      <c r="A563" s="167"/>
      <c r="B563" s="167"/>
      <c r="C563" s="167"/>
      <c r="D563" s="178"/>
      <c r="E563" s="167"/>
      <c r="F563" s="167"/>
    </row>
    <row r="564" spans="1:6" s="155" customFormat="1" ht="30" customHeight="1" x14ac:dyDescent="0.25">
      <c r="A564" s="167"/>
      <c r="B564" s="167"/>
      <c r="C564" s="167"/>
      <c r="D564" s="178"/>
      <c r="E564" s="167"/>
      <c r="F564" s="167"/>
    </row>
    <row r="565" spans="1:6" s="155" customFormat="1" ht="30" customHeight="1" x14ac:dyDescent="0.25">
      <c r="A565" s="167"/>
      <c r="B565" s="167"/>
      <c r="C565" s="167"/>
      <c r="D565" s="178"/>
      <c r="E565" s="167"/>
      <c r="F565" s="167"/>
    </row>
    <row r="566" spans="1:6" s="155" customFormat="1" ht="30" customHeight="1" x14ac:dyDescent="0.25">
      <c r="A566" s="167"/>
      <c r="B566" s="167"/>
      <c r="C566" s="167"/>
      <c r="D566" s="178"/>
      <c r="E566" s="167"/>
      <c r="F566" s="167"/>
    </row>
    <row r="567" spans="1:6" s="155" customFormat="1" ht="30" customHeight="1" x14ac:dyDescent="0.25">
      <c r="A567" s="167"/>
      <c r="B567" s="167"/>
      <c r="C567" s="167"/>
      <c r="D567" s="178"/>
      <c r="E567" s="167"/>
      <c r="F567" s="167"/>
    </row>
    <row r="568" spans="1:6" s="155" customFormat="1" ht="30" customHeight="1" x14ac:dyDescent="0.25">
      <c r="A568" s="167"/>
      <c r="B568" s="167"/>
      <c r="C568" s="167"/>
      <c r="D568" s="178"/>
      <c r="E568" s="167"/>
      <c r="F568" s="167"/>
    </row>
    <row r="569" spans="1:6" s="155" customFormat="1" ht="30" customHeight="1" x14ac:dyDescent="0.25">
      <c r="A569" s="167"/>
      <c r="B569" s="167"/>
      <c r="C569" s="167"/>
      <c r="D569" s="178"/>
      <c r="E569" s="167"/>
      <c r="F569" s="167"/>
    </row>
    <row r="570" spans="1:6" s="155" customFormat="1" ht="30" customHeight="1" x14ac:dyDescent="0.25">
      <c r="A570" s="167"/>
      <c r="B570" s="167"/>
      <c r="C570" s="167"/>
      <c r="D570" s="178"/>
      <c r="E570" s="167"/>
      <c r="F570" s="167"/>
    </row>
    <row r="571" spans="1:6" s="155" customFormat="1" ht="30" customHeight="1" x14ac:dyDescent="0.25">
      <c r="A571" s="167"/>
      <c r="B571" s="167"/>
      <c r="C571" s="167"/>
      <c r="D571" s="178"/>
      <c r="E571" s="167"/>
      <c r="F571" s="167"/>
    </row>
    <row r="572" spans="1:6" s="155" customFormat="1" ht="30" customHeight="1" x14ac:dyDescent="0.25">
      <c r="A572" s="167"/>
      <c r="B572" s="167"/>
      <c r="C572" s="167"/>
      <c r="D572" s="178"/>
      <c r="E572" s="167"/>
      <c r="F572" s="167"/>
    </row>
    <row r="573" spans="1:6" s="155" customFormat="1" ht="30" customHeight="1" x14ac:dyDescent="0.25">
      <c r="A573" s="167"/>
      <c r="B573" s="167"/>
      <c r="C573" s="167"/>
      <c r="D573" s="178"/>
      <c r="E573" s="167"/>
      <c r="F573" s="167"/>
    </row>
    <row r="574" spans="1:6" s="155" customFormat="1" ht="30" customHeight="1" x14ac:dyDescent="0.25">
      <c r="A574" s="167"/>
      <c r="B574" s="167"/>
      <c r="C574" s="167"/>
      <c r="D574" s="178"/>
      <c r="E574" s="167"/>
      <c r="F574" s="167"/>
    </row>
    <row r="575" spans="1:6" s="155" customFormat="1" ht="30" customHeight="1" x14ac:dyDescent="0.25">
      <c r="A575" s="167"/>
      <c r="B575" s="167"/>
      <c r="C575" s="167"/>
      <c r="D575" s="178"/>
      <c r="E575" s="167"/>
      <c r="F575" s="167"/>
    </row>
    <row r="576" spans="1:6" s="155" customFormat="1" ht="30" customHeight="1" x14ac:dyDescent="0.25">
      <c r="A576" s="167"/>
      <c r="B576" s="167"/>
      <c r="C576" s="167"/>
      <c r="D576" s="178"/>
      <c r="E576" s="167"/>
      <c r="F576" s="167"/>
    </row>
    <row r="577" spans="1:6" s="155" customFormat="1" ht="30" customHeight="1" x14ac:dyDescent="0.25">
      <c r="A577" s="167"/>
      <c r="B577" s="167"/>
      <c r="C577" s="167"/>
      <c r="D577" s="178"/>
      <c r="E577" s="167"/>
      <c r="F577" s="167"/>
    </row>
    <row r="578" spans="1:6" s="155" customFormat="1" ht="30" customHeight="1" x14ac:dyDescent="0.25">
      <c r="A578" s="167"/>
      <c r="B578" s="167"/>
      <c r="C578" s="167"/>
      <c r="D578" s="178"/>
      <c r="E578" s="167"/>
      <c r="F578" s="167"/>
    </row>
    <row r="579" spans="1:6" s="155" customFormat="1" ht="30" customHeight="1" x14ac:dyDescent="0.25">
      <c r="A579" s="167"/>
      <c r="B579" s="167"/>
      <c r="C579" s="167"/>
      <c r="D579" s="178"/>
      <c r="E579" s="167"/>
      <c r="F579" s="167"/>
    </row>
    <row r="580" spans="1:6" s="155" customFormat="1" ht="30" customHeight="1" x14ac:dyDescent="0.25">
      <c r="A580" s="167"/>
      <c r="B580" s="167"/>
      <c r="C580" s="167"/>
      <c r="D580" s="178"/>
      <c r="E580" s="167"/>
      <c r="F580" s="167"/>
    </row>
    <row r="581" spans="1:6" s="155" customFormat="1" ht="30" customHeight="1" x14ac:dyDescent="0.25">
      <c r="A581" s="167"/>
      <c r="B581" s="167"/>
      <c r="C581" s="167"/>
      <c r="D581" s="178"/>
      <c r="E581" s="167"/>
      <c r="F581" s="167"/>
    </row>
    <row r="582" spans="1:6" s="155" customFormat="1" ht="30" customHeight="1" x14ac:dyDescent="0.25">
      <c r="A582" s="167"/>
      <c r="B582" s="167"/>
      <c r="C582" s="167"/>
      <c r="D582" s="178"/>
      <c r="E582" s="167"/>
      <c r="F582" s="167"/>
    </row>
    <row r="583" spans="1:6" s="155" customFormat="1" ht="30" customHeight="1" x14ac:dyDescent="0.25">
      <c r="A583" s="167"/>
      <c r="B583" s="167"/>
      <c r="C583" s="167"/>
      <c r="D583" s="178"/>
      <c r="E583" s="167"/>
      <c r="F583" s="167"/>
    </row>
    <row r="584" spans="1:6" s="155" customFormat="1" ht="30" customHeight="1" x14ac:dyDescent="0.25">
      <c r="A584" s="167"/>
      <c r="B584" s="167"/>
      <c r="C584" s="167"/>
      <c r="D584" s="178"/>
      <c r="E584" s="167"/>
      <c r="F584" s="167"/>
    </row>
    <row r="585" spans="1:6" s="155" customFormat="1" ht="30" customHeight="1" x14ac:dyDescent="0.25">
      <c r="A585" s="167"/>
      <c r="B585" s="167"/>
      <c r="C585" s="167"/>
      <c r="D585" s="178"/>
      <c r="E585" s="167"/>
      <c r="F585" s="167"/>
    </row>
    <row r="586" spans="1:6" s="155" customFormat="1" ht="30" customHeight="1" x14ac:dyDescent="0.25">
      <c r="A586" s="167"/>
      <c r="B586" s="167"/>
      <c r="C586" s="167"/>
      <c r="D586" s="178"/>
      <c r="E586" s="167"/>
      <c r="F586" s="167"/>
    </row>
    <row r="587" spans="1:6" s="155" customFormat="1" ht="30" customHeight="1" x14ac:dyDescent="0.25">
      <c r="A587" s="167"/>
      <c r="B587" s="167"/>
      <c r="C587" s="167"/>
      <c r="D587" s="178"/>
      <c r="E587" s="167"/>
      <c r="F587" s="167"/>
    </row>
    <row r="588" spans="1:6" s="155" customFormat="1" ht="30" customHeight="1" x14ac:dyDescent="0.25">
      <c r="A588" s="167"/>
      <c r="B588" s="167"/>
      <c r="C588" s="167"/>
      <c r="D588" s="178"/>
      <c r="E588" s="167"/>
      <c r="F588" s="167"/>
    </row>
    <row r="589" spans="1:6" s="155" customFormat="1" ht="30" customHeight="1" x14ac:dyDescent="0.25">
      <c r="A589" s="167"/>
      <c r="B589" s="167"/>
      <c r="C589" s="167"/>
      <c r="D589" s="178"/>
      <c r="E589" s="167"/>
      <c r="F589" s="167"/>
    </row>
    <row r="590" spans="1:6" s="155" customFormat="1" ht="30" customHeight="1" x14ac:dyDescent="0.25">
      <c r="A590" s="167"/>
      <c r="B590" s="167"/>
      <c r="C590" s="167"/>
      <c r="D590" s="178"/>
      <c r="E590" s="167"/>
      <c r="F590" s="167"/>
    </row>
    <row r="591" spans="1:6" s="155" customFormat="1" ht="30" customHeight="1" x14ac:dyDescent="0.25">
      <c r="A591" s="167"/>
      <c r="B591" s="167"/>
      <c r="C591" s="167"/>
      <c r="D591" s="178"/>
      <c r="E591" s="167"/>
      <c r="F591" s="167"/>
    </row>
    <row r="592" spans="1:6" s="155" customFormat="1" ht="30" customHeight="1" x14ac:dyDescent="0.25">
      <c r="A592" s="167"/>
      <c r="B592" s="167"/>
      <c r="C592" s="167"/>
      <c r="D592" s="178"/>
      <c r="E592" s="167"/>
      <c r="F592" s="167"/>
    </row>
    <row r="593" spans="1:6" s="155" customFormat="1" ht="30" customHeight="1" x14ac:dyDescent="0.25">
      <c r="A593" s="167"/>
      <c r="B593" s="167"/>
      <c r="C593" s="167"/>
      <c r="D593" s="178"/>
      <c r="E593" s="167"/>
      <c r="F593" s="167"/>
    </row>
    <row r="594" spans="1:6" s="155" customFormat="1" ht="30" customHeight="1" x14ac:dyDescent="0.25">
      <c r="A594" s="167"/>
      <c r="B594" s="167"/>
      <c r="C594" s="167"/>
      <c r="D594" s="178"/>
      <c r="E594" s="167"/>
      <c r="F594" s="167"/>
    </row>
    <row r="595" spans="1:6" s="155" customFormat="1" ht="30" customHeight="1" x14ac:dyDescent="0.25">
      <c r="A595" s="167"/>
      <c r="B595" s="167"/>
      <c r="C595" s="167"/>
      <c r="D595" s="178"/>
      <c r="E595" s="167"/>
      <c r="F595" s="167"/>
    </row>
    <row r="596" spans="1:6" s="155" customFormat="1" ht="30" customHeight="1" x14ac:dyDescent="0.25">
      <c r="A596" s="167"/>
      <c r="B596" s="167"/>
      <c r="C596" s="167"/>
      <c r="D596" s="178"/>
      <c r="E596" s="167"/>
      <c r="F596" s="167"/>
    </row>
    <row r="597" spans="1:6" s="155" customFormat="1" ht="30" customHeight="1" x14ac:dyDescent="0.25">
      <c r="A597" s="167"/>
      <c r="B597" s="167"/>
      <c r="C597" s="167"/>
      <c r="D597" s="178"/>
      <c r="E597" s="167"/>
      <c r="F597" s="167"/>
    </row>
    <row r="598" spans="1:6" s="155" customFormat="1" ht="30" customHeight="1" x14ac:dyDescent="0.25">
      <c r="A598" s="167"/>
      <c r="B598" s="167"/>
      <c r="C598" s="167"/>
      <c r="D598" s="178"/>
      <c r="E598" s="167"/>
      <c r="F598" s="167"/>
    </row>
    <row r="599" spans="1:6" s="155" customFormat="1" ht="30" customHeight="1" x14ac:dyDescent="0.25">
      <c r="A599" s="167"/>
      <c r="B599" s="167"/>
      <c r="C599" s="167"/>
      <c r="D599" s="178"/>
      <c r="E599" s="167"/>
      <c r="F599" s="167"/>
    </row>
    <row r="600" spans="1:6" s="155" customFormat="1" ht="30" customHeight="1" x14ac:dyDescent="0.25">
      <c r="A600" s="167"/>
      <c r="B600" s="167"/>
      <c r="C600" s="167"/>
      <c r="D600" s="178"/>
      <c r="E600" s="167"/>
      <c r="F600" s="167"/>
    </row>
    <row r="601" spans="1:6" s="155" customFormat="1" ht="30" customHeight="1" x14ac:dyDescent="0.25">
      <c r="A601" s="167"/>
      <c r="B601" s="167"/>
      <c r="C601" s="167"/>
      <c r="D601" s="178"/>
      <c r="E601" s="167"/>
      <c r="F601" s="167"/>
    </row>
    <row r="602" spans="1:6" s="155" customFormat="1" ht="30" customHeight="1" x14ac:dyDescent="0.25">
      <c r="A602" s="167"/>
      <c r="B602" s="167"/>
      <c r="C602" s="167"/>
      <c r="D602" s="178"/>
      <c r="E602" s="167"/>
      <c r="F602" s="167"/>
    </row>
    <row r="603" spans="1:6" s="155" customFormat="1" ht="30" customHeight="1" x14ac:dyDescent="0.25">
      <c r="A603" s="167"/>
      <c r="B603" s="167"/>
      <c r="C603" s="167"/>
      <c r="D603" s="178"/>
      <c r="E603" s="167"/>
      <c r="F603" s="167"/>
    </row>
    <row r="604" spans="1:6" s="155" customFormat="1" ht="30" customHeight="1" x14ac:dyDescent="0.25">
      <c r="A604" s="167"/>
      <c r="B604" s="167"/>
      <c r="C604" s="167"/>
      <c r="D604" s="178"/>
      <c r="E604" s="167"/>
      <c r="F604" s="167"/>
    </row>
    <row r="605" spans="1:6" s="155" customFormat="1" ht="30" customHeight="1" x14ac:dyDescent="0.25">
      <c r="A605" s="167"/>
      <c r="B605" s="167"/>
      <c r="C605" s="167"/>
      <c r="D605" s="178"/>
      <c r="E605" s="167"/>
      <c r="F605" s="167"/>
    </row>
    <row r="606" spans="1:6" s="155" customFormat="1" ht="30" customHeight="1" x14ac:dyDescent="0.25">
      <c r="A606" s="167"/>
      <c r="B606" s="167"/>
      <c r="C606" s="167"/>
      <c r="D606" s="178"/>
      <c r="E606" s="167"/>
      <c r="F606" s="167"/>
    </row>
    <row r="607" spans="1:6" s="155" customFormat="1" ht="30" customHeight="1" x14ac:dyDescent="0.25">
      <c r="A607" s="167"/>
      <c r="B607" s="167"/>
      <c r="C607" s="167"/>
      <c r="D607" s="178"/>
      <c r="E607" s="167"/>
      <c r="F607" s="167"/>
    </row>
    <row r="608" spans="1:6" s="155" customFormat="1" ht="30" customHeight="1" x14ac:dyDescent="0.25">
      <c r="A608" s="167"/>
      <c r="B608" s="167"/>
      <c r="C608" s="167"/>
      <c r="D608" s="178"/>
      <c r="E608" s="167"/>
      <c r="F608" s="167"/>
    </row>
    <row r="609" spans="1:6" s="155" customFormat="1" ht="30" customHeight="1" x14ac:dyDescent="0.25">
      <c r="A609" s="167"/>
      <c r="B609" s="167"/>
      <c r="C609" s="167"/>
      <c r="D609" s="178"/>
      <c r="E609" s="167"/>
      <c r="F609" s="167"/>
    </row>
    <row r="610" spans="1:6" s="155" customFormat="1" ht="30" customHeight="1" x14ac:dyDescent="0.25">
      <c r="A610" s="167"/>
      <c r="B610" s="167"/>
      <c r="C610" s="167"/>
      <c r="D610" s="178"/>
      <c r="E610" s="167"/>
      <c r="F610" s="167"/>
    </row>
    <row r="611" spans="1:6" s="155" customFormat="1" ht="30" customHeight="1" x14ac:dyDescent="0.25">
      <c r="A611" s="167"/>
      <c r="B611" s="167"/>
      <c r="C611" s="167"/>
      <c r="D611" s="178"/>
      <c r="E611" s="167"/>
      <c r="F611" s="167"/>
    </row>
    <row r="612" spans="1:6" s="155" customFormat="1" ht="30" customHeight="1" x14ac:dyDescent="0.25">
      <c r="A612" s="167"/>
      <c r="B612" s="167"/>
      <c r="C612" s="167"/>
      <c r="D612" s="178"/>
      <c r="E612" s="167"/>
      <c r="F612" s="167"/>
    </row>
    <row r="613" spans="1:6" s="155" customFormat="1" ht="30" customHeight="1" x14ac:dyDescent="0.25">
      <c r="A613" s="167"/>
      <c r="B613" s="167"/>
      <c r="C613" s="167"/>
      <c r="D613" s="178"/>
      <c r="E613" s="167"/>
      <c r="F613" s="167"/>
    </row>
    <row r="614" spans="1:6" s="155" customFormat="1" ht="30" customHeight="1" x14ac:dyDescent="0.25">
      <c r="A614" s="167"/>
      <c r="B614" s="167"/>
      <c r="C614" s="167"/>
      <c r="D614" s="178"/>
      <c r="E614" s="167"/>
      <c r="F614" s="167"/>
    </row>
    <row r="615" spans="1:6" s="155" customFormat="1" ht="30" customHeight="1" x14ac:dyDescent="0.25">
      <c r="A615" s="167"/>
      <c r="B615" s="167"/>
      <c r="C615" s="167"/>
      <c r="D615" s="178"/>
      <c r="E615" s="167"/>
      <c r="F615" s="167"/>
    </row>
    <row r="616" spans="1:6" s="155" customFormat="1" ht="30" customHeight="1" x14ac:dyDescent="0.25">
      <c r="A616" s="167"/>
      <c r="B616" s="167"/>
      <c r="C616" s="167"/>
      <c r="D616" s="178"/>
      <c r="E616" s="167"/>
      <c r="F616" s="167"/>
    </row>
    <row r="617" spans="1:6" s="155" customFormat="1" ht="30" customHeight="1" x14ac:dyDescent="0.25">
      <c r="A617" s="167"/>
      <c r="B617" s="167"/>
      <c r="C617" s="167"/>
      <c r="D617" s="178"/>
      <c r="E617" s="167"/>
      <c r="F617" s="167"/>
    </row>
    <row r="618" spans="1:6" s="155" customFormat="1" ht="30" customHeight="1" x14ac:dyDescent="0.25">
      <c r="A618" s="167"/>
      <c r="B618" s="167"/>
      <c r="C618" s="167"/>
      <c r="D618" s="178"/>
      <c r="E618" s="167"/>
      <c r="F618" s="167"/>
    </row>
    <row r="619" spans="1:6" s="155" customFormat="1" ht="30" customHeight="1" x14ac:dyDescent="0.25">
      <c r="A619" s="167"/>
      <c r="B619" s="167"/>
      <c r="C619" s="167"/>
      <c r="D619" s="178"/>
      <c r="E619" s="167"/>
      <c r="F619" s="167"/>
    </row>
    <row r="620" spans="1:6" s="155" customFormat="1" ht="30" customHeight="1" x14ac:dyDescent="0.25">
      <c r="A620" s="167"/>
      <c r="B620" s="167"/>
      <c r="C620" s="167"/>
      <c r="D620" s="178"/>
      <c r="E620" s="167"/>
      <c r="F620" s="167"/>
    </row>
    <row r="621" spans="1:6" s="155" customFormat="1" ht="30" customHeight="1" x14ac:dyDescent="0.25">
      <c r="A621" s="167"/>
      <c r="B621" s="167"/>
      <c r="C621" s="167"/>
      <c r="D621" s="178"/>
      <c r="E621" s="167"/>
      <c r="F621" s="167"/>
    </row>
    <row r="622" spans="1:6" s="155" customFormat="1" ht="30" customHeight="1" x14ac:dyDescent="0.25">
      <c r="A622" s="167"/>
      <c r="B622" s="167"/>
      <c r="C622" s="167"/>
      <c r="D622" s="178"/>
      <c r="E622" s="167"/>
      <c r="F622" s="167"/>
    </row>
    <row r="623" spans="1:6" s="155" customFormat="1" ht="30" customHeight="1" x14ac:dyDescent="0.25">
      <c r="A623" s="167"/>
      <c r="B623" s="167"/>
      <c r="C623" s="167"/>
      <c r="D623" s="178"/>
      <c r="E623" s="167"/>
      <c r="F623" s="167"/>
    </row>
    <row r="624" spans="1:6" s="155" customFormat="1" ht="30" customHeight="1" x14ac:dyDescent="0.25">
      <c r="A624" s="167"/>
      <c r="B624" s="167"/>
      <c r="C624" s="167"/>
      <c r="D624" s="178"/>
      <c r="E624" s="167"/>
      <c r="F624" s="167"/>
    </row>
    <row r="625" spans="1:6" s="155" customFormat="1" ht="30" customHeight="1" x14ac:dyDescent="0.25">
      <c r="A625" s="167"/>
      <c r="B625" s="167"/>
      <c r="C625" s="167"/>
      <c r="D625" s="178"/>
      <c r="E625" s="167"/>
      <c r="F625" s="167"/>
    </row>
    <row r="626" spans="1:6" s="155" customFormat="1" ht="30" customHeight="1" x14ac:dyDescent="0.25">
      <c r="A626" s="167"/>
      <c r="B626" s="167"/>
      <c r="C626" s="167"/>
      <c r="D626" s="178"/>
      <c r="E626" s="167"/>
      <c r="F626" s="167"/>
    </row>
    <row r="627" spans="1:6" s="155" customFormat="1" ht="30" customHeight="1" x14ac:dyDescent="0.25">
      <c r="A627" s="167"/>
      <c r="B627" s="167"/>
      <c r="C627" s="167"/>
      <c r="D627" s="178"/>
      <c r="E627" s="167"/>
      <c r="F627" s="167"/>
    </row>
    <row r="628" spans="1:6" s="155" customFormat="1" ht="30" customHeight="1" x14ac:dyDescent="0.25">
      <c r="A628" s="167"/>
      <c r="B628" s="167"/>
      <c r="C628" s="167"/>
      <c r="D628" s="178"/>
      <c r="E628" s="167"/>
      <c r="F628" s="167"/>
    </row>
    <row r="629" spans="1:6" s="155" customFormat="1" ht="30" customHeight="1" x14ac:dyDescent="0.25">
      <c r="A629" s="167"/>
      <c r="B629" s="167"/>
      <c r="C629" s="167"/>
      <c r="D629" s="178"/>
      <c r="E629" s="167"/>
      <c r="F629" s="167"/>
    </row>
    <row r="630" spans="1:6" s="155" customFormat="1" ht="30" customHeight="1" x14ac:dyDescent="0.25">
      <c r="A630" s="167"/>
      <c r="B630" s="167"/>
      <c r="C630" s="167"/>
      <c r="D630" s="178"/>
      <c r="E630" s="167"/>
      <c r="F630" s="167"/>
    </row>
    <row r="631" spans="1:6" s="155" customFormat="1" ht="30" customHeight="1" x14ac:dyDescent="0.25">
      <c r="A631" s="167"/>
      <c r="B631" s="167"/>
      <c r="C631" s="167"/>
      <c r="D631" s="178"/>
      <c r="E631" s="167"/>
      <c r="F631" s="167"/>
    </row>
    <row r="632" spans="1:6" s="155" customFormat="1" ht="30" customHeight="1" x14ac:dyDescent="0.25">
      <c r="A632" s="167"/>
      <c r="B632" s="167"/>
      <c r="C632" s="167"/>
      <c r="D632" s="178"/>
      <c r="E632" s="167"/>
      <c r="F632" s="167"/>
    </row>
    <row r="633" spans="1:6" s="155" customFormat="1" ht="30" customHeight="1" x14ac:dyDescent="0.25">
      <c r="A633" s="167"/>
      <c r="B633" s="167"/>
      <c r="C633" s="167"/>
      <c r="D633" s="178"/>
      <c r="E633" s="167"/>
      <c r="F633" s="167"/>
    </row>
    <row r="634" spans="1:6" s="155" customFormat="1" ht="30" customHeight="1" x14ac:dyDescent="0.25">
      <c r="A634" s="167"/>
      <c r="B634" s="167"/>
      <c r="C634" s="167"/>
      <c r="D634" s="178"/>
      <c r="E634" s="167"/>
      <c r="F634" s="167"/>
    </row>
    <row r="635" spans="1:6" s="155" customFormat="1" ht="30" customHeight="1" x14ac:dyDescent="0.25">
      <c r="A635" s="167"/>
      <c r="B635" s="167"/>
      <c r="C635" s="167"/>
      <c r="D635" s="178"/>
      <c r="E635" s="167"/>
      <c r="F635" s="167"/>
    </row>
    <row r="636" spans="1:6" s="155" customFormat="1" ht="30" customHeight="1" x14ac:dyDescent="0.25">
      <c r="A636" s="167"/>
      <c r="B636" s="167"/>
      <c r="C636" s="167"/>
      <c r="D636" s="178"/>
      <c r="E636" s="167"/>
      <c r="F636" s="167"/>
    </row>
    <row r="637" spans="1:6" s="155" customFormat="1" ht="30" customHeight="1" x14ac:dyDescent="0.25">
      <c r="A637" s="167"/>
      <c r="B637" s="167"/>
      <c r="C637" s="167"/>
      <c r="D637" s="178"/>
      <c r="E637" s="167"/>
      <c r="F637" s="167"/>
    </row>
    <row r="638" spans="1:6" s="155" customFormat="1" ht="30" customHeight="1" x14ac:dyDescent="0.25">
      <c r="A638" s="167"/>
      <c r="B638" s="167"/>
      <c r="C638" s="167"/>
      <c r="D638" s="178"/>
      <c r="E638" s="167"/>
      <c r="F638" s="167"/>
    </row>
    <row r="639" spans="1:6" s="155" customFormat="1" ht="30" customHeight="1" x14ac:dyDescent="0.25">
      <c r="A639" s="167"/>
      <c r="B639" s="167"/>
      <c r="C639" s="167"/>
      <c r="D639" s="178"/>
      <c r="E639" s="167"/>
      <c r="F639" s="167"/>
    </row>
    <row r="640" spans="1:6" s="155" customFormat="1" ht="30" customHeight="1" x14ac:dyDescent="0.25">
      <c r="A640" s="167"/>
      <c r="B640" s="167"/>
      <c r="C640" s="167"/>
      <c r="D640" s="178"/>
      <c r="E640" s="167"/>
      <c r="F640" s="167"/>
    </row>
    <row r="641" spans="1:6" s="155" customFormat="1" ht="30" customHeight="1" x14ac:dyDescent="0.25">
      <c r="A641" s="167"/>
      <c r="B641" s="167"/>
      <c r="C641" s="167"/>
      <c r="D641" s="178"/>
      <c r="E641" s="167"/>
      <c r="F641" s="167"/>
    </row>
    <row r="642" spans="1:6" s="155" customFormat="1" ht="30" customHeight="1" x14ac:dyDescent="0.25">
      <c r="A642" s="167"/>
      <c r="B642" s="167"/>
      <c r="C642" s="167"/>
      <c r="D642" s="178"/>
      <c r="E642" s="167"/>
      <c r="F642" s="167"/>
    </row>
    <row r="643" spans="1:6" s="155" customFormat="1" ht="30" customHeight="1" x14ac:dyDescent="0.25">
      <c r="A643" s="167"/>
      <c r="B643" s="167"/>
      <c r="C643" s="167"/>
      <c r="D643" s="178"/>
      <c r="E643" s="167"/>
      <c r="F643" s="167"/>
    </row>
    <row r="644" spans="1:6" s="155" customFormat="1" ht="30" customHeight="1" x14ac:dyDescent="0.25">
      <c r="A644" s="167"/>
      <c r="B644" s="167"/>
      <c r="C644" s="167"/>
      <c r="D644" s="178"/>
      <c r="E644" s="167"/>
      <c r="F644" s="167"/>
    </row>
    <row r="645" spans="1:6" s="155" customFormat="1" ht="30" customHeight="1" x14ac:dyDescent="0.25">
      <c r="A645" s="167"/>
      <c r="B645" s="167"/>
      <c r="C645" s="167"/>
      <c r="D645" s="178"/>
      <c r="E645" s="167"/>
      <c r="F645" s="167"/>
    </row>
    <row r="646" spans="1:6" s="155" customFormat="1" ht="30" customHeight="1" x14ac:dyDescent="0.25">
      <c r="A646" s="167"/>
      <c r="B646" s="167"/>
      <c r="C646" s="167"/>
      <c r="D646" s="178"/>
      <c r="E646" s="167"/>
      <c r="F646" s="167"/>
    </row>
    <row r="647" spans="1:6" s="155" customFormat="1" ht="30" customHeight="1" x14ac:dyDescent="0.25">
      <c r="A647" s="167"/>
      <c r="B647" s="167"/>
      <c r="C647" s="167"/>
      <c r="D647" s="178"/>
      <c r="E647" s="167"/>
      <c r="F647" s="167"/>
    </row>
    <row r="648" spans="1:6" s="155" customFormat="1" ht="30" customHeight="1" x14ac:dyDescent="0.25">
      <c r="A648" s="167"/>
      <c r="B648" s="167"/>
      <c r="C648" s="167"/>
      <c r="D648" s="178"/>
      <c r="E648" s="167"/>
      <c r="F648" s="167"/>
    </row>
    <row r="649" spans="1:6" s="155" customFormat="1" ht="30" customHeight="1" x14ac:dyDescent="0.25">
      <c r="A649" s="167"/>
      <c r="B649" s="167"/>
      <c r="C649" s="167"/>
      <c r="D649" s="178"/>
      <c r="E649" s="167"/>
      <c r="F649" s="167"/>
    </row>
    <row r="650" spans="1:6" s="155" customFormat="1" ht="30" customHeight="1" x14ac:dyDescent="0.25">
      <c r="A650" s="167"/>
      <c r="B650" s="167"/>
      <c r="C650" s="167"/>
      <c r="D650" s="178"/>
      <c r="E650" s="167"/>
      <c r="F650" s="167"/>
    </row>
    <row r="651" spans="1:6" s="155" customFormat="1" ht="30" customHeight="1" x14ac:dyDescent="0.25">
      <c r="A651" s="167"/>
      <c r="B651" s="167"/>
      <c r="C651" s="167"/>
      <c r="D651" s="178"/>
      <c r="E651" s="167"/>
      <c r="F651" s="167"/>
    </row>
    <row r="652" spans="1:6" s="155" customFormat="1" ht="30" customHeight="1" x14ac:dyDescent="0.25">
      <c r="A652" s="167"/>
      <c r="B652" s="167"/>
      <c r="C652" s="167"/>
      <c r="D652" s="178"/>
      <c r="E652" s="167"/>
      <c r="F652" s="167"/>
    </row>
    <row r="653" spans="1:6" s="155" customFormat="1" ht="30" customHeight="1" x14ac:dyDescent="0.25">
      <c r="A653" s="167"/>
      <c r="B653" s="167"/>
      <c r="C653" s="167"/>
      <c r="D653" s="178"/>
      <c r="E653" s="167"/>
      <c r="F653" s="167"/>
    </row>
    <row r="654" spans="1:6" s="155" customFormat="1" ht="30" customHeight="1" x14ac:dyDescent="0.25">
      <c r="A654" s="167"/>
      <c r="B654" s="167"/>
      <c r="C654" s="167"/>
      <c r="D654" s="178"/>
      <c r="E654" s="167"/>
      <c r="F654" s="167"/>
    </row>
    <row r="655" spans="1:6" s="155" customFormat="1" ht="30" customHeight="1" x14ac:dyDescent="0.25">
      <c r="A655" s="167"/>
      <c r="B655" s="167"/>
      <c r="C655" s="167"/>
      <c r="D655" s="178"/>
      <c r="E655" s="167"/>
      <c r="F655" s="167"/>
    </row>
    <row r="656" spans="1:6" s="155" customFormat="1" ht="30" customHeight="1" x14ac:dyDescent="0.25">
      <c r="A656" s="167"/>
      <c r="B656" s="167"/>
      <c r="C656" s="167"/>
      <c r="D656" s="178"/>
      <c r="E656" s="167"/>
      <c r="F656" s="167"/>
    </row>
    <row r="657" spans="8:17" ht="30" customHeight="1" x14ac:dyDescent="0.25">
      <c r="H657" s="155"/>
      <c r="I657" s="155"/>
      <c r="J657" s="155"/>
      <c r="K657" s="155"/>
      <c r="L657" s="155"/>
      <c r="Q657" s="155"/>
    </row>
    <row r="658" spans="8:17" ht="30" customHeight="1" x14ac:dyDescent="0.25">
      <c r="H658" s="155"/>
      <c r="I658" s="155"/>
      <c r="J658" s="155"/>
      <c r="K658" s="155"/>
    </row>
    <row r="659" spans="8:17" ht="30" customHeight="1" x14ac:dyDescent="0.25">
      <c r="H659" s="155"/>
      <c r="I659" s="155"/>
      <c r="J659" s="155"/>
      <c r="K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abSelected="1" topLeftCell="A116" zoomScale="110" zoomScaleNormal="110" workbookViewId="0">
      <selection activeCell="K129" sqref="K129"/>
    </sheetView>
  </sheetViews>
  <sheetFormatPr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93" t="str">
        <f>Parameters!B1</f>
        <v>IEEE 802.11 WIRELESS LOCAL AREA NETWORKS SESSION #197</v>
      </c>
      <c r="B1" s="488"/>
      <c r="C1" s="488"/>
      <c r="D1" s="488"/>
      <c r="E1" s="488"/>
      <c r="F1" s="488"/>
      <c r="G1" s="488"/>
      <c r="H1" s="488"/>
      <c r="I1" s="488"/>
    </row>
    <row r="2" spans="1:9" ht="25.2" customHeight="1" x14ac:dyDescent="0.4">
      <c r="A2" s="493" t="str">
        <f>Parameters!B2</f>
        <v>Baltimore and teleconference</v>
      </c>
      <c r="B2" s="488"/>
      <c r="C2" s="488"/>
      <c r="D2" s="488"/>
      <c r="E2" s="488"/>
      <c r="F2" s="488"/>
      <c r="G2" s="488"/>
      <c r="H2" s="488"/>
      <c r="I2" s="488"/>
    </row>
    <row r="3" spans="1:9" ht="25.2" customHeight="1" x14ac:dyDescent="0.4">
      <c r="A3" s="493" t="str">
        <f>Parameters!B3</f>
        <v>January 15-20, 2023</v>
      </c>
      <c r="B3" s="488"/>
      <c r="C3" s="488"/>
      <c r="D3" s="488"/>
      <c r="E3" s="488"/>
      <c r="F3" s="488"/>
      <c r="G3" s="488"/>
      <c r="H3" s="488"/>
      <c r="I3" s="488"/>
    </row>
    <row r="4" spans="1:9" ht="18" customHeight="1" x14ac:dyDescent="0.3">
      <c r="A4" s="487" t="s">
        <v>260</v>
      </c>
      <c r="B4" s="488"/>
      <c r="C4" s="488"/>
      <c r="D4" s="488"/>
      <c r="E4" s="488"/>
      <c r="F4" s="488"/>
      <c r="G4" s="488"/>
      <c r="H4" s="488"/>
      <c r="I4" s="488"/>
    </row>
    <row r="5" spans="1:9" ht="18" customHeight="1" x14ac:dyDescent="0.3">
      <c r="A5" s="487" t="s">
        <v>70</v>
      </c>
      <c r="B5" s="488"/>
      <c r="C5" s="488"/>
      <c r="D5" s="488"/>
      <c r="E5" s="488"/>
      <c r="F5" s="488"/>
      <c r="G5" s="488"/>
      <c r="H5" s="488"/>
      <c r="I5" s="488"/>
    </row>
    <row r="6" spans="1:9" ht="18" customHeight="1" x14ac:dyDescent="0.3">
      <c r="A6" s="487" t="s">
        <v>261</v>
      </c>
      <c r="B6" s="488"/>
      <c r="C6" s="488"/>
      <c r="D6" s="488"/>
      <c r="E6" s="488"/>
      <c r="F6" s="488"/>
      <c r="G6" s="488"/>
      <c r="H6" s="488"/>
      <c r="I6" s="488"/>
    </row>
    <row r="7" spans="1:9" ht="18" customHeight="1" x14ac:dyDescent="0.3">
      <c r="A7" s="487" t="s">
        <v>374</v>
      </c>
      <c r="B7" s="488"/>
      <c r="C7" s="488"/>
      <c r="D7" s="488"/>
      <c r="E7" s="488"/>
      <c r="F7" s="488"/>
      <c r="G7" s="488"/>
      <c r="H7" s="488"/>
      <c r="I7" s="488"/>
    </row>
    <row r="8" spans="1:9" ht="30" customHeight="1" x14ac:dyDescent="0.5">
      <c r="A8" s="489" t="str">
        <f>"Agenda R" &amp; Parameters!$B$8</f>
        <v>Agenda R4</v>
      </c>
      <c r="B8" s="490"/>
      <c r="C8" s="490"/>
      <c r="D8" s="490"/>
      <c r="E8" s="490"/>
      <c r="F8" s="490"/>
      <c r="G8" s="490"/>
      <c r="H8" s="490"/>
      <c r="I8" s="490"/>
    </row>
    <row r="12" spans="1:9" ht="15.6" x14ac:dyDescent="0.3">
      <c r="A12" s="491" t="s">
        <v>535</v>
      </c>
      <c r="B12" s="492"/>
      <c r="C12" s="492"/>
      <c r="D12" s="492"/>
      <c r="E12" s="492"/>
      <c r="F12" s="492"/>
      <c r="G12" s="492"/>
      <c r="H12" s="492"/>
      <c r="I12" s="492"/>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334</v>
      </c>
      <c r="D16" s="69"/>
      <c r="E16" s="69" t="s">
        <v>85</v>
      </c>
      <c r="F16" s="117">
        <f>H15</f>
        <v>0.37569444444444444</v>
      </c>
      <c r="G16" s="79">
        <v>2</v>
      </c>
      <c r="H16" s="117">
        <f t="shared" si="0"/>
        <v>0.37708333333333333</v>
      </c>
      <c r="I16" s="89"/>
    </row>
    <row r="17" spans="1:10" ht="15" x14ac:dyDescent="0.25">
      <c r="A17" s="60" t="s">
        <v>86</v>
      </c>
      <c r="B17" s="69" t="s">
        <v>82</v>
      </c>
      <c r="C17" s="69" t="s">
        <v>269</v>
      </c>
      <c r="D17" s="137" t="s">
        <v>246</v>
      </c>
      <c r="E17" s="69" t="s">
        <v>101</v>
      </c>
      <c r="F17" s="117">
        <f>H16</f>
        <v>0.37708333333333333</v>
      </c>
      <c r="G17" s="79">
        <v>2</v>
      </c>
      <c r="H17" s="117">
        <f t="shared" si="0"/>
        <v>0.37847222222222221</v>
      </c>
      <c r="I17" s="89"/>
    </row>
    <row r="18" spans="1:10" ht="30" x14ac:dyDescent="0.25">
      <c r="A18" s="60" t="s">
        <v>87</v>
      </c>
      <c r="B18" s="69" t="s">
        <v>88</v>
      </c>
      <c r="C18" s="69" t="s">
        <v>222</v>
      </c>
      <c r="D18" s="137" t="s">
        <v>48</v>
      </c>
      <c r="E18" s="69" t="s">
        <v>101</v>
      </c>
      <c r="F18" s="117">
        <f>H17</f>
        <v>0.37847222222222221</v>
      </c>
      <c r="G18" s="79">
        <v>2</v>
      </c>
      <c r="H18" s="117">
        <f t="shared" si="0"/>
        <v>0.37986111111111109</v>
      </c>
      <c r="I18" s="89"/>
    </row>
    <row r="19" spans="1:10" ht="15" x14ac:dyDescent="0.25">
      <c r="A19" s="60" t="s">
        <v>89</v>
      </c>
      <c r="B19" s="69" t="s">
        <v>88</v>
      </c>
      <c r="C19" s="69" t="s">
        <v>90</v>
      </c>
      <c r="D19" s="137" t="s">
        <v>247</v>
      </c>
      <c r="E19" s="69" t="s">
        <v>91</v>
      </c>
      <c r="F19" s="117">
        <f>H18</f>
        <v>0.37986111111111109</v>
      </c>
      <c r="G19" s="79">
        <v>1</v>
      </c>
      <c r="H19" s="117">
        <f t="shared" si="0"/>
        <v>0.38055555555555554</v>
      </c>
      <c r="I19" s="89"/>
    </row>
    <row r="20" spans="1:10" ht="15" x14ac:dyDescent="0.25">
      <c r="A20" s="61" t="s">
        <v>92</v>
      </c>
      <c r="B20" s="70" t="s">
        <v>82</v>
      </c>
      <c r="C20" s="70" t="s">
        <v>93</v>
      </c>
      <c r="D20" s="70"/>
      <c r="E20" s="70" t="s">
        <v>101</v>
      </c>
      <c r="F20" s="118">
        <f>H19</f>
        <v>0.38055555555555554</v>
      </c>
      <c r="G20" s="80">
        <v>1</v>
      </c>
      <c r="H20" s="118">
        <f t="shared" si="0"/>
        <v>0.38124999999999998</v>
      </c>
      <c r="I20" s="90"/>
    </row>
    <row r="21" spans="1:10" ht="13.8" x14ac:dyDescent="0.25">
      <c r="D21" s="133"/>
      <c r="J21" s="29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299</v>
      </c>
      <c r="D25" s="137" t="s">
        <v>273</v>
      </c>
      <c r="E25" s="69" t="s">
        <v>144</v>
      </c>
      <c r="F25" s="120">
        <f>H24</f>
        <v>0.38263888888888886</v>
      </c>
      <c r="G25" s="82">
        <v>1</v>
      </c>
      <c r="H25" s="120">
        <f>F25+TIME(0,G25,0)</f>
        <v>0.3833333333333333</v>
      </c>
      <c r="I25" s="93"/>
    </row>
    <row r="26" spans="1:10" ht="18.45" customHeight="1" x14ac:dyDescent="0.25">
      <c r="A26" s="63" t="s">
        <v>300</v>
      </c>
      <c r="B26" s="72" t="s">
        <v>82</v>
      </c>
      <c r="C26" s="72" t="s">
        <v>303</v>
      </c>
      <c r="D26" s="137" t="s">
        <v>273</v>
      </c>
      <c r="E26" s="69" t="s">
        <v>144</v>
      </c>
      <c r="F26" s="120">
        <f>H25</f>
        <v>0.3833333333333333</v>
      </c>
      <c r="G26" s="82">
        <v>2</v>
      </c>
      <c r="H26" s="120">
        <f t="shared" ref="H26:H36" si="1">F26+TIME(0,G26,0)</f>
        <v>0.38472222222222219</v>
      </c>
      <c r="I26" s="92"/>
    </row>
    <row r="27" spans="1:10" ht="18.899999999999999" customHeight="1" x14ac:dyDescent="0.25">
      <c r="A27" s="63" t="s">
        <v>301</v>
      </c>
      <c r="B27" s="72" t="s">
        <v>82</v>
      </c>
      <c r="C27" s="72" t="s">
        <v>414</v>
      </c>
      <c r="D27" s="137" t="s">
        <v>273</v>
      </c>
      <c r="E27" s="69" t="s">
        <v>144</v>
      </c>
      <c r="F27" s="120">
        <f t="shared" ref="F27:F36" si="2">H26</f>
        <v>0.38472222222222219</v>
      </c>
      <c r="G27" s="82">
        <v>1</v>
      </c>
      <c r="H27" s="120">
        <f t="shared" si="1"/>
        <v>0.38541666666666663</v>
      </c>
      <c r="I27" s="92"/>
    </row>
    <row r="28" spans="1:10" ht="15" x14ac:dyDescent="0.25">
      <c r="A28" s="63" t="s">
        <v>302</v>
      </c>
      <c r="B28" s="72" t="s">
        <v>82</v>
      </c>
      <c r="C28" s="72" t="s">
        <v>415</v>
      </c>
      <c r="D28" s="137" t="s">
        <v>304</v>
      </c>
      <c r="E28" s="69" t="s">
        <v>144</v>
      </c>
      <c r="F28" s="120">
        <f t="shared" si="2"/>
        <v>0.38541666666666663</v>
      </c>
      <c r="G28" s="82">
        <v>1</v>
      </c>
      <c r="H28" s="120">
        <f t="shared" si="1"/>
        <v>0.38611111111111107</v>
      </c>
      <c r="I28" s="92"/>
    </row>
    <row r="29" spans="1:10" ht="18.45" customHeight="1" x14ac:dyDescent="0.25">
      <c r="A29" s="63" t="s">
        <v>305</v>
      </c>
      <c r="B29" s="72" t="s">
        <v>82</v>
      </c>
      <c r="C29" s="72" t="s">
        <v>306</v>
      </c>
      <c r="D29" s="137" t="s">
        <v>273</v>
      </c>
      <c r="E29" s="69" t="s">
        <v>144</v>
      </c>
      <c r="F29" s="120">
        <f t="shared" si="2"/>
        <v>0.38611111111111107</v>
      </c>
      <c r="G29" s="82">
        <v>1</v>
      </c>
      <c r="H29" s="120">
        <f t="shared" si="1"/>
        <v>0.38680555555555551</v>
      </c>
      <c r="I29" s="92"/>
    </row>
    <row r="30" spans="1:10" ht="18" customHeight="1" x14ac:dyDescent="0.25">
      <c r="A30" s="63" t="s">
        <v>307</v>
      </c>
      <c r="B30" s="72" t="s">
        <v>82</v>
      </c>
      <c r="C30" s="72" t="s">
        <v>308</v>
      </c>
      <c r="D30" s="137" t="s">
        <v>273</v>
      </c>
      <c r="E30" s="69" t="s">
        <v>144</v>
      </c>
      <c r="F30" s="120">
        <f t="shared" si="2"/>
        <v>0.38680555555555551</v>
      </c>
      <c r="G30" s="82">
        <v>1</v>
      </c>
      <c r="H30" s="120">
        <f t="shared" si="1"/>
        <v>0.38749999999999996</v>
      </c>
      <c r="I30" s="92"/>
    </row>
    <row r="31" spans="1:10" ht="15.45" customHeight="1" x14ac:dyDescent="0.25">
      <c r="A31" s="63" t="s">
        <v>309</v>
      </c>
      <c r="B31" s="72" t="s">
        <v>82</v>
      </c>
      <c r="C31" s="72" t="s">
        <v>310</v>
      </c>
      <c r="D31" s="137" t="s">
        <v>273</v>
      </c>
      <c r="E31" s="69" t="s">
        <v>144</v>
      </c>
      <c r="F31" s="120">
        <f t="shared" si="2"/>
        <v>0.38749999999999996</v>
      </c>
      <c r="G31" s="82">
        <v>1</v>
      </c>
      <c r="H31" s="120">
        <f t="shared" si="1"/>
        <v>0.3881944444444444</v>
      </c>
      <c r="I31" s="92"/>
    </row>
    <row r="32" spans="1:10" ht="16.649999999999999" customHeight="1" x14ac:dyDescent="0.25">
      <c r="A32" s="63" t="s">
        <v>311</v>
      </c>
      <c r="B32" s="72" t="s">
        <v>82</v>
      </c>
      <c r="C32" s="72" t="s">
        <v>312</v>
      </c>
      <c r="D32" s="137" t="s">
        <v>273</v>
      </c>
      <c r="E32" s="69" t="s">
        <v>144</v>
      </c>
      <c r="F32" s="120">
        <f t="shared" si="2"/>
        <v>0.3881944444444444</v>
      </c>
      <c r="G32" s="82">
        <v>1</v>
      </c>
      <c r="H32" s="120">
        <f t="shared" si="1"/>
        <v>0.38888888888888884</v>
      </c>
      <c r="I32" s="92"/>
    </row>
    <row r="33" spans="1:10" ht="15.45" customHeight="1" x14ac:dyDescent="0.25">
      <c r="A33" s="63" t="s">
        <v>313</v>
      </c>
      <c r="B33" s="72" t="s">
        <v>82</v>
      </c>
      <c r="C33" s="72" t="s">
        <v>314</v>
      </c>
      <c r="D33" s="137" t="s">
        <v>273</v>
      </c>
      <c r="E33" s="69" t="s">
        <v>144</v>
      </c>
      <c r="F33" s="120">
        <f t="shared" si="2"/>
        <v>0.38888888888888884</v>
      </c>
      <c r="G33" s="82">
        <v>1</v>
      </c>
      <c r="H33" s="120">
        <f t="shared" si="1"/>
        <v>0.38958333333333328</v>
      </c>
      <c r="I33" s="92"/>
    </row>
    <row r="34" spans="1:10" ht="16.350000000000001" customHeight="1" x14ac:dyDescent="0.25">
      <c r="A34" s="63" t="s">
        <v>315</v>
      </c>
      <c r="B34" s="72" t="s">
        <v>82</v>
      </c>
      <c r="C34" s="72" t="s">
        <v>316</v>
      </c>
      <c r="D34" s="137" t="s">
        <v>273</v>
      </c>
      <c r="E34" s="69" t="s">
        <v>144</v>
      </c>
      <c r="F34" s="120">
        <f t="shared" si="2"/>
        <v>0.38958333333333328</v>
      </c>
      <c r="G34" s="82">
        <v>1</v>
      </c>
      <c r="H34" s="120">
        <f t="shared" si="1"/>
        <v>0.39027777777777772</v>
      </c>
      <c r="I34" s="92"/>
    </row>
    <row r="35" spans="1:10" ht="15.45" customHeight="1" x14ac:dyDescent="0.25">
      <c r="A35" s="63" t="s">
        <v>317</v>
      </c>
      <c r="B35" s="72" t="s">
        <v>82</v>
      </c>
      <c r="C35" s="72" t="s">
        <v>318</v>
      </c>
      <c r="D35" s="137" t="s">
        <v>273</v>
      </c>
      <c r="E35" s="69" t="s">
        <v>144</v>
      </c>
      <c r="F35" s="120">
        <f t="shared" si="2"/>
        <v>0.39027777777777772</v>
      </c>
      <c r="G35" s="82">
        <v>1</v>
      </c>
      <c r="H35" s="120">
        <f t="shared" si="1"/>
        <v>0.39097222222222217</v>
      </c>
      <c r="I35" s="92"/>
    </row>
    <row r="36" spans="1:10" ht="15.9" customHeight="1" x14ac:dyDescent="0.25">
      <c r="A36" s="63" t="s">
        <v>319</v>
      </c>
      <c r="B36" s="72"/>
      <c r="C36" s="72"/>
      <c r="D36" s="76"/>
      <c r="E36" s="72"/>
      <c r="F36" s="120">
        <f t="shared" si="2"/>
        <v>0.39097222222222217</v>
      </c>
      <c r="G36" s="82">
        <v>0</v>
      </c>
      <c r="H36" s="120">
        <f t="shared" si="1"/>
        <v>0.39097222222222217</v>
      </c>
      <c r="I36" s="92"/>
    </row>
    <row r="37" spans="1:10" ht="15.6" x14ac:dyDescent="0.3">
      <c r="A37" s="62" t="s">
        <v>320</v>
      </c>
      <c r="B37" s="71"/>
      <c r="C37" s="73" t="s">
        <v>105</v>
      </c>
      <c r="D37" s="73"/>
      <c r="E37" s="71"/>
      <c r="F37" s="119"/>
      <c r="G37" s="81"/>
      <c r="H37" s="119"/>
      <c r="I37" s="91"/>
    </row>
    <row r="38" spans="1:10" ht="27.6" x14ac:dyDescent="0.25">
      <c r="A38" s="63" t="s">
        <v>321</v>
      </c>
      <c r="B38" s="72" t="s">
        <v>82</v>
      </c>
      <c r="C38" s="72" t="s">
        <v>106</v>
      </c>
      <c r="D38" s="137" t="s">
        <v>246</v>
      </c>
      <c r="E38" s="72" t="s">
        <v>101</v>
      </c>
      <c r="F38" s="120">
        <f>H36</f>
        <v>0.39097222222222217</v>
      </c>
      <c r="G38" s="82">
        <v>1</v>
      </c>
      <c r="H38" s="120">
        <f>F38+TIME(0,G38,0)</f>
        <v>0.39166666666666661</v>
      </c>
      <c r="I38" s="92"/>
    </row>
    <row r="39" spans="1:10" ht="28.2" x14ac:dyDescent="0.3">
      <c r="A39" s="62" t="s">
        <v>322</v>
      </c>
      <c r="B39" s="69" t="s">
        <v>82</v>
      </c>
      <c r="C39" s="73" t="s">
        <v>127</v>
      </c>
      <c r="D39" s="137" t="s">
        <v>246</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9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246</v>
      </c>
      <c r="E43" s="69" t="s">
        <v>101</v>
      </c>
      <c r="F43" s="117">
        <f>H40</f>
        <v>0.39236111111111105</v>
      </c>
      <c r="G43" s="79">
        <v>1</v>
      </c>
      <c r="H43" s="117">
        <f t="shared" ref="H43:H51" si="3">F43+TIME(0,G43,0)</f>
        <v>0.39305555555555549</v>
      </c>
      <c r="I43" s="89"/>
    </row>
    <row r="44" spans="1:10" ht="30" x14ac:dyDescent="0.25">
      <c r="A44" s="60" t="s">
        <v>113</v>
      </c>
      <c r="B44" s="69" t="s">
        <v>82</v>
      </c>
      <c r="C44" s="69" t="s">
        <v>413</v>
      </c>
      <c r="D44" s="137" t="s">
        <v>246</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248</v>
      </c>
      <c r="E45" s="69" t="s">
        <v>115</v>
      </c>
      <c r="F45" s="117">
        <f t="shared" si="4"/>
        <v>0.39374999999999993</v>
      </c>
      <c r="G45" s="79">
        <v>5</v>
      </c>
      <c r="H45" s="117">
        <f t="shared" si="3"/>
        <v>0.39722222222222214</v>
      </c>
      <c r="I45" s="89"/>
    </row>
    <row r="46" spans="1:10" ht="15" x14ac:dyDescent="0.25">
      <c r="A46" s="60" t="s">
        <v>116</v>
      </c>
      <c r="B46" s="69" t="s">
        <v>82</v>
      </c>
      <c r="C46" s="69" t="s">
        <v>117</v>
      </c>
      <c r="D46" s="137" t="s">
        <v>248</v>
      </c>
      <c r="E46" s="69" t="s">
        <v>115</v>
      </c>
      <c r="F46" s="117">
        <f t="shared" si="4"/>
        <v>0.39722222222222214</v>
      </c>
      <c r="G46" s="79">
        <v>2</v>
      </c>
      <c r="H46" s="117">
        <f t="shared" si="3"/>
        <v>0.39861111111111103</v>
      </c>
      <c r="I46" s="89"/>
    </row>
    <row r="47" spans="1:10" ht="15" x14ac:dyDescent="0.25">
      <c r="A47" s="60" t="s">
        <v>118</v>
      </c>
      <c r="B47" s="69" t="s">
        <v>82</v>
      </c>
      <c r="C47" s="69" t="s">
        <v>121</v>
      </c>
      <c r="D47" s="137" t="s">
        <v>248</v>
      </c>
      <c r="E47" s="69" t="s">
        <v>115</v>
      </c>
      <c r="F47" s="117">
        <f t="shared" si="4"/>
        <v>0.39861111111111103</v>
      </c>
      <c r="G47" s="79">
        <v>2</v>
      </c>
      <c r="H47" s="117">
        <f t="shared" si="3"/>
        <v>0.39999999999999991</v>
      </c>
      <c r="I47" s="89"/>
    </row>
    <row r="48" spans="1:10" ht="15" x14ac:dyDescent="0.25">
      <c r="A48" s="60" t="s">
        <v>120</v>
      </c>
      <c r="B48" s="69" t="s">
        <v>82</v>
      </c>
      <c r="C48" s="69" t="s">
        <v>123</v>
      </c>
      <c r="D48" s="137" t="s">
        <v>248</v>
      </c>
      <c r="E48" s="69" t="s">
        <v>115</v>
      </c>
      <c r="F48" s="117">
        <f t="shared" si="4"/>
        <v>0.39999999999999991</v>
      </c>
      <c r="G48" s="79">
        <v>2</v>
      </c>
      <c r="H48" s="117">
        <f t="shared" si="3"/>
        <v>0.4013888888888888</v>
      </c>
      <c r="I48" s="89"/>
    </row>
    <row r="49" spans="1:10" ht="15" x14ac:dyDescent="0.25">
      <c r="A49" s="60" t="s">
        <v>122</v>
      </c>
      <c r="B49" s="69" t="s">
        <v>82</v>
      </c>
      <c r="C49" s="69" t="s">
        <v>276</v>
      </c>
      <c r="D49" s="137" t="s">
        <v>248</v>
      </c>
      <c r="E49" s="69" t="s">
        <v>115</v>
      </c>
      <c r="F49" s="117">
        <f t="shared" si="4"/>
        <v>0.4013888888888888</v>
      </c>
      <c r="G49" s="79">
        <v>1</v>
      </c>
      <c r="H49" s="117">
        <f t="shared" si="3"/>
        <v>0.40208333333333324</v>
      </c>
      <c r="I49" s="89"/>
    </row>
    <row r="50" spans="1:10" ht="15" x14ac:dyDescent="0.25">
      <c r="A50" s="60" t="s">
        <v>124</v>
      </c>
      <c r="B50" s="69" t="s">
        <v>82</v>
      </c>
      <c r="C50" s="69" t="s">
        <v>126</v>
      </c>
      <c r="D50" s="137" t="s">
        <v>248</v>
      </c>
      <c r="E50" s="69" t="s">
        <v>115</v>
      </c>
      <c r="F50" s="117">
        <f t="shared" si="4"/>
        <v>0.40208333333333324</v>
      </c>
      <c r="G50" s="79">
        <v>5</v>
      </c>
      <c r="H50" s="117">
        <f t="shared" si="3"/>
        <v>0.40555555555555545</v>
      </c>
      <c r="I50" s="89"/>
    </row>
    <row r="51" spans="1:10" ht="15" x14ac:dyDescent="0.25">
      <c r="A51" s="61" t="s">
        <v>125</v>
      </c>
      <c r="B51" s="70"/>
      <c r="C51" s="70"/>
      <c r="D51" s="195" t="s">
        <v>248</v>
      </c>
      <c r="E51" s="70" t="s">
        <v>115</v>
      </c>
      <c r="F51" s="118">
        <f t="shared" si="4"/>
        <v>0.40555555555555545</v>
      </c>
      <c r="G51" s="80">
        <v>0</v>
      </c>
      <c r="H51" s="118">
        <f t="shared" si="3"/>
        <v>0.40555555555555545</v>
      </c>
      <c r="I51" s="90"/>
    </row>
    <row r="52" spans="1:10" ht="15" x14ac:dyDescent="0.25">
      <c r="D52" s="141"/>
      <c r="J52" s="29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246</v>
      </c>
      <c r="E55" s="72" t="s">
        <v>101</v>
      </c>
      <c r="F55" s="120">
        <f>H51</f>
        <v>0.40555555555555545</v>
      </c>
      <c r="G55" s="82">
        <v>0</v>
      </c>
      <c r="H55" s="120">
        <f t="shared" ref="H55:H64" si="5">F55+TIME(0,G55,0)</f>
        <v>0.40555555555555545</v>
      </c>
      <c r="I55" s="94"/>
    </row>
    <row r="56" spans="1:10" ht="13.8" x14ac:dyDescent="0.25">
      <c r="A56" s="63" t="s">
        <v>134</v>
      </c>
      <c r="B56" s="72" t="s">
        <v>82</v>
      </c>
      <c r="C56" s="72" t="s">
        <v>335</v>
      </c>
      <c r="D56" s="137" t="s">
        <v>246</v>
      </c>
      <c r="E56" s="72" t="s">
        <v>101</v>
      </c>
      <c r="F56" s="120">
        <f t="shared" ref="F56:F64" si="6">H55</f>
        <v>0.40555555555555545</v>
      </c>
      <c r="G56" s="82">
        <v>0</v>
      </c>
      <c r="H56" s="120">
        <f t="shared" si="5"/>
        <v>0.40555555555555545</v>
      </c>
      <c r="I56" s="94"/>
    </row>
    <row r="57" spans="1:10" ht="13.8" x14ac:dyDescent="0.25">
      <c r="A57" s="63" t="s">
        <v>135</v>
      </c>
      <c r="B57" s="72" t="s">
        <v>82</v>
      </c>
      <c r="C57" s="72" t="s">
        <v>266</v>
      </c>
      <c r="D57" s="137" t="s">
        <v>246</v>
      </c>
      <c r="E57" s="72" t="s">
        <v>101</v>
      </c>
      <c r="F57" s="120">
        <f t="shared" si="6"/>
        <v>0.40555555555555545</v>
      </c>
      <c r="G57" s="82">
        <v>0</v>
      </c>
      <c r="H57" s="120">
        <f t="shared" si="5"/>
        <v>0.40555555555555545</v>
      </c>
      <c r="I57" s="94"/>
    </row>
    <row r="58" spans="1:10" ht="13.8" x14ac:dyDescent="0.25">
      <c r="A58" s="63" t="s">
        <v>136</v>
      </c>
      <c r="B58" s="72" t="s">
        <v>82</v>
      </c>
      <c r="C58" s="72" t="s">
        <v>137</v>
      </c>
      <c r="D58" s="137" t="s">
        <v>246</v>
      </c>
      <c r="E58" s="72" t="s">
        <v>101</v>
      </c>
      <c r="F58" s="120">
        <f t="shared" si="6"/>
        <v>0.40555555555555545</v>
      </c>
      <c r="G58" s="82">
        <v>0</v>
      </c>
      <c r="H58" s="120">
        <f t="shared" si="5"/>
        <v>0.40555555555555545</v>
      </c>
      <c r="I58" s="94"/>
    </row>
    <row r="59" spans="1:10" ht="13.8" x14ac:dyDescent="0.25">
      <c r="A59" s="63" t="s">
        <v>138</v>
      </c>
      <c r="B59" s="72" t="s">
        <v>82</v>
      </c>
      <c r="C59" s="72" t="s">
        <v>139</v>
      </c>
      <c r="D59" s="137" t="s">
        <v>246</v>
      </c>
      <c r="E59" s="72" t="s">
        <v>101</v>
      </c>
      <c r="F59" s="120">
        <f t="shared" si="6"/>
        <v>0.40555555555555545</v>
      </c>
      <c r="G59" s="82">
        <v>0</v>
      </c>
      <c r="H59" s="120">
        <f t="shared" si="5"/>
        <v>0.40555555555555545</v>
      </c>
      <c r="I59" s="94"/>
    </row>
    <row r="60" spans="1:10" ht="13.8" x14ac:dyDescent="0.25">
      <c r="A60" s="63" t="s">
        <v>140</v>
      </c>
      <c r="B60" s="72" t="s">
        <v>82</v>
      </c>
      <c r="C60" s="72" t="s">
        <v>141</v>
      </c>
      <c r="D60" s="137" t="s">
        <v>246</v>
      </c>
      <c r="E60" s="72" t="s">
        <v>144</v>
      </c>
      <c r="F60" s="120">
        <f t="shared" si="6"/>
        <v>0.40555555555555545</v>
      </c>
      <c r="G60" s="82">
        <v>0</v>
      </c>
      <c r="H60" s="120">
        <f t="shared" si="5"/>
        <v>0.40555555555555545</v>
      </c>
      <c r="I60" s="94"/>
    </row>
    <row r="61" spans="1:10" ht="13.8" x14ac:dyDescent="0.25">
      <c r="A61" s="63" t="s">
        <v>142</v>
      </c>
      <c r="B61" s="72" t="s">
        <v>82</v>
      </c>
      <c r="C61" s="72" t="s">
        <v>146</v>
      </c>
      <c r="D61" s="72"/>
      <c r="E61" s="72" t="s">
        <v>91</v>
      </c>
      <c r="F61" s="120">
        <f t="shared" si="6"/>
        <v>0.40555555555555545</v>
      </c>
      <c r="G61" s="82">
        <v>0</v>
      </c>
      <c r="H61" s="120">
        <f t="shared" si="5"/>
        <v>0.40555555555555545</v>
      </c>
      <c r="I61" s="94"/>
    </row>
    <row r="62" spans="1:10" ht="13.8" x14ac:dyDescent="0.25">
      <c r="A62" s="63" t="s">
        <v>145</v>
      </c>
      <c r="B62" s="72" t="s">
        <v>82</v>
      </c>
      <c r="C62" s="72" t="s">
        <v>148</v>
      </c>
      <c r="D62" s="137" t="s">
        <v>249</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249</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201</v>
      </c>
      <c r="D66" s="137" t="s">
        <v>249</v>
      </c>
      <c r="E66" s="72" t="s">
        <v>202</v>
      </c>
      <c r="F66" s="120">
        <f>H64</f>
        <v>0.40694444444444433</v>
      </c>
      <c r="G66" s="82">
        <v>1</v>
      </c>
      <c r="H66" s="120">
        <f t="shared" ref="H66:H71" si="7">F66+TIME(0,G66,0)</f>
        <v>0.40763888888888877</v>
      </c>
      <c r="I66" s="92"/>
    </row>
    <row r="67" spans="1:9" ht="13.8" x14ac:dyDescent="0.25">
      <c r="A67" s="63" t="s">
        <v>153</v>
      </c>
      <c r="B67" s="72" t="s">
        <v>82</v>
      </c>
      <c r="C67" s="72" t="s">
        <v>245</v>
      </c>
      <c r="D67" s="137" t="s">
        <v>249</v>
      </c>
      <c r="E67" s="72" t="s">
        <v>160</v>
      </c>
      <c r="F67" s="120">
        <f>H66</f>
        <v>0.40763888888888877</v>
      </c>
      <c r="G67" s="82">
        <v>1</v>
      </c>
      <c r="H67" s="120">
        <f t="shared" si="7"/>
        <v>0.40833333333333321</v>
      </c>
      <c r="I67" s="92"/>
    </row>
    <row r="68" spans="1:9" ht="13.8" x14ac:dyDescent="0.25">
      <c r="A68" s="63" t="s">
        <v>155</v>
      </c>
      <c r="B68" s="72" t="s">
        <v>82</v>
      </c>
      <c r="C68" s="72" t="s">
        <v>154</v>
      </c>
      <c r="D68" s="137" t="s">
        <v>249</v>
      </c>
      <c r="E68" s="72" t="s">
        <v>115</v>
      </c>
      <c r="F68" s="120">
        <f>H67</f>
        <v>0.40833333333333321</v>
      </c>
      <c r="G68" s="82">
        <v>1</v>
      </c>
      <c r="H68" s="120">
        <f t="shared" si="7"/>
        <v>0.40902777777777766</v>
      </c>
      <c r="I68" s="92"/>
    </row>
    <row r="69" spans="1:9" ht="13.8" x14ac:dyDescent="0.25">
      <c r="A69" s="63" t="s">
        <v>156</v>
      </c>
      <c r="B69" s="72" t="s">
        <v>82</v>
      </c>
      <c r="C69" s="72" t="s">
        <v>157</v>
      </c>
      <c r="D69" s="137" t="s">
        <v>249</v>
      </c>
      <c r="E69" s="72" t="s">
        <v>275</v>
      </c>
      <c r="F69" s="120">
        <f>H68</f>
        <v>0.40902777777777766</v>
      </c>
      <c r="G69" s="82">
        <v>1</v>
      </c>
      <c r="H69" s="120">
        <f t="shared" si="7"/>
        <v>0.4097222222222221</v>
      </c>
      <c r="I69" s="92"/>
    </row>
    <row r="70" spans="1:9" ht="13.8" x14ac:dyDescent="0.25">
      <c r="A70" s="63" t="s">
        <v>158</v>
      </c>
      <c r="B70" s="72" t="s">
        <v>82</v>
      </c>
      <c r="C70" s="72" t="s">
        <v>159</v>
      </c>
      <c r="D70" s="137" t="s">
        <v>249</v>
      </c>
      <c r="E70" s="72" t="s">
        <v>160</v>
      </c>
      <c r="F70" s="120">
        <f>H69</f>
        <v>0.4097222222222221</v>
      </c>
      <c r="G70" s="82">
        <v>1</v>
      </c>
      <c r="H70" s="120">
        <f t="shared" si="7"/>
        <v>0.41041666666666654</v>
      </c>
      <c r="I70" s="92"/>
    </row>
    <row r="71" spans="1:9" ht="13.8" x14ac:dyDescent="0.25">
      <c r="A71" s="63" t="s">
        <v>230</v>
      </c>
      <c r="B71" s="72" t="s">
        <v>82</v>
      </c>
      <c r="C71" s="72"/>
      <c r="D71" s="137"/>
      <c r="E71" s="72"/>
      <c r="F71" s="120">
        <f>H70</f>
        <v>0.41041666666666654</v>
      </c>
      <c r="G71" s="82">
        <v>0</v>
      </c>
      <c r="H71" s="120">
        <f t="shared" si="7"/>
        <v>0.41041666666666654</v>
      </c>
      <c r="I71" s="92"/>
    </row>
    <row r="72" spans="1:9" ht="15.6" x14ac:dyDescent="0.3">
      <c r="A72" s="62" t="s">
        <v>161</v>
      </c>
      <c r="B72" s="71"/>
      <c r="C72" s="71" t="s">
        <v>162</v>
      </c>
      <c r="D72" s="76"/>
      <c r="E72" s="71"/>
      <c r="F72" s="119"/>
      <c r="G72" s="81"/>
      <c r="H72" s="119"/>
      <c r="I72" s="91"/>
    </row>
    <row r="73" spans="1:9" ht="13.8" x14ac:dyDescent="0.25">
      <c r="A73" s="63" t="s">
        <v>163</v>
      </c>
      <c r="B73" s="72" t="s">
        <v>82</v>
      </c>
      <c r="C73" s="72" t="s">
        <v>381</v>
      </c>
      <c r="D73" s="137" t="s">
        <v>249</v>
      </c>
      <c r="E73" s="72" t="s">
        <v>411</v>
      </c>
      <c r="F73" s="120">
        <f>H71</f>
        <v>0.41041666666666654</v>
      </c>
      <c r="G73" s="82">
        <v>1</v>
      </c>
      <c r="H73" s="120">
        <f t="shared" ref="H73:H77" si="8">F73+TIME(0,G73,0)</f>
        <v>0.41111111111111098</v>
      </c>
      <c r="I73" s="92"/>
    </row>
    <row r="74" spans="1:9" ht="13.8" x14ac:dyDescent="0.25">
      <c r="A74" s="63" t="s">
        <v>164</v>
      </c>
      <c r="B74" s="72" t="s">
        <v>82</v>
      </c>
      <c r="C74" s="72" t="s">
        <v>270</v>
      </c>
      <c r="D74" s="137" t="s">
        <v>249</v>
      </c>
      <c r="E74" s="72" t="s">
        <v>460</v>
      </c>
      <c r="F74" s="120">
        <f>H73</f>
        <v>0.41111111111111098</v>
      </c>
      <c r="G74" s="82">
        <v>1</v>
      </c>
      <c r="H74" s="120">
        <f t="shared" si="8"/>
        <v>0.41180555555555542</v>
      </c>
      <c r="I74" s="92"/>
    </row>
    <row r="75" spans="1:9" ht="13.8" x14ac:dyDescent="0.25">
      <c r="A75" s="63" t="s">
        <v>165</v>
      </c>
      <c r="B75" s="72" t="s">
        <v>82</v>
      </c>
      <c r="C75" s="72" t="s">
        <v>280</v>
      </c>
      <c r="D75" s="137" t="s">
        <v>249</v>
      </c>
      <c r="E75" s="72" t="s">
        <v>281</v>
      </c>
      <c r="F75" s="120">
        <f t="shared" ref="F75:F76" si="9">H74</f>
        <v>0.41180555555555542</v>
      </c>
      <c r="G75" s="82">
        <v>1</v>
      </c>
      <c r="H75" s="120">
        <f t="shared" si="8"/>
        <v>0.41249999999999987</v>
      </c>
      <c r="I75" s="92"/>
    </row>
    <row r="76" spans="1:9" ht="13.8" x14ac:dyDescent="0.25">
      <c r="A76" s="63" t="s">
        <v>166</v>
      </c>
      <c r="B76" s="72" t="s">
        <v>82</v>
      </c>
      <c r="C76" s="72" t="s">
        <v>283</v>
      </c>
      <c r="D76" s="137" t="s">
        <v>249</v>
      </c>
      <c r="E76" s="72" t="s">
        <v>284</v>
      </c>
      <c r="F76" s="120">
        <f t="shared" si="9"/>
        <v>0.41249999999999987</v>
      </c>
      <c r="G76" s="82">
        <v>1</v>
      </c>
      <c r="H76" s="120">
        <f t="shared" si="8"/>
        <v>0.41319444444444431</v>
      </c>
      <c r="I76" s="92"/>
    </row>
    <row r="77" spans="1:9" ht="13.8" x14ac:dyDescent="0.25">
      <c r="A77" s="63" t="s">
        <v>167</v>
      </c>
      <c r="B77" s="72" t="s">
        <v>82</v>
      </c>
      <c r="C77" s="72" t="s">
        <v>354</v>
      </c>
      <c r="D77" s="137" t="s">
        <v>249</v>
      </c>
      <c r="E77" s="72" t="s">
        <v>298</v>
      </c>
      <c r="F77" s="120">
        <f t="shared" ref="F77:F82" si="10">H76</f>
        <v>0.41319444444444431</v>
      </c>
      <c r="G77" s="82">
        <v>1</v>
      </c>
      <c r="H77" s="120">
        <f t="shared" si="8"/>
        <v>0.41388888888888875</v>
      </c>
      <c r="I77" s="92"/>
    </row>
    <row r="78" spans="1:9" ht="13.8" x14ac:dyDescent="0.25">
      <c r="A78" s="138" t="s">
        <v>168</v>
      </c>
      <c r="B78" s="72" t="s">
        <v>82</v>
      </c>
      <c r="C78" s="72" t="s">
        <v>384</v>
      </c>
      <c r="D78" s="137" t="s">
        <v>249</v>
      </c>
      <c r="E78" s="72" t="s">
        <v>202</v>
      </c>
      <c r="F78" s="120">
        <f t="shared" si="10"/>
        <v>0.41388888888888875</v>
      </c>
      <c r="G78" s="82">
        <v>1</v>
      </c>
      <c r="H78" s="120">
        <f t="shared" ref="H78:H82" si="11">F78+TIME(0,G78,0)</f>
        <v>0.41458333333333319</v>
      </c>
      <c r="I78" s="92"/>
    </row>
    <row r="79" spans="1:9" ht="13.8" x14ac:dyDescent="0.25">
      <c r="A79" s="138" t="s">
        <v>169</v>
      </c>
      <c r="B79" s="72" t="s">
        <v>82</v>
      </c>
      <c r="C79" s="72" t="s">
        <v>383</v>
      </c>
      <c r="D79" s="137" t="s">
        <v>249</v>
      </c>
      <c r="E79" s="72" t="s">
        <v>412</v>
      </c>
      <c r="F79" s="120">
        <f t="shared" si="10"/>
        <v>0.41458333333333319</v>
      </c>
      <c r="G79" s="82">
        <v>1</v>
      </c>
      <c r="H79" s="120">
        <f t="shared" si="11"/>
        <v>0.41527777777777763</v>
      </c>
      <c r="I79" s="92"/>
    </row>
    <row r="80" spans="1:9" ht="13.8" x14ac:dyDescent="0.25">
      <c r="A80" s="138" t="s">
        <v>170</v>
      </c>
      <c r="B80" s="72" t="s">
        <v>82</v>
      </c>
      <c r="C80" s="72" t="s">
        <v>545</v>
      </c>
      <c r="D80" s="137" t="s">
        <v>249</v>
      </c>
      <c r="E80" s="72" t="s">
        <v>171</v>
      </c>
      <c r="F80" s="120">
        <f t="shared" si="10"/>
        <v>0.41527777777777763</v>
      </c>
      <c r="G80" s="82">
        <v>1</v>
      </c>
      <c r="H80" s="120">
        <f t="shared" si="11"/>
        <v>0.41597222222222208</v>
      </c>
      <c r="I80" s="92"/>
    </row>
    <row r="81" spans="1:10" ht="13.8" x14ac:dyDescent="0.25">
      <c r="A81" s="138" t="s">
        <v>282</v>
      </c>
      <c r="B81" s="72" t="s">
        <v>82</v>
      </c>
      <c r="C81" s="72"/>
      <c r="D81" s="137" t="s">
        <v>249</v>
      </c>
      <c r="E81" s="72"/>
      <c r="F81" s="120">
        <f t="shared" si="10"/>
        <v>0.41597222222222208</v>
      </c>
      <c r="G81" s="82">
        <v>0</v>
      </c>
      <c r="H81" s="120">
        <f t="shared" si="11"/>
        <v>0.41597222222222208</v>
      </c>
      <c r="I81" s="92"/>
    </row>
    <row r="82" spans="1:10" ht="13.8" x14ac:dyDescent="0.25">
      <c r="A82" s="138" t="s">
        <v>382</v>
      </c>
      <c r="B82" s="72" t="s">
        <v>82</v>
      </c>
      <c r="D82" s="137" t="s">
        <v>249</v>
      </c>
      <c r="E82" s="72"/>
      <c r="F82" s="120">
        <f t="shared" si="10"/>
        <v>0.41597222222222208</v>
      </c>
      <c r="G82" s="82">
        <v>0</v>
      </c>
      <c r="H82" s="120">
        <f t="shared" si="11"/>
        <v>0.41597222222222208</v>
      </c>
      <c r="I82" s="92"/>
    </row>
    <row r="83" spans="1:10" ht="13.8" x14ac:dyDescent="0.25">
      <c r="A83" s="138"/>
      <c r="B83" s="72"/>
      <c r="C83" s="72"/>
      <c r="D83" s="137"/>
      <c r="E83" s="72"/>
      <c r="F83" s="120"/>
      <c r="G83" s="82"/>
      <c r="H83" s="120"/>
      <c r="I83" s="92"/>
    </row>
    <row r="84" spans="1:10" ht="15.6" x14ac:dyDescent="0.3">
      <c r="A84" s="139" t="s">
        <v>172</v>
      </c>
      <c r="B84" s="71"/>
      <c r="C84" s="71" t="s">
        <v>323</v>
      </c>
      <c r="D84" s="137"/>
      <c r="E84" s="71"/>
      <c r="F84" s="119"/>
      <c r="G84" s="81"/>
      <c r="H84" s="119"/>
      <c r="I84" s="91"/>
    </row>
    <row r="85" spans="1:10" ht="20.25" customHeight="1" x14ac:dyDescent="0.25">
      <c r="A85" s="138" t="s">
        <v>173</v>
      </c>
      <c r="B85" s="72" t="s">
        <v>82</v>
      </c>
      <c r="C85" s="72" t="s">
        <v>515</v>
      </c>
      <c r="D85" s="137" t="s">
        <v>249</v>
      </c>
      <c r="E85" s="72" t="s">
        <v>516</v>
      </c>
      <c r="F85" s="120">
        <f>H82</f>
        <v>0.41597222222222208</v>
      </c>
      <c r="G85" s="82">
        <v>1</v>
      </c>
      <c r="H85" s="120">
        <f>F85+TIME(0,G85,0)</f>
        <v>0.41666666666666652</v>
      </c>
      <c r="I85" s="92"/>
    </row>
    <row r="86" spans="1:10" ht="13.8" x14ac:dyDescent="0.25">
      <c r="A86" s="138" t="s">
        <v>234</v>
      </c>
      <c r="B86" s="72" t="s">
        <v>82</v>
      </c>
      <c r="C86" s="72" t="s">
        <v>459</v>
      </c>
      <c r="D86" s="137" t="s">
        <v>249</v>
      </c>
      <c r="E86" s="72" t="s">
        <v>458</v>
      </c>
      <c r="F86" s="120">
        <f>H85</f>
        <v>0.41666666666666652</v>
      </c>
      <c r="G86" s="82">
        <v>1</v>
      </c>
      <c r="H86" s="120">
        <f>F86+TIME(0,G86,0)</f>
        <v>0.41736111111111096</v>
      </c>
      <c r="I86" s="92"/>
    </row>
    <row r="87" spans="1:10" ht="13.8" x14ac:dyDescent="0.25">
      <c r="A87" s="199" t="s">
        <v>457</v>
      </c>
      <c r="B87" s="72" t="s">
        <v>82</v>
      </c>
      <c r="C87" s="72" t="s">
        <v>456</v>
      </c>
      <c r="D87" s="137" t="s">
        <v>249</v>
      </c>
      <c r="E87" s="72" t="s">
        <v>262</v>
      </c>
      <c r="F87" s="120">
        <f>H86</f>
        <v>0.41736111111111096</v>
      </c>
      <c r="G87" s="82">
        <v>1</v>
      </c>
      <c r="H87" s="120">
        <f>F87+TIME(0,G87,0)</f>
        <v>0.4180555555555554</v>
      </c>
      <c r="I87" s="92"/>
    </row>
    <row r="88" spans="1:10" ht="13.8" x14ac:dyDescent="0.25">
      <c r="A88" s="199" t="s">
        <v>514</v>
      </c>
      <c r="B88" s="72" t="s">
        <v>82</v>
      </c>
      <c r="C88" s="72" t="s">
        <v>326</v>
      </c>
      <c r="D88" s="137" t="s">
        <v>249</v>
      </c>
      <c r="E88" s="72" t="s">
        <v>328</v>
      </c>
      <c r="F88" s="120">
        <f>H87</f>
        <v>0.4180555555555554</v>
      </c>
      <c r="G88" s="82">
        <v>1</v>
      </c>
      <c r="H88" s="120">
        <f>F88+TIME(0,G88,0)</f>
        <v>0.41874999999999984</v>
      </c>
      <c r="I88" s="92"/>
    </row>
    <row r="89" spans="1:10" ht="13.8" x14ac:dyDescent="0.25">
      <c r="A89" s="199"/>
      <c r="B89" s="72"/>
      <c r="C89" s="130"/>
      <c r="D89" s="137"/>
      <c r="E89" s="72"/>
      <c r="F89" s="131"/>
      <c r="G89" s="132"/>
      <c r="H89" s="131"/>
      <c r="I89" s="296"/>
    </row>
    <row r="90" spans="1:10" ht="15.6" x14ac:dyDescent="0.3">
      <c r="A90" s="59" t="s">
        <v>329</v>
      </c>
      <c r="B90" s="337"/>
      <c r="C90" s="134" t="s">
        <v>509</v>
      </c>
      <c r="D90" s="338"/>
      <c r="E90" s="337"/>
      <c r="F90" s="339">
        <f>H88</f>
        <v>0.41874999999999984</v>
      </c>
      <c r="G90" s="340">
        <v>0</v>
      </c>
      <c r="H90" s="341">
        <f>F90+TIME(0,G90,0)</f>
        <v>0.41874999999999984</v>
      </c>
      <c r="I90" s="342"/>
    </row>
    <row r="91" spans="1:10" ht="13.95" customHeight="1" x14ac:dyDescent="0.25">
      <c r="A91" s="63"/>
      <c r="B91" s="130"/>
      <c r="C91" s="72"/>
      <c r="D91" s="137"/>
      <c r="E91" s="130"/>
      <c r="F91" s="120"/>
      <c r="G91" s="82"/>
      <c r="H91" s="131"/>
      <c r="I91" s="92"/>
    </row>
    <row r="92" spans="1:10" ht="15.6" x14ac:dyDescent="0.3">
      <c r="A92" s="59" t="s">
        <v>332</v>
      </c>
      <c r="B92" s="68"/>
      <c r="C92" s="68" t="s">
        <v>175</v>
      </c>
      <c r="D92" s="68"/>
      <c r="E92" s="68"/>
      <c r="F92" s="116"/>
      <c r="G92" s="78"/>
      <c r="H92" s="116"/>
      <c r="I92" s="88"/>
    </row>
    <row r="93" spans="1:10" ht="15" x14ac:dyDescent="0.25">
      <c r="A93" s="60" t="s">
        <v>204</v>
      </c>
      <c r="B93" s="72" t="s">
        <v>88</v>
      </c>
      <c r="C93" s="72" t="s">
        <v>537</v>
      </c>
      <c r="D93" s="137"/>
      <c r="E93" s="72" t="s">
        <v>101</v>
      </c>
      <c r="F93" s="120">
        <f>H90</f>
        <v>0.41874999999999984</v>
      </c>
      <c r="G93" s="82">
        <v>2</v>
      </c>
      <c r="H93" s="120">
        <f>F93+TIME(0,G93,0)</f>
        <v>0.42013888888888873</v>
      </c>
      <c r="I93" s="89"/>
      <c r="J93" s="25"/>
    </row>
    <row r="94" spans="1:10" ht="15" x14ac:dyDescent="0.25">
      <c r="A94" s="60" t="s">
        <v>206</v>
      </c>
      <c r="B94" s="72" t="s">
        <v>82</v>
      </c>
      <c r="C94" s="72"/>
      <c r="D94" s="137"/>
      <c r="E94" s="72" t="s">
        <v>101</v>
      </c>
      <c r="F94" s="120">
        <f>H93</f>
        <v>0.42013888888888873</v>
      </c>
      <c r="G94" s="82">
        <v>0</v>
      </c>
      <c r="H94" s="120">
        <f>F94+TIME(0,G94,0)</f>
        <v>0.42013888888888873</v>
      </c>
      <c r="I94" s="147"/>
    </row>
    <row r="95" spans="1:10" ht="15" x14ac:dyDescent="0.25">
      <c r="A95" s="61"/>
      <c r="B95" s="130"/>
      <c r="C95" s="130"/>
      <c r="D95" s="143"/>
      <c r="E95" s="130"/>
      <c r="F95" s="131">
        <f>H94</f>
        <v>0.42013888888888873</v>
      </c>
      <c r="G95" s="132">
        <v>0</v>
      </c>
      <c r="H95" s="131">
        <f>F95+TIME(0,G95,0)</f>
        <v>0.42013888888888873</v>
      </c>
      <c r="I95" s="150"/>
    </row>
    <row r="96" spans="1:10" ht="15.6" x14ac:dyDescent="0.3">
      <c r="A96" s="64" t="s">
        <v>493</v>
      </c>
      <c r="B96" s="74"/>
      <c r="C96" s="74" t="s">
        <v>180</v>
      </c>
      <c r="D96" s="74"/>
      <c r="E96" s="74" t="s">
        <v>101</v>
      </c>
      <c r="F96" s="124">
        <f>H94</f>
        <v>0.42013888888888873</v>
      </c>
      <c r="G96" s="84">
        <v>1</v>
      </c>
      <c r="H96" s="124">
        <f>F96+TIME(0,G96,0)</f>
        <v>0.42083333333333317</v>
      </c>
      <c r="I96" s="148"/>
    </row>
    <row r="97" spans="1:15" x14ac:dyDescent="0.25">
      <c r="A97" s="65"/>
      <c r="B97" s="65"/>
      <c r="C97" s="65" t="s">
        <v>181</v>
      </c>
      <c r="D97" s="65"/>
      <c r="E97" s="65"/>
      <c r="F97" s="125"/>
      <c r="G97" s="85">
        <f>(H97-H96) * 24 * 60</f>
        <v>4.0000000000002256</v>
      </c>
      <c r="H97" s="125">
        <v>0.4236111111111111</v>
      </c>
      <c r="I97" s="165"/>
    </row>
    <row r="98" spans="1:15" x14ac:dyDescent="0.25">
      <c r="I98" s="147"/>
    </row>
    <row r="99" spans="1:15" ht="15.6" x14ac:dyDescent="0.3">
      <c r="A99" s="491" t="s">
        <v>536</v>
      </c>
      <c r="B99" s="492"/>
      <c r="C99" s="492"/>
      <c r="D99" s="492"/>
      <c r="E99" s="492"/>
      <c r="F99" s="492"/>
      <c r="G99" s="492"/>
      <c r="H99" s="492"/>
      <c r="I99" s="492"/>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182</v>
      </c>
      <c r="D102" s="69"/>
      <c r="E102" s="69" t="s">
        <v>101</v>
      </c>
      <c r="F102" s="117">
        <v>0.5625</v>
      </c>
      <c r="G102" s="79">
        <v>1</v>
      </c>
      <c r="H102" s="117">
        <f>F102+TIME(0,G102,0)</f>
        <v>0.56319444444444444</v>
      </c>
      <c r="I102" s="89"/>
    </row>
    <row r="103" spans="1:15" ht="15" x14ac:dyDescent="0.25">
      <c r="A103" s="60" t="s">
        <v>84</v>
      </c>
      <c r="B103" s="69" t="s">
        <v>82</v>
      </c>
      <c r="C103" s="69" t="s">
        <v>336</v>
      </c>
      <c r="D103" s="69"/>
      <c r="E103" s="69" t="s">
        <v>85</v>
      </c>
      <c r="F103" s="117">
        <f>H102</f>
        <v>0.56319444444444444</v>
      </c>
      <c r="G103" s="79">
        <v>1</v>
      </c>
      <c r="H103" s="117">
        <f>F103+TIME(0,G103,0)</f>
        <v>0.56388888888888888</v>
      </c>
      <c r="I103" s="89"/>
    </row>
    <row r="104" spans="1:15" ht="30" x14ac:dyDescent="0.25">
      <c r="A104" s="61" t="s">
        <v>86</v>
      </c>
      <c r="B104" s="70" t="s">
        <v>88</v>
      </c>
      <c r="C104" s="70" t="s">
        <v>463</v>
      </c>
      <c r="D104" s="143" t="s">
        <v>48</v>
      </c>
      <c r="E104" s="70" t="s">
        <v>101</v>
      </c>
      <c r="F104" s="118">
        <f>H103</f>
        <v>0.56388888888888888</v>
      </c>
      <c r="G104" s="80">
        <v>1</v>
      </c>
      <c r="H104" s="118">
        <f>F104+TIME(0,G104,0)</f>
        <v>0.56458333333333333</v>
      </c>
      <c r="I104" s="90"/>
    </row>
    <row r="105" spans="1:15" ht="15" x14ac:dyDescent="0.25">
      <c r="D105" s="141"/>
      <c r="J105" s="297"/>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183</v>
      </c>
      <c r="D107" s="140" t="s">
        <v>250</v>
      </c>
      <c r="E107" s="69" t="s">
        <v>101</v>
      </c>
      <c r="F107" s="117">
        <f>H104</f>
        <v>0.56458333333333333</v>
      </c>
      <c r="G107" s="79">
        <v>1</v>
      </c>
      <c r="H107" s="117">
        <f t="shared" ref="H107:H111" si="12">F107+TIME(0,G107,0)</f>
        <v>0.56527777777777777</v>
      </c>
      <c r="I107" s="89"/>
    </row>
    <row r="108" spans="1:15" ht="15" x14ac:dyDescent="0.25">
      <c r="A108" s="60" t="s">
        <v>103</v>
      </c>
      <c r="B108" s="69" t="s">
        <v>82</v>
      </c>
      <c r="C108" s="69" t="s">
        <v>184</v>
      </c>
      <c r="D108" s="140" t="s">
        <v>250</v>
      </c>
      <c r="E108" s="69" t="s">
        <v>101</v>
      </c>
      <c r="F108" s="117">
        <f t="shared" ref="F108:F113" si="13">H107</f>
        <v>0.56527777777777777</v>
      </c>
      <c r="G108" s="79">
        <v>1</v>
      </c>
      <c r="H108" s="117">
        <f t="shared" si="12"/>
        <v>0.56597222222222221</v>
      </c>
      <c r="I108" s="89"/>
    </row>
    <row r="109" spans="1:15" ht="15" x14ac:dyDescent="0.25">
      <c r="A109" s="60" t="s">
        <v>104</v>
      </c>
      <c r="B109" s="69" t="s">
        <v>82</v>
      </c>
      <c r="C109" s="69" t="s">
        <v>269</v>
      </c>
      <c r="D109" s="140" t="s">
        <v>250</v>
      </c>
      <c r="E109" s="69" t="s">
        <v>101</v>
      </c>
      <c r="F109" s="117">
        <f t="shared" si="13"/>
        <v>0.56597222222222221</v>
      </c>
      <c r="G109" s="79">
        <v>1</v>
      </c>
      <c r="H109" s="117">
        <f t="shared" si="12"/>
        <v>0.56666666666666665</v>
      </c>
      <c r="I109" s="89"/>
    </row>
    <row r="110" spans="1:15" ht="15" x14ac:dyDescent="0.25">
      <c r="A110" s="60" t="s">
        <v>107</v>
      </c>
      <c r="B110" s="69" t="s">
        <v>82</v>
      </c>
      <c r="C110" s="69" t="s">
        <v>494</v>
      </c>
      <c r="D110" s="140" t="s">
        <v>250</v>
      </c>
      <c r="E110" s="69" t="s">
        <v>101</v>
      </c>
      <c r="F110" s="117">
        <f t="shared" si="13"/>
        <v>0.56666666666666665</v>
      </c>
      <c r="G110" s="79">
        <v>3</v>
      </c>
      <c r="H110" s="117">
        <f t="shared" si="12"/>
        <v>0.56874999999999998</v>
      </c>
      <c r="I110" s="89"/>
    </row>
    <row r="111" spans="1:15" ht="15" x14ac:dyDescent="0.25">
      <c r="A111" s="60" t="s">
        <v>108</v>
      </c>
      <c r="B111" s="69" t="s">
        <v>82</v>
      </c>
      <c r="C111" s="69" t="s">
        <v>95</v>
      </c>
      <c r="D111" s="140" t="s">
        <v>250</v>
      </c>
      <c r="E111" s="69" t="s">
        <v>85</v>
      </c>
      <c r="F111" s="117">
        <f t="shared" si="13"/>
        <v>0.56874999999999998</v>
      </c>
      <c r="G111" s="79">
        <v>5</v>
      </c>
      <c r="H111" s="117">
        <f t="shared" si="12"/>
        <v>0.57222222222222219</v>
      </c>
      <c r="I111" s="89"/>
    </row>
    <row r="112" spans="1:15" ht="15" x14ac:dyDescent="0.25">
      <c r="A112" s="60" t="s">
        <v>186</v>
      </c>
      <c r="B112" s="69" t="s">
        <v>82</v>
      </c>
      <c r="C112" s="69" t="s">
        <v>500</v>
      </c>
      <c r="D112" s="137" t="s">
        <v>246</v>
      </c>
      <c r="E112" s="69" t="s">
        <v>101</v>
      </c>
      <c r="F112" s="117">
        <f t="shared" si="13"/>
        <v>0.57222222222222219</v>
      </c>
      <c r="G112" s="79">
        <v>8</v>
      </c>
      <c r="H112" s="117">
        <f t="shared" ref="H112" si="14">F112+TIME(0,G112,0)</f>
        <v>0.57777777777777772</v>
      </c>
      <c r="I112" s="89"/>
      <c r="L112" s="117"/>
      <c r="M112" s="79"/>
      <c r="N112" s="117"/>
      <c r="O112" s="69"/>
    </row>
    <row r="113" spans="1:15" ht="15" x14ac:dyDescent="0.25">
      <c r="A113" s="60" t="s">
        <v>186</v>
      </c>
      <c r="B113" s="69" t="s">
        <v>82</v>
      </c>
      <c r="C113" s="69" t="s">
        <v>513</v>
      </c>
      <c r="D113" s="137"/>
      <c r="E113" s="69" t="s">
        <v>91</v>
      </c>
      <c r="F113" s="117">
        <f t="shared" si="13"/>
        <v>0.57777777777777772</v>
      </c>
      <c r="G113" s="79">
        <v>1</v>
      </c>
      <c r="H113" s="117">
        <f t="shared" ref="H113" si="15">F113+TIME(0,G113,0)</f>
        <v>0.57847222222222217</v>
      </c>
      <c r="I113" s="89"/>
      <c r="L113" s="117"/>
      <c r="M113" s="79"/>
      <c r="N113" s="117"/>
      <c r="O113" s="69"/>
    </row>
    <row r="114" spans="1:15" ht="13.8" x14ac:dyDescent="0.25">
      <c r="D114" s="133"/>
      <c r="J114" s="297"/>
    </row>
    <row r="115" spans="1:15" ht="15.6" x14ac:dyDescent="0.3">
      <c r="A115" s="59" t="s">
        <v>109</v>
      </c>
      <c r="B115" s="68"/>
      <c r="C115" s="68" t="s">
        <v>187</v>
      </c>
      <c r="D115" s="134"/>
      <c r="E115" s="68"/>
      <c r="F115" s="116"/>
      <c r="G115" s="78"/>
      <c r="H115" s="116"/>
      <c r="I115" s="148"/>
    </row>
    <row r="116" spans="1:15" ht="13.8" x14ac:dyDescent="0.25">
      <c r="A116" s="63" t="s">
        <v>393</v>
      </c>
      <c r="B116" s="72" t="s">
        <v>82</v>
      </c>
      <c r="C116" s="72" t="s">
        <v>188</v>
      </c>
      <c r="D116" s="137" t="s">
        <v>590</v>
      </c>
      <c r="E116" s="72" t="s">
        <v>442</v>
      </c>
      <c r="F116" s="120">
        <f>H113</f>
        <v>0.57847222222222217</v>
      </c>
      <c r="G116" s="82">
        <v>5</v>
      </c>
      <c r="H116" s="120">
        <f>F116+TIME(0,G116,0)</f>
        <v>0.58194444444444438</v>
      </c>
      <c r="I116" s="92"/>
    </row>
    <row r="117" spans="1:15" ht="13.8" x14ac:dyDescent="0.25">
      <c r="A117" s="63" t="s">
        <v>394</v>
      </c>
      <c r="B117" s="72" t="s">
        <v>82</v>
      </c>
      <c r="C117" s="72" t="s">
        <v>189</v>
      </c>
      <c r="D117" s="137"/>
      <c r="E117" s="72" t="s">
        <v>267</v>
      </c>
      <c r="F117" s="120">
        <f>H116</f>
        <v>0.58194444444444438</v>
      </c>
      <c r="G117" s="82">
        <v>10</v>
      </c>
      <c r="H117" s="120">
        <f>F117+TIME(0,G117,0)</f>
        <v>0.5888888888888888</v>
      </c>
      <c r="I117" s="92"/>
    </row>
    <row r="118" spans="1:15" ht="13.8" x14ac:dyDescent="0.25">
      <c r="A118" s="63" t="s">
        <v>395</v>
      </c>
      <c r="B118" s="72" t="s">
        <v>82</v>
      </c>
      <c r="C118" s="72"/>
      <c r="D118" s="76"/>
      <c r="E118" s="72"/>
      <c r="F118" s="120">
        <f>H117</f>
        <v>0.5888888888888888</v>
      </c>
      <c r="G118" s="82">
        <v>0</v>
      </c>
      <c r="H118" s="120">
        <f>F118+TIME(0,G118,0)</f>
        <v>0.5888888888888888</v>
      </c>
      <c r="I118" s="92"/>
    </row>
    <row r="119" spans="1:15" ht="13.8" x14ac:dyDescent="0.25">
      <c r="A119" s="138"/>
      <c r="B119" s="72"/>
      <c r="C119" s="72"/>
      <c r="D119" s="137"/>
      <c r="E119" s="72"/>
      <c r="F119" s="120"/>
      <c r="G119" s="82"/>
      <c r="H119" s="120"/>
      <c r="I119" s="92"/>
    </row>
    <row r="120" spans="1:15" ht="15.6" x14ac:dyDescent="0.3">
      <c r="A120" s="62" t="s">
        <v>177</v>
      </c>
      <c r="B120" s="71"/>
      <c r="C120" s="71" t="s">
        <v>190</v>
      </c>
      <c r="D120" s="73"/>
      <c r="E120" s="71"/>
      <c r="F120" s="119"/>
      <c r="G120" s="81"/>
      <c r="H120" s="119"/>
      <c r="I120" s="91"/>
    </row>
    <row r="121" spans="1:15" ht="13.8" x14ac:dyDescent="0.25">
      <c r="A121" s="63" t="s">
        <v>330</v>
      </c>
      <c r="B121" s="72" t="s">
        <v>82</v>
      </c>
      <c r="C121" s="72" t="s">
        <v>540</v>
      </c>
      <c r="D121" s="137" t="s">
        <v>593</v>
      </c>
      <c r="E121" s="72" t="s">
        <v>171</v>
      </c>
      <c r="F121" s="120">
        <f>H118</f>
        <v>0.5888888888888888</v>
      </c>
      <c r="G121" s="82">
        <v>3</v>
      </c>
      <c r="H121" s="120">
        <f>F121+TIME(0,G121,0)</f>
        <v>0.59097222222222212</v>
      </c>
      <c r="I121" s="92"/>
    </row>
    <row r="122" spans="1:15" ht="13.8" x14ac:dyDescent="0.25">
      <c r="A122" s="138" t="s">
        <v>331</v>
      </c>
      <c r="B122" s="72"/>
      <c r="C122" s="72" t="s">
        <v>251</v>
      </c>
      <c r="D122" s="137" t="s">
        <v>572</v>
      </c>
      <c r="E122" s="72" t="s">
        <v>443</v>
      </c>
      <c r="F122" s="120">
        <f>H121</f>
        <v>0.59097222222222212</v>
      </c>
      <c r="G122" s="82">
        <v>3</v>
      </c>
      <c r="H122" s="120">
        <f>F122+TIME(0,G122,0)</f>
        <v>0.59305555555555545</v>
      </c>
      <c r="I122" s="92"/>
    </row>
    <row r="123" spans="1:15" ht="13.95" customHeight="1" x14ac:dyDescent="0.25">
      <c r="A123" s="138" t="s">
        <v>538</v>
      </c>
      <c r="B123" s="72" t="s">
        <v>82</v>
      </c>
      <c r="C123" s="72" t="s">
        <v>277</v>
      </c>
      <c r="D123" s="137" t="s">
        <v>592</v>
      </c>
      <c r="E123" s="72" t="s">
        <v>288</v>
      </c>
      <c r="F123" s="120">
        <f>H122</f>
        <v>0.59305555555555545</v>
      </c>
      <c r="G123" s="82">
        <v>3</v>
      </c>
      <c r="H123" s="120">
        <f>F123+TIME(0,G123,0)</f>
        <v>0.59513888888888877</v>
      </c>
      <c r="I123" s="92"/>
    </row>
    <row r="124" spans="1:15" ht="13.95" customHeight="1" x14ac:dyDescent="0.25">
      <c r="A124" s="138" t="s">
        <v>539</v>
      </c>
      <c r="B124" s="72" t="s">
        <v>82</v>
      </c>
      <c r="C124" s="72" t="s">
        <v>444</v>
      </c>
      <c r="D124" s="76"/>
      <c r="E124" s="72" t="s">
        <v>445</v>
      </c>
      <c r="F124" s="120">
        <f>H123</f>
        <v>0.59513888888888877</v>
      </c>
      <c r="G124" s="82">
        <v>0</v>
      </c>
      <c r="H124" s="120">
        <f>F124+TIME(0,G124,0)</f>
        <v>0.59513888888888877</v>
      </c>
      <c r="I124" s="92"/>
    </row>
    <row r="125" spans="1:15" ht="13.95" customHeight="1" x14ac:dyDescent="0.25">
      <c r="A125" s="138"/>
      <c r="B125" s="72"/>
      <c r="C125" s="72"/>
      <c r="D125" s="76"/>
      <c r="E125" s="72"/>
      <c r="F125" s="120"/>
      <c r="G125" s="82"/>
      <c r="H125" s="120"/>
      <c r="I125" s="92"/>
    </row>
    <row r="126" spans="1:15" ht="15.6" x14ac:dyDescent="0.3">
      <c r="A126" s="59" t="s">
        <v>462</v>
      </c>
      <c r="B126" s="68"/>
      <c r="C126" s="68" t="s">
        <v>175</v>
      </c>
      <c r="D126" s="134"/>
      <c r="E126" s="68"/>
      <c r="F126" s="116"/>
      <c r="G126" s="78"/>
      <c r="H126" s="116"/>
      <c r="I126" s="172"/>
    </row>
    <row r="127" spans="1:15" ht="15" customHeight="1" x14ac:dyDescent="0.25">
      <c r="A127" s="138" t="s">
        <v>130</v>
      </c>
      <c r="B127" s="72" t="s">
        <v>82</v>
      </c>
      <c r="C127" s="69" t="s">
        <v>587</v>
      </c>
      <c r="D127" s="137"/>
      <c r="E127" s="72" t="s">
        <v>458</v>
      </c>
      <c r="F127" s="120">
        <f>H124</f>
        <v>0.59513888888888877</v>
      </c>
      <c r="G127" s="82">
        <v>15</v>
      </c>
      <c r="H127" s="120">
        <f t="shared" ref="H127" si="16">F127+TIME(0,G127,0)</f>
        <v>0.6055555555555554</v>
      </c>
      <c r="I127" s="92"/>
    </row>
    <row r="128" spans="1:15" ht="16.2" customHeight="1" x14ac:dyDescent="0.25">
      <c r="A128" s="138" t="s">
        <v>150</v>
      </c>
      <c r="B128" s="72" t="s">
        <v>82</v>
      </c>
      <c r="C128" s="69" t="s">
        <v>541</v>
      </c>
      <c r="D128" s="137" t="s">
        <v>594</v>
      </c>
      <c r="E128" s="72" t="s">
        <v>101</v>
      </c>
      <c r="F128" s="120">
        <f>H127</f>
        <v>0.6055555555555554</v>
      </c>
      <c r="G128" s="82">
        <v>15</v>
      </c>
      <c r="H128" s="120">
        <f>F128+TIME(0,G128,0)</f>
        <v>0.61597222222222203</v>
      </c>
      <c r="I128" s="92"/>
    </row>
    <row r="129" spans="1:9" ht="15" x14ac:dyDescent="0.25">
      <c r="A129" s="63" t="s">
        <v>161</v>
      </c>
      <c r="B129" s="72" t="s">
        <v>82</v>
      </c>
      <c r="C129" s="69" t="s">
        <v>544</v>
      </c>
      <c r="D129" s="140" t="s">
        <v>595</v>
      </c>
      <c r="E129" s="72" t="s">
        <v>585</v>
      </c>
      <c r="F129" s="120">
        <f>H128</f>
        <v>0.61597222222222203</v>
      </c>
      <c r="G129" s="82">
        <v>10</v>
      </c>
      <c r="H129" s="120">
        <f t="shared" ref="H129" si="17">F129+TIME(0,G129,0)</f>
        <v>0.62291666666666645</v>
      </c>
      <c r="I129" s="92"/>
    </row>
    <row r="130" spans="1:9" ht="15" x14ac:dyDescent="0.25">
      <c r="A130" s="63" t="s">
        <v>172</v>
      </c>
      <c r="B130" s="72" t="s">
        <v>82</v>
      </c>
      <c r="C130" s="69" t="s">
        <v>542</v>
      </c>
      <c r="D130" s="140" t="s">
        <v>597</v>
      </c>
      <c r="E130" s="72" t="s">
        <v>584</v>
      </c>
      <c r="F130" s="120">
        <f>H129</f>
        <v>0.62291666666666645</v>
      </c>
      <c r="G130" s="82">
        <v>15</v>
      </c>
      <c r="H130" s="120">
        <f t="shared" ref="H130:H131" si="18">F130+TIME(0,G130,0)</f>
        <v>0.63333333333333308</v>
      </c>
      <c r="I130" s="92"/>
    </row>
    <row r="131" spans="1:9" ht="15" x14ac:dyDescent="0.25">
      <c r="A131" s="63" t="s">
        <v>588</v>
      </c>
      <c r="B131" s="72" t="s">
        <v>82</v>
      </c>
      <c r="C131" s="69" t="s">
        <v>543</v>
      </c>
      <c r="D131" s="140" t="s">
        <v>596</v>
      </c>
      <c r="E131" s="72" t="s">
        <v>443</v>
      </c>
      <c r="F131" s="120">
        <f>H130</f>
        <v>0.63333333333333308</v>
      </c>
      <c r="G131" s="82">
        <v>15</v>
      </c>
      <c r="H131" s="120">
        <f t="shared" si="18"/>
        <v>0.64374999999999971</v>
      </c>
      <c r="I131" s="92"/>
    </row>
    <row r="132" spans="1:9" ht="15" x14ac:dyDescent="0.25">
      <c r="A132" s="333"/>
      <c r="B132" s="333"/>
      <c r="C132" s="333"/>
      <c r="D132" s="333"/>
      <c r="E132" s="333"/>
      <c r="F132" s="334"/>
      <c r="G132" s="335"/>
      <c r="H132" s="334"/>
      <c r="I132" s="92"/>
    </row>
    <row r="133" spans="1:9" ht="15.6" x14ac:dyDescent="0.3">
      <c r="A133" s="64" t="s">
        <v>212</v>
      </c>
      <c r="B133" s="74"/>
      <c r="C133" s="74" t="s">
        <v>180</v>
      </c>
      <c r="D133" s="136"/>
      <c r="E133" s="74"/>
      <c r="F133" s="124"/>
      <c r="G133" s="84"/>
      <c r="H133" s="124"/>
      <c r="I133" s="172"/>
    </row>
    <row r="134" spans="1:9" ht="15" x14ac:dyDescent="0.25">
      <c r="A134" s="336"/>
      <c r="B134" s="69"/>
      <c r="C134" s="69" t="s">
        <v>583</v>
      </c>
      <c r="D134" s="69"/>
      <c r="E134" s="69"/>
      <c r="F134" s="117">
        <f>H131</f>
        <v>0.64374999999999971</v>
      </c>
      <c r="G134" s="79">
        <v>0</v>
      </c>
      <c r="H134" s="117">
        <f>F134+TIME(0,G134,0)</f>
        <v>0.64374999999999971</v>
      </c>
      <c r="I134" s="92"/>
    </row>
    <row r="135" spans="1:9" ht="15" x14ac:dyDescent="0.25">
      <c r="A135" s="336"/>
      <c r="B135" s="69"/>
      <c r="C135" s="69"/>
      <c r="D135" s="69"/>
      <c r="E135" s="69"/>
      <c r="F135" s="117"/>
      <c r="G135" s="79"/>
      <c r="H135" s="117"/>
      <c r="I135" s="92"/>
    </row>
    <row r="136" spans="1:9" ht="15" x14ac:dyDescent="0.25">
      <c r="A136" s="336"/>
      <c r="B136" s="69"/>
      <c r="C136" s="69"/>
      <c r="D136" s="69"/>
      <c r="E136" s="69"/>
      <c r="F136" s="117"/>
      <c r="G136" s="79"/>
      <c r="H136" s="117"/>
      <c r="I136" s="92"/>
    </row>
    <row r="137" spans="1:9" ht="15" x14ac:dyDescent="0.25">
      <c r="A137" s="336"/>
      <c r="B137" s="69"/>
      <c r="C137" s="69"/>
      <c r="D137" s="69"/>
      <c r="E137" s="69"/>
      <c r="F137" s="117"/>
      <c r="G137" s="79"/>
      <c r="H137" s="117"/>
      <c r="I137" s="92"/>
    </row>
    <row r="138" spans="1:9" ht="15" x14ac:dyDescent="0.25">
      <c r="A138" s="336"/>
      <c r="B138" s="69"/>
      <c r="C138" s="69"/>
      <c r="D138" s="69"/>
      <c r="E138" s="69"/>
      <c r="F138" s="117"/>
      <c r="G138" s="79"/>
      <c r="H138" s="117"/>
      <c r="I138" s="92"/>
    </row>
    <row r="139" spans="1:9" x14ac:dyDescent="0.25">
      <c r="A139" s="144"/>
      <c r="B139" s="144"/>
      <c r="C139" s="144" t="s">
        <v>181</v>
      </c>
      <c r="D139" s="144"/>
      <c r="E139" s="144"/>
      <c r="F139" s="145"/>
      <c r="G139" s="146">
        <f>(H139-H134) * 24 * 60</f>
        <v>3.000000000000469</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3.95"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 ref="D116" r:id="rId4" xr:uid="{DC806E7D-3D6A-41FA-9259-B6C05B4C290A}"/>
    <hyperlink ref="D123" r:id="rId5" xr:uid="{C3D886BD-7596-46B6-92B9-672C819F1760}"/>
    <hyperlink ref="D121" r:id="rId6" xr:uid="{0A9A098E-65D8-4876-8701-EFAD5209550F}"/>
    <hyperlink ref="D128" r:id="rId7" xr:uid="{01AF9841-5131-4C4F-88EE-9E791F4BF9C6}"/>
    <hyperlink ref="D129" r:id="rId8" xr:uid="{ADF8C63C-EB94-493A-9341-67AC0859404D}"/>
    <hyperlink ref="D131" r:id="rId9" xr:uid="{137BFBB3-432C-488E-A34F-300DDBED5048}"/>
    <hyperlink ref="D130" r:id="rId10" xr:uid="{B07973E2-BD2D-45CF-AE62-63ECFB00A66A}"/>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opLeftCell="A97" zoomScale="110" zoomScaleNormal="110" workbookViewId="0">
      <selection activeCell="E72" sqref="E72"/>
    </sheetView>
  </sheetViews>
  <sheetFormatPr defaultColWidth="8.88671875"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93" t="str">
        <f>Parameters!B1</f>
        <v>IEEE 802.11 WIRELESS LOCAL AREA NETWORKS SESSION #197</v>
      </c>
      <c r="B1" s="488"/>
      <c r="C1" s="488"/>
      <c r="D1" s="488"/>
      <c r="E1" s="488"/>
      <c r="F1" s="488"/>
      <c r="G1" s="488"/>
      <c r="H1" s="488"/>
      <c r="I1" s="488"/>
    </row>
    <row r="2" spans="1:9" ht="25.2" customHeight="1" x14ac:dyDescent="0.4">
      <c r="A2" s="493" t="str">
        <f>Parameters!B2</f>
        <v>Baltimore and teleconference</v>
      </c>
      <c r="B2" s="488"/>
      <c r="C2" s="488"/>
      <c r="D2" s="488"/>
      <c r="E2" s="488"/>
      <c r="F2" s="488"/>
      <c r="G2" s="488"/>
      <c r="H2" s="488"/>
      <c r="I2" s="488"/>
    </row>
    <row r="3" spans="1:9" ht="25.2" customHeight="1" x14ac:dyDescent="0.4">
      <c r="A3" s="493" t="str">
        <f>Parameters!B3</f>
        <v>January 15-20, 2023</v>
      </c>
      <c r="B3" s="488"/>
      <c r="C3" s="488"/>
      <c r="D3" s="488"/>
      <c r="E3" s="488"/>
      <c r="F3" s="488"/>
      <c r="G3" s="488"/>
      <c r="H3" s="488"/>
      <c r="I3" s="488"/>
    </row>
    <row r="4" spans="1:9" ht="18" customHeight="1" x14ac:dyDescent="0.3">
      <c r="A4" s="487" t="s">
        <v>260</v>
      </c>
      <c r="B4" s="488"/>
      <c r="C4" s="488"/>
      <c r="D4" s="488"/>
      <c r="E4" s="488"/>
      <c r="F4" s="488"/>
      <c r="G4" s="488"/>
      <c r="H4" s="488"/>
      <c r="I4" s="488"/>
    </row>
    <row r="5" spans="1:9" ht="18" customHeight="1" x14ac:dyDescent="0.3">
      <c r="A5" s="487" t="s">
        <v>70</v>
      </c>
      <c r="B5" s="488"/>
      <c r="C5" s="488"/>
      <c r="D5" s="488"/>
      <c r="E5" s="488"/>
      <c r="F5" s="488"/>
      <c r="G5" s="488"/>
      <c r="H5" s="488"/>
      <c r="I5" s="488"/>
    </row>
    <row r="6" spans="1:9" ht="18" customHeight="1" x14ac:dyDescent="0.3">
      <c r="A6" s="487" t="s">
        <v>261</v>
      </c>
      <c r="B6" s="488"/>
      <c r="C6" s="488"/>
      <c r="D6" s="488"/>
      <c r="E6" s="488"/>
      <c r="F6" s="488"/>
      <c r="G6" s="488"/>
      <c r="H6" s="488"/>
      <c r="I6" s="488"/>
    </row>
    <row r="7" spans="1:9" ht="18" customHeight="1" x14ac:dyDescent="0.3">
      <c r="A7" s="487" t="s">
        <v>374</v>
      </c>
      <c r="B7" s="488"/>
      <c r="C7" s="488"/>
      <c r="D7" s="488"/>
      <c r="E7" s="488"/>
      <c r="F7" s="488"/>
      <c r="G7" s="488"/>
      <c r="H7" s="488"/>
      <c r="I7" s="488"/>
    </row>
    <row r="8" spans="1:9" ht="30" customHeight="1" x14ac:dyDescent="0.5">
      <c r="A8" s="489" t="str">
        <f>"Agenda R" &amp; Parameters!$B$8</f>
        <v>Agenda R4</v>
      </c>
      <c r="B8" s="490"/>
      <c r="C8" s="490"/>
      <c r="D8" s="490"/>
      <c r="E8" s="490"/>
      <c r="F8" s="490"/>
      <c r="G8" s="490"/>
      <c r="H8" s="490"/>
      <c r="I8" s="490"/>
    </row>
    <row r="13" spans="1:9" ht="15.6" x14ac:dyDescent="0.3">
      <c r="A13" s="491" t="s">
        <v>589</v>
      </c>
      <c r="B13" s="492"/>
      <c r="C13" s="492"/>
      <c r="D13" s="492"/>
      <c r="E13" s="492"/>
      <c r="F13" s="492"/>
      <c r="G13" s="492"/>
      <c r="H13" s="492"/>
      <c r="I13" s="492"/>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182</v>
      </c>
      <c r="D16" s="69"/>
      <c r="E16" s="69" t="s">
        <v>101</v>
      </c>
      <c r="F16" s="117">
        <v>0.33333333333333331</v>
      </c>
      <c r="G16" s="79">
        <v>1</v>
      </c>
      <c r="H16" s="117">
        <f>F16+TIME(0,G16,0)</f>
        <v>0.33402777777777776</v>
      </c>
      <c r="I16" s="89"/>
    </row>
    <row r="17" spans="1:15" ht="15" x14ac:dyDescent="0.25">
      <c r="A17" s="60" t="s">
        <v>84</v>
      </c>
      <c r="B17" s="69" t="s">
        <v>82</v>
      </c>
      <c r="C17" s="69" t="s">
        <v>336</v>
      </c>
      <c r="D17" s="69"/>
      <c r="E17" s="69" t="s">
        <v>85</v>
      </c>
      <c r="F17" s="117">
        <f>H16</f>
        <v>0.33402777777777776</v>
      </c>
      <c r="G17" s="79">
        <v>1</v>
      </c>
      <c r="H17" s="117">
        <f>F17+TIME(0,G17,0)</f>
        <v>0.3347222222222222</v>
      </c>
      <c r="I17" s="89"/>
    </row>
    <row r="18" spans="1:15" ht="15" x14ac:dyDescent="0.25">
      <c r="A18" s="61" t="s">
        <v>86</v>
      </c>
      <c r="B18" s="70" t="s">
        <v>88</v>
      </c>
      <c r="C18" s="70" t="s">
        <v>337</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183</v>
      </c>
      <c r="D21" s="140" t="s">
        <v>250</v>
      </c>
      <c r="E21" s="69" t="s">
        <v>101</v>
      </c>
      <c r="F21" s="117">
        <f>H18</f>
        <v>0.33541666666666664</v>
      </c>
      <c r="G21" s="79">
        <v>1</v>
      </c>
      <c r="H21" s="117">
        <f t="shared" ref="H21:H33" si="0">F21+TIME(0,G21,0)</f>
        <v>0.33611111111111108</v>
      </c>
      <c r="I21" s="89"/>
    </row>
    <row r="22" spans="1:15" ht="15" x14ac:dyDescent="0.25">
      <c r="A22" s="60" t="s">
        <v>103</v>
      </c>
      <c r="B22" s="69" t="s">
        <v>82</v>
      </c>
      <c r="C22" s="69" t="s">
        <v>184</v>
      </c>
      <c r="D22" s="140" t="s">
        <v>250</v>
      </c>
      <c r="E22" s="69" t="s">
        <v>101</v>
      </c>
      <c r="F22" s="117">
        <f>H21</f>
        <v>0.33611111111111108</v>
      </c>
      <c r="G22" s="79">
        <v>1</v>
      </c>
      <c r="H22" s="117">
        <f t="shared" si="0"/>
        <v>0.33680555555555552</v>
      </c>
      <c r="I22" s="89"/>
    </row>
    <row r="23" spans="1:15" ht="15" x14ac:dyDescent="0.25">
      <c r="A23" s="60" t="s">
        <v>104</v>
      </c>
      <c r="B23" s="69" t="s">
        <v>82</v>
      </c>
      <c r="C23" s="69" t="s">
        <v>269</v>
      </c>
      <c r="D23" s="140" t="s">
        <v>250</v>
      </c>
      <c r="E23" s="69" t="s">
        <v>101</v>
      </c>
      <c r="F23" s="117">
        <f>H22</f>
        <v>0.33680555555555552</v>
      </c>
      <c r="G23" s="79">
        <v>1</v>
      </c>
      <c r="H23" s="117">
        <f t="shared" si="0"/>
        <v>0.33749999999999997</v>
      </c>
      <c r="I23" s="89"/>
    </row>
    <row r="24" spans="1:15" ht="15" x14ac:dyDescent="0.25">
      <c r="A24" s="60" t="s">
        <v>107</v>
      </c>
      <c r="B24" s="69" t="s">
        <v>82</v>
      </c>
      <c r="C24" s="69" t="s">
        <v>431</v>
      </c>
      <c r="D24" s="140" t="s">
        <v>250</v>
      </c>
      <c r="E24" s="69" t="s">
        <v>101</v>
      </c>
      <c r="F24" s="117">
        <f>H23</f>
        <v>0.33749999999999997</v>
      </c>
      <c r="G24" s="79">
        <v>1</v>
      </c>
      <c r="H24" s="117">
        <f t="shared" si="0"/>
        <v>0.33819444444444441</v>
      </c>
      <c r="I24" s="89"/>
    </row>
    <row r="25" spans="1:15" ht="15" x14ac:dyDescent="0.25">
      <c r="A25" s="60" t="s">
        <v>108</v>
      </c>
      <c r="B25" s="69" t="s">
        <v>82</v>
      </c>
      <c r="C25" s="69" t="s">
        <v>185</v>
      </c>
      <c r="D25" s="69"/>
      <c r="E25" s="69" t="s">
        <v>85</v>
      </c>
      <c r="F25" s="117">
        <f>H24</f>
        <v>0.33819444444444441</v>
      </c>
      <c r="G25" s="79">
        <v>3</v>
      </c>
      <c r="H25" s="117">
        <f t="shared" si="0"/>
        <v>0.34027777777777773</v>
      </c>
      <c r="I25" s="89"/>
    </row>
    <row r="26" spans="1:15" ht="15" x14ac:dyDescent="0.25">
      <c r="A26" s="60" t="s">
        <v>186</v>
      </c>
      <c r="B26" s="69" t="s">
        <v>82</v>
      </c>
      <c r="C26" s="69" t="s">
        <v>192</v>
      </c>
      <c r="D26" s="140"/>
      <c r="E26" s="69" t="s">
        <v>91</v>
      </c>
      <c r="F26" s="117">
        <f t="shared" ref="F26:F32" si="1">H25</f>
        <v>0.34027777777777773</v>
      </c>
      <c r="G26" s="79">
        <v>1</v>
      </c>
      <c r="H26" s="117">
        <f t="shared" si="0"/>
        <v>0.34097222222222218</v>
      </c>
      <c r="I26" s="89"/>
    </row>
    <row r="27" spans="1:15" ht="15" x14ac:dyDescent="0.25">
      <c r="A27" s="60" t="s">
        <v>195</v>
      </c>
      <c r="B27" s="69" t="s">
        <v>82</v>
      </c>
      <c r="C27" s="69" t="s">
        <v>193</v>
      </c>
      <c r="D27" s="140" t="s">
        <v>250</v>
      </c>
      <c r="E27" s="69" t="s">
        <v>101</v>
      </c>
      <c r="F27" s="117">
        <f t="shared" si="1"/>
        <v>0.34097222222222218</v>
      </c>
      <c r="G27" s="79">
        <v>1</v>
      </c>
      <c r="H27" s="117">
        <f t="shared" si="0"/>
        <v>0.34166666666666662</v>
      </c>
      <c r="I27" s="89"/>
    </row>
    <row r="28" spans="1:15" ht="15" x14ac:dyDescent="0.25">
      <c r="A28" s="60" t="s">
        <v>220</v>
      </c>
      <c r="B28" s="69" t="s">
        <v>82</v>
      </c>
      <c r="C28" s="69" t="s">
        <v>194</v>
      </c>
      <c r="D28" s="140" t="s">
        <v>250</v>
      </c>
      <c r="E28" s="69" t="s">
        <v>101</v>
      </c>
      <c r="F28" s="117">
        <f t="shared" si="1"/>
        <v>0.34166666666666662</v>
      </c>
      <c r="G28" s="79">
        <v>1</v>
      </c>
      <c r="H28" s="117">
        <f t="shared" si="0"/>
        <v>0.34236111111111106</v>
      </c>
      <c r="I28" s="89"/>
    </row>
    <row r="29" spans="1:15" ht="15" x14ac:dyDescent="0.25">
      <c r="A29" s="60" t="s">
        <v>340</v>
      </c>
      <c r="B29" s="69" t="s">
        <v>82</v>
      </c>
      <c r="C29" s="69" t="s">
        <v>196</v>
      </c>
      <c r="D29" s="140" t="s">
        <v>250</v>
      </c>
      <c r="E29" s="69" t="s">
        <v>101</v>
      </c>
      <c r="F29" s="117">
        <f t="shared" si="1"/>
        <v>0.34236111111111106</v>
      </c>
      <c r="G29" s="79">
        <v>1</v>
      </c>
      <c r="H29" s="117">
        <f t="shared" si="0"/>
        <v>0.3430555555555555</v>
      </c>
      <c r="I29" s="89"/>
    </row>
    <row r="30" spans="1:15" ht="15" x14ac:dyDescent="0.25">
      <c r="A30" s="60" t="s">
        <v>341</v>
      </c>
      <c r="B30" s="69" t="s">
        <v>82</v>
      </c>
      <c r="C30" s="69" t="s">
        <v>268</v>
      </c>
      <c r="D30" s="140" t="s">
        <v>250</v>
      </c>
      <c r="E30" s="69" t="s">
        <v>101</v>
      </c>
      <c r="F30" s="117">
        <f t="shared" si="1"/>
        <v>0.3430555555555555</v>
      </c>
      <c r="G30" s="79">
        <v>1</v>
      </c>
      <c r="H30" s="117">
        <f t="shared" si="0"/>
        <v>0.34374999999999994</v>
      </c>
      <c r="I30" s="89"/>
    </row>
    <row r="31" spans="1:15" ht="15" x14ac:dyDescent="0.25">
      <c r="A31" s="60" t="s">
        <v>342</v>
      </c>
      <c r="B31" s="69" t="s">
        <v>82</v>
      </c>
      <c r="C31" s="69" t="s">
        <v>350</v>
      </c>
      <c r="D31" s="140" t="s">
        <v>250</v>
      </c>
      <c r="E31" s="69" t="s">
        <v>101</v>
      </c>
      <c r="F31" s="117">
        <f t="shared" si="1"/>
        <v>0.34374999999999994</v>
      </c>
      <c r="G31" s="79">
        <v>3</v>
      </c>
      <c r="H31" s="117">
        <f t="shared" si="0"/>
        <v>0.34583333333333327</v>
      </c>
      <c r="I31" s="89"/>
      <c r="L31" s="117"/>
      <c r="M31" s="79"/>
      <c r="N31" s="117"/>
      <c r="O31" s="69"/>
    </row>
    <row r="32" spans="1:15" ht="15" x14ac:dyDescent="0.25">
      <c r="A32" s="60" t="s">
        <v>343</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197</v>
      </c>
      <c r="D35" s="134"/>
      <c r="E35" s="68"/>
      <c r="F35" s="116"/>
      <c r="G35" s="78"/>
      <c r="H35" s="116"/>
      <c r="I35" s="88"/>
    </row>
    <row r="36" spans="1:9" ht="15.6" x14ac:dyDescent="0.3">
      <c r="A36" s="62" t="s">
        <v>111</v>
      </c>
      <c r="B36" s="71"/>
      <c r="C36" s="71" t="s">
        <v>198</v>
      </c>
      <c r="D36" s="73"/>
      <c r="E36" s="71"/>
      <c r="F36" s="119"/>
      <c r="G36" s="81"/>
      <c r="H36" s="119"/>
      <c r="I36" s="91"/>
    </row>
    <row r="37" spans="1:9" ht="13.8" x14ac:dyDescent="0.25">
      <c r="A37" s="63" t="s">
        <v>223</v>
      </c>
      <c r="B37" s="72" t="s">
        <v>82</v>
      </c>
      <c r="C37" s="72" t="s">
        <v>199</v>
      </c>
      <c r="D37" s="151" t="s">
        <v>199</v>
      </c>
      <c r="E37" s="72" t="s">
        <v>115</v>
      </c>
      <c r="F37" s="120">
        <f>H32</f>
        <v>0.34583333333333327</v>
      </c>
      <c r="G37" s="82">
        <v>5</v>
      </c>
      <c r="H37" s="120">
        <f t="shared" ref="H37:H43" si="2">F37+TIME(0,G37,0)</f>
        <v>0.34930555555555548</v>
      </c>
      <c r="I37" s="92"/>
    </row>
    <row r="38" spans="1:9" ht="13.8" x14ac:dyDescent="0.25">
      <c r="A38" s="63" t="s">
        <v>224</v>
      </c>
      <c r="B38" s="72" t="s">
        <v>191</v>
      </c>
      <c r="C38" s="72" t="s">
        <v>348</v>
      </c>
      <c r="D38" s="137" t="s">
        <v>248</v>
      </c>
      <c r="E38" s="72" t="s">
        <v>115</v>
      </c>
      <c r="F38" s="120">
        <f t="shared" ref="F38:F43" si="3">H37</f>
        <v>0.34930555555555548</v>
      </c>
      <c r="G38" s="82">
        <v>15</v>
      </c>
      <c r="H38" s="120">
        <f t="shared" si="2"/>
        <v>0.35972222222222217</v>
      </c>
      <c r="I38" s="92"/>
    </row>
    <row r="39" spans="1:9" ht="13.8" x14ac:dyDescent="0.25">
      <c r="A39" s="63" t="s">
        <v>225</v>
      </c>
      <c r="B39" s="72" t="s">
        <v>191</v>
      </c>
      <c r="C39" s="72" t="s">
        <v>510</v>
      </c>
      <c r="D39" s="151" t="s">
        <v>439</v>
      </c>
      <c r="E39" s="72" t="s">
        <v>115</v>
      </c>
      <c r="F39" s="120">
        <f t="shared" si="3"/>
        <v>0.35972222222222217</v>
      </c>
      <c r="G39" s="82">
        <v>10</v>
      </c>
      <c r="H39" s="120">
        <f t="shared" si="2"/>
        <v>0.36666666666666659</v>
      </c>
      <c r="I39" s="92"/>
    </row>
    <row r="40" spans="1:9" ht="13.95" customHeight="1" x14ac:dyDescent="0.25">
      <c r="A40" s="63" t="s">
        <v>226</v>
      </c>
      <c r="B40" s="72" t="s">
        <v>82</v>
      </c>
      <c r="C40" s="72" t="s">
        <v>200</v>
      </c>
      <c r="D40" s="72"/>
      <c r="E40" s="72" t="s">
        <v>91</v>
      </c>
      <c r="F40" s="120">
        <f t="shared" si="3"/>
        <v>0.36666666666666659</v>
      </c>
      <c r="G40" s="82">
        <v>3</v>
      </c>
      <c r="H40" s="120">
        <f t="shared" si="2"/>
        <v>0.36874999999999991</v>
      </c>
      <c r="I40" s="92"/>
    </row>
    <row r="41" spans="1:9" ht="13.8" x14ac:dyDescent="0.25">
      <c r="A41" s="63" t="s">
        <v>227</v>
      </c>
      <c r="B41" s="72" t="s">
        <v>82</v>
      </c>
      <c r="C41" s="72" t="s">
        <v>436</v>
      </c>
      <c r="D41" s="137" t="s">
        <v>352</v>
      </c>
      <c r="E41" s="72" t="s">
        <v>144</v>
      </c>
      <c r="F41" s="120">
        <f t="shared" si="3"/>
        <v>0.36874999999999991</v>
      </c>
      <c r="G41" s="82">
        <v>3</v>
      </c>
      <c r="H41" s="120">
        <f t="shared" si="2"/>
        <v>0.37083333333333324</v>
      </c>
      <c r="I41" s="92"/>
    </row>
    <row r="42" spans="1:9" ht="13.8" x14ac:dyDescent="0.25">
      <c r="A42" s="63" t="s">
        <v>228</v>
      </c>
      <c r="B42" s="72" t="s">
        <v>82</v>
      </c>
      <c r="C42" s="72" t="s">
        <v>386</v>
      </c>
      <c r="D42" s="137" t="s">
        <v>352</v>
      </c>
      <c r="E42" s="72" t="s">
        <v>144</v>
      </c>
      <c r="F42" s="120">
        <f t="shared" si="3"/>
        <v>0.37083333333333324</v>
      </c>
      <c r="G42" s="82">
        <v>3</v>
      </c>
      <c r="H42" s="120">
        <f t="shared" si="2"/>
        <v>0.37291666666666656</v>
      </c>
      <c r="I42" s="92"/>
    </row>
    <row r="43" spans="1:9" ht="13.95" customHeight="1" x14ac:dyDescent="0.25">
      <c r="A43" s="63" t="s">
        <v>229</v>
      </c>
      <c r="B43" s="72"/>
      <c r="C43" s="72"/>
      <c r="D43" s="72"/>
      <c r="E43" s="72"/>
      <c r="F43" s="120">
        <f t="shared" si="3"/>
        <v>0.37291666666666656</v>
      </c>
      <c r="G43" s="82">
        <v>0</v>
      </c>
      <c r="H43" s="120">
        <f t="shared" si="2"/>
        <v>0.37291666666666656</v>
      </c>
      <c r="I43" s="92"/>
    </row>
    <row r="44" spans="1:9" ht="13.95" customHeight="1" x14ac:dyDescent="0.3">
      <c r="A44" s="62" t="s">
        <v>113</v>
      </c>
      <c r="B44" s="71"/>
      <c r="C44" s="71" t="s">
        <v>151</v>
      </c>
      <c r="D44" s="73"/>
      <c r="E44" s="71"/>
      <c r="F44" s="119"/>
      <c r="G44" s="81"/>
      <c r="H44" s="119"/>
      <c r="I44" s="92"/>
    </row>
    <row r="45" spans="1:9" ht="13.95" customHeight="1" x14ac:dyDescent="0.25">
      <c r="A45" s="63" t="s">
        <v>387</v>
      </c>
      <c r="B45" s="72" t="s">
        <v>82</v>
      </c>
      <c r="C45" s="72" t="s">
        <v>201</v>
      </c>
      <c r="D45" s="137" t="s">
        <v>352</v>
      </c>
      <c r="E45" s="72" t="s">
        <v>202</v>
      </c>
      <c r="F45" s="120">
        <f>H43</f>
        <v>0.37291666666666656</v>
      </c>
      <c r="G45" s="82">
        <v>3</v>
      </c>
      <c r="H45" s="120">
        <f t="shared" ref="H45:H50" si="4">F45+TIME(0,G45,0)</f>
        <v>0.37499999999999989</v>
      </c>
      <c r="I45" s="92"/>
    </row>
    <row r="46" spans="1:9" ht="13.95" customHeight="1" x14ac:dyDescent="0.25">
      <c r="A46" s="63" t="s">
        <v>388</v>
      </c>
      <c r="B46" s="72" t="s">
        <v>82</v>
      </c>
      <c r="C46" s="72" t="s">
        <v>245</v>
      </c>
      <c r="D46" s="137" t="s">
        <v>352</v>
      </c>
      <c r="E46" s="72" t="s">
        <v>160</v>
      </c>
      <c r="F46" s="120">
        <f>H45</f>
        <v>0.37499999999999989</v>
      </c>
      <c r="G46" s="82">
        <v>2</v>
      </c>
      <c r="H46" s="120">
        <f t="shared" si="4"/>
        <v>0.37638888888888877</v>
      </c>
      <c r="I46" s="92"/>
    </row>
    <row r="47" spans="1:9" ht="13.8" x14ac:dyDescent="0.25">
      <c r="A47" s="63" t="s">
        <v>389</v>
      </c>
      <c r="B47" s="72" t="s">
        <v>82</v>
      </c>
      <c r="C47" s="72" t="s">
        <v>154</v>
      </c>
      <c r="D47" s="137" t="s">
        <v>352</v>
      </c>
      <c r="E47" s="72" t="s">
        <v>115</v>
      </c>
      <c r="F47" s="120">
        <f>H46</f>
        <v>0.37638888888888877</v>
      </c>
      <c r="G47" s="82">
        <v>2</v>
      </c>
      <c r="H47" s="120">
        <f t="shared" si="4"/>
        <v>0.37777777777777766</v>
      </c>
      <c r="I47" s="92"/>
    </row>
    <row r="48" spans="1:9" ht="15.6" x14ac:dyDescent="0.3">
      <c r="A48" s="63" t="s">
        <v>390</v>
      </c>
      <c r="B48" s="72" t="s">
        <v>82</v>
      </c>
      <c r="C48" s="72" t="s">
        <v>157</v>
      </c>
      <c r="D48" s="137" t="s">
        <v>352</v>
      </c>
      <c r="E48" s="72" t="s">
        <v>275</v>
      </c>
      <c r="F48" s="120">
        <f>H47</f>
        <v>0.37777777777777766</v>
      </c>
      <c r="G48" s="82">
        <v>2</v>
      </c>
      <c r="H48" s="120">
        <f t="shared" si="4"/>
        <v>0.37916666666666654</v>
      </c>
      <c r="I48" s="91"/>
    </row>
    <row r="49" spans="1:14" ht="13.8" x14ac:dyDescent="0.25">
      <c r="A49" s="63" t="s">
        <v>391</v>
      </c>
      <c r="B49" s="72" t="s">
        <v>82</v>
      </c>
      <c r="C49" s="72" t="s">
        <v>159</v>
      </c>
      <c r="D49" s="137" t="s">
        <v>352</v>
      </c>
      <c r="E49" s="72" t="s">
        <v>160</v>
      </c>
      <c r="F49" s="120">
        <f>H48</f>
        <v>0.37916666666666654</v>
      </c>
      <c r="G49" s="82">
        <v>2</v>
      </c>
      <c r="H49" s="120">
        <f t="shared" si="4"/>
        <v>0.38055555555555542</v>
      </c>
      <c r="I49" s="92"/>
    </row>
    <row r="50" spans="1:14" ht="13.8" x14ac:dyDescent="0.25">
      <c r="A50" s="63" t="s">
        <v>392</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162</v>
      </c>
      <c r="D52" s="76"/>
      <c r="E52" s="71"/>
      <c r="F52" s="119"/>
      <c r="G52" s="81"/>
      <c r="H52" s="119"/>
      <c r="I52" s="92"/>
    </row>
    <row r="53" spans="1:14" ht="15.6" x14ac:dyDescent="0.3">
      <c r="A53" s="63" t="s">
        <v>393</v>
      </c>
      <c r="B53" s="72" t="s">
        <v>82</v>
      </c>
      <c r="C53" s="72" t="s">
        <v>381</v>
      </c>
      <c r="D53" s="137" t="s">
        <v>352</v>
      </c>
      <c r="E53" s="72" t="s">
        <v>411</v>
      </c>
      <c r="F53" s="120">
        <f>H50</f>
        <v>0.38055555555555542</v>
      </c>
      <c r="G53" s="82">
        <v>2</v>
      </c>
      <c r="H53" s="120">
        <f t="shared" ref="H53:H62" si="5">F53+TIME(0,G53,0)</f>
        <v>0.38194444444444431</v>
      </c>
      <c r="I53" s="91"/>
    </row>
    <row r="54" spans="1:14" ht="15.6" x14ac:dyDescent="0.3">
      <c r="A54" s="63" t="s">
        <v>394</v>
      </c>
      <c r="B54" s="72" t="s">
        <v>82</v>
      </c>
      <c r="C54" s="72" t="s">
        <v>270</v>
      </c>
      <c r="D54" s="137" t="s">
        <v>352</v>
      </c>
      <c r="E54" s="72" t="s">
        <v>460</v>
      </c>
      <c r="F54" s="120">
        <f>H53</f>
        <v>0.38194444444444431</v>
      </c>
      <c r="G54" s="82">
        <v>2</v>
      </c>
      <c r="H54" s="120">
        <f t="shared" si="5"/>
        <v>0.38333333333333319</v>
      </c>
      <c r="I54" s="91"/>
      <c r="J54" s="87"/>
    </row>
    <row r="55" spans="1:14" ht="15.6" x14ac:dyDescent="0.3">
      <c r="A55" s="63" t="s">
        <v>395</v>
      </c>
      <c r="B55" s="72" t="s">
        <v>82</v>
      </c>
      <c r="C55" s="72" t="s">
        <v>280</v>
      </c>
      <c r="D55" s="137" t="s">
        <v>352</v>
      </c>
      <c r="E55" s="72" t="s">
        <v>281</v>
      </c>
      <c r="F55" s="120">
        <f t="shared" ref="F55:F62" si="6">H54</f>
        <v>0.38333333333333319</v>
      </c>
      <c r="G55" s="82">
        <v>2</v>
      </c>
      <c r="H55" s="120">
        <f t="shared" si="5"/>
        <v>0.38472222222222208</v>
      </c>
      <c r="I55" s="91"/>
      <c r="N55" s="72"/>
    </row>
    <row r="56" spans="1:14" ht="15" x14ac:dyDescent="0.25">
      <c r="A56" s="63" t="s">
        <v>396</v>
      </c>
      <c r="B56" s="72" t="s">
        <v>82</v>
      </c>
      <c r="C56" s="72" t="s">
        <v>283</v>
      </c>
      <c r="D56" s="137" t="s">
        <v>352</v>
      </c>
      <c r="E56" s="72" t="s">
        <v>284</v>
      </c>
      <c r="F56" s="120">
        <f t="shared" si="6"/>
        <v>0.38472222222222208</v>
      </c>
      <c r="G56" s="82">
        <v>2</v>
      </c>
      <c r="H56" s="120">
        <f t="shared" si="5"/>
        <v>0.38611111111111096</v>
      </c>
      <c r="I56" s="89"/>
    </row>
    <row r="57" spans="1:14" ht="13.8" x14ac:dyDescent="0.25">
      <c r="A57" s="63" t="s">
        <v>397</v>
      </c>
      <c r="B57" s="72" t="s">
        <v>82</v>
      </c>
      <c r="C57" s="72" t="s">
        <v>354</v>
      </c>
      <c r="D57" s="137" t="s">
        <v>352</v>
      </c>
      <c r="E57" s="72" t="s">
        <v>298</v>
      </c>
      <c r="F57" s="120">
        <f t="shared" si="6"/>
        <v>0.38611111111111096</v>
      </c>
      <c r="G57" s="82">
        <v>2</v>
      </c>
      <c r="H57" s="120">
        <f t="shared" si="5"/>
        <v>0.38749999999999984</v>
      </c>
      <c r="I57" s="94"/>
    </row>
    <row r="58" spans="1:14" ht="13.8" x14ac:dyDescent="0.25">
      <c r="A58" s="138" t="s">
        <v>398</v>
      </c>
      <c r="B58" s="72" t="s">
        <v>82</v>
      </c>
      <c r="C58" s="72" t="s">
        <v>384</v>
      </c>
      <c r="D58" s="137" t="s">
        <v>352</v>
      </c>
      <c r="E58" s="72" t="s">
        <v>202</v>
      </c>
      <c r="F58" s="120">
        <f t="shared" si="6"/>
        <v>0.38749999999999984</v>
      </c>
      <c r="G58" s="82">
        <v>2</v>
      </c>
      <c r="H58" s="120">
        <f t="shared" si="5"/>
        <v>0.38888888888888873</v>
      </c>
      <c r="I58" s="92"/>
    </row>
    <row r="59" spans="1:14" ht="13.8" x14ac:dyDescent="0.25">
      <c r="A59" s="138" t="s">
        <v>399</v>
      </c>
      <c r="B59" s="72" t="s">
        <v>82</v>
      </c>
      <c r="C59" s="72" t="s">
        <v>383</v>
      </c>
      <c r="D59" s="137" t="s">
        <v>352</v>
      </c>
      <c r="E59" s="72" t="s">
        <v>412</v>
      </c>
      <c r="F59" s="120">
        <f t="shared" si="6"/>
        <v>0.38888888888888873</v>
      </c>
      <c r="G59" s="82">
        <v>2</v>
      </c>
      <c r="H59" s="120">
        <f t="shared" si="5"/>
        <v>0.39027777777777761</v>
      </c>
      <c r="I59" s="92"/>
    </row>
    <row r="60" spans="1:14" ht="15.6" x14ac:dyDescent="0.3">
      <c r="A60" s="138" t="s">
        <v>400</v>
      </c>
      <c r="B60" s="72" t="s">
        <v>82</v>
      </c>
      <c r="C60" s="72" t="s">
        <v>545</v>
      </c>
      <c r="D60" s="137" t="s">
        <v>352</v>
      </c>
      <c r="E60" s="72" t="s">
        <v>171</v>
      </c>
      <c r="F60" s="120">
        <f t="shared" si="6"/>
        <v>0.39027777777777761</v>
      </c>
      <c r="G60" s="82">
        <v>2</v>
      </c>
      <c r="H60" s="120">
        <f t="shared" si="5"/>
        <v>0.3916666666666665</v>
      </c>
      <c r="I60" s="91"/>
    </row>
    <row r="61" spans="1:14" ht="13.8" x14ac:dyDescent="0.25">
      <c r="A61" s="138" t="s">
        <v>401</v>
      </c>
      <c r="B61" s="72" t="s">
        <v>82</v>
      </c>
      <c r="C61" s="72"/>
      <c r="D61" s="137" t="s">
        <v>352</v>
      </c>
      <c r="E61" s="72"/>
      <c r="F61" s="120">
        <f t="shared" si="6"/>
        <v>0.3916666666666665</v>
      </c>
      <c r="G61" s="82">
        <v>2</v>
      </c>
      <c r="H61" s="120">
        <f t="shared" si="5"/>
        <v>0.39305555555555538</v>
      </c>
      <c r="I61" s="92"/>
    </row>
    <row r="62" spans="1:14" ht="13.8" x14ac:dyDescent="0.25">
      <c r="A62" s="138" t="s">
        <v>402</v>
      </c>
      <c r="B62" s="72" t="s">
        <v>82</v>
      </c>
      <c r="C62" s="72"/>
      <c r="D62" s="137"/>
      <c r="E62" s="72"/>
      <c r="F62" s="120">
        <f t="shared" si="6"/>
        <v>0.39305555555555538</v>
      </c>
      <c r="G62" s="82">
        <v>0</v>
      </c>
      <c r="H62" s="120">
        <f t="shared" si="5"/>
        <v>0.39305555555555538</v>
      </c>
      <c r="I62" s="92"/>
    </row>
    <row r="63" spans="1:14" ht="13.8" x14ac:dyDescent="0.25">
      <c r="A63" s="138"/>
      <c r="B63" s="72"/>
      <c r="C63" s="72"/>
      <c r="D63" s="137"/>
      <c r="E63" s="72"/>
      <c r="F63" s="120"/>
      <c r="G63" s="82"/>
      <c r="H63" s="120"/>
      <c r="I63" s="92"/>
    </row>
    <row r="64" spans="1:14" ht="15.6" x14ac:dyDescent="0.3">
      <c r="A64" s="139" t="s">
        <v>116</v>
      </c>
      <c r="B64" s="71"/>
      <c r="C64" s="71" t="s">
        <v>323</v>
      </c>
      <c r="D64" s="137"/>
      <c r="E64" s="71"/>
      <c r="F64" s="119"/>
      <c r="G64" s="81"/>
      <c r="H64" s="119"/>
      <c r="I64" s="92"/>
    </row>
    <row r="65" spans="1:9" ht="19.5" customHeight="1" x14ac:dyDescent="0.25">
      <c r="A65" s="138" t="s">
        <v>403</v>
      </c>
      <c r="B65" s="72" t="s">
        <v>82</v>
      </c>
      <c r="C65" s="72" t="s">
        <v>518</v>
      </c>
      <c r="D65" s="137" t="s">
        <v>352</v>
      </c>
      <c r="E65" s="72" t="s">
        <v>516</v>
      </c>
      <c r="F65" s="120">
        <f>H62</f>
        <v>0.39305555555555538</v>
      </c>
      <c r="G65" s="82">
        <v>2</v>
      </c>
      <c r="H65" s="120">
        <f>F65+TIME(0,G65,0)</f>
        <v>0.39444444444444426</v>
      </c>
      <c r="I65" s="92"/>
    </row>
    <row r="66" spans="1:9" ht="13.8" x14ac:dyDescent="0.25">
      <c r="A66" s="138" t="s">
        <v>404</v>
      </c>
      <c r="B66" s="72" t="s">
        <v>82</v>
      </c>
      <c r="C66" s="72" t="s">
        <v>459</v>
      </c>
      <c r="D66" s="137" t="s">
        <v>352</v>
      </c>
      <c r="E66" s="72" t="s">
        <v>458</v>
      </c>
      <c r="F66" s="120">
        <f>H65</f>
        <v>0.39444444444444426</v>
      </c>
      <c r="G66" s="82">
        <v>2</v>
      </c>
      <c r="H66" s="120">
        <f>F66+TIME(0,G66,0)</f>
        <v>0.39583333333333315</v>
      </c>
      <c r="I66" s="92"/>
    </row>
    <row r="67" spans="1:9" ht="13.8" x14ac:dyDescent="0.25">
      <c r="A67" s="138" t="s">
        <v>461</v>
      </c>
      <c r="B67" s="72" t="s">
        <v>82</v>
      </c>
      <c r="C67" s="72" t="s">
        <v>456</v>
      </c>
      <c r="D67" s="137" t="s">
        <v>352</v>
      </c>
      <c r="E67" s="72" t="s">
        <v>262</v>
      </c>
      <c r="F67" s="120">
        <f>H66</f>
        <v>0.39583333333333315</v>
      </c>
      <c r="G67" s="82">
        <v>2</v>
      </c>
      <c r="H67" s="120">
        <f>F67+TIME(0,G67,0)</f>
        <v>0.39722222222222203</v>
      </c>
      <c r="I67" s="92"/>
    </row>
    <row r="68" spans="1:9" ht="13.8" x14ac:dyDescent="0.25">
      <c r="A68" s="138" t="s">
        <v>517</v>
      </c>
      <c r="B68" s="72" t="s">
        <v>82</v>
      </c>
      <c r="C68" s="72" t="s">
        <v>326</v>
      </c>
      <c r="D68" s="137" t="s">
        <v>352</v>
      </c>
      <c r="E68" s="72" t="s">
        <v>328</v>
      </c>
      <c r="F68" s="120">
        <f>H67</f>
        <v>0.39722222222222203</v>
      </c>
      <c r="G68" s="82">
        <v>2</v>
      </c>
      <c r="H68" s="120">
        <f>F68+TIME(0,G68,0)</f>
        <v>0.39861111111111092</v>
      </c>
      <c r="I68" s="92"/>
    </row>
    <row r="69" spans="1:9" ht="13.8" x14ac:dyDescent="0.25">
      <c r="A69" s="138"/>
      <c r="B69" s="72"/>
      <c r="C69" s="72"/>
      <c r="D69" s="137"/>
      <c r="E69" s="72"/>
      <c r="F69" s="120"/>
      <c r="G69" s="82"/>
      <c r="H69" s="120"/>
      <c r="I69" s="92"/>
    </row>
    <row r="70" spans="1:9" ht="15.6" x14ac:dyDescent="0.3">
      <c r="A70" s="139" t="s">
        <v>118</v>
      </c>
      <c r="B70" s="71"/>
      <c r="C70" s="71" t="s">
        <v>495</v>
      </c>
      <c r="D70" s="137"/>
      <c r="E70" s="71"/>
      <c r="F70" s="119"/>
      <c r="G70" s="81"/>
      <c r="H70" s="119"/>
      <c r="I70" s="92"/>
    </row>
    <row r="71" spans="1:9" ht="13.8" x14ac:dyDescent="0.25">
      <c r="A71" s="138" t="s">
        <v>403</v>
      </c>
      <c r="B71" s="72" t="s">
        <v>82</v>
      </c>
      <c r="C71" s="72" t="s">
        <v>444</v>
      </c>
      <c r="D71" s="137" t="s">
        <v>352</v>
      </c>
      <c r="E71" s="72" t="s">
        <v>445</v>
      </c>
      <c r="F71" s="120">
        <f>H68</f>
        <v>0.39861111111111092</v>
      </c>
      <c r="G71" s="82">
        <v>5</v>
      </c>
      <c r="H71" s="120">
        <f>F71+TIME(0,G71,0)</f>
        <v>0.40208333333333313</v>
      </c>
      <c r="I71" s="92"/>
    </row>
    <row r="72" spans="1:9" ht="13.8" x14ac:dyDescent="0.25">
      <c r="A72" s="138" t="s">
        <v>403</v>
      </c>
      <c r="B72" s="72" t="s">
        <v>82</v>
      </c>
      <c r="C72" s="72"/>
      <c r="D72" s="137" t="s">
        <v>352</v>
      </c>
      <c r="E72" s="72"/>
      <c r="F72" s="120">
        <f>H71</f>
        <v>0.40208333333333313</v>
      </c>
      <c r="G72" s="82"/>
      <c r="H72" s="120">
        <f>F72+TIME(0,G72,0)</f>
        <v>0.40208333333333313</v>
      </c>
      <c r="I72" s="92"/>
    </row>
    <row r="73" spans="1:9" ht="13.8" x14ac:dyDescent="0.25">
      <c r="A73" s="142"/>
      <c r="B73" s="130" t="s">
        <v>82</v>
      </c>
      <c r="C73" s="130"/>
      <c r="D73" s="143"/>
      <c r="E73" s="130"/>
      <c r="F73" s="131"/>
      <c r="G73" s="132"/>
      <c r="H73" s="131"/>
      <c r="I73" s="92"/>
    </row>
    <row r="74" spans="1:9" ht="15.6" x14ac:dyDescent="0.3">
      <c r="A74" s="59" t="s">
        <v>462</v>
      </c>
      <c r="B74" s="68"/>
      <c r="C74" s="68" t="s">
        <v>203</v>
      </c>
      <c r="D74" s="134"/>
      <c r="E74" s="68"/>
      <c r="F74" s="116"/>
      <c r="G74" s="78"/>
      <c r="H74" s="116"/>
      <c r="I74" s="88"/>
    </row>
    <row r="75" spans="1:9" ht="15.6" x14ac:dyDescent="0.3">
      <c r="A75" s="62" t="s">
        <v>130</v>
      </c>
      <c r="B75" s="71"/>
      <c r="C75" s="71" t="s">
        <v>205</v>
      </c>
      <c r="D75" s="73"/>
      <c r="E75" s="71"/>
      <c r="F75" s="119"/>
      <c r="G75" s="81"/>
      <c r="H75" s="119"/>
      <c r="I75" s="92"/>
    </row>
    <row r="76" spans="1:9" ht="18" customHeight="1" x14ac:dyDescent="0.25">
      <c r="A76" s="63" t="s">
        <v>132</v>
      </c>
      <c r="B76" s="72" t="s">
        <v>88</v>
      </c>
      <c r="C76" s="72" t="s">
        <v>324</v>
      </c>
      <c r="D76" s="137" t="s">
        <v>1</v>
      </c>
      <c r="E76" s="72" t="s">
        <v>101</v>
      </c>
      <c r="F76" s="120">
        <f>H72</f>
        <v>0.40208333333333313</v>
      </c>
      <c r="G76" s="82">
        <v>0</v>
      </c>
      <c r="H76" s="120">
        <f>F76+TIME(0,G76,0)</f>
        <v>0.40208333333333313</v>
      </c>
      <c r="I76" s="92"/>
    </row>
    <row r="77" spans="1:9" ht="15" x14ac:dyDescent="0.25">
      <c r="A77" s="63" t="s">
        <v>134</v>
      </c>
      <c r="B77" s="72" t="s">
        <v>88</v>
      </c>
      <c r="C77" s="72" t="s">
        <v>455</v>
      </c>
      <c r="D77" s="137" t="s">
        <v>1</v>
      </c>
      <c r="E77" s="72" t="s">
        <v>101</v>
      </c>
      <c r="F77" s="120">
        <f>H76</f>
        <v>0.40208333333333313</v>
      </c>
      <c r="G77" s="82">
        <v>0</v>
      </c>
      <c r="H77" s="120">
        <f>F77+TIME(0,G77,0)</f>
        <v>0.40208333333333313</v>
      </c>
      <c r="I77" s="89"/>
    </row>
    <row r="78" spans="1:9" ht="13.8" x14ac:dyDescent="0.25">
      <c r="A78" s="63" t="s">
        <v>135</v>
      </c>
      <c r="B78" s="72" t="s">
        <v>88</v>
      </c>
      <c r="C78" s="72" t="s">
        <v>574</v>
      </c>
      <c r="D78" s="137" t="s">
        <v>1</v>
      </c>
      <c r="E78" s="72" t="s">
        <v>546</v>
      </c>
      <c r="F78" s="120">
        <f>H77</f>
        <v>0.40208333333333313</v>
      </c>
      <c r="G78" s="82">
        <v>4</v>
      </c>
      <c r="H78" s="120">
        <f>F78+TIME(0,G78,0)</f>
        <v>0.40486111111111089</v>
      </c>
      <c r="I78" s="92" t="s">
        <v>519</v>
      </c>
    </row>
    <row r="79" spans="1:9" ht="13.8" x14ac:dyDescent="0.25">
      <c r="A79" s="63"/>
      <c r="B79" s="72"/>
      <c r="C79" s="72"/>
      <c r="D79" s="72"/>
      <c r="E79" s="72"/>
      <c r="F79" s="120"/>
      <c r="G79" s="82"/>
      <c r="H79" s="120"/>
      <c r="I79" s="92"/>
    </row>
    <row r="80" spans="1:9" ht="15.6" x14ac:dyDescent="0.3">
      <c r="A80" s="62" t="s">
        <v>150</v>
      </c>
      <c r="B80" s="71"/>
      <c r="C80" s="71" t="s">
        <v>207</v>
      </c>
      <c r="D80" s="73"/>
      <c r="E80" s="71"/>
      <c r="F80" s="119"/>
      <c r="G80" s="81"/>
      <c r="H80" s="119"/>
      <c r="I80" s="171"/>
    </row>
    <row r="81" spans="1:9" ht="13.8" x14ac:dyDescent="0.25">
      <c r="A81" s="63" t="s">
        <v>152</v>
      </c>
      <c r="B81" s="72" t="s">
        <v>208</v>
      </c>
      <c r="C81" s="72" t="s">
        <v>201</v>
      </c>
      <c r="D81" s="137" t="s">
        <v>1</v>
      </c>
      <c r="E81" s="72" t="s">
        <v>202</v>
      </c>
      <c r="F81" s="120">
        <f>H78</f>
        <v>0.40486111111111089</v>
      </c>
      <c r="G81" s="82">
        <v>0</v>
      </c>
      <c r="H81" s="120">
        <f t="shared" ref="H81:H86" si="7">F81+TIME(0,G81,0)</f>
        <v>0.40486111111111089</v>
      </c>
      <c r="I81" s="92"/>
    </row>
    <row r="82" spans="1:9" ht="15" x14ac:dyDescent="0.25">
      <c r="A82" s="63" t="s">
        <v>153</v>
      </c>
      <c r="B82" s="72" t="s">
        <v>88</v>
      </c>
      <c r="C82" s="72" t="s">
        <v>245</v>
      </c>
      <c r="D82" s="137" t="s">
        <v>1</v>
      </c>
      <c r="E82" s="72" t="s">
        <v>160</v>
      </c>
      <c r="F82" s="120">
        <f>H81</f>
        <v>0.40486111111111089</v>
      </c>
      <c r="G82" s="82">
        <v>0</v>
      </c>
      <c r="H82" s="120">
        <f t="shared" si="7"/>
        <v>0.40486111111111089</v>
      </c>
      <c r="I82" s="89"/>
    </row>
    <row r="83" spans="1:9" ht="15" x14ac:dyDescent="0.25">
      <c r="A83" s="63" t="s">
        <v>155</v>
      </c>
      <c r="B83" s="72" t="s">
        <v>208</v>
      </c>
      <c r="C83" s="72" t="s">
        <v>154</v>
      </c>
      <c r="D83" s="137" t="s">
        <v>1</v>
      </c>
      <c r="E83" s="72" t="s">
        <v>115</v>
      </c>
      <c r="F83" s="120">
        <f>H82</f>
        <v>0.40486111111111089</v>
      </c>
      <c r="G83" s="82">
        <v>0</v>
      </c>
      <c r="H83" s="120">
        <f t="shared" si="7"/>
        <v>0.40486111111111089</v>
      </c>
      <c r="I83" s="89"/>
    </row>
    <row r="84" spans="1:9" ht="15" x14ac:dyDescent="0.25">
      <c r="A84" s="63" t="s">
        <v>156</v>
      </c>
      <c r="B84" s="72" t="s">
        <v>208</v>
      </c>
      <c r="C84" s="72" t="s">
        <v>157</v>
      </c>
      <c r="D84" s="137" t="s">
        <v>1</v>
      </c>
      <c r="E84" s="72" t="s">
        <v>275</v>
      </c>
      <c r="F84" s="120">
        <f>H83</f>
        <v>0.40486111111111089</v>
      </c>
      <c r="G84" s="82">
        <v>0</v>
      </c>
      <c r="H84" s="120">
        <f t="shared" si="7"/>
        <v>0.40486111111111089</v>
      </c>
      <c r="I84" s="89"/>
    </row>
    <row r="85" spans="1:9" ht="15" x14ac:dyDescent="0.25">
      <c r="A85" s="63" t="s">
        <v>158</v>
      </c>
      <c r="B85" s="72" t="s">
        <v>208</v>
      </c>
      <c r="C85" s="72" t="s">
        <v>159</v>
      </c>
      <c r="D85" s="137" t="s">
        <v>1</v>
      </c>
      <c r="E85" s="72" t="s">
        <v>160</v>
      </c>
      <c r="F85" s="120">
        <f>H84</f>
        <v>0.40486111111111089</v>
      </c>
      <c r="G85" s="82">
        <v>0</v>
      </c>
      <c r="H85" s="120">
        <f t="shared" si="7"/>
        <v>0.40486111111111089</v>
      </c>
      <c r="I85" s="89"/>
    </row>
    <row r="86" spans="1:9" ht="15" x14ac:dyDescent="0.25">
      <c r="A86" s="63" t="s">
        <v>230</v>
      </c>
      <c r="B86" s="72"/>
      <c r="C86" s="72"/>
      <c r="D86" s="137"/>
      <c r="E86" s="72"/>
      <c r="F86" s="120">
        <f>H85</f>
        <v>0.40486111111111089</v>
      </c>
      <c r="G86" s="82">
        <v>0</v>
      </c>
      <c r="H86" s="120">
        <f t="shared" si="7"/>
        <v>0.40486111111111089</v>
      </c>
      <c r="I86" s="89"/>
    </row>
    <row r="87" spans="1:9" ht="15.6" x14ac:dyDescent="0.3">
      <c r="A87" s="62" t="s">
        <v>161</v>
      </c>
      <c r="B87" s="71"/>
      <c r="C87" s="71" t="s">
        <v>210</v>
      </c>
      <c r="D87" s="73"/>
      <c r="E87" s="71"/>
      <c r="F87" s="119"/>
      <c r="G87" s="81"/>
      <c r="H87" s="119"/>
      <c r="I87" s="89"/>
    </row>
    <row r="88" spans="1:9" ht="13.8" x14ac:dyDescent="0.25">
      <c r="A88" s="63" t="s">
        <v>163</v>
      </c>
      <c r="B88" s="72" t="s">
        <v>208</v>
      </c>
      <c r="C88" s="72" t="s">
        <v>408</v>
      </c>
      <c r="D88" s="137" t="s">
        <v>1</v>
      </c>
      <c r="E88" s="72" t="s">
        <v>411</v>
      </c>
      <c r="F88" s="120">
        <f>H86</f>
        <v>0.40486111111111089</v>
      </c>
      <c r="G88" s="82">
        <v>3</v>
      </c>
      <c r="H88" s="120">
        <f t="shared" ref="H88:H97" si="8">F88+TIME(0,G88,0)</f>
        <v>0.40694444444444422</v>
      </c>
      <c r="I88" s="171"/>
    </row>
    <row r="89" spans="1:9" ht="13.8" x14ac:dyDescent="0.25">
      <c r="A89" s="63" t="s">
        <v>164</v>
      </c>
      <c r="B89" s="72" t="s">
        <v>208</v>
      </c>
      <c r="C89" s="72" t="s">
        <v>270</v>
      </c>
      <c r="D89" s="137" t="s">
        <v>1</v>
      </c>
      <c r="E89" s="120" t="s">
        <v>460</v>
      </c>
      <c r="F89" s="120">
        <f t="shared" ref="F89:F92" si="9">H88</f>
        <v>0.40694444444444422</v>
      </c>
      <c r="G89" s="82">
        <v>6</v>
      </c>
      <c r="H89" s="120">
        <f t="shared" si="8"/>
        <v>0.41111111111111087</v>
      </c>
      <c r="I89" s="92"/>
    </row>
    <row r="90" spans="1:9" ht="13.8" x14ac:dyDescent="0.25">
      <c r="A90" s="63" t="s">
        <v>165</v>
      </c>
      <c r="B90" s="72" t="s">
        <v>88</v>
      </c>
      <c r="C90" s="72" t="s">
        <v>280</v>
      </c>
      <c r="D90" s="137" t="s">
        <v>1</v>
      </c>
      <c r="E90" s="72" t="s">
        <v>281</v>
      </c>
      <c r="F90" s="120">
        <f>H89</f>
        <v>0.41111111111111087</v>
      </c>
      <c r="G90" s="82">
        <v>6</v>
      </c>
      <c r="H90" s="120">
        <f t="shared" si="8"/>
        <v>0.41527777777777752</v>
      </c>
      <c r="I90" s="92"/>
    </row>
    <row r="91" spans="1:9" ht="13.8" x14ac:dyDescent="0.25">
      <c r="A91" s="63" t="s">
        <v>166</v>
      </c>
      <c r="B91" s="72" t="s">
        <v>88</v>
      </c>
      <c r="C91" s="72" t="s">
        <v>283</v>
      </c>
      <c r="D91" s="137" t="s">
        <v>1</v>
      </c>
      <c r="E91" s="72" t="s">
        <v>284</v>
      </c>
      <c r="F91" s="120">
        <f t="shared" si="9"/>
        <v>0.41527777777777752</v>
      </c>
      <c r="G91" s="82">
        <v>6</v>
      </c>
      <c r="H91" s="120">
        <f t="shared" si="8"/>
        <v>0.41944444444444418</v>
      </c>
      <c r="I91" s="92" t="s">
        <v>581</v>
      </c>
    </row>
    <row r="92" spans="1:9" ht="13.8" x14ac:dyDescent="0.25">
      <c r="A92" s="63" t="s">
        <v>167</v>
      </c>
      <c r="B92" s="72" t="s">
        <v>88</v>
      </c>
      <c r="C92" s="72" t="s">
        <v>354</v>
      </c>
      <c r="D92" s="137" t="s">
        <v>1</v>
      </c>
      <c r="E92" s="72" t="s">
        <v>298</v>
      </c>
      <c r="F92" s="120">
        <f t="shared" si="9"/>
        <v>0.41944444444444418</v>
      </c>
      <c r="G92" s="82">
        <v>6</v>
      </c>
      <c r="H92" s="120">
        <f t="shared" si="8"/>
        <v>0.42361111111111083</v>
      </c>
      <c r="I92" s="92" t="s">
        <v>581</v>
      </c>
    </row>
    <row r="93" spans="1:9" ht="15" x14ac:dyDescent="0.25">
      <c r="A93" s="63" t="s">
        <v>168</v>
      </c>
      <c r="B93" s="72" t="s">
        <v>88</v>
      </c>
      <c r="C93" s="72" t="s">
        <v>438</v>
      </c>
      <c r="D93" s="137" t="s">
        <v>1</v>
      </c>
      <c r="E93" s="72" t="s">
        <v>202</v>
      </c>
      <c r="F93" s="120">
        <f>H92</f>
        <v>0.42361111111111083</v>
      </c>
      <c r="G93" s="82">
        <v>0</v>
      </c>
      <c r="H93" s="120">
        <f t="shared" si="8"/>
        <v>0.42361111111111083</v>
      </c>
      <c r="I93" s="89"/>
    </row>
    <row r="94" spans="1:9" ht="13.8" x14ac:dyDescent="0.25">
      <c r="A94" s="63" t="s">
        <v>169</v>
      </c>
      <c r="B94" s="72" t="s">
        <v>88</v>
      </c>
      <c r="C94" s="72" t="s">
        <v>383</v>
      </c>
      <c r="D94" s="137" t="s">
        <v>1</v>
      </c>
      <c r="E94" s="72" t="s">
        <v>412</v>
      </c>
      <c r="F94" s="120">
        <f>H93</f>
        <v>0.42361111111111083</v>
      </c>
      <c r="G94" s="82">
        <v>0</v>
      </c>
      <c r="H94" s="120">
        <f>F94+TIME(0,G94,0)</f>
        <v>0.42361111111111083</v>
      </c>
      <c r="I94" s="92"/>
    </row>
    <row r="95" spans="1:9" ht="13.8" x14ac:dyDescent="0.25">
      <c r="A95" s="63" t="s">
        <v>170</v>
      </c>
      <c r="B95" s="72" t="s">
        <v>88</v>
      </c>
      <c r="C95" s="72" t="s">
        <v>545</v>
      </c>
      <c r="D95" s="137" t="s">
        <v>1</v>
      </c>
      <c r="E95" s="72" t="s">
        <v>171</v>
      </c>
      <c r="F95" s="120">
        <f>H94</f>
        <v>0.42361111111111083</v>
      </c>
      <c r="G95" s="82">
        <v>0</v>
      </c>
      <c r="H95" s="120">
        <f t="shared" si="8"/>
        <v>0.42361111111111083</v>
      </c>
      <c r="I95" s="92"/>
    </row>
    <row r="96" spans="1:9" ht="13.8" x14ac:dyDescent="0.25">
      <c r="A96" s="63" t="s">
        <v>282</v>
      </c>
      <c r="B96" s="72" t="s">
        <v>88</v>
      </c>
      <c r="C96" s="72"/>
      <c r="D96" s="137" t="s">
        <v>1</v>
      </c>
      <c r="E96" s="72"/>
      <c r="F96" s="120">
        <f>H94</f>
        <v>0.42361111111111083</v>
      </c>
      <c r="G96" s="82">
        <v>0</v>
      </c>
      <c r="H96" s="120">
        <f t="shared" si="8"/>
        <v>0.42361111111111083</v>
      </c>
      <c r="I96" s="92"/>
    </row>
    <row r="97" spans="1:9" ht="13.8" x14ac:dyDescent="0.25">
      <c r="A97" s="63" t="s">
        <v>382</v>
      </c>
      <c r="B97" s="72"/>
      <c r="D97" s="137"/>
      <c r="E97" s="72"/>
      <c r="F97" s="120">
        <f>H95</f>
        <v>0.42361111111111083</v>
      </c>
      <c r="G97" s="82">
        <v>0</v>
      </c>
      <c r="H97" s="120">
        <f t="shared" si="8"/>
        <v>0.42361111111111083</v>
      </c>
      <c r="I97" s="92"/>
    </row>
    <row r="98" spans="1:9" ht="13.8" x14ac:dyDescent="0.25">
      <c r="A98" s="63"/>
      <c r="B98" s="72"/>
      <c r="C98" s="72"/>
      <c r="D98" s="137"/>
      <c r="F98" s="120"/>
      <c r="G98" s="82"/>
      <c r="H98" s="120"/>
      <c r="I98" s="92"/>
    </row>
    <row r="99" spans="1:9" ht="15.6" x14ac:dyDescent="0.3">
      <c r="A99" s="62" t="s">
        <v>172</v>
      </c>
      <c r="B99" s="71"/>
      <c r="C99" s="71" t="s">
        <v>211</v>
      </c>
      <c r="D99" s="73"/>
      <c r="E99" s="71"/>
      <c r="F99" s="119"/>
      <c r="G99" s="81"/>
      <c r="H99" s="119"/>
      <c r="I99" s="92"/>
    </row>
    <row r="100" spans="1:9" ht="13.8" x14ac:dyDescent="0.25">
      <c r="A100" s="63" t="s">
        <v>489</v>
      </c>
      <c r="B100" s="67" t="s">
        <v>208</v>
      </c>
      <c r="C100" s="72" t="s">
        <v>518</v>
      </c>
      <c r="D100" s="137" t="s">
        <v>1</v>
      </c>
      <c r="E100" s="72" t="s">
        <v>516</v>
      </c>
      <c r="F100" s="160">
        <f>H97</f>
        <v>0.42361111111111083</v>
      </c>
      <c r="G100" s="161">
        <v>0</v>
      </c>
      <c r="H100" s="160">
        <f>F100+TIME(0,G100,0)</f>
        <v>0.42361111111111083</v>
      </c>
      <c r="I100" s="92"/>
    </row>
    <row r="101" spans="1:9" ht="13.8" x14ac:dyDescent="0.25">
      <c r="A101" s="138" t="s">
        <v>490</v>
      </c>
      <c r="B101" s="72" t="s">
        <v>208</v>
      </c>
      <c r="C101" s="72" t="s">
        <v>459</v>
      </c>
      <c r="D101" s="137" t="s">
        <v>1</v>
      </c>
      <c r="E101" s="72" t="s">
        <v>458</v>
      </c>
      <c r="F101" s="120">
        <f>H100</f>
        <v>0.42361111111111083</v>
      </c>
      <c r="G101" s="82">
        <v>0</v>
      </c>
      <c r="H101" s="120">
        <f>F101+TIME(0,G101,0)</f>
        <v>0.42361111111111083</v>
      </c>
      <c r="I101" s="92"/>
    </row>
    <row r="102" spans="1:9" ht="13.8" x14ac:dyDescent="0.25">
      <c r="A102" s="63" t="s">
        <v>491</v>
      </c>
      <c r="B102" s="72" t="s">
        <v>208</v>
      </c>
      <c r="C102" s="72" t="s">
        <v>456</v>
      </c>
      <c r="D102" s="137" t="s">
        <v>1</v>
      </c>
      <c r="E102" s="72" t="s">
        <v>262</v>
      </c>
      <c r="F102" s="120">
        <f>H101</f>
        <v>0.42361111111111083</v>
      </c>
      <c r="G102" s="82">
        <v>0</v>
      </c>
      <c r="H102" s="120">
        <f>F102+TIME(0,G102,0)</f>
        <v>0.42361111111111083</v>
      </c>
      <c r="I102" s="92"/>
    </row>
    <row r="103" spans="1:9" ht="13.8" x14ac:dyDescent="0.25">
      <c r="A103" s="63" t="s">
        <v>491</v>
      </c>
      <c r="B103" s="72" t="s">
        <v>208</v>
      </c>
      <c r="C103" s="72" t="s">
        <v>326</v>
      </c>
      <c r="D103" s="137" t="s">
        <v>1</v>
      </c>
      <c r="E103" s="72" t="s">
        <v>328</v>
      </c>
      <c r="F103" s="120">
        <f>H102</f>
        <v>0.42361111111111083</v>
      </c>
      <c r="G103" s="82">
        <v>0</v>
      </c>
      <c r="H103" s="120">
        <f>F103+TIME(0,G103,0)</f>
        <v>0.42361111111111083</v>
      </c>
      <c r="I103" s="92"/>
    </row>
    <row r="104" spans="1:9" ht="13.8" x14ac:dyDescent="0.25">
      <c r="A104" s="343"/>
      <c r="C104" s="72"/>
      <c r="D104" s="137"/>
      <c r="E104" s="133"/>
      <c r="F104" s="160"/>
      <c r="G104" s="161"/>
      <c r="H104" s="160"/>
      <c r="I104" s="92"/>
    </row>
    <row r="105" spans="1:9" ht="15.6" x14ac:dyDescent="0.3">
      <c r="A105" s="59" t="s">
        <v>174</v>
      </c>
      <c r="B105" s="68"/>
      <c r="C105" s="68" t="s">
        <v>175</v>
      </c>
      <c r="D105" s="134"/>
      <c r="E105" s="68"/>
      <c r="F105" s="116"/>
      <c r="G105" s="78"/>
      <c r="H105" s="116"/>
      <c r="I105" s="172"/>
    </row>
    <row r="106" spans="1:9" ht="13.8" x14ac:dyDescent="0.25">
      <c r="A106" s="138" t="s">
        <v>176</v>
      </c>
      <c r="B106" s="72" t="s">
        <v>82</v>
      </c>
      <c r="C106" s="72"/>
      <c r="D106" s="137"/>
      <c r="E106" s="72"/>
      <c r="F106" s="120">
        <f>H103</f>
        <v>0.42361111111111083</v>
      </c>
      <c r="G106" s="82">
        <v>0</v>
      </c>
      <c r="H106" s="120">
        <f t="shared" ref="H106" si="10">F106+TIME(0,G106,0)</f>
        <v>0.42361111111111083</v>
      </c>
      <c r="I106" s="92"/>
    </row>
    <row r="107" spans="1:9" ht="13.8" x14ac:dyDescent="0.25">
      <c r="A107" s="138" t="s">
        <v>177</v>
      </c>
      <c r="B107" s="72" t="s">
        <v>82</v>
      </c>
      <c r="C107" s="72"/>
      <c r="D107" s="137"/>
      <c r="E107" s="72"/>
      <c r="F107" s="120">
        <f>H106</f>
        <v>0.42361111111111083</v>
      </c>
      <c r="G107" s="82">
        <v>0</v>
      </c>
      <c r="H107" s="120">
        <f>F107+TIME(0,G107,0)</f>
        <v>0.42361111111111083</v>
      </c>
      <c r="I107" s="92"/>
    </row>
    <row r="108" spans="1:9" ht="13.8" x14ac:dyDescent="0.25">
      <c r="A108" s="63" t="s">
        <v>178</v>
      </c>
      <c r="B108" s="72" t="s">
        <v>82</v>
      </c>
      <c r="C108" s="72"/>
      <c r="D108" s="140"/>
      <c r="E108" s="72"/>
      <c r="F108" s="120">
        <f>H107</f>
        <v>0.42361111111111083</v>
      </c>
      <c r="G108" s="82">
        <v>0</v>
      </c>
      <c r="H108" s="120">
        <f t="shared" ref="H108" si="11">F108+TIME(0,G108,0)</f>
        <v>0.42361111111111083</v>
      </c>
      <c r="I108" s="92"/>
    </row>
    <row r="109" spans="1:9" ht="13.8" x14ac:dyDescent="0.25">
      <c r="A109" s="173"/>
      <c r="B109" s="173"/>
      <c r="C109" s="173"/>
      <c r="D109" s="174"/>
      <c r="E109" s="173"/>
      <c r="F109" s="175"/>
      <c r="G109" s="176"/>
      <c r="H109" s="175"/>
      <c r="I109" s="92"/>
    </row>
    <row r="110" spans="1:9" ht="15.6" x14ac:dyDescent="0.3">
      <c r="A110" s="64" t="s">
        <v>179</v>
      </c>
      <c r="B110" s="74"/>
      <c r="C110" s="74" t="s">
        <v>213</v>
      </c>
      <c r="D110" s="136"/>
      <c r="E110" s="74"/>
      <c r="F110" s="124"/>
      <c r="G110" s="84"/>
      <c r="H110" s="124"/>
      <c r="I110" s="172"/>
    </row>
    <row r="111" spans="1:9" ht="13.8" x14ac:dyDescent="0.25">
      <c r="A111" s="138" t="s">
        <v>204</v>
      </c>
      <c r="B111" s="72" t="s">
        <v>82</v>
      </c>
      <c r="C111" s="72" t="s">
        <v>214</v>
      </c>
      <c r="D111" s="140" t="s">
        <v>250</v>
      </c>
      <c r="E111" s="72" t="s">
        <v>101</v>
      </c>
      <c r="F111" s="120">
        <f>H108</f>
        <v>0.42361111111111083</v>
      </c>
      <c r="G111" s="82">
        <v>1</v>
      </c>
      <c r="H111" s="120">
        <f>F111+TIME(0,G111,0)</f>
        <v>0.42430555555555527</v>
      </c>
      <c r="I111" s="92"/>
    </row>
    <row r="112" spans="1:9" ht="13.8" x14ac:dyDescent="0.25">
      <c r="A112" s="138" t="s">
        <v>206</v>
      </c>
      <c r="B112" s="72" t="s">
        <v>82</v>
      </c>
      <c r="C112" s="72" t="s">
        <v>119</v>
      </c>
      <c r="D112" s="140" t="s">
        <v>250</v>
      </c>
      <c r="E112" s="72" t="s">
        <v>101</v>
      </c>
      <c r="F112" s="120">
        <f>H111</f>
        <v>0.42430555555555527</v>
      </c>
      <c r="G112" s="82">
        <v>1</v>
      </c>
      <c r="H112" s="120">
        <f>F112+TIME(0,G112,0)</f>
        <v>0.42499999999999971</v>
      </c>
      <c r="I112" s="92"/>
    </row>
    <row r="113" spans="1:9" ht="13.8" x14ac:dyDescent="0.25">
      <c r="A113" s="138" t="s">
        <v>209</v>
      </c>
      <c r="B113" s="72" t="s">
        <v>82</v>
      </c>
      <c r="C113" s="72" t="s">
        <v>95</v>
      </c>
      <c r="D113" s="140" t="s">
        <v>250</v>
      </c>
      <c r="E113" s="72" t="s">
        <v>101</v>
      </c>
      <c r="F113" s="120">
        <f>H112</f>
        <v>0.42499999999999971</v>
      </c>
      <c r="G113" s="82">
        <v>3</v>
      </c>
      <c r="H113" s="120">
        <f>F113+TIME(0,G113,0)</f>
        <v>0.42708333333333304</v>
      </c>
      <c r="I113" s="92"/>
    </row>
    <row r="114" spans="1:9" ht="13.8" x14ac:dyDescent="0.25">
      <c r="A114" s="138" t="s">
        <v>492</v>
      </c>
      <c r="B114" s="72" t="s">
        <v>88</v>
      </c>
      <c r="C114" s="72" t="s">
        <v>215</v>
      </c>
      <c r="D114" s="72"/>
      <c r="E114" s="72" t="s">
        <v>101</v>
      </c>
      <c r="F114" s="120">
        <f>H113</f>
        <v>0.42708333333333304</v>
      </c>
      <c r="G114" s="82">
        <v>1</v>
      </c>
      <c r="H114" s="120">
        <f>F114+TIME(0,G114,0)</f>
        <v>0.42777777777777748</v>
      </c>
      <c r="I114" s="92"/>
    </row>
    <row r="115" spans="1:9" x14ac:dyDescent="0.25">
      <c r="A115" s="144"/>
      <c r="B115" s="144"/>
      <c r="C115" s="144" t="s">
        <v>181</v>
      </c>
      <c r="D115" s="144"/>
      <c r="E115" s="144"/>
      <c r="F115" s="145"/>
      <c r="G115" s="146">
        <f>(H115-H114) * 24 * 60</f>
        <v>104.00000000000043</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3.95"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9"/>
  <sheetViews>
    <sheetView zoomScale="110" zoomScaleNormal="110" workbookViewId="0">
      <selection activeCell="P32" sqref="P32"/>
    </sheetView>
  </sheetViews>
  <sheetFormatPr defaultRowHeight="13.2" x14ac:dyDescent="0.25"/>
  <cols>
    <col min="1" max="1" width="12.6640625" style="67" customWidth="1"/>
    <col min="2" max="2" width="6.6640625" style="67" customWidth="1"/>
    <col min="3" max="3" width="50.6640625" style="67" customWidth="1"/>
    <col min="4" max="4" width="18.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93" t="str">
        <f>Parameters!B1</f>
        <v>IEEE 802.11 WIRELESS LOCAL AREA NETWORKS SESSION #197</v>
      </c>
      <c r="B1" s="488"/>
      <c r="C1" s="488"/>
      <c r="D1" s="488"/>
      <c r="E1" s="488"/>
      <c r="F1" s="488"/>
      <c r="G1" s="488"/>
      <c r="H1" s="488"/>
      <c r="I1" s="488"/>
    </row>
    <row r="2" spans="1:9" ht="25.2" customHeight="1" x14ac:dyDescent="0.4">
      <c r="A2" s="493" t="str">
        <f>Parameters!B2</f>
        <v>Baltimore and teleconference</v>
      </c>
      <c r="B2" s="488"/>
      <c r="C2" s="488"/>
      <c r="D2" s="488"/>
      <c r="E2" s="488"/>
      <c r="F2" s="488"/>
      <c r="G2" s="488"/>
      <c r="H2" s="488"/>
      <c r="I2" s="488"/>
    </row>
    <row r="3" spans="1:9" ht="25.2" customHeight="1" x14ac:dyDescent="0.4">
      <c r="A3" s="493" t="str">
        <f>Parameters!B3</f>
        <v>January 15-20, 2023</v>
      </c>
      <c r="B3" s="488"/>
      <c r="C3" s="488"/>
      <c r="D3" s="488"/>
      <c r="E3" s="488"/>
      <c r="F3" s="488"/>
      <c r="G3" s="488"/>
      <c r="H3" s="488"/>
      <c r="I3" s="488"/>
    </row>
    <row r="4" spans="1:9" ht="18" customHeight="1" x14ac:dyDescent="0.3">
      <c r="A4" s="487" t="s">
        <v>260</v>
      </c>
      <c r="B4" s="488"/>
      <c r="C4" s="488"/>
      <c r="D4" s="488"/>
      <c r="E4" s="488"/>
      <c r="F4" s="488"/>
      <c r="G4" s="488"/>
      <c r="H4" s="488"/>
      <c r="I4" s="488"/>
    </row>
    <row r="5" spans="1:9" ht="18" customHeight="1" x14ac:dyDescent="0.3">
      <c r="A5" s="487" t="s">
        <v>70</v>
      </c>
      <c r="B5" s="488"/>
      <c r="C5" s="488"/>
      <c r="D5" s="488"/>
      <c r="E5" s="488"/>
      <c r="F5" s="488"/>
      <c r="G5" s="488"/>
      <c r="H5" s="488"/>
      <c r="I5" s="488"/>
    </row>
    <row r="6" spans="1:9" ht="18" customHeight="1" x14ac:dyDescent="0.3">
      <c r="A6" s="487" t="s">
        <v>261</v>
      </c>
      <c r="B6" s="488"/>
      <c r="C6" s="488"/>
      <c r="D6" s="488"/>
      <c r="E6" s="488"/>
      <c r="F6" s="488"/>
      <c r="G6" s="488"/>
      <c r="H6" s="488"/>
      <c r="I6" s="488"/>
    </row>
    <row r="7" spans="1:9" ht="18" customHeight="1" x14ac:dyDescent="0.3">
      <c r="A7" s="487" t="s">
        <v>374</v>
      </c>
      <c r="B7" s="488"/>
      <c r="C7" s="488"/>
      <c r="D7" s="488"/>
      <c r="E7" s="488"/>
      <c r="F7" s="488"/>
      <c r="G7" s="488"/>
      <c r="H7" s="488"/>
      <c r="I7" s="488"/>
    </row>
    <row r="8" spans="1:9" ht="30" customHeight="1" x14ac:dyDescent="0.5">
      <c r="A8" s="489" t="str">
        <f>"Agenda R" &amp; Parameters!$B$8</f>
        <v>Agenda R4</v>
      </c>
      <c r="B8" s="490"/>
      <c r="C8" s="490"/>
      <c r="D8" s="490"/>
      <c r="E8" s="490"/>
      <c r="F8" s="490"/>
      <c r="G8" s="490"/>
      <c r="H8" s="490"/>
      <c r="I8" s="490"/>
    </row>
    <row r="12" spans="1:9" ht="15.6" x14ac:dyDescent="0.3">
      <c r="A12" s="491" t="s">
        <v>580</v>
      </c>
      <c r="B12" s="492"/>
      <c r="C12" s="492"/>
      <c r="D12" s="492"/>
      <c r="E12" s="492"/>
      <c r="F12" s="492"/>
      <c r="G12" s="492"/>
      <c r="H12" s="492"/>
      <c r="I12" s="492"/>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182</v>
      </c>
      <c r="D14" s="112"/>
      <c r="E14" s="112" t="s">
        <v>101</v>
      </c>
      <c r="F14" s="128">
        <v>0.8125</v>
      </c>
      <c r="G14" s="113">
        <v>120</v>
      </c>
      <c r="H14" s="128">
        <f>F14+TIME(0,G14,0)</f>
        <v>0.89583333333333337</v>
      </c>
      <c r="I14" s="114"/>
    </row>
    <row r="16" spans="1:9" ht="15.6" x14ac:dyDescent="0.3">
      <c r="A16" s="66" t="s">
        <v>94</v>
      </c>
      <c r="B16" s="75"/>
      <c r="C16" s="75" t="s">
        <v>216</v>
      </c>
      <c r="D16" s="75"/>
      <c r="E16" s="75" t="s">
        <v>144</v>
      </c>
      <c r="F16" s="129">
        <f>F14</f>
        <v>0.8125</v>
      </c>
      <c r="G16" s="86">
        <v>30</v>
      </c>
      <c r="H16" s="129">
        <f>F16+TIME(0,G16,0)</f>
        <v>0.83333333333333337</v>
      </c>
      <c r="I16" s="95"/>
    </row>
    <row r="18" spans="1:9" ht="15.6" x14ac:dyDescent="0.3">
      <c r="A18" s="66" t="s">
        <v>109</v>
      </c>
      <c r="B18" s="75"/>
      <c r="C18" s="75" t="s">
        <v>217</v>
      </c>
      <c r="D18" s="75"/>
      <c r="E18" s="75" t="s">
        <v>91</v>
      </c>
      <c r="F18" s="129">
        <f>H16</f>
        <v>0.83333333333333337</v>
      </c>
      <c r="G18" s="86">
        <v>20</v>
      </c>
      <c r="H18" s="129">
        <f>F18+TIME(0,G18,0)</f>
        <v>0.84722222222222221</v>
      </c>
      <c r="I18" s="95"/>
    </row>
    <row r="20" spans="1:9" ht="31.2" x14ac:dyDescent="0.3">
      <c r="A20" s="66" t="s">
        <v>128</v>
      </c>
      <c r="B20" s="75"/>
      <c r="C20" s="75" t="s">
        <v>218</v>
      </c>
      <c r="D20" s="75"/>
      <c r="E20" s="75" t="s">
        <v>115</v>
      </c>
      <c r="F20" s="129">
        <f>H18</f>
        <v>0.84722222222222221</v>
      </c>
      <c r="G20" s="86">
        <v>20</v>
      </c>
      <c r="H20" s="129">
        <f>F20+TIME(0,G20,0)</f>
        <v>0.86111111111111105</v>
      </c>
      <c r="I20" s="95"/>
    </row>
    <row r="22" spans="1:9" ht="15.6" x14ac:dyDescent="0.3">
      <c r="A22" s="66" t="s">
        <v>174</v>
      </c>
      <c r="B22" s="75"/>
      <c r="C22" s="75" t="s">
        <v>219</v>
      </c>
      <c r="D22" s="75"/>
      <c r="E22" s="75" t="s">
        <v>101</v>
      </c>
      <c r="F22" s="129">
        <f>H20</f>
        <v>0.86111111111111105</v>
      </c>
      <c r="G22" s="86">
        <v>15</v>
      </c>
      <c r="H22" s="129">
        <f>F22+TIME(0,G22,0)</f>
        <v>0.87152777777777768</v>
      </c>
      <c r="I22" s="95"/>
    </row>
    <row r="24" spans="1:9" ht="31.2" x14ac:dyDescent="0.3">
      <c r="A24" s="66" t="s">
        <v>179</v>
      </c>
      <c r="B24" s="75"/>
      <c r="C24" s="75" t="s">
        <v>236</v>
      </c>
      <c r="D24" s="75"/>
      <c r="E24" s="75" t="s">
        <v>101</v>
      </c>
      <c r="F24" s="129">
        <f>H22</f>
        <v>0.87152777777777768</v>
      </c>
      <c r="G24" s="86">
        <v>20</v>
      </c>
      <c r="H24" s="129">
        <f>F24+TIME(0,G24,0)</f>
        <v>0.88541666666666652</v>
      </c>
      <c r="I24" s="95"/>
    </row>
    <row r="26" spans="1:9" ht="31.2" x14ac:dyDescent="0.3">
      <c r="A26" s="66" t="s">
        <v>212</v>
      </c>
      <c r="B26" s="75"/>
      <c r="C26" s="75" t="s">
        <v>237</v>
      </c>
      <c r="D26" s="75"/>
      <c r="E26" s="75" t="s">
        <v>101</v>
      </c>
      <c r="F26" s="129">
        <f>H24</f>
        <v>0.88541666666666652</v>
      </c>
      <c r="G26" s="86">
        <v>0</v>
      </c>
      <c r="H26" s="129">
        <f>F26+TIME(0,G26,0)</f>
        <v>0.88541666666666652</v>
      </c>
      <c r="I26" s="95"/>
    </row>
    <row r="28" spans="1:9" ht="15.6" x14ac:dyDescent="0.3">
      <c r="A28" s="98" t="s">
        <v>238</v>
      </c>
      <c r="B28" s="104"/>
      <c r="C28" s="104" t="s">
        <v>215</v>
      </c>
      <c r="D28" s="104"/>
      <c r="E28" s="104"/>
      <c r="F28" s="126">
        <f>H26</f>
        <v>0.88541666666666652</v>
      </c>
      <c r="G28" s="107">
        <v>0</v>
      </c>
      <c r="H28" s="126">
        <f>F28+TIME(0,G28,0)</f>
        <v>0.88541666666666652</v>
      </c>
      <c r="I28" s="104"/>
    </row>
    <row r="29" spans="1:9" x14ac:dyDescent="0.25">
      <c r="A29" s="65"/>
      <c r="B29" s="65"/>
      <c r="C29" s="65" t="s">
        <v>181</v>
      </c>
      <c r="D29" s="65"/>
      <c r="E29" s="65"/>
      <c r="F29" s="125"/>
      <c r="G29" s="85">
        <f>(H29-H28) * 24 * 60</f>
        <v>15.000000000000266</v>
      </c>
      <c r="H29" s="125">
        <v>0.89583333333333337</v>
      </c>
      <c r="I29" s="65"/>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topLeftCell="A34" zoomScaleNormal="100" workbookViewId="0">
      <selection activeCell="D40" sqref="D40"/>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customWidth="1"/>
  </cols>
  <sheetData>
    <row r="1" spans="1:9" s="36" customFormat="1" ht="44.25" customHeight="1" x14ac:dyDescent="0.6">
      <c r="A1" s="36" t="s">
        <v>30</v>
      </c>
      <c r="E1" s="159" t="s">
        <v>375</v>
      </c>
    </row>
    <row r="2" spans="1:9" s="2" customFormat="1" x14ac:dyDescent="0.25"/>
    <row r="3" spans="1:9" s="49" customFormat="1" x14ac:dyDescent="0.25">
      <c r="A3" s="494" t="s">
        <v>31</v>
      </c>
      <c r="B3" s="494"/>
      <c r="C3" s="48"/>
      <c r="D3" s="48"/>
    </row>
    <row r="4" spans="1:9" s="2" customFormat="1" x14ac:dyDescent="0.25">
      <c r="A4" s="29" t="s">
        <v>61</v>
      </c>
      <c r="B4" s="29" t="s">
        <v>17</v>
      </c>
      <c r="C4" s="29" t="s">
        <v>0</v>
      </c>
      <c r="D4" s="29" t="s">
        <v>18</v>
      </c>
    </row>
    <row r="5" spans="1:9" s="25" customFormat="1" ht="13.8" x14ac:dyDescent="0.25">
      <c r="A5" s="299" t="s">
        <v>240</v>
      </c>
      <c r="B5" s="30" t="s">
        <v>338</v>
      </c>
      <c r="C5" s="30" t="s">
        <v>241</v>
      </c>
      <c r="D5" s="43" t="s">
        <v>571</v>
      </c>
      <c r="E5" s="2" t="s">
        <v>339</v>
      </c>
    </row>
    <row r="6" spans="1:9" ht="13.8" x14ac:dyDescent="0.25">
      <c r="A6" s="300" t="s">
        <v>13</v>
      </c>
      <c r="B6" s="31" t="s">
        <v>19</v>
      </c>
      <c r="C6" s="31" t="s">
        <v>20</v>
      </c>
      <c r="D6" s="43" t="s">
        <v>564</v>
      </c>
      <c r="E6" s="2" t="s">
        <v>339</v>
      </c>
    </row>
    <row r="7" spans="1:9" ht="12.75" customHeight="1" x14ac:dyDescent="0.25">
      <c r="A7" s="301" t="s">
        <v>244</v>
      </c>
      <c r="B7" s="30" t="s">
        <v>243</v>
      </c>
      <c r="C7" s="30" t="s">
        <v>231</v>
      </c>
      <c r="D7" s="43" t="s">
        <v>548</v>
      </c>
      <c r="E7" s="2" t="s">
        <v>339</v>
      </c>
    </row>
    <row r="8" spans="1:9" ht="13.8" x14ac:dyDescent="0.25">
      <c r="A8" s="302" t="s">
        <v>60</v>
      </c>
      <c r="B8" s="30" t="s">
        <v>263</v>
      </c>
      <c r="C8" s="30" t="s">
        <v>221</v>
      </c>
      <c r="D8" s="43" t="s">
        <v>498</v>
      </c>
      <c r="E8" s="2" t="s">
        <v>499</v>
      </c>
    </row>
    <row r="9" spans="1:9" ht="12.75" customHeight="1" x14ac:dyDescent="0.25">
      <c r="A9" s="303" t="s">
        <v>4</v>
      </c>
      <c r="B9" s="31" t="s">
        <v>59</v>
      </c>
      <c r="C9" s="31" t="s">
        <v>64</v>
      </c>
      <c r="D9" s="43" t="s">
        <v>549</v>
      </c>
      <c r="E9" s="2" t="s">
        <v>339</v>
      </c>
    </row>
    <row r="10" spans="1:9" ht="12.75" customHeight="1" x14ac:dyDescent="0.25">
      <c r="A10" s="304" t="s">
        <v>232</v>
      </c>
      <c r="B10" s="31" t="s">
        <v>233</v>
      </c>
      <c r="C10" s="31" t="s">
        <v>231</v>
      </c>
      <c r="D10" s="43" t="s">
        <v>560</v>
      </c>
      <c r="E10" s="2" t="s">
        <v>339</v>
      </c>
    </row>
    <row r="11" spans="1:9" ht="12.75" customHeight="1" x14ac:dyDescent="0.25">
      <c r="A11" s="305" t="s">
        <v>379</v>
      </c>
      <c r="B11" s="30" t="s">
        <v>235</v>
      </c>
      <c r="C11" s="30" t="s">
        <v>410</v>
      </c>
      <c r="D11" s="43" t="s">
        <v>568</v>
      </c>
      <c r="E11" s="2" t="s">
        <v>339</v>
      </c>
    </row>
    <row r="12" spans="1:9" ht="12.75" customHeight="1" x14ac:dyDescent="0.25">
      <c r="A12" s="194" t="s">
        <v>271</v>
      </c>
      <c r="B12" s="30" t="s">
        <v>272</v>
      </c>
      <c r="C12" s="30" t="s">
        <v>264</v>
      </c>
      <c r="D12" s="43" t="s">
        <v>570</v>
      </c>
      <c r="E12" s="2" t="s">
        <v>339</v>
      </c>
    </row>
    <row r="13" spans="1:9" ht="12.75" customHeight="1" x14ac:dyDescent="0.25">
      <c r="A13" s="306" t="s">
        <v>278</v>
      </c>
      <c r="B13" s="30" t="s">
        <v>279</v>
      </c>
      <c r="C13" s="30" t="s">
        <v>258</v>
      </c>
      <c r="D13" s="43" t="s">
        <v>568</v>
      </c>
      <c r="E13" s="2" t="s">
        <v>339</v>
      </c>
    </row>
    <row r="14" spans="1:9" ht="12.75" customHeight="1" x14ac:dyDescent="0.25">
      <c r="A14" s="307" t="s">
        <v>285</v>
      </c>
      <c r="B14" s="30" t="s">
        <v>286</v>
      </c>
      <c r="C14" s="30" t="s">
        <v>287</v>
      </c>
      <c r="D14" s="43" t="s">
        <v>569</v>
      </c>
      <c r="E14" s="2" t="s">
        <v>339</v>
      </c>
    </row>
    <row r="15" spans="1:9" ht="12.75" customHeight="1" x14ac:dyDescent="0.25">
      <c r="A15" s="182" t="s">
        <v>355</v>
      </c>
      <c r="B15" s="30" t="s">
        <v>296</v>
      </c>
      <c r="C15" s="30" t="s">
        <v>297</v>
      </c>
      <c r="D15" s="43" t="s">
        <v>567</v>
      </c>
      <c r="E15" s="2" t="s">
        <v>339</v>
      </c>
    </row>
    <row r="16" spans="1:9" s="2" customFormat="1" ht="12.75" customHeight="1" x14ac:dyDescent="0.25">
      <c r="A16" s="183" t="s">
        <v>406</v>
      </c>
      <c r="B16" s="30" t="s">
        <v>385</v>
      </c>
      <c r="C16" s="30" t="s">
        <v>20</v>
      </c>
      <c r="D16" s="43" t="s">
        <v>550</v>
      </c>
      <c r="E16" s="2" t="s">
        <v>339</v>
      </c>
      <c r="F16"/>
      <c r="G16"/>
      <c r="H16"/>
      <c r="I16"/>
    </row>
    <row r="17" spans="1:9" ht="12.75" customHeight="1" x14ac:dyDescent="0.25">
      <c r="A17" s="184" t="s">
        <v>407</v>
      </c>
      <c r="B17" s="30" t="s">
        <v>380</v>
      </c>
      <c r="C17" s="30" t="s">
        <v>347</v>
      </c>
      <c r="D17" s="43" t="s">
        <v>547</v>
      </c>
      <c r="E17" s="2" t="s">
        <v>339</v>
      </c>
    </row>
    <row r="18" spans="1:9" ht="12.75" customHeight="1" x14ac:dyDescent="0.25">
      <c r="A18" s="449" t="s">
        <v>523</v>
      </c>
      <c r="B18" s="30" t="s">
        <v>563</v>
      </c>
      <c r="C18" s="30" t="s">
        <v>578</v>
      </c>
      <c r="D18" s="43" t="s">
        <v>579</v>
      </c>
      <c r="E18" s="2" t="s">
        <v>339</v>
      </c>
    </row>
    <row r="19" spans="1:9" ht="12.75" customHeight="1" x14ac:dyDescent="0.25">
      <c r="A19" s="185" t="s">
        <v>325</v>
      </c>
      <c r="B19" s="30" t="s">
        <v>326</v>
      </c>
      <c r="C19" s="30" t="s">
        <v>327</v>
      </c>
      <c r="D19" s="43" t="s">
        <v>575</v>
      </c>
      <c r="E19" s="2" t="s">
        <v>339</v>
      </c>
    </row>
    <row r="20" spans="1:9" s="2" customFormat="1" ht="12.75" customHeight="1" x14ac:dyDescent="0.25">
      <c r="A20" s="345" t="s">
        <v>450</v>
      </c>
      <c r="B20" s="30" t="s">
        <v>452</v>
      </c>
      <c r="C20" s="30" t="s">
        <v>453</v>
      </c>
      <c r="D20" s="43" t="s">
        <v>565</v>
      </c>
      <c r="E20" s="2" t="s">
        <v>339</v>
      </c>
      <c r="F20"/>
      <c r="G20"/>
      <c r="H20"/>
      <c r="I20"/>
    </row>
    <row r="21" spans="1:9" ht="12.75" customHeight="1" x14ac:dyDescent="0.25">
      <c r="A21" s="194" t="s">
        <v>451</v>
      </c>
      <c r="B21" s="30" t="s">
        <v>454</v>
      </c>
      <c r="C21" s="30" t="s">
        <v>259</v>
      </c>
      <c r="D21" s="43" t="s">
        <v>551</v>
      </c>
      <c r="E21" s="2" t="s">
        <v>339</v>
      </c>
    </row>
    <row r="22" spans="1:9" ht="12.75" customHeight="1" x14ac:dyDescent="0.25">
      <c r="A22" s="344" t="s">
        <v>496</v>
      </c>
      <c r="B22" s="30" t="s">
        <v>512</v>
      </c>
      <c r="C22" s="30" t="s">
        <v>497</v>
      </c>
      <c r="D22" s="43" t="s">
        <v>566</v>
      </c>
      <c r="E22" s="2" t="s">
        <v>339</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552</v>
      </c>
    </row>
    <row r="40" spans="1:4" x14ac:dyDescent="0.25">
      <c r="A40" s="35" t="s">
        <v>49</v>
      </c>
      <c r="B40" s="45" t="s">
        <v>553</v>
      </c>
    </row>
    <row r="41" spans="1:4" x14ac:dyDescent="0.25">
      <c r="A41" s="35" t="s">
        <v>295</v>
      </c>
      <c r="B41" s="45" t="s">
        <v>554</v>
      </c>
    </row>
    <row r="42" spans="1:4" ht="15.6" x14ac:dyDescent="0.25">
      <c r="A42" s="35" t="s">
        <v>50</v>
      </c>
      <c r="B42" s="45" t="s">
        <v>555</v>
      </c>
    </row>
    <row r="43" spans="1:4" ht="15.6" x14ac:dyDescent="0.25">
      <c r="A43" s="35" t="s">
        <v>52</v>
      </c>
      <c r="B43" s="45" t="s">
        <v>559</v>
      </c>
    </row>
    <row r="44" spans="1:4" x14ac:dyDescent="0.25">
      <c r="A44" s="35" t="s">
        <v>51</v>
      </c>
      <c r="B44" s="45" t="s">
        <v>562</v>
      </c>
    </row>
    <row r="45" spans="1:4" x14ac:dyDescent="0.25">
      <c r="A45" s="35" t="s">
        <v>239</v>
      </c>
      <c r="B45" s="45" t="s">
        <v>556</v>
      </c>
    </row>
    <row r="46" spans="1:4" x14ac:dyDescent="0.25">
      <c r="A46" s="35" t="s">
        <v>1</v>
      </c>
      <c r="B46" s="45" t="s">
        <v>557</v>
      </c>
    </row>
    <row r="47" spans="1:4" x14ac:dyDescent="0.25">
      <c r="A47" s="35" t="s">
        <v>351</v>
      </c>
      <c r="B47" s="45" t="s">
        <v>558</v>
      </c>
    </row>
    <row r="48" spans="1:4" x14ac:dyDescent="0.25">
      <c r="A48" s="35" t="s">
        <v>69</v>
      </c>
      <c r="B48" s="45" t="s">
        <v>561</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242</v>
      </c>
      <c r="B57" s="43" t="s">
        <v>441</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5" sqref="B15"/>
    </sheetView>
  </sheetViews>
  <sheetFormatPr defaultRowHeight="13.2" x14ac:dyDescent="0.25"/>
  <cols>
    <col min="1" max="1" width="33.33203125" customWidth="1"/>
    <col min="2" max="2" width="65.6640625" customWidth="1"/>
  </cols>
  <sheetData>
    <row r="1" spans="1:2" x14ac:dyDescent="0.25">
      <c r="A1" s="25" t="s">
        <v>29</v>
      </c>
      <c r="B1" s="25" t="s">
        <v>522</v>
      </c>
    </row>
    <row r="2" spans="1:2" x14ac:dyDescent="0.25">
      <c r="A2" s="25" t="s">
        <v>27</v>
      </c>
      <c r="B2" s="25" t="s">
        <v>573</v>
      </c>
    </row>
    <row r="3" spans="1:2" x14ac:dyDescent="0.25">
      <c r="A3" s="25" t="s">
        <v>28</v>
      </c>
      <c r="B3" s="25" t="s">
        <v>582</v>
      </c>
    </row>
    <row r="4" spans="1:2" x14ac:dyDescent="0.25">
      <c r="A4" t="s">
        <v>23</v>
      </c>
      <c r="B4" s="27">
        <v>43480</v>
      </c>
    </row>
    <row r="5" spans="1:2" x14ac:dyDescent="0.25">
      <c r="A5" s="25" t="s">
        <v>26</v>
      </c>
      <c r="B5" s="27">
        <f>B4</f>
        <v>43480</v>
      </c>
    </row>
    <row r="6" spans="1:2" x14ac:dyDescent="0.25">
      <c r="A6" t="s">
        <v>24</v>
      </c>
      <c r="B6" s="28">
        <v>5</v>
      </c>
    </row>
    <row r="7" spans="1:2" x14ac:dyDescent="0.25">
      <c r="A7" t="s">
        <v>25</v>
      </c>
      <c r="B7" s="27">
        <f>B4+B6-1</f>
        <v>43484</v>
      </c>
    </row>
    <row r="8" spans="1:2" x14ac:dyDescent="0.25">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2023 WG11 Agenda</dc:title>
  <dc:subject>Agendas for the WG, TG, SC and AHC</dc:subject>
  <dc:creator>Stanley, Dorothy</dc:creator>
  <cp:keywords>11-22-2112r4</cp:keywords>
  <cp:lastModifiedBy>Dorothy Stanley</cp:lastModifiedBy>
  <cp:lastPrinted>2018-08-07T21:31:08Z</cp:lastPrinted>
  <dcterms:created xsi:type="dcterms:W3CDTF">2007-05-08T22:03:28Z</dcterms:created>
  <dcterms:modified xsi:type="dcterms:W3CDTF">2023-01-18T16:37:30Z</dcterms:modified>
  <cp:category>WG11 January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