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1-11-January-online-interim/Chair Meeting Slides/"/>
    </mc:Choice>
  </mc:AlternateContent>
  <xr:revisionPtr revIDLastSave="0" documentId="13_ncr:1_{64141BF2-0BD3-F444-9161-D635A1E7E756}" xr6:coauthVersionLast="46" xr6:coauthVersionMax="46" xr10:uidLastSave="{00000000-0000-0000-0000-000000000000}"/>
  <bookViews>
    <workbookView xWindow="2760" yWindow="2840" windowWidth="30360" windowHeight="17760" activeTab="2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6" i="4" l="1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B3" i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3"/>
  <c r="B1" i="3"/>
  <c r="B3" i="3"/>
  <c r="B5" i="3"/>
  <c r="C5" i="3" s="1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A5" i="3"/>
  <c r="U5" i="3"/>
  <c r="O5" i="3"/>
  <c r="I5" i="3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51" i="4"/>
  <c r="A147" i="4"/>
  <c r="A149" i="4" s="1"/>
  <c r="A153" i="4" l="1"/>
  <c r="A155" i="4" s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<sst xmlns="http://schemas.openxmlformats.org/spreadsheetml/2006/main" count="305" uniqueCount="152">
  <si>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</si>
  <si>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</si>
  <si>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</si>
  <si>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</si>
  <si>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</si>
  <si>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</si>
  <si>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</si>
  <si>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</si>
  <si>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</si>
  <si>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</si>
  <si>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</si>
  <si>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</si>
  <si>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</si>
  <si>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</si>
  <si>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</si>
  <si>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</si>
  <si>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</si>
  <si>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</si>
  <si>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</si>
  <si>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</si>
  <si>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</si>
  <si>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</si>
  <si>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</si>
  <si>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</si>
  <si>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</si>
  <si>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</si>
  <si>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</si>
  <si>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</si>
  <si>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</si>
  <si>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</si>
  <si>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</si>
  <si>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</si>
  <si>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</si>
  <si>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</si>
  <si>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</si>
  <si>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</si>
  <si>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</si>
  <si>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</si>
  <si>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</si>
  <si>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</si>
  <si>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</si>
  <si>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</si>
  <si>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</si>
  <si>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</si>
  <si>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</si>
  <si>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</si>
  <si>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</si>
  <si>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</si>
  <si>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</si>
  <si>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</si>
  <si>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</si>
  <si>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</si>
  <si>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</si>
  <si>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</si>
  <si>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</si>
  <si>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</si>
  <si>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</si>
  <si>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</si>
  <si>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</si>
  <si>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</si>
  <si>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</si>
  <si>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</si>
  <si>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</si>
  <si>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</si>
  <si>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</si>
  <si>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</si>
  <si>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</si>
  <si>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</si>
  <si>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</si>
  <si>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</si>
  <si>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</si>
  <si>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</si>
  <si>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</si>
  <si>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</si>
  <si>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</si>
  <si>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</si>
  <si>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</si>
  <si>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</si>
  <si>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</si>
  <si>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</si>
  <si>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</si>
  <si>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</si>
  <si>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</si>
  <si>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</si>
  <si>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</si>
  <si>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</si>
  <si>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</si>
  <si>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</si>
  <si>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</si>
  <si>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</si>
  <si>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</si>
  <si>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</si>
  <si>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</si>
  <si>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</si>
  <si>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</si>
  <si>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</si>
  <si>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</si>
  <si>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</si>
  <si>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</si>
  <si>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</si>
  <si>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</si>
  <si>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</si>
  <si>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</si>
  <si>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</si>
  <si>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</si>
  <si>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</si>
  <si>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</si>
  <si>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</si>
  <si>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</si>
  <si>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</si>
  <si>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</si>
  <si>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</si>
  <si>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</si>
  <si>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</si>
  <si>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</si>
  <si>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</si>
  <si>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</si>
  <si>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</si>
  <si>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</si>
  <si>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</si>
  <si>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</si>
  <si>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</si>
  <si>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</si>
  <si>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</si>
  <si>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</si>
  <si>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Review and approve BCS SG meeting minutes</t>
  </si>
  <si>
    <t>Review and approve BCS SG telephone conference minutes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</si>
  <si>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</si>
  <si>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</si>
  <si>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</si>
  <si>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</si>
  <si>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</si>
  <si>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</si>
  <si>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</si>
  <si>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</si>
  <si>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</si>
  <si>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>11-20/2123</t>
  </si>
  <si>
    <t xml:space="preserve">Recess </t>
  </si>
  <si>
    <t>r2</t>
  </si>
  <si>
    <t>185th IEEE 802.11 WIRELESS LOCAL AREA NETWORKS SESSION</t>
  </si>
  <si>
    <t>January 10 - 15, 2021</t>
  </si>
  <si>
    <t>2020-12-30</t>
  </si>
  <si>
    <t>11-20/1992</t>
  </si>
  <si>
    <t>January 2021</t>
  </si>
  <si>
    <t>January 2021 TGbc Agenda</t>
  </si>
  <si>
    <t>Recess</t>
  </si>
  <si>
    <t>TGbc Agenda - Monday 2021-01-11 - 11:15h -- 13:15h ET</t>
  </si>
  <si>
    <t>TGbc Agenda - Tuesday 2021-01-12 - 09:00h -- 11:00h ET</t>
  </si>
  <si>
    <t>TGbc Agenda - Tuesday 2021-01-12 - 11:15h -- 13:15h ET</t>
  </si>
  <si>
    <t>TGbc Agenda - Thursday 2021-01-14 - 09:00h -- 11:00h ET</t>
  </si>
  <si>
    <t>Goals for upcoming telcos / Plan until March</t>
  </si>
  <si>
    <t>Approve the following TGbc minutes
11-20/1930r0 (November online interim),
11-20/1972r0 (Nov 17 telco),
11-21/0009r0 (Jan 5 telco)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</si>
</sst>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2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0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12" borderId="0" xfId="0" applyNumberFormat="1" applyFont="1" applyFill="1" applyBorder="1" applyAlignment="1">
      <alignment wrapText="1"/>
    </xf>
    <xf numFmtId="169" fontId="0" fillId="0" borderId="0" xfId="0" applyNumberFormat="1" applyBorder="1"/>
    <xf numFmtId="169" fontId="15" fillId="0" borderId="0" xfId="0" applyNumberFormat="1" applyFont="1" applyBorder="1"/>
    <xf numFmtId="0" fontId="0" fillId="0" borderId="0" xfId="0" applyBorder="1"/>
    <xf numFmtId="168" fontId="0" fillId="0" borderId="0" xfId="0" applyNumberFormat="1" applyBorder="1" applyAlignment="1">
      <alignment horizontal="right"/>
    </xf>
    <xf numFmtId="0" fontId="6" fillId="0" borderId="0" xfId="0" applyFont="1" applyBorder="1"/>
    <xf numFmtId="169" fontId="15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9" fillId="6" borderId="15" xfId="0" applyFont="1" applyFill="1" applyBorder="1" applyAlignment="1">
      <alignment horizontal="center"/>
    </xf>
    <xf numFmtId="166" fontId="21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/>
    </xf>
    <xf numFmtId="0" fontId="26" fillId="10" borderId="5" xfId="0" applyFont="1" applyFill="1" applyBorder="1" applyAlignment="1">
      <alignment horizontal="center"/>
    </xf>
    <xf numFmtId="0" fontId="25" fillId="10" borderId="18" xfId="0" applyFont="1" applyFill="1" applyBorder="1" applyAlignment="1">
      <alignment horizontal="center" vertical="center"/>
    </xf>
    <xf numFmtId="0" fontId="26" fillId="10" borderId="14" xfId="0" applyFont="1" applyFill="1" applyBorder="1" applyAlignment="1">
      <alignment horizontal="center"/>
    </xf>
    <xf numFmtId="0" fontId="26" fillId="10" borderId="19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7" fillId="12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11" borderId="0" xfId="0" applyFont="1" applyFill="1" applyAlignment="1">
      <alignment horizontal="center" wrapText="1"/>
    </xf>
    <xf numFmtId="0" fontId="21" fillId="0" borderId="0" xfId="0" applyFont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672414</xdr:colOff>
      <xdr:row>15</xdr:row>
      <xdr:rowOff>158720</xdr:rowOff>
    </xdr:from>
    <xdr:to>
      <xdr:col>11</xdr:col>
      <xdr:colOff>152401</xdr:colOff>
      <xdr:row>22</xdr:row>
      <xdr:rowOff>101599</xdr:rowOff>
    </xdr:to>
    <xdr:sp macro="" textlink="">
      <xdr:nvSpPr>
        <xdr:cNvPr id="19" name="Rectangular Callout 32">
          <a:extLst>
            <a:ext uri="{FF2B5EF4-FFF2-40B4-BE49-F238E27FC236}">
              <a16:creationId xmlns:a16="http://schemas.microsoft.com/office/drawing/2014/main" id="{D479C9D0-1C2F-474E-A2CD-F7568B93BB69}"/>
            </a:ext>
          </a:extLst>
        </xdr:cNvPr>
        <xdr:cNvSpPr/>
      </xdr:nvSpPr>
      <xdr:spPr bwMode="auto">
        <a:xfrm>
          <a:off x="7259481" y="456138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  <xdr:twoCellAnchor>
    <xdr:from>
      <xdr:col>17</xdr:col>
      <xdr:colOff>16934</xdr:colOff>
      <xdr:row>10</xdr:row>
      <xdr:rowOff>50800</xdr:rowOff>
    </xdr:from>
    <xdr:to>
      <xdr:col>19</xdr:col>
      <xdr:colOff>225053</xdr:colOff>
      <xdr:row>16</xdr:row>
      <xdr:rowOff>179945</xdr:rowOff>
    </xdr:to>
    <xdr:sp macro="" textlink="">
      <xdr:nvSpPr>
        <xdr:cNvPr id="20" name="Rectangular Callout 32">
          <a:extLst>
            <a:ext uri="{FF2B5EF4-FFF2-40B4-BE49-F238E27FC236}">
              <a16:creationId xmlns:a16="http://schemas.microsoft.com/office/drawing/2014/main" id="{A19EEB28-A53E-D840-A4CB-2C20E6790183}"/>
            </a:ext>
          </a:extLst>
        </xdr:cNvPr>
        <xdr:cNvSpPr/>
      </xdr:nvSpPr>
      <xdr:spPr bwMode="auto">
        <a:xfrm>
          <a:off x="12886267" y="3369733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Thursday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  <xdr:twoCellAnchor>
    <xdr:from>
      <xdr:col>5</xdr:col>
      <xdr:colOff>135467</xdr:colOff>
      <xdr:row>0</xdr:row>
      <xdr:rowOff>186267</xdr:rowOff>
    </xdr:from>
    <xdr:to>
      <xdr:col>7</xdr:col>
      <xdr:colOff>343587</xdr:colOff>
      <xdr:row>2</xdr:row>
      <xdr:rowOff>992745</xdr:rowOff>
    </xdr:to>
    <xdr:sp macro="" textlink="">
      <xdr:nvSpPr>
        <xdr:cNvPr id="22" name="Rectangular Callout 32">
          <a:extLst>
            <a:ext uri="{FF2B5EF4-FFF2-40B4-BE49-F238E27FC236}">
              <a16:creationId xmlns:a16="http://schemas.microsoft.com/office/drawing/2014/main" id="{81DBACCB-7D97-B844-A41C-1F3E8990BC6B}"/>
            </a:ext>
          </a:extLst>
        </xdr:cNvPr>
        <xdr:cNvSpPr/>
      </xdr:nvSpPr>
      <xdr:spPr bwMode="auto">
        <a:xfrm>
          <a:off x="4639734" y="186267"/>
          <a:ext cx="1596653" cy="1399145"/>
        </a:xfrm>
        <a:prstGeom prst="wedgeRectCallout">
          <a:avLst>
            <a:gd name="adj1" fmla="val 155317"/>
            <a:gd name="adj2" fmla="val 14171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  <xdr:twoCellAnchor>
    <xdr:from>
      <xdr:col>3</xdr:col>
      <xdr:colOff>181348</xdr:colOff>
      <xdr:row>15</xdr:row>
      <xdr:rowOff>6320</xdr:rowOff>
    </xdr:from>
    <xdr:to>
      <xdr:col>5</xdr:col>
      <xdr:colOff>389467</xdr:colOff>
      <xdr:row>21</xdr:row>
      <xdr:rowOff>270932</xdr:rowOff>
    </xdr:to>
    <xdr:sp macro="" textlink="">
      <xdr:nvSpPr>
        <xdr:cNvPr id="23" name="Rectangular Callout 32">
          <a:extLst>
            <a:ext uri="{FF2B5EF4-FFF2-40B4-BE49-F238E27FC236}">
              <a16:creationId xmlns:a16="http://schemas.microsoft.com/office/drawing/2014/main" id="{218219A0-E611-4744-AF1E-E7C9921C2668}"/>
            </a:ext>
          </a:extLst>
        </xdr:cNvPr>
        <xdr:cNvSpPr/>
      </xdr:nvSpPr>
      <xdr:spPr bwMode="auto">
        <a:xfrm>
          <a:off x="3297081" y="440898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Monday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6" customHeight="1" x14ac:dyDescent="0.2">
      <c r="A3" s="2" t="s">
        <v>41</v>
      </c>
      <c r="B3" s="1" t="str">
        <f xml:space="preserve"> "doc.: IEEE 802.11-19/1916r" &amp; Parameters!B8</f>
        <v>doc.: IEEE 802.11-19/1916r1</v>
      </c>
    </row>
    <row r="4" spans="1:9" ht="16" customHeight="1" x14ac:dyDescent="0.2">
      <c r="A4" s="2" t="s">
        <v>30</v>
      </c>
      <c r="B4" s="8" t="s">
        <v>143</v>
      </c>
      <c r="F4" s="8"/>
    </row>
    <row r="5" spans="1:9" ht="16" customHeight="1" x14ac:dyDescent="0.2">
      <c r="A5" s="2" t="s">
        <v>40</v>
      </c>
      <c r="B5" s="12" t="s">
        <v>44</v>
      </c>
    </row>
    <row r="6" spans="1:9" s="3" customFormat="1" ht="17" customHeight="1" thickBot="1" x14ac:dyDescent="0.25"/>
    <row r="7" spans="1:9" s="4" customFormat="1" ht="18" x14ac:dyDescent="0.2">
      <c r="A7" s="4" t="s">
        <v>33</v>
      </c>
      <c r="B7" s="10" t="s">
        <v>144</v>
      </c>
    </row>
    <row r="8" spans="1:9" x14ac:dyDescent="0.2">
      <c r="A8" s="2" t="s">
        <v>42</v>
      </c>
      <c r="B8" s="9" t="str">
        <f>Parameters!B9</f>
        <v>2020-12-30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1"/>
      <c r="C27" s="101"/>
      <c r="D27" s="101"/>
      <c r="E27" s="101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0"/>
      <c r="C29" s="100"/>
      <c r="D29" s="100"/>
      <c r="E29" s="100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0"/>
      <c r="C31" s="100"/>
      <c r="D31" s="100"/>
      <c r="E31" s="100"/>
    </row>
    <row r="32" spans="1:5" ht="15.75" customHeight="1" x14ac:dyDescent="0.2">
      <c r="B32" s="100"/>
      <c r="C32" s="100"/>
      <c r="D32" s="100"/>
      <c r="E32" s="100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C12" sqref="C12:H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69" t="str">
        <f>" 802.11 TBbc Meeting Slots R" &amp;Parameters!B8</f>
        <v xml:space="preserve"> 802.11 TBbc Meeting Slots R1</v>
      </c>
      <c r="B1" s="171" t="str">
        <f>Parameters!B2</f>
        <v>Electronic Online Meeting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</row>
    <row r="2" spans="1:32" s="20" customFormat="1" ht="20.25" customHeight="1" x14ac:dyDescent="0.15">
      <c r="A2" s="17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70"/>
      <c r="B3" s="172" t="str">
        <f>Parameters!B3</f>
        <v>January 10 - 15, 2021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44206</v>
      </c>
      <c r="C5" s="173">
        <f>B5+1</f>
        <v>44207</v>
      </c>
      <c r="D5" s="174"/>
      <c r="E5" s="174"/>
      <c r="F5" s="174"/>
      <c r="G5" s="174"/>
      <c r="H5" s="175"/>
      <c r="I5" s="173">
        <f>B5+2</f>
        <v>44208</v>
      </c>
      <c r="J5" s="174"/>
      <c r="K5" s="174"/>
      <c r="L5" s="174"/>
      <c r="M5" s="174"/>
      <c r="N5" s="175"/>
      <c r="O5" s="173">
        <f>B5+3</f>
        <v>44209</v>
      </c>
      <c r="P5" s="174"/>
      <c r="Q5" s="174"/>
      <c r="R5" s="174"/>
      <c r="S5" s="174"/>
      <c r="T5" s="175"/>
      <c r="U5" s="173">
        <f>B5+4</f>
        <v>44210</v>
      </c>
      <c r="V5" s="174"/>
      <c r="W5" s="174"/>
      <c r="X5" s="174"/>
      <c r="Y5" s="174"/>
      <c r="Z5" s="175"/>
      <c r="AA5" s="173">
        <f>B5+5</f>
        <v>44211</v>
      </c>
      <c r="AB5" s="174"/>
      <c r="AC5" s="174"/>
      <c r="AD5" s="174"/>
      <c r="AE5" s="174"/>
      <c r="AF5" s="175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26"/>
      <c r="J6" s="127"/>
      <c r="K6" s="127"/>
      <c r="L6" s="127"/>
      <c r="M6" s="127"/>
      <c r="N6" s="127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63"/>
      <c r="D7" s="164"/>
      <c r="E7" s="164"/>
      <c r="F7" s="164"/>
      <c r="G7" s="164"/>
      <c r="H7" s="165"/>
      <c r="I7" s="129" t="s">
        <v>120</v>
      </c>
      <c r="J7" s="130"/>
      <c r="K7" s="130"/>
      <c r="L7" s="130"/>
      <c r="M7" s="130"/>
      <c r="N7" s="131"/>
      <c r="O7" s="104"/>
      <c r="P7" s="105"/>
      <c r="Q7" s="105"/>
      <c r="R7" s="105"/>
      <c r="S7" s="105"/>
      <c r="T7" s="106"/>
      <c r="U7" s="129" t="s">
        <v>120</v>
      </c>
      <c r="V7" s="130"/>
      <c r="W7" s="130"/>
      <c r="X7" s="130"/>
      <c r="Y7" s="130"/>
      <c r="Z7" s="131"/>
      <c r="AA7" s="144" t="s">
        <v>61</v>
      </c>
      <c r="AB7" s="145"/>
      <c r="AC7" s="145"/>
      <c r="AD7" s="145"/>
      <c r="AE7" s="145"/>
      <c r="AF7" s="146"/>
    </row>
    <row r="8" spans="1:32" s="20" customFormat="1" ht="15.75" customHeight="1" x14ac:dyDescent="0.15">
      <c r="A8" s="33" t="s">
        <v>62</v>
      </c>
      <c r="B8" s="34"/>
      <c r="C8" s="166"/>
      <c r="D8" s="167"/>
      <c r="E8" s="167"/>
      <c r="F8" s="167"/>
      <c r="G8" s="167"/>
      <c r="H8" s="168"/>
      <c r="I8" s="132"/>
      <c r="J8" s="133"/>
      <c r="K8" s="133"/>
      <c r="L8" s="133"/>
      <c r="M8" s="133"/>
      <c r="N8" s="134"/>
      <c r="O8" s="107"/>
      <c r="P8" s="108"/>
      <c r="Q8" s="108"/>
      <c r="R8" s="108"/>
      <c r="S8" s="108"/>
      <c r="T8" s="109"/>
      <c r="U8" s="132"/>
      <c r="V8" s="133"/>
      <c r="W8" s="133"/>
      <c r="X8" s="133"/>
      <c r="Y8" s="133"/>
      <c r="Z8" s="134"/>
      <c r="AA8" s="147"/>
      <c r="AB8" s="148"/>
      <c r="AC8" s="148"/>
      <c r="AD8" s="148"/>
      <c r="AE8" s="148"/>
      <c r="AF8" s="149"/>
    </row>
    <row r="9" spans="1:32" s="20" customFormat="1" ht="15.75" customHeight="1" x14ac:dyDescent="0.15">
      <c r="A9" s="35" t="s">
        <v>63</v>
      </c>
      <c r="B9" s="36"/>
      <c r="C9" s="153"/>
      <c r="D9" s="154"/>
      <c r="E9" s="154"/>
      <c r="F9" s="154"/>
      <c r="G9" s="154"/>
      <c r="H9" s="155"/>
      <c r="I9" s="132"/>
      <c r="J9" s="133"/>
      <c r="K9" s="133"/>
      <c r="L9" s="133"/>
      <c r="M9" s="133"/>
      <c r="N9" s="134"/>
      <c r="O9" s="107"/>
      <c r="P9" s="108"/>
      <c r="Q9" s="108"/>
      <c r="R9" s="108"/>
      <c r="S9" s="108"/>
      <c r="T9" s="109"/>
      <c r="U9" s="132"/>
      <c r="V9" s="133"/>
      <c r="W9" s="133"/>
      <c r="X9" s="133"/>
      <c r="Y9" s="133"/>
      <c r="Z9" s="134"/>
      <c r="AA9" s="147"/>
      <c r="AB9" s="148"/>
      <c r="AC9" s="148"/>
      <c r="AD9" s="148"/>
      <c r="AE9" s="148"/>
      <c r="AF9" s="149"/>
    </row>
    <row r="10" spans="1:32" s="20" customFormat="1" ht="15.75" customHeight="1" x14ac:dyDescent="0.15">
      <c r="A10" s="35" t="s">
        <v>64</v>
      </c>
      <c r="B10" s="36"/>
      <c r="C10" s="156"/>
      <c r="D10" s="157"/>
      <c r="E10" s="157"/>
      <c r="F10" s="157"/>
      <c r="G10" s="157"/>
      <c r="H10" s="158"/>
      <c r="I10" s="135"/>
      <c r="J10" s="136"/>
      <c r="K10" s="136"/>
      <c r="L10" s="136"/>
      <c r="M10" s="136"/>
      <c r="N10" s="137"/>
      <c r="O10" s="110"/>
      <c r="P10" s="111"/>
      <c r="Q10" s="111"/>
      <c r="R10" s="111"/>
      <c r="S10" s="111"/>
      <c r="T10" s="112"/>
      <c r="U10" s="135"/>
      <c r="V10" s="136"/>
      <c r="W10" s="136"/>
      <c r="X10" s="136"/>
      <c r="Y10" s="136"/>
      <c r="Z10" s="137"/>
      <c r="AA10" s="147"/>
      <c r="AB10" s="148"/>
      <c r="AC10" s="148"/>
      <c r="AD10" s="148"/>
      <c r="AE10" s="148"/>
      <c r="AF10" s="149"/>
    </row>
    <row r="11" spans="1:32" s="20" customFormat="1" ht="27" customHeight="1" x14ac:dyDescent="0.15">
      <c r="A11" s="37" t="s">
        <v>65</v>
      </c>
      <c r="B11" s="38"/>
      <c r="C11" s="159" t="s">
        <v>66</v>
      </c>
      <c r="D11" s="160"/>
      <c r="E11" s="160"/>
      <c r="F11" s="160"/>
      <c r="G11" s="160"/>
      <c r="H11" s="128"/>
      <c r="I11" s="161" t="s">
        <v>66</v>
      </c>
      <c r="J11" s="161"/>
      <c r="K11" s="161"/>
      <c r="L11" s="161"/>
      <c r="M11" s="161"/>
      <c r="N11" s="161"/>
      <c r="O11" s="162" t="s">
        <v>66</v>
      </c>
      <c r="P11" s="161"/>
      <c r="Q11" s="161"/>
      <c r="R11" s="161"/>
      <c r="S11" s="161"/>
      <c r="T11" s="161"/>
      <c r="U11" s="114" t="s">
        <v>66</v>
      </c>
      <c r="V11" s="114"/>
      <c r="W11" s="114"/>
      <c r="X11" s="114"/>
      <c r="Y11" s="114"/>
      <c r="Z11" s="114"/>
      <c r="AA11" s="147"/>
      <c r="AB11" s="148"/>
      <c r="AC11" s="148"/>
      <c r="AD11" s="148"/>
      <c r="AE11" s="148"/>
      <c r="AF11" s="149"/>
    </row>
    <row r="12" spans="1:32" s="20" customFormat="1" ht="15.75" customHeight="1" x14ac:dyDescent="0.15">
      <c r="A12" s="39" t="s">
        <v>67</v>
      </c>
      <c r="B12" s="36"/>
      <c r="C12" s="129" t="s">
        <v>120</v>
      </c>
      <c r="D12" s="130"/>
      <c r="E12" s="130"/>
      <c r="F12" s="130"/>
      <c r="G12" s="130"/>
      <c r="H12" s="131"/>
      <c r="I12" s="129" t="s">
        <v>120</v>
      </c>
      <c r="J12" s="130"/>
      <c r="K12" s="130"/>
      <c r="L12" s="130"/>
      <c r="M12" s="130"/>
      <c r="N12" s="131"/>
      <c r="O12" s="104"/>
      <c r="P12" s="138"/>
      <c r="Q12" s="138"/>
      <c r="R12" s="138"/>
      <c r="S12" s="138"/>
      <c r="T12" s="139"/>
      <c r="U12" s="104"/>
      <c r="V12" s="105"/>
      <c r="W12" s="105"/>
      <c r="X12" s="105"/>
      <c r="Y12" s="105"/>
      <c r="Z12" s="106"/>
      <c r="AA12" s="147"/>
      <c r="AB12" s="148"/>
      <c r="AC12" s="148"/>
      <c r="AD12" s="148"/>
      <c r="AE12" s="148"/>
      <c r="AF12" s="149"/>
    </row>
    <row r="13" spans="1:32" s="20" customFormat="1" ht="15.75" customHeight="1" x14ac:dyDescent="0.15">
      <c r="A13" s="39" t="s">
        <v>68</v>
      </c>
      <c r="B13" s="36"/>
      <c r="C13" s="132"/>
      <c r="D13" s="133"/>
      <c r="E13" s="133"/>
      <c r="F13" s="133"/>
      <c r="G13" s="133"/>
      <c r="H13" s="134"/>
      <c r="I13" s="132"/>
      <c r="J13" s="133"/>
      <c r="K13" s="133"/>
      <c r="L13" s="133"/>
      <c r="M13" s="133"/>
      <c r="N13" s="134"/>
      <c r="O13" s="107"/>
      <c r="P13" s="140"/>
      <c r="Q13" s="140"/>
      <c r="R13" s="140"/>
      <c r="S13" s="140"/>
      <c r="T13" s="141"/>
      <c r="U13" s="107"/>
      <c r="V13" s="108"/>
      <c r="W13" s="108"/>
      <c r="X13" s="108"/>
      <c r="Y13" s="108"/>
      <c r="Z13" s="109"/>
      <c r="AA13" s="147"/>
      <c r="AB13" s="148"/>
      <c r="AC13" s="148"/>
      <c r="AD13" s="148"/>
      <c r="AE13" s="148"/>
      <c r="AF13" s="149"/>
    </row>
    <row r="14" spans="1:32" s="20" customFormat="1" ht="15.75" customHeight="1" x14ac:dyDescent="0.15">
      <c r="A14" s="39" t="s">
        <v>69</v>
      </c>
      <c r="B14" s="36"/>
      <c r="C14" s="132"/>
      <c r="D14" s="133"/>
      <c r="E14" s="133"/>
      <c r="F14" s="133"/>
      <c r="G14" s="133"/>
      <c r="H14" s="134"/>
      <c r="I14" s="132"/>
      <c r="J14" s="133"/>
      <c r="K14" s="133"/>
      <c r="L14" s="133"/>
      <c r="M14" s="133"/>
      <c r="N14" s="134"/>
      <c r="O14" s="107"/>
      <c r="P14" s="140"/>
      <c r="Q14" s="140"/>
      <c r="R14" s="140"/>
      <c r="S14" s="140"/>
      <c r="T14" s="141"/>
      <c r="U14" s="107"/>
      <c r="V14" s="108"/>
      <c r="W14" s="108"/>
      <c r="X14" s="108"/>
      <c r="Y14" s="108"/>
      <c r="Z14" s="109"/>
      <c r="AA14" s="150"/>
      <c r="AB14" s="151"/>
      <c r="AC14" s="151"/>
      <c r="AD14" s="151"/>
      <c r="AE14" s="151"/>
      <c r="AF14" s="152"/>
    </row>
    <row r="15" spans="1:32" s="20" customFormat="1" ht="15.75" customHeight="1" x14ac:dyDescent="0.15">
      <c r="A15" s="39" t="s">
        <v>70</v>
      </c>
      <c r="B15" s="36"/>
      <c r="C15" s="135"/>
      <c r="D15" s="136"/>
      <c r="E15" s="136"/>
      <c r="F15" s="136"/>
      <c r="G15" s="136"/>
      <c r="H15" s="137"/>
      <c r="I15" s="135"/>
      <c r="J15" s="136"/>
      <c r="K15" s="136"/>
      <c r="L15" s="136"/>
      <c r="M15" s="136"/>
      <c r="N15" s="137"/>
      <c r="O15" s="110"/>
      <c r="P15" s="142"/>
      <c r="Q15" s="142"/>
      <c r="R15" s="142"/>
      <c r="S15" s="142"/>
      <c r="T15" s="143"/>
      <c r="U15" s="110"/>
      <c r="V15" s="111"/>
      <c r="W15" s="111"/>
      <c r="X15" s="111"/>
      <c r="Y15" s="111"/>
      <c r="Z15" s="112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71</v>
      </c>
      <c r="B16" s="41"/>
      <c r="C16" s="114" t="s">
        <v>72</v>
      </c>
      <c r="D16" s="114"/>
      <c r="E16" s="114"/>
      <c r="F16" s="114"/>
      <c r="G16" s="114"/>
      <c r="H16" s="114"/>
      <c r="I16" s="114" t="s">
        <v>72</v>
      </c>
      <c r="J16" s="114"/>
      <c r="K16" s="114"/>
      <c r="L16" s="114"/>
      <c r="M16" s="114"/>
      <c r="N16" s="114"/>
      <c r="O16" s="128" t="s">
        <v>72</v>
      </c>
      <c r="P16" s="114"/>
      <c r="Q16" s="114"/>
      <c r="R16" s="114"/>
      <c r="S16" s="114"/>
      <c r="T16" s="114"/>
      <c r="U16" s="114" t="s">
        <v>72</v>
      </c>
      <c r="V16" s="114"/>
      <c r="W16" s="114"/>
      <c r="X16" s="114"/>
      <c r="Y16" s="114"/>
      <c r="Z16" s="114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73</v>
      </c>
      <c r="B17" s="43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28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74</v>
      </c>
      <c r="B18" s="45"/>
      <c r="C18" s="104"/>
      <c r="D18" s="105"/>
      <c r="E18" s="105"/>
      <c r="F18" s="105"/>
      <c r="G18" s="105"/>
      <c r="H18" s="106"/>
      <c r="I18" s="104"/>
      <c r="J18" s="105"/>
      <c r="K18" s="105"/>
      <c r="L18" s="105"/>
      <c r="M18" s="105"/>
      <c r="N18" s="106"/>
      <c r="O18" s="104"/>
      <c r="P18" s="105"/>
      <c r="Q18" s="105"/>
      <c r="R18" s="105"/>
      <c r="S18" s="105"/>
      <c r="T18" s="106"/>
      <c r="U18" s="104"/>
      <c r="V18" s="105"/>
      <c r="W18" s="105"/>
      <c r="X18" s="105"/>
      <c r="Y18" s="105"/>
      <c r="Z18" s="106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75</v>
      </c>
      <c r="B19" s="36"/>
      <c r="C19" s="107"/>
      <c r="D19" s="108"/>
      <c r="E19" s="108"/>
      <c r="F19" s="108"/>
      <c r="G19" s="108"/>
      <c r="H19" s="109"/>
      <c r="I19" s="107"/>
      <c r="J19" s="108"/>
      <c r="K19" s="108"/>
      <c r="L19" s="108"/>
      <c r="M19" s="108"/>
      <c r="N19" s="109"/>
      <c r="O19" s="107"/>
      <c r="P19" s="108"/>
      <c r="Q19" s="108"/>
      <c r="R19" s="108"/>
      <c r="S19" s="108"/>
      <c r="T19" s="109"/>
      <c r="U19" s="107"/>
      <c r="V19" s="108"/>
      <c r="W19" s="108"/>
      <c r="X19" s="108"/>
      <c r="Y19" s="108"/>
      <c r="Z19" s="109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76</v>
      </c>
      <c r="B20" s="34"/>
      <c r="C20" s="107"/>
      <c r="D20" s="108"/>
      <c r="E20" s="108"/>
      <c r="F20" s="108"/>
      <c r="G20" s="108"/>
      <c r="H20" s="109"/>
      <c r="I20" s="107"/>
      <c r="J20" s="108"/>
      <c r="K20" s="108"/>
      <c r="L20" s="108"/>
      <c r="M20" s="108"/>
      <c r="N20" s="109"/>
      <c r="O20" s="107"/>
      <c r="P20" s="108"/>
      <c r="Q20" s="108"/>
      <c r="R20" s="108"/>
      <c r="S20" s="108"/>
      <c r="T20" s="109"/>
      <c r="U20" s="107"/>
      <c r="V20" s="108"/>
      <c r="W20" s="108"/>
      <c r="X20" s="108"/>
      <c r="Y20" s="108"/>
      <c r="Z20" s="109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77</v>
      </c>
      <c r="B21" s="46"/>
      <c r="C21" s="110"/>
      <c r="D21" s="111"/>
      <c r="E21" s="111"/>
      <c r="F21" s="111"/>
      <c r="G21" s="111"/>
      <c r="H21" s="112"/>
      <c r="I21" s="110"/>
      <c r="J21" s="111"/>
      <c r="K21" s="111"/>
      <c r="L21" s="111"/>
      <c r="M21" s="111"/>
      <c r="N21" s="112"/>
      <c r="O21" s="110"/>
      <c r="P21" s="111"/>
      <c r="Q21" s="111"/>
      <c r="R21" s="111"/>
      <c r="S21" s="111"/>
      <c r="T21" s="112"/>
      <c r="U21" s="110"/>
      <c r="V21" s="111"/>
      <c r="W21" s="111"/>
      <c r="X21" s="111"/>
      <c r="Y21" s="111"/>
      <c r="Z21" s="112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78</v>
      </c>
      <c r="B22" s="47"/>
      <c r="C22" s="114" t="s">
        <v>66</v>
      </c>
      <c r="D22" s="114"/>
      <c r="E22" s="114"/>
      <c r="F22" s="114"/>
      <c r="G22" s="114"/>
      <c r="H22" s="114"/>
      <c r="I22" s="114" t="s">
        <v>66</v>
      </c>
      <c r="J22" s="114"/>
      <c r="K22" s="114"/>
      <c r="L22" s="114"/>
      <c r="M22" s="114"/>
      <c r="N22" s="114"/>
      <c r="O22" s="128" t="s">
        <v>66</v>
      </c>
      <c r="P22" s="114"/>
      <c r="Q22" s="114"/>
      <c r="R22" s="114"/>
      <c r="S22" s="114"/>
      <c r="T22" s="114"/>
      <c r="U22" s="114" t="s">
        <v>66</v>
      </c>
      <c r="V22" s="114"/>
      <c r="W22" s="114"/>
      <c r="X22" s="114"/>
      <c r="Y22" s="114"/>
      <c r="Z22" s="114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79</v>
      </c>
      <c r="B23" s="113"/>
      <c r="C23" s="104"/>
      <c r="D23" s="105"/>
      <c r="E23" s="105"/>
      <c r="F23" s="105"/>
      <c r="G23" s="105"/>
      <c r="H23" s="106"/>
      <c r="I23" s="104"/>
      <c r="J23" s="105"/>
      <c r="K23" s="105"/>
      <c r="L23" s="105"/>
      <c r="M23" s="105"/>
      <c r="N23" s="106"/>
      <c r="O23" s="104"/>
      <c r="P23" s="105"/>
      <c r="Q23" s="105"/>
      <c r="R23" s="105"/>
      <c r="S23" s="105"/>
      <c r="T23" s="106"/>
      <c r="U23" s="104"/>
      <c r="V23" s="105"/>
      <c r="W23" s="105"/>
      <c r="X23" s="105"/>
      <c r="Y23" s="105"/>
      <c r="Z23" s="106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80</v>
      </c>
      <c r="B24" s="113"/>
      <c r="C24" s="107"/>
      <c r="D24" s="108"/>
      <c r="E24" s="108"/>
      <c r="F24" s="108"/>
      <c r="G24" s="108"/>
      <c r="H24" s="109"/>
      <c r="I24" s="107"/>
      <c r="J24" s="108"/>
      <c r="K24" s="108"/>
      <c r="L24" s="108"/>
      <c r="M24" s="108"/>
      <c r="N24" s="109"/>
      <c r="O24" s="107"/>
      <c r="P24" s="108"/>
      <c r="Q24" s="108"/>
      <c r="R24" s="108"/>
      <c r="S24" s="108"/>
      <c r="T24" s="109"/>
      <c r="U24" s="107"/>
      <c r="V24" s="108"/>
      <c r="W24" s="108"/>
      <c r="X24" s="108"/>
      <c r="Y24" s="108"/>
      <c r="Z24" s="109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81</v>
      </c>
      <c r="B25" s="113"/>
      <c r="C25" s="107"/>
      <c r="D25" s="108"/>
      <c r="E25" s="108"/>
      <c r="F25" s="108"/>
      <c r="G25" s="108"/>
      <c r="H25" s="109"/>
      <c r="I25" s="107"/>
      <c r="J25" s="108"/>
      <c r="K25" s="108"/>
      <c r="L25" s="108"/>
      <c r="M25" s="108"/>
      <c r="N25" s="109"/>
      <c r="O25" s="107"/>
      <c r="P25" s="108"/>
      <c r="Q25" s="108"/>
      <c r="R25" s="108"/>
      <c r="S25" s="108"/>
      <c r="T25" s="109"/>
      <c r="U25" s="107"/>
      <c r="V25" s="108"/>
      <c r="W25" s="108"/>
      <c r="X25" s="108"/>
      <c r="Y25" s="108"/>
      <c r="Z25" s="109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82</v>
      </c>
      <c r="B26" s="36"/>
      <c r="C26" s="110"/>
      <c r="D26" s="111"/>
      <c r="E26" s="111"/>
      <c r="F26" s="111"/>
      <c r="G26" s="111"/>
      <c r="H26" s="112"/>
      <c r="I26" s="110"/>
      <c r="J26" s="111"/>
      <c r="K26" s="111"/>
      <c r="L26" s="111"/>
      <c r="M26" s="111"/>
      <c r="N26" s="112"/>
      <c r="O26" s="110"/>
      <c r="P26" s="111"/>
      <c r="Q26" s="111"/>
      <c r="R26" s="111"/>
      <c r="S26" s="111"/>
      <c r="T26" s="112"/>
      <c r="U26" s="110"/>
      <c r="V26" s="111"/>
      <c r="W26" s="111"/>
      <c r="X26" s="111"/>
      <c r="Y26" s="111"/>
      <c r="Z26" s="112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83</v>
      </c>
      <c r="B27" s="113"/>
      <c r="C27" s="114" t="s">
        <v>84</v>
      </c>
      <c r="D27" s="114"/>
      <c r="E27" s="114"/>
      <c r="F27" s="114"/>
      <c r="G27" s="114"/>
      <c r="H27" s="114"/>
      <c r="I27" s="114" t="s">
        <v>84</v>
      </c>
      <c r="J27" s="114"/>
      <c r="K27" s="114"/>
      <c r="L27" s="114"/>
      <c r="M27" s="114"/>
      <c r="N27" s="114"/>
      <c r="O27" s="48"/>
      <c r="P27" s="49"/>
      <c r="Q27" s="49"/>
      <c r="R27" s="49"/>
      <c r="S27" s="49"/>
      <c r="T27" s="49"/>
      <c r="U27" s="114" t="s">
        <v>84</v>
      </c>
      <c r="V27" s="114"/>
      <c r="W27" s="114"/>
      <c r="X27" s="114"/>
      <c r="Y27" s="114"/>
      <c r="Z27" s="114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85</v>
      </c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48"/>
      <c r="P28" s="50"/>
      <c r="Q28" s="50"/>
      <c r="R28" s="50"/>
      <c r="S28" s="50"/>
      <c r="T28" s="51"/>
      <c r="U28" s="114"/>
      <c r="V28" s="114"/>
      <c r="W28" s="114"/>
      <c r="X28" s="114"/>
      <c r="Y28" s="114"/>
      <c r="Z28" s="114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86</v>
      </c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 t="s">
        <v>87</v>
      </c>
      <c r="P29" s="116"/>
      <c r="Q29" s="116"/>
      <c r="R29" s="116"/>
      <c r="S29" s="116"/>
      <c r="T29" s="116"/>
      <c r="U29" s="114"/>
      <c r="V29" s="114"/>
      <c r="W29" s="114"/>
      <c r="X29" s="114"/>
      <c r="Y29" s="114"/>
      <c r="Z29" s="114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88</v>
      </c>
      <c r="B30" s="45"/>
      <c r="C30" s="104"/>
      <c r="D30" s="105"/>
      <c r="E30" s="105"/>
      <c r="F30" s="105"/>
      <c r="G30" s="105"/>
      <c r="H30" s="106"/>
      <c r="I30" s="104"/>
      <c r="J30" s="105"/>
      <c r="K30" s="105"/>
      <c r="L30" s="105"/>
      <c r="M30" s="105"/>
      <c r="N30" s="106"/>
      <c r="O30" s="117"/>
      <c r="P30" s="118"/>
      <c r="Q30" s="118"/>
      <c r="R30" s="118"/>
      <c r="S30" s="118"/>
      <c r="T30" s="119"/>
      <c r="U30" s="113"/>
      <c r="V30" s="113"/>
      <c r="W30" s="113"/>
      <c r="X30" s="113"/>
      <c r="Y30" s="113"/>
      <c r="Z30" s="123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89</v>
      </c>
      <c r="B31" s="34"/>
      <c r="C31" s="107"/>
      <c r="D31" s="108"/>
      <c r="E31" s="108"/>
      <c r="F31" s="108"/>
      <c r="G31" s="108"/>
      <c r="H31" s="109"/>
      <c r="I31" s="107"/>
      <c r="J31" s="108"/>
      <c r="K31" s="108"/>
      <c r="L31" s="108"/>
      <c r="M31" s="108"/>
      <c r="N31" s="109"/>
      <c r="O31" s="117"/>
      <c r="P31" s="118"/>
      <c r="Q31" s="118"/>
      <c r="R31" s="118"/>
      <c r="S31" s="118"/>
      <c r="T31" s="119"/>
      <c r="U31" s="113"/>
      <c r="V31" s="113"/>
      <c r="W31" s="113"/>
      <c r="X31" s="113"/>
      <c r="Y31" s="113"/>
      <c r="Z31" s="124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90</v>
      </c>
      <c r="B32" s="34"/>
      <c r="C32" s="107"/>
      <c r="D32" s="108"/>
      <c r="E32" s="108"/>
      <c r="F32" s="108"/>
      <c r="G32" s="108"/>
      <c r="H32" s="109"/>
      <c r="I32" s="107"/>
      <c r="J32" s="108"/>
      <c r="K32" s="108"/>
      <c r="L32" s="108"/>
      <c r="M32" s="108"/>
      <c r="N32" s="109"/>
      <c r="O32" s="117"/>
      <c r="P32" s="118"/>
      <c r="Q32" s="118"/>
      <c r="R32" s="118"/>
      <c r="S32" s="118"/>
      <c r="T32" s="119"/>
      <c r="U32" s="113"/>
      <c r="V32" s="113"/>
      <c r="W32" s="113"/>
      <c r="X32" s="113"/>
      <c r="Y32" s="113"/>
      <c r="Z32" s="124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10"/>
      <c r="D33" s="111"/>
      <c r="E33" s="111"/>
      <c r="F33" s="111"/>
      <c r="G33" s="111"/>
      <c r="H33" s="112"/>
      <c r="I33" s="110"/>
      <c r="J33" s="111"/>
      <c r="K33" s="111"/>
      <c r="L33" s="111"/>
      <c r="M33" s="111"/>
      <c r="N33" s="112"/>
      <c r="O33" s="117"/>
      <c r="P33" s="118"/>
      <c r="Q33" s="118"/>
      <c r="R33" s="118"/>
      <c r="S33" s="118"/>
      <c r="T33" s="119"/>
      <c r="U33" s="113"/>
      <c r="V33" s="113"/>
      <c r="W33" s="113"/>
      <c r="X33" s="113"/>
      <c r="Y33" s="113"/>
      <c r="Z33" s="125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20"/>
      <c r="P34" s="121"/>
      <c r="Q34" s="121"/>
      <c r="R34" s="121"/>
      <c r="S34" s="121"/>
      <c r="T34" s="122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</row>
    <row r="37" spans="1:32" x14ac:dyDescent="0.15">
      <c r="A37" s="103"/>
      <c r="B37" s="103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03"/>
      <c r="B38" s="103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03"/>
      <c r="B39" s="103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abSelected="1" topLeftCell="A24" zoomScale="110" zoomScaleNormal="110" workbookViewId="0">
      <selection activeCell="C37" sqref="C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5" t="str">
        <f>Parameters!B1</f>
        <v>185th IEEE 802.11 WIRELESS LOCAL AREA NETWORKS SESSION</v>
      </c>
      <c r="B1" s="186"/>
      <c r="C1" s="186"/>
      <c r="D1" s="186"/>
      <c r="E1" s="186"/>
      <c r="F1" s="186"/>
      <c r="G1" s="186"/>
      <c r="H1" s="186"/>
      <c r="I1" s="186"/>
    </row>
    <row r="2" spans="1:9" ht="25" customHeight="1" x14ac:dyDescent="0.25">
      <c r="A2" s="183" t="s">
        <v>121</v>
      </c>
      <c r="B2" s="184"/>
      <c r="C2" s="184"/>
      <c r="D2" s="184"/>
      <c r="E2" s="184"/>
      <c r="F2" s="184"/>
      <c r="G2" s="184"/>
      <c r="H2" s="184"/>
      <c r="I2" s="184"/>
    </row>
    <row r="3" spans="1:9" ht="25" customHeight="1" x14ac:dyDescent="0.2">
      <c r="A3" s="185" t="str">
        <f>Parameters!B2</f>
        <v>Electronic Online Meeting</v>
      </c>
      <c r="B3" s="186"/>
      <c r="C3" s="186"/>
      <c r="D3" s="186"/>
      <c r="E3" s="186"/>
      <c r="F3" s="186"/>
      <c r="G3" s="186"/>
      <c r="H3" s="186"/>
      <c r="I3" s="186"/>
    </row>
    <row r="4" spans="1:9" ht="25" customHeight="1" x14ac:dyDescent="0.2">
      <c r="A4" s="185" t="str">
        <f>Parameters!B3</f>
        <v>January 10 - 15, 2021</v>
      </c>
      <c r="B4" s="186"/>
      <c r="C4" s="186"/>
      <c r="D4" s="186"/>
      <c r="E4" s="186"/>
      <c r="F4" s="186"/>
      <c r="G4" s="186"/>
      <c r="H4" s="186"/>
      <c r="I4" s="186"/>
    </row>
    <row r="5" spans="1:9" ht="18" customHeight="1" x14ac:dyDescent="0.15">
      <c r="A5" s="179" t="s">
        <v>122</v>
      </c>
      <c r="B5" s="180"/>
      <c r="C5" s="180"/>
      <c r="D5" s="180"/>
      <c r="E5" s="180"/>
      <c r="F5" s="180"/>
      <c r="G5" s="180"/>
      <c r="H5" s="180"/>
      <c r="I5" s="180"/>
    </row>
    <row r="6" spans="1:9" ht="18" customHeight="1" x14ac:dyDescent="0.15">
      <c r="A6" s="179" t="s">
        <v>123</v>
      </c>
      <c r="B6" s="180"/>
      <c r="C6" s="180"/>
      <c r="D6" s="180"/>
      <c r="E6" s="180"/>
      <c r="F6" s="180"/>
      <c r="G6" s="180"/>
      <c r="H6" s="180"/>
      <c r="I6" s="180"/>
    </row>
    <row r="7" spans="1:9" ht="18" customHeight="1" x14ac:dyDescent="0.15">
      <c r="A7" s="179" t="s">
        <v>133</v>
      </c>
      <c r="B7" s="180"/>
      <c r="C7" s="180"/>
      <c r="D7" s="180"/>
      <c r="E7" s="180"/>
      <c r="F7" s="180"/>
      <c r="G7" s="180"/>
      <c r="H7" s="180"/>
      <c r="I7" s="180"/>
    </row>
    <row r="8" spans="1:9" ht="18" customHeight="1" x14ac:dyDescent="0.15">
      <c r="A8" s="179" t="s">
        <v>124</v>
      </c>
      <c r="B8" s="180"/>
      <c r="C8" s="180"/>
      <c r="D8" s="180"/>
      <c r="E8" s="180"/>
      <c r="F8" s="180"/>
      <c r="G8" s="180"/>
      <c r="H8" s="180"/>
      <c r="I8" s="180"/>
    </row>
    <row r="9" spans="1:9" ht="18" customHeight="1" x14ac:dyDescent="0.15">
      <c r="A9" s="178" t="s">
        <v>134</v>
      </c>
      <c r="B9" s="179"/>
      <c r="C9" s="179"/>
      <c r="D9" s="179"/>
      <c r="E9" s="179"/>
      <c r="F9" s="179"/>
      <c r="G9" s="179"/>
      <c r="H9" s="179"/>
      <c r="I9" s="179"/>
    </row>
    <row r="10" spans="1:9" ht="30" customHeight="1" x14ac:dyDescent="0.3">
      <c r="A10" s="181" t="str">
        <f>"Agenda R" &amp; Parameters!$B$8</f>
        <v>Agenda R1</v>
      </c>
      <c r="B10" s="182"/>
      <c r="C10" s="182"/>
      <c r="D10" s="182"/>
      <c r="E10" s="182"/>
      <c r="F10" s="182"/>
      <c r="G10" s="182"/>
      <c r="H10" s="182"/>
      <c r="I10" s="182"/>
    </row>
    <row r="11" spans="1:9" ht="30" customHeight="1" x14ac:dyDescent="0.3">
      <c r="A11" s="89"/>
      <c r="B11" s="89"/>
      <c r="C11" s="89"/>
      <c r="D11" s="89"/>
      <c r="E11" s="89"/>
      <c r="F11" s="89"/>
      <c r="G11" s="89"/>
      <c r="H11" s="89"/>
      <c r="I11" s="89"/>
    </row>
    <row r="12" spans="1:9" s="20" customFormat="1" ht="30" customHeight="1" x14ac:dyDescent="0.3">
      <c r="A12" s="90"/>
      <c r="B12" s="90"/>
      <c r="C12" s="90"/>
      <c r="D12" s="90"/>
      <c r="E12" s="90"/>
      <c r="F12" s="90"/>
      <c r="G12" s="90"/>
      <c r="H12" s="90"/>
      <c r="I12" s="90"/>
    </row>
    <row r="13" spans="1:9" ht="30" customHeight="1" x14ac:dyDescent="0.25">
      <c r="A13" s="177" t="s">
        <v>110</v>
      </c>
      <c r="B13" s="177"/>
      <c r="C13" s="177"/>
      <c r="D13" s="177"/>
      <c r="E13" s="177"/>
      <c r="F13" s="177"/>
      <c r="G13" s="177"/>
      <c r="H13" s="177"/>
      <c r="I13" s="177"/>
    </row>
    <row r="17" spans="1:9" ht="16" x14ac:dyDescent="0.2">
      <c r="A17" s="176" t="s">
        <v>146</v>
      </c>
      <c r="B17" s="176"/>
      <c r="C17" s="176"/>
      <c r="D17" s="176"/>
      <c r="E17" s="176"/>
      <c r="F17" s="176"/>
      <c r="G17" s="176"/>
      <c r="H17" s="176"/>
      <c r="I17" s="176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4">
        <v>1</v>
      </c>
      <c r="B19" s="66"/>
      <c r="C19" s="66" t="s">
        <v>2</v>
      </c>
      <c r="D19" s="66"/>
      <c r="E19" s="66"/>
      <c r="F19" s="67">
        <v>0.46875</v>
      </c>
      <c r="G19" s="68">
        <v>0</v>
      </c>
      <c r="H19" s="67">
        <f>F19+TIME(0,G19,0)</f>
        <v>0.46875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6"/>
      <c r="E21" s="70" t="s">
        <v>5</v>
      </c>
      <c r="F21" s="71">
        <f>H19</f>
        <v>0.46875</v>
      </c>
      <c r="G21" s="72">
        <v>1</v>
      </c>
      <c r="H21" s="71">
        <f>F21+TIME(0,G21,0)</f>
        <v>0.46944444444444444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92</v>
      </c>
      <c r="C23" s="70" t="s">
        <v>6</v>
      </c>
      <c r="D23" s="70"/>
      <c r="E23" s="70" t="s">
        <v>5</v>
      </c>
      <c r="F23" s="71">
        <f>H21</f>
        <v>0.46944444444444444</v>
      </c>
      <c r="G23" s="72">
        <v>1</v>
      </c>
      <c r="H23" s="71">
        <f>F23+TIME(0,G23,0)</f>
        <v>0.47013888888888888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93</v>
      </c>
      <c r="C25" s="70" t="s">
        <v>11</v>
      </c>
      <c r="D25" s="86" t="str">
        <f>Parameters!B13</f>
        <v>11-20/1992</v>
      </c>
      <c r="E25" s="70" t="s">
        <v>5</v>
      </c>
      <c r="F25" s="71">
        <f>H23</f>
        <v>0.47013888888888888</v>
      </c>
      <c r="G25" s="72">
        <v>1</v>
      </c>
      <c r="H25" s="71">
        <f>F25+TIME(0,G25,0)</f>
        <v>0.47083333333333333</v>
      </c>
      <c r="I25" s="73"/>
    </row>
    <row r="26" spans="1:9" ht="16" x14ac:dyDescent="0.2">
      <c r="A26" s="82"/>
      <c r="B26" s="79"/>
      <c r="C26" s="79"/>
      <c r="D26" s="87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92</v>
      </c>
      <c r="C27" s="70" t="s">
        <v>10</v>
      </c>
      <c r="D27" s="86" t="str">
        <f>Parameters!B13</f>
        <v>11-20/1992</v>
      </c>
      <c r="E27" s="70" t="s">
        <v>5</v>
      </c>
      <c r="F27" s="71">
        <f>H25</f>
        <v>0.47083333333333333</v>
      </c>
      <c r="G27" s="72">
        <v>1</v>
      </c>
      <c r="H27" s="71">
        <f>F27+TIME(0,G27,0)</f>
        <v>0.47152777777777777</v>
      </c>
      <c r="I27" s="73"/>
    </row>
    <row r="28" spans="1:9" ht="16" x14ac:dyDescent="0.2">
      <c r="A28" s="82"/>
      <c r="B28" s="79"/>
      <c r="C28" s="79"/>
      <c r="D28" s="87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92</v>
      </c>
      <c r="C29" s="70" t="s">
        <v>14</v>
      </c>
      <c r="D29" s="86" t="str">
        <f>Parameters!B13</f>
        <v>11-20/1992</v>
      </c>
      <c r="E29" s="70" t="s">
        <v>5</v>
      </c>
      <c r="F29" s="71">
        <f>H27</f>
        <v>0.47152777777777777</v>
      </c>
      <c r="G29" s="72">
        <v>5</v>
      </c>
      <c r="H29" s="71">
        <f>F29+TIME(0,G29,0)</f>
        <v>0.47499999999999998</v>
      </c>
      <c r="I29" s="73"/>
    </row>
    <row r="30" spans="1:9" ht="16" x14ac:dyDescent="0.2">
      <c r="A30" s="82"/>
      <c r="B30" s="79"/>
      <c r="C30" s="79"/>
      <c r="D30" s="87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94</v>
      </c>
      <c r="C31" s="70" t="s">
        <v>7</v>
      </c>
      <c r="D31" s="86"/>
      <c r="E31" s="70" t="s">
        <v>5</v>
      </c>
      <c r="F31" s="71">
        <f>H29</f>
        <v>0.47499999999999998</v>
      </c>
      <c r="G31" s="72">
        <v>10</v>
      </c>
      <c r="H31" s="71">
        <f>F31+TIME(0,G31,0)</f>
        <v>0.4819444444444444</v>
      </c>
      <c r="I31" s="73"/>
    </row>
    <row r="32" spans="1:9" ht="16" x14ac:dyDescent="0.2">
      <c r="A32" s="82"/>
      <c r="B32" s="79"/>
      <c r="C32" s="79"/>
      <c r="D32" s="87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95</v>
      </c>
      <c r="C33" s="70" t="s">
        <v>125</v>
      </c>
      <c r="D33" s="86"/>
      <c r="E33" s="70" t="s">
        <v>5</v>
      </c>
      <c r="F33" s="71">
        <f>H31</f>
        <v>0.4819444444444444</v>
      </c>
      <c r="G33" s="72">
        <v>0</v>
      </c>
      <c r="H33" s="71">
        <f>F33+TIME(0,G33,0)</f>
        <v>0.4819444444444444</v>
      </c>
      <c r="I33" s="73"/>
    </row>
    <row r="34" spans="1:9" ht="17" x14ac:dyDescent="0.2">
      <c r="A34" s="82"/>
      <c r="B34" s="79"/>
      <c r="C34" s="87" t="s">
        <v>135</v>
      </c>
      <c r="D34" s="87"/>
      <c r="E34" s="79"/>
      <c r="F34" s="80"/>
      <c r="G34" s="81"/>
      <c r="H34" s="80"/>
      <c r="I34" s="79"/>
    </row>
    <row r="35" spans="1:9" ht="34" x14ac:dyDescent="0.2">
      <c r="A35" s="83">
        <f>A33+0.01</f>
        <v>1.08</v>
      </c>
      <c r="B35" s="70" t="s">
        <v>95</v>
      </c>
      <c r="C35" s="70" t="s">
        <v>126</v>
      </c>
      <c r="D35" s="86"/>
      <c r="E35" s="70" t="s">
        <v>5</v>
      </c>
      <c r="F35" s="71">
        <f>H33</f>
        <v>0.4819444444444444</v>
      </c>
      <c r="G35" s="72">
        <v>0</v>
      </c>
      <c r="H35" s="71">
        <f>F35+TIME(0,G35,0)</f>
        <v>0.4819444444444444</v>
      </c>
      <c r="I35" s="73"/>
    </row>
    <row r="36" spans="1:9" ht="103" customHeight="1" x14ac:dyDescent="0.2">
      <c r="A36" s="82"/>
      <c r="B36" s="79"/>
      <c r="C36" s="92" t="s">
        <v>151</v>
      </c>
      <c r="D36" s="79" t="s">
        <v>136</v>
      </c>
      <c r="E36" s="79"/>
      <c r="F36" s="80"/>
      <c r="G36" s="81"/>
      <c r="H36" s="80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0.4819444444444444</v>
      </c>
      <c r="G37" s="72">
        <v>0</v>
      </c>
      <c r="H37" s="71">
        <f>F37+TIME(0,G37,0)</f>
        <v>0.4819444444444444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0.4819444444444444</v>
      </c>
      <c r="G39" s="72">
        <v>0</v>
      </c>
      <c r="H39" s="71">
        <f>F39+TIME(0,G39,0)</f>
        <v>0.4819444444444444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4">
        <f>1+A19</f>
        <v>2</v>
      </c>
      <c r="B41" s="66"/>
      <c r="C41" s="66" t="s">
        <v>8</v>
      </c>
      <c r="D41" s="66"/>
      <c r="E41" s="66" t="s">
        <v>4</v>
      </c>
      <c r="F41" s="67">
        <f>H39</f>
        <v>0.4819444444444444</v>
      </c>
      <c r="G41" s="68">
        <v>0</v>
      </c>
      <c r="H41" s="67">
        <f>F41+TIME(0,G41,0)</f>
        <v>0.4819444444444444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96</v>
      </c>
      <c r="C43" s="70" t="s">
        <v>9</v>
      </c>
      <c r="D43" s="85" t="s">
        <v>12</v>
      </c>
      <c r="E43" s="70" t="s">
        <v>5</v>
      </c>
      <c r="F43" s="71">
        <f>H41</f>
        <v>0.4819444444444444</v>
      </c>
      <c r="G43" s="72">
        <v>3</v>
      </c>
      <c r="H43" s="71">
        <f>F43+TIME(0,G43,0)</f>
        <v>0.48402777777777772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92</v>
      </c>
      <c r="C45" s="70" t="s">
        <v>13</v>
      </c>
      <c r="D45" s="86" t="str">
        <f>Parameters!B13</f>
        <v>11-20/1992</v>
      </c>
      <c r="E45" s="70" t="s">
        <v>5</v>
      </c>
      <c r="F45" s="71">
        <f>H43</f>
        <v>0.48402777777777772</v>
      </c>
      <c r="G45" s="72">
        <v>1</v>
      </c>
      <c r="H45" s="71">
        <f>F45+TIME(0,G45,0)</f>
        <v>0.48472222222222217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127</v>
      </c>
      <c r="C47" s="70" t="s">
        <v>128</v>
      </c>
      <c r="D47" s="86" t="str">
        <f>Parameters!B13</f>
        <v>11-20/1992</v>
      </c>
      <c r="E47" s="70" t="s">
        <v>5</v>
      </c>
      <c r="F47" s="71">
        <f>H45</f>
        <v>0.48472222222222217</v>
      </c>
      <c r="G47" s="72">
        <v>1</v>
      </c>
      <c r="H47" s="71">
        <f>F47+TIME(0,G47,0)</f>
        <v>0.48541666666666661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 t="s">
        <v>127</v>
      </c>
      <c r="C49" s="70"/>
      <c r="D49" s="70"/>
      <c r="E49" s="70"/>
      <c r="F49" s="71">
        <f>H47</f>
        <v>0.48541666666666661</v>
      </c>
      <c r="G49" s="72">
        <v>0</v>
      </c>
      <c r="H49" s="71">
        <f>F49+TIME(0,G49,0)</f>
        <v>0.48541666666666661</v>
      </c>
      <c r="I49" s="73"/>
    </row>
    <row r="50" spans="1:9" s="20" customFormat="1" ht="16" x14ac:dyDescent="0.2">
      <c r="A50" s="91"/>
      <c r="B50" s="79"/>
      <c r="C50" s="79"/>
      <c r="D50" s="79"/>
      <c r="E50" s="79"/>
      <c r="F50" s="80"/>
      <c r="G50" s="81"/>
      <c r="H50" s="80"/>
      <c r="I50" s="79"/>
    </row>
    <row r="51" spans="1:9" s="20" customFormat="1" ht="17" x14ac:dyDescent="0.2">
      <c r="A51" s="84">
        <f>1+A41</f>
        <v>3</v>
      </c>
      <c r="B51" s="66"/>
      <c r="C51" s="66" t="s">
        <v>132</v>
      </c>
      <c r="D51" s="66"/>
      <c r="E51" s="66" t="s">
        <v>4</v>
      </c>
      <c r="F51" s="67">
        <f>H47</f>
        <v>0.48541666666666661</v>
      </c>
      <c r="G51" s="68">
        <v>0</v>
      </c>
      <c r="H51" s="67">
        <f>F51+TIME(0,G51,0)</f>
        <v>0.48541666666666661</v>
      </c>
      <c r="I51" s="69"/>
    </row>
    <row r="52" spans="1:9" s="20" customFormat="1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s="20" customFormat="1" ht="17" x14ac:dyDescent="0.2">
      <c r="A53" s="83">
        <f>A51+0.01</f>
        <v>3.01</v>
      </c>
      <c r="B53" s="70" t="s">
        <v>97</v>
      </c>
      <c r="C53" s="70" t="s">
        <v>99</v>
      </c>
      <c r="D53" s="85"/>
      <c r="E53" s="70" t="s">
        <v>4</v>
      </c>
      <c r="F53" s="71">
        <f>H51</f>
        <v>0.48541666666666661</v>
      </c>
      <c r="G53" s="72">
        <v>5</v>
      </c>
      <c r="H53" s="71">
        <f>F53+TIME(0,G53,0)</f>
        <v>0.48888888888888882</v>
      </c>
      <c r="I53" s="73"/>
    </row>
    <row r="54" spans="1:9" s="20" customFormat="1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s="20" customFormat="1" ht="34" x14ac:dyDescent="0.2">
      <c r="A55" s="83">
        <f>A53+0.01</f>
        <v>3.0199999999999996</v>
      </c>
      <c r="B55" s="70" t="s">
        <v>97</v>
      </c>
      <c r="C55" s="70" t="s">
        <v>100</v>
      </c>
      <c r="D55" s="70"/>
      <c r="E55" s="70" t="s">
        <v>4</v>
      </c>
      <c r="F55" s="71">
        <f>H53</f>
        <v>0.48888888888888882</v>
      </c>
      <c r="G55" s="72">
        <v>90</v>
      </c>
      <c r="H55" s="71">
        <f>F55+TIME(0,G55,0)</f>
        <v>0.55138888888888882</v>
      </c>
      <c r="I55" s="73"/>
    </row>
    <row r="56" spans="1:9" s="20" customFormat="1" ht="34" x14ac:dyDescent="0.2">
      <c r="A56" s="82"/>
      <c r="B56" s="79"/>
      <c r="C56" s="79" t="s">
        <v>101</v>
      </c>
      <c r="D56" s="79"/>
      <c r="E56" s="79"/>
      <c r="F56" s="80"/>
      <c r="G56" s="81"/>
      <c r="H56" s="80"/>
      <c r="I56" s="79"/>
    </row>
    <row r="57" spans="1:9" s="20" customFormat="1" ht="17" x14ac:dyDescent="0.2">
      <c r="A57" s="83">
        <f>A55+0.01</f>
        <v>3.0299999999999994</v>
      </c>
      <c r="B57" s="70"/>
      <c r="C57" s="70"/>
      <c r="D57" s="70"/>
      <c r="E57" s="70" t="s">
        <v>4</v>
      </c>
      <c r="F57" s="71">
        <f>H55</f>
        <v>0.55138888888888882</v>
      </c>
      <c r="G57" s="72">
        <v>0</v>
      </c>
      <c r="H57" s="71">
        <f>F57+TIME(0,G57,0)</f>
        <v>0.55138888888888882</v>
      </c>
      <c r="I57" s="73"/>
    </row>
    <row r="58" spans="1:9" s="20" customFormat="1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s="20" customFormat="1" ht="17" x14ac:dyDescent="0.2">
      <c r="A59" s="83">
        <f>A57+0.01</f>
        <v>3.0399999999999991</v>
      </c>
      <c r="B59" s="70"/>
      <c r="C59" s="70"/>
      <c r="D59" s="70"/>
      <c r="E59" s="70" t="s">
        <v>4</v>
      </c>
      <c r="F59" s="71">
        <f>H57</f>
        <v>0.55138888888888882</v>
      </c>
      <c r="G59" s="72">
        <v>0</v>
      </c>
      <c r="H59" s="71">
        <f>F59+TIME(0,G59,0)</f>
        <v>0.55138888888888882</v>
      </c>
      <c r="I59" s="73"/>
    </row>
    <row r="60" spans="1:9" s="20" customFormat="1" ht="16" x14ac:dyDescent="0.2">
      <c r="A60" s="91"/>
      <c r="B60" s="79"/>
      <c r="C60" s="79"/>
      <c r="D60" s="79"/>
      <c r="E60" s="79"/>
      <c r="F60" s="80"/>
      <c r="G60" s="81"/>
      <c r="H60" s="80"/>
      <c r="I60" s="79"/>
    </row>
    <row r="61" spans="1:9" s="20" customFormat="1" ht="17" x14ac:dyDescent="0.2">
      <c r="A61" s="84">
        <f>1+A51</f>
        <v>4</v>
      </c>
      <c r="B61" s="66"/>
      <c r="C61" s="66" t="s">
        <v>137</v>
      </c>
      <c r="D61" s="66"/>
      <c r="E61" s="66" t="s">
        <v>4</v>
      </c>
      <c r="F61" s="67">
        <f>H59</f>
        <v>0.55138888888888882</v>
      </c>
      <c r="G61" s="68">
        <v>0</v>
      </c>
      <c r="H61" s="67">
        <f>F61+TIME(0,G61,0)</f>
        <v>0.55138888888888882</v>
      </c>
      <c r="I61" s="69"/>
    </row>
    <row r="62" spans="1:9" s="20" customFormat="1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1.0000000000001563</v>
      </c>
      <c r="H62" s="75">
        <v>0.55208333333333337</v>
      </c>
      <c r="I62" s="74"/>
    </row>
    <row r="63" spans="1:9" s="20" customFormat="1" ht="16" x14ac:dyDescent="0.2">
      <c r="A63" s="91"/>
      <c r="B63" s="79"/>
      <c r="C63" s="79"/>
      <c r="D63" s="79"/>
      <c r="E63" s="79"/>
      <c r="F63" s="80"/>
      <c r="G63" s="81"/>
      <c r="H63" s="80"/>
      <c r="I63" s="79"/>
    </row>
    <row r="64" spans="1:9" s="20" customFormat="1" ht="16" x14ac:dyDescent="0.2">
      <c r="A64" s="91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176" t="s">
        <v>147</v>
      </c>
      <c r="B65" s="176"/>
      <c r="C65" s="176"/>
      <c r="D65" s="176"/>
      <c r="E65" s="176"/>
      <c r="F65" s="176"/>
      <c r="G65" s="176"/>
      <c r="H65" s="176"/>
      <c r="I65" s="176"/>
    </row>
    <row r="66" spans="1:9" s="65" customFormat="1" ht="34" x14ac:dyDescent="0.2">
      <c r="A66" s="62" t="s">
        <v>19</v>
      </c>
      <c r="B66" s="62" t="s">
        <v>20</v>
      </c>
      <c r="C66" s="62" t="s">
        <v>21</v>
      </c>
      <c r="D66" s="62" t="s">
        <v>22</v>
      </c>
      <c r="E66" s="62" t="s">
        <v>23</v>
      </c>
      <c r="F66" s="63" t="s">
        <v>24</v>
      </c>
      <c r="G66" s="64" t="s">
        <v>25</v>
      </c>
      <c r="H66" s="63" t="s">
        <v>26</v>
      </c>
      <c r="I66" s="62" t="s">
        <v>27</v>
      </c>
    </row>
    <row r="67" spans="1:9" ht="17" x14ac:dyDescent="0.2">
      <c r="A67" s="84">
        <f>1+A61</f>
        <v>5</v>
      </c>
      <c r="B67" s="66"/>
      <c r="C67" s="66" t="s">
        <v>2</v>
      </c>
      <c r="D67" s="66"/>
      <c r="E67" s="66"/>
      <c r="F67" s="67">
        <v>0.375</v>
      </c>
      <c r="G67" s="68">
        <v>0</v>
      </c>
      <c r="H67" s="67">
        <f>F67+TIME(0,G67,0)</f>
        <v>0.375</v>
      </c>
      <c r="I67" s="69"/>
    </row>
    <row r="68" spans="1:9" ht="16" x14ac:dyDescent="0.2">
      <c r="A68" s="82"/>
      <c r="B68" s="79"/>
      <c r="C68" s="79"/>
      <c r="D68" s="79"/>
      <c r="E68" s="79"/>
      <c r="F68" s="80"/>
      <c r="G68" s="81"/>
      <c r="H68" s="80"/>
      <c r="I68" s="79"/>
    </row>
    <row r="69" spans="1:9" ht="17" x14ac:dyDescent="0.2">
      <c r="A69" s="83">
        <f>A67+0.01</f>
        <v>5.01</v>
      </c>
      <c r="B69" s="70"/>
      <c r="C69" s="70" t="s">
        <v>3</v>
      </c>
      <c r="D69" s="86"/>
      <c r="E69" s="70" t="s">
        <v>4</v>
      </c>
      <c r="F69" s="71">
        <f>H67</f>
        <v>0.375</v>
      </c>
      <c r="G69" s="72">
        <v>1</v>
      </c>
      <c r="H69" s="71">
        <f>F69+TIME(0,G69,0)</f>
        <v>0.37569444444444444</v>
      </c>
      <c r="I69" s="73"/>
    </row>
    <row r="70" spans="1:9" ht="16" x14ac:dyDescent="0.2">
      <c r="A70" s="82"/>
      <c r="B70" s="79"/>
      <c r="C70" s="79"/>
      <c r="D70" s="79"/>
      <c r="E70" s="79"/>
      <c r="F70" s="80"/>
      <c r="G70" s="81"/>
      <c r="H70" s="80"/>
      <c r="I70" s="79"/>
    </row>
    <row r="71" spans="1:9" ht="17" x14ac:dyDescent="0.2">
      <c r="A71" s="83">
        <f>A69+0.01</f>
        <v>5.0199999999999996</v>
      </c>
      <c r="B71" s="70" t="s">
        <v>92</v>
      </c>
      <c r="C71" s="70" t="s">
        <v>6</v>
      </c>
      <c r="D71" s="70"/>
      <c r="E71" s="70" t="s">
        <v>4</v>
      </c>
      <c r="F71" s="71">
        <f>H69</f>
        <v>0.37569444444444444</v>
      </c>
      <c r="G71" s="72">
        <v>1</v>
      </c>
      <c r="H71" s="71">
        <f>F71+TIME(0,G71,0)</f>
        <v>0.37638888888888888</v>
      </c>
      <c r="I71" s="73"/>
    </row>
    <row r="72" spans="1:9" ht="16" x14ac:dyDescent="0.2">
      <c r="A72" s="82"/>
      <c r="B72" s="79"/>
      <c r="C72" s="79"/>
      <c r="D72" s="79"/>
      <c r="E72" s="79"/>
      <c r="F72" s="80"/>
      <c r="G72" s="81"/>
      <c r="H72" s="80"/>
      <c r="I72" s="79"/>
    </row>
    <row r="73" spans="1:9" ht="17" x14ac:dyDescent="0.2">
      <c r="A73" s="83">
        <f>A71+0.01</f>
        <v>5.0299999999999994</v>
      </c>
      <c r="B73" s="70" t="s">
        <v>92</v>
      </c>
      <c r="C73" s="70" t="s">
        <v>11</v>
      </c>
      <c r="D73" s="86"/>
      <c r="E73" s="70" t="s">
        <v>4</v>
      </c>
      <c r="F73" s="71">
        <f>H71</f>
        <v>0.37638888888888888</v>
      </c>
      <c r="G73" s="72">
        <v>1</v>
      </c>
      <c r="H73" s="71">
        <f>F73+TIME(0,G73,0)</f>
        <v>0.37708333333333333</v>
      </c>
      <c r="I73" s="73"/>
    </row>
    <row r="74" spans="1:9" ht="16" x14ac:dyDescent="0.2">
      <c r="A74" s="82"/>
      <c r="B74" s="79"/>
      <c r="C74" s="79"/>
      <c r="D74" s="87"/>
      <c r="E74" s="79"/>
      <c r="F74" s="80"/>
      <c r="G74" s="81"/>
      <c r="H74" s="80"/>
      <c r="I74" s="79"/>
    </row>
    <row r="75" spans="1:9" ht="17" x14ac:dyDescent="0.2">
      <c r="A75" s="83">
        <f>A73+0.01</f>
        <v>5.0399999999999991</v>
      </c>
      <c r="B75" s="70" t="s">
        <v>92</v>
      </c>
      <c r="C75" s="70" t="s">
        <v>10</v>
      </c>
      <c r="D75" s="86"/>
      <c r="E75" s="70" t="s">
        <v>4</v>
      </c>
      <c r="F75" s="71">
        <f>H73</f>
        <v>0.37708333333333333</v>
      </c>
      <c r="G75" s="72">
        <v>1</v>
      </c>
      <c r="H75" s="71">
        <f>F75+TIME(0,G75,0)</f>
        <v>0.37777777777777777</v>
      </c>
      <c r="I75" s="73"/>
    </row>
    <row r="76" spans="1:9" s="20" customFormat="1" ht="16" x14ac:dyDescent="0.2">
      <c r="A76" s="91"/>
      <c r="B76" s="79"/>
      <c r="C76" s="79"/>
      <c r="D76" s="79"/>
      <c r="E76" s="79"/>
      <c r="F76" s="80"/>
      <c r="G76" s="81"/>
      <c r="H76" s="80"/>
      <c r="I76" s="79"/>
    </row>
    <row r="77" spans="1:9" ht="17" x14ac:dyDescent="0.2">
      <c r="A77" s="84">
        <f>1+A67</f>
        <v>6</v>
      </c>
      <c r="B77" s="66"/>
      <c r="C77" s="66" t="s">
        <v>132</v>
      </c>
      <c r="D77" s="66"/>
      <c r="E77" s="66"/>
      <c r="F77" s="67">
        <v>0.46875</v>
      </c>
      <c r="G77" s="68">
        <v>0</v>
      </c>
      <c r="H77" s="67">
        <f>F77+TIME(0,G77,0)</f>
        <v>0.46875</v>
      </c>
      <c r="I77" s="69"/>
    </row>
    <row r="78" spans="1:9" s="20" customFormat="1" ht="16" x14ac:dyDescent="0.2">
      <c r="A78" s="91"/>
      <c r="B78" s="79"/>
      <c r="C78" s="79"/>
      <c r="D78" s="79"/>
      <c r="E78" s="79"/>
      <c r="F78" s="80"/>
      <c r="G78" s="81"/>
      <c r="H78" s="80"/>
      <c r="I78" s="79"/>
    </row>
    <row r="79" spans="1:9" s="20" customFormat="1" ht="17" x14ac:dyDescent="0.2">
      <c r="A79" s="83">
        <f>A77+0.01</f>
        <v>6.01</v>
      </c>
      <c r="B79" s="70" t="s">
        <v>97</v>
      </c>
      <c r="C79" s="70" t="s">
        <v>99</v>
      </c>
      <c r="D79" s="85"/>
      <c r="E79" s="70" t="s">
        <v>4</v>
      </c>
      <c r="F79" s="71">
        <f>H77</f>
        <v>0.46875</v>
      </c>
      <c r="G79" s="72">
        <v>5</v>
      </c>
      <c r="H79" s="71">
        <f>F79+TIME(0,G79,0)</f>
        <v>0.47222222222222221</v>
      </c>
      <c r="I79" s="73"/>
    </row>
    <row r="80" spans="1:9" s="20" customFormat="1" ht="16" x14ac:dyDescent="0.2">
      <c r="A80" s="82"/>
      <c r="B80" s="79"/>
      <c r="C80" s="79"/>
      <c r="D80" s="79"/>
      <c r="E80" s="79"/>
      <c r="F80" s="80"/>
      <c r="G80" s="81"/>
      <c r="H80" s="80"/>
      <c r="I80" s="79"/>
    </row>
    <row r="81" spans="1:9" s="20" customFormat="1" ht="34" x14ac:dyDescent="0.2">
      <c r="A81" s="83">
        <f>A79+0.01</f>
        <v>6.02</v>
      </c>
      <c r="B81" s="70" t="s">
        <v>97</v>
      </c>
      <c r="C81" s="70" t="s">
        <v>100</v>
      </c>
      <c r="D81" s="70"/>
      <c r="E81" s="70" t="s">
        <v>4</v>
      </c>
      <c r="F81" s="71">
        <f>H79</f>
        <v>0.47222222222222221</v>
      </c>
      <c r="G81" s="72">
        <v>115</v>
      </c>
      <c r="H81" s="71">
        <f>F81+TIME(0,G81,0)</f>
        <v>0.55208333333333337</v>
      </c>
      <c r="I81" s="73"/>
    </row>
    <row r="82" spans="1:9" s="20" customFormat="1" ht="34" x14ac:dyDescent="0.2">
      <c r="A82" s="82"/>
      <c r="B82" s="79"/>
      <c r="C82" s="79" t="s">
        <v>101</v>
      </c>
      <c r="D82" s="79"/>
      <c r="E82" s="79"/>
      <c r="F82" s="80"/>
      <c r="G82" s="81"/>
      <c r="H82" s="80"/>
      <c r="I82" s="79"/>
    </row>
    <row r="83" spans="1:9" s="20" customFormat="1" ht="17" x14ac:dyDescent="0.2">
      <c r="A83" s="83">
        <f>A81+0.01</f>
        <v>6.0299999999999994</v>
      </c>
      <c r="B83" s="70"/>
      <c r="C83" s="70"/>
      <c r="D83" s="85"/>
      <c r="E83" s="70" t="s">
        <v>131</v>
      </c>
      <c r="F83" s="71">
        <f>H81</f>
        <v>0.55208333333333337</v>
      </c>
      <c r="G83" s="72">
        <v>0</v>
      </c>
      <c r="H83" s="71">
        <f>F83+TIME(0,G83,0)</f>
        <v>0.55208333333333337</v>
      </c>
      <c r="I83" s="73"/>
    </row>
    <row r="84" spans="1:9" ht="16" x14ac:dyDescent="0.2">
      <c r="A84" s="82"/>
      <c r="B84" s="79"/>
      <c r="C84" s="79"/>
      <c r="D84" s="79"/>
      <c r="E84" s="79"/>
      <c r="F84" s="80"/>
      <c r="G84" s="81"/>
      <c r="H84" s="80"/>
      <c r="I84" s="79"/>
    </row>
    <row r="85" spans="1:9" ht="17" x14ac:dyDescent="0.2">
      <c r="A85" s="84">
        <f>1+A77</f>
        <v>7</v>
      </c>
      <c r="B85" s="66"/>
      <c r="C85" s="66" t="s">
        <v>145</v>
      </c>
      <c r="D85" s="66"/>
      <c r="E85" s="66" t="s">
        <v>4</v>
      </c>
      <c r="F85" s="67">
        <f>H83</f>
        <v>0.55208333333333337</v>
      </c>
      <c r="G85" s="68">
        <v>0</v>
      </c>
      <c r="H85" s="67">
        <f>F85+TIME(0,G85,0)</f>
        <v>0.55208333333333337</v>
      </c>
      <c r="I85" s="69"/>
    </row>
    <row r="86" spans="1:9" ht="14" x14ac:dyDescent="0.15">
      <c r="A86" s="74"/>
      <c r="B86" s="74"/>
      <c r="C86" s="74" t="s">
        <v>28</v>
      </c>
      <c r="D86" s="74"/>
      <c r="E86" s="74"/>
      <c r="F86" s="75"/>
      <c r="G86" s="76">
        <f>(H86-H85) * 24 * 60</f>
        <v>0</v>
      </c>
      <c r="H86" s="75">
        <v>0.55208333333333337</v>
      </c>
      <c r="I86" s="74"/>
    </row>
    <row r="87" spans="1:9" s="20" customFormat="1" ht="16" x14ac:dyDescent="0.2">
      <c r="A87" s="91"/>
      <c r="B87" s="79"/>
      <c r="C87" s="79"/>
      <c r="D87" s="79"/>
      <c r="E87" s="79"/>
      <c r="F87" s="80"/>
      <c r="G87" s="81"/>
      <c r="H87" s="80"/>
      <c r="I87" s="79"/>
    </row>
    <row r="88" spans="1:9" s="20" customFormat="1" ht="16" x14ac:dyDescent="0.2">
      <c r="A88" s="91"/>
      <c r="B88" s="79"/>
      <c r="C88" s="79"/>
      <c r="D88" s="79"/>
      <c r="E88" s="79"/>
      <c r="F88" s="80"/>
      <c r="G88" s="81"/>
      <c r="H88" s="80"/>
      <c r="I88" s="79"/>
    </row>
    <row r="89" spans="1:9" ht="16" x14ac:dyDescent="0.2">
      <c r="A89" s="176" t="s">
        <v>148</v>
      </c>
      <c r="B89" s="176"/>
      <c r="C89" s="176"/>
      <c r="D89" s="176"/>
      <c r="E89" s="176"/>
      <c r="F89" s="176"/>
      <c r="G89" s="176"/>
      <c r="H89" s="176"/>
      <c r="I89" s="176"/>
    </row>
    <row r="90" spans="1:9" s="65" customFormat="1" ht="34" x14ac:dyDescent="0.2">
      <c r="A90" s="62" t="s">
        <v>19</v>
      </c>
      <c r="B90" s="62" t="s">
        <v>20</v>
      </c>
      <c r="C90" s="62" t="s">
        <v>21</v>
      </c>
      <c r="D90" s="62" t="s">
        <v>22</v>
      </c>
      <c r="E90" s="62" t="s">
        <v>23</v>
      </c>
      <c r="F90" s="63" t="s">
        <v>24</v>
      </c>
      <c r="G90" s="64" t="s">
        <v>25</v>
      </c>
      <c r="H90" s="63" t="s">
        <v>26</v>
      </c>
      <c r="I90" s="62" t="s">
        <v>27</v>
      </c>
    </row>
    <row r="91" spans="1:9" ht="17" x14ac:dyDescent="0.2">
      <c r="A91" s="84">
        <f>1+A85</f>
        <v>8</v>
      </c>
      <c r="B91" s="66"/>
      <c r="C91" s="66" t="s">
        <v>2</v>
      </c>
      <c r="D91" s="66"/>
      <c r="E91" s="66"/>
      <c r="F91" s="67">
        <v>0.46875</v>
      </c>
      <c r="G91" s="68">
        <v>0</v>
      </c>
      <c r="H91" s="67">
        <f>F91+TIME(0,G91,0)</f>
        <v>0.46875</v>
      </c>
      <c r="I91" s="69"/>
    </row>
    <row r="92" spans="1:9" ht="16" x14ac:dyDescent="0.2">
      <c r="A92" s="82"/>
      <c r="B92" s="79"/>
      <c r="C92" s="79"/>
      <c r="D92" s="79"/>
      <c r="E92" s="79"/>
      <c r="F92" s="80"/>
      <c r="G92" s="81"/>
      <c r="H92" s="80"/>
      <c r="I92" s="79"/>
    </row>
    <row r="93" spans="1:9" ht="17" x14ac:dyDescent="0.2">
      <c r="A93" s="83">
        <f>A91+0.01</f>
        <v>8.01</v>
      </c>
      <c r="B93" s="70"/>
      <c r="C93" s="70" t="s">
        <v>3</v>
      </c>
      <c r="D93" s="86"/>
      <c r="E93" s="70" t="s">
        <v>4</v>
      </c>
      <c r="F93" s="71">
        <f>H91</f>
        <v>0.46875</v>
      </c>
      <c r="G93" s="72">
        <v>1</v>
      </c>
      <c r="H93" s="71">
        <f>F93+TIME(0,G93,0)</f>
        <v>0.46944444444444444</v>
      </c>
      <c r="I93" s="73"/>
    </row>
    <row r="94" spans="1:9" ht="16" x14ac:dyDescent="0.2">
      <c r="A94" s="82"/>
      <c r="B94" s="79"/>
      <c r="C94" s="79"/>
      <c r="D94" s="79"/>
      <c r="E94" s="79"/>
      <c r="F94" s="80"/>
      <c r="G94" s="81"/>
      <c r="H94" s="80"/>
      <c r="I94" s="79"/>
    </row>
    <row r="95" spans="1:9" ht="17" x14ac:dyDescent="0.2">
      <c r="A95" s="83">
        <f>A93+0.01</f>
        <v>8.02</v>
      </c>
      <c r="B95" s="70" t="s">
        <v>92</v>
      </c>
      <c r="C95" s="70" t="s">
        <v>6</v>
      </c>
      <c r="D95" s="70"/>
      <c r="E95" s="70" t="s">
        <v>4</v>
      </c>
      <c r="F95" s="71">
        <f>H93</f>
        <v>0.46944444444444444</v>
      </c>
      <c r="G95" s="72">
        <v>1</v>
      </c>
      <c r="H95" s="71">
        <f>F95+TIME(0,G95,0)</f>
        <v>0.47013888888888888</v>
      </c>
      <c r="I95" s="73"/>
    </row>
    <row r="96" spans="1:9" ht="16" x14ac:dyDescent="0.2">
      <c r="A96" s="82"/>
      <c r="B96" s="79"/>
      <c r="C96" s="79"/>
      <c r="D96" s="79"/>
      <c r="E96" s="79"/>
      <c r="F96" s="80"/>
      <c r="G96" s="81"/>
      <c r="H96" s="80"/>
      <c r="I96" s="79"/>
    </row>
    <row r="97" spans="1:9" ht="17" x14ac:dyDescent="0.2">
      <c r="A97" s="83">
        <f>A95+0.01</f>
        <v>8.0299999999999994</v>
      </c>
      <c r="B97" s="70" t="s">
        <v>92</v>
      </c>
      <c r="C97" s="70" t="s">
        <v>11</v>
      </c>
      <c r="D97" s="86"/>
      <c r="E97" s="70" t="s">
        <v>4</v>
      </c>
      <c r="F97" s="71">
        <f>H95</f>
        <v>0.47013888888888888</v>
      </c>
      <c r="G97" s="72">
        <v>1</v>
      </c>
      <c r="H97" s="71">
        <f>F97+TIME(0,G97,0)</f>
        <v>0.47083333333333333</v>
      </c>
      <c r="I97" s="73"/>
    </row>
    <row r="98" spans="1:9" ht="16" x14ac:dyDescent="0.2">
      <c r="A98" s="82"/>
      <c r="B98" s="79"/>
      <c r="C98" s="79"/>
      <c r="D98" s="87"/>
      <c r="E98" s="79"/>
      <c r="F98" s="80"/>
      <c r="G98" s="81"/>
      <c r="H98" s="80"/>
      <c r="I98" s="79"/>
    </row>
    <row r="99" spans="1:9" ht="17" x14ac:dyDescent="0.2">
      <c r="A99" s="83">
        <f>A97+0.01</f>
        <v>8.0399999999999991</v>
      </c>
      <c r="B99" s="70" t="s">
        <v>92</v>
      </c>
      <c r="C99" s="70" t="s">
        <v>10</v>
      </c>
      <c r="D99" s="86"/>
      <c r="E99" s="70" t="s">
        <v>4</v>
      </c>
      <c r="F99" s="71">
        <f>H97</f>
        <v>0.47083333333333333</v>
      </c>
      <c r="G99" s="72">
        <v>1</v>
      </c>
      <c r="H99" s="71">
        <f>F99+TIME(0,G99,0)</f>
        <v>0.47152777777777777</v>
      </c>
      <c r="I99" s="73"/>
    </row>
    <row r="100" spans="1:9" s="20" customFormat="1" ht="16" x14ac:dyDescent="0.2">
      <c r="A100" s="91"/>
      <c r="B100" s="79"/>
      <c r="C100" s="79"/>
      <c r="D100" s="79"/>
      <c r="E100" s="79"/>
      <c r="F100" s="80"/>
      <c r="G100" s="81"/>
      <c r="H100" s="80"/>
      <c r="I100" s="79"/>
    </row>
    <row r="101" spans="1:9" ht="17" x14ac:dyDescent="0.2">
      <c r="A101" s="84">
        <f>1+A91</f>
        <v>9</v>
      </c>
      <c r="B101" s="66"/>
      <c r="C101" s="66" t="s">
        <v>132</v>
      </c>
      <c r="D101" s="66"/>
      <c r="E101" s="66"/>
      <c r="F101" s="67">
        <v>0.46875</v>
      </c>
      <c r="G101" s="68">
        <v>0</v>
      </c>
      <c r="H101" s="67">
        <f>F101+TIME(0,G101,0)</f>
        <v>0.46875</v>
      </c>
      <c r="I101" s="69"/>
    </row>
    <row r="102" spans="1:9" s="20" customFormat="1" ht="16" x14ac:dyDescent="0.2">
      <c r="A102" s="91"/>
      <c r="B102" s="79"/>
      <c r="C102" s="79"/>
      <c r="D102" s="79"/>
      <c r="E102" s="79"/>
      <c r="F102" s="80"/>
      <c r="G102" s="81"/>
      <c r="H102" s="80"/>
      <c r="I102" s="79"/>
    </row>
    <row r="103" spans="1:9" s="20" customFormat="1" ht="17" x14ac:dyDescent="0.2">
      <c r="A103" s="83">
        <f>A101+0.01</f>
        <v>9.01</v>
      </c>
      <c r="B103" s="70" t="s">
        <v>97</v>
      </c>
      <c r="C103" s="70" t="s">
        <v>99</v>
      </c>
      <c r="D103" s="85"/>
      <c r="E103" s="70" t="s">
        <v>4</v>
      </c>
      <c r="F103" s="71">
        <f>H101</f>
        <v>0.46875</v>
      </c>
      <c r="G103" s="72">
        <v>5</v>
      </c>
      <c r="H103" s="71">
        <f>F103+TIME(0,G103,0)</f>
        <v>0.47222222222222221</v>
      </c>
      <c r="I103" s="73"/>
    </row>
    <row r="104" spans="1:9" s="20" customFormat="1" ht="16" x14ac:dyDescent="0.2">
      <c r="A104" s="82"/>
      <c r="B104" s="79"/>
      <c r="C104" s="79"/>
      <c r="D104" s="79"/>
      <c r="E104" s="79"/>
      <c r="F104" s="80"/>
      <c r="G104" s="81"/>
      <c r="H104" s="80"/>
      <c r="I104" s="79"/>
    </row>
    <row r="105" spans="1:9" s="20" customFormat="1" ht="34" x14ac:dyDescent="0.2">
      <c r="A105" s="83">
        <f>A103+0.01</f>
        <v>9.02</v>
      </c>
      <c r="B105" s="70" t="s">
        <v>97</v>
      </c>
      <c r="C105" s="70" t="s">
        <v>100</v>
      </c>
      <c r="D105" s="70"/>
      <c r="E105" s="70" t="s">
        <v>4</v>
      </c>
      <c r="F105" s="71">
        <f>H103</f>
        <v>0.47222222222222221</v>
      </c>
      <c r="G105" s="72">
        <v>115</v>
      </c>
      <c r="H105" s="71">
        <f>F105+TIME(0,G105,0)</f>
        <v>0.55208333333333337</v>
      </c>
      <c r="I105" s="73"/>
    </row>
    <row r="106" spans="1:9" s="20" customFormat="1" ht="34" x14ac:dyDescent="0.2">
      <c r="A106" s="82"/>
      <c r="B106" s="79"/>
      <c r="C106" s="79" t="s">
        <v>101</v>
      </c>
      <c r="D106" s="79"/>
      <c r="E106" s="79"/>
      <c r="F106" s="80"/>
      <c r="G106" s="81"/>
      <c r="H106" s="80"/>
      <c r="I106" s="79"/>
    </row>
    <row r="107" spans="1:9" s="20" customFormat="1" ht="17" x14ac:dyDescent="0.2">
      <c r="A107" s="83">
        <f>A105+0.01</f>
        <v>9.0299999999999994</v>
      </c>
      <c r="B107" s="70"/>
      <c r="C107" s="70"/>
      <c r="D107" s="85"/>
      <c r="E107" s="70" t="s">
        <v>131</v>
      </c>
      <c r="F107" s="71">
        <f>H105</f>
        <v>0.55208333333333337</v>
      </c>
      <c r="G107" s="72">
        <v>0</v>
      </c>
      <c r="H107" s="71">
        <f>F107+TIME(0,G107,0)</f>
        <v>0.55208333333333337</v>
      </c>
      <c r="I107" s="73"/>
    </row>
    <row r="108" spans="1:9" ht="16" x14ac:dyDescent="0.2">
      <c r="A108" s="82"/>
      <c r="B108" s="79"/>
      <c r="C108" s="79"/>
      <c r="D108" s="79"/>
      <c r="E108" s="79"/>
      <c r="F108" s="80"/>
      <c r="G108" s="81"/>
      <c r="H108" s="80"/>
      <c r="I108" s="79"/>
    </row>
    <row r="109" spans="1:9" ht="17" x14ac:dyDescent="0.2">
      <c r="A109" s="84">
        <f>1+A101</f>
        <v>10</v>
      </c>
      <c r="B109" s="66"/>
      <c r="C109" s="66" t="s">
        <v>145</v>
      </c>
      <c r="D109" s="66"/>
      <c r="E109" s="66" t="s">
        <v>4</v>
      </c>
      <c r="F109" s="67">
        <f>H107</f>
        <v>0.55208333333333337</v>
      </c>
      <c r="G109" s="68">
        <v>0</v>
      </c>
      <c r="H109" s="67">
        <f>F109+TIME(0,G109,0)</f>
        <v>0.55208333333333337</v>
      </c>
      <c r="I109" s="69"/>
    </row>
    <row r="110" spans="1:9" ht="14" x14ac:dyDescent="0.15">
      <c r="A110" s="74"/>
      <c r="B110" s="74"/>
      <c r="C110" s="74" t="s">
        <v>28</v>
      </c>
      <c r="D110" s="74"/>
      <c r="E110" s="74"/>
      <c r="F110" s="75"/>
      <c r="G110" s="76">
        <f>(H110-H109) * 24 * 60</f>
        <v>0</v>
      </c>
      <c r="H110" s="75">
        <v>0.55208333333333337</v>
      </c>
      <c r="I110" s="74"/>
    </row>
    <row r="111" spans="1:9" s="20" customFormat="1" ht="16" x14ac:dyDescent="0.2">
      <c r="A111" s="91"/>
      <c r="B111" s="79"/>
      <c r="C111" s="79"/>
      <c r="D111" s="79"/>
      <c r="E111" s="79"/>
      <c r="F111" s="80"/>
      <c r="G111" s="81"/>
      <c r="H111" s="80"/>
      <c r="I111" s="79"/>
    </row>
    <row r="112" spans="1:9" s="20" customFormat="1" ht="16" x14ac:dyDescent="0.2">
      <c r="A112" s="91"/>
      <c r="B112" s="79"/>
      <c r="C112" s="79"/>
      <c r="D112" s="79"/>
      <c r="E112" s="79"/>
      <c r="F112" s="80"/>
      <c r="G112" s="81"/>
      <c r="H112" s="80"/>
      <c r="I112" s="79"/>
    </row>
    <row r="113" spans="1:9" s="20" customFormat="1" ht="16" x14ac:dyDescent="0.2">
      <c r="A113" s="91"/>
      <c r="B113" s="79"/>
      <c r="C113" s="79"/>
      <c r="D113" s="79"/>
      <c r="E113" s="79"/>
      <c r="F113" s="80"/>
      <c r="G113" s="81"/>
      <c r="H113" s="80"/>
      <c r="I113" s="79"/>
    </row>
    <row r="114" spans="1:9" ht="16" x14ac:dyDescent="0.2">
      <c r="A114" s="176" t="s">
        <v>149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s="65" customFormat="1" ht="34" x14ac:dyDescent="0.2">
      <c r="A115" s="62" t="s">
        <v>19</v>
      </c>
      <c r="B115" s="62" t="s">
        <v>20</v>
      </c>
      <c r="C115" s="62" t="s">
        <v>21</v>
      </c>
      <c r="D115" s="62" t="s">
        <v>22</v>
      </c>
      <c r="E115" s="62" t="s">
        <v>23</v>
      </c>
      <c r="F115" s="63" t="s">
        <v>24</v>
      </c>
      <c r="G115" s="64" t="s">
        <v>25</v>
      </c>
      <c r="H115" s="63" t="s">
        <v>26</v>
      </c>
      <c r="I115" s="62" t="s">
        <v>27</v>
      </c>
    </row>
    <row r="116" spans="1:9" ht="17" x14ac:dyDescent="0.2">
      <c r="A116" s="84">
        <f>1+A109</f>
        <v>11</v>
      </c>
      <c r="B116" s="66"/>
      <c r="C116" s="66" t="s">
        <v>2</v>
      </c>
      <c r="D116" s="66"/>
      <c r="E116" s="66"/>
      <c r="F116" s="67">
        <v>0.375</v>
      </c>
      <c r="G116" s="68">
        <v>0</v>
      </c>
      <c r="H116" s="67">
        <f>F116+TIME(0,G116,0)</f>
        <v>0.375</v>
      </c>
      <c r="I116" s="69"/>
    </row>
    <row r="117" spans="1:9" ht="16" x14ac:dyDescent="0.2">
      <c r="A117" s="82"/>
      <c r="B117" s="79"/>
      <c r="C117" s="79"/>
      <c r="D117" s="79"/>
      <c r="E117" s="79"/>
      <c r="F117" s="80"/>
      <c r="G117" s="81"/>
      <c r="H117" s="80"/>
      <c r="I117" s="79"/>
    </row>
    <row r="118" spans="1:9" ht="17" x14ac:dyDescent="0.2">
      <c r="A118" s="83">
        <f>A116+0.01</f>
        <v>11.01</v>
      </c>
      <c r="B118" s="70"/>
      <c r="C118" s="70" t="s">
        <v>3</v>
      </c>
      <c r="D118" s="86"/>
      <c r="E118" s="70" t="s">
        <v>4</v>
      </c>
      <c r="F118" s="71">
        <f>H116</f>
        <v>0.375</v>
      </c>
      <c r="G118" s="72">
        <v>1</v>
      </c>
      <c r="H118" s="71">
        <f>F118+TIME(0,G118,0)</f>
        <v>0.37569444444444444</v>
      </c>
      <c r="I118" s="73"/>
    </row>
    <row r="119" spans="1:9" ht="16" x14ac:dyDescent="0.2">
      <c r="A119" s="82"/>
      <c r="B119" s="79"/>
      <c r="C119" s="79"/>
      <c r="D119" s="79"/>
      <c r="E119" s="79"/>
      <c r="F119" s="80"/>
      <c r="G119" s="81"/>
      <c r="H119" s="80"/>
      <c r="I119" s="79"/>
    </row>
    <row r="120" spans="1:9" ht="17" x14ac:dyDescent="0.2">
      <c r="A120" s="83">
        <f>A118+0.01</f>
        <v>11.02</v>
      </c>
      <c r="B120" s="70" t="s">
        <v>92</v>
      </c>
      <c r="C120" s="70" t="s">
        <v>6</v>
      </c>
      <c r="D120" s="70"/>
      <c r="E120" s="70" t="s">
        <v>4</v>
      </c>
      <c r="F120" s="71">
        <f>H118</f>
        <v>0.37569444444444444</v>
      </c>
      <c r="G120" s="72">
        <v>1</v>
      </c>
      <c r="H120" s="71">
        <f>F120+TIME(0,G120,0)</f>
        <v>0.37638888888888888</v>
      </c>
      <c r="I120" s="73"/>
    </row>
    <row r="121" spans="1:9" ht="16" x14ac:dyDescent="0.2">
      <c r="A121" s="82"/>
      <c r="B121" s="79"/>
      <c r="C121" s="79"/>
      <c r="D121" s="79"/>
      <c r="E121" s="79"/>
      <c r="F121" s="80"/>
      <c r="G121" s="81"/>
      <c r="H121" s="80"/>
      <c r="I121" s="79"/>
    </row>
    <row r="122" spans="1:9" ht="17" x14ac:dyDescent="0.2">
      <c r="A122" s="83">
        <f>A120+0.01</f>
        <v>11.03</v>
      </c>
      <c r="B122" s="70" t="s">
        <v>92</v>
      </c>
      <c r="C122" s="70" t="s">
        <v>11</v>
      </c>
      <c r="D122" s="86"/>
      <c r="E122" s="70" t="s">
        <v>4</v>
      </c>
      <c r="F122" s="71">
        <f>H120</f>
        <v>0.37638888888888888</v>
      </c>
      <c r="G122" s="72">
        <v>1</v>
      </c>
      <c r="H122" s="71">
        <f>F122+TIME(0,G122,0)</f>
        <v>0.37708333333333333</v>
      </c>
      <c r="I122" s="73"/>
    </row>
    <row r="123" spans="1:9" ht="16" x14ac:dyDescent="0.2">
      <c r="A123" s="82"/>
      <c r="B123" s="79"/>
      <c r="C123" s="79"/>
      <c r="D123" s="87"/>
      <c r="E123" s="79"/>
      <c r="F123" s="80"/>
      <c r="G123" s="81"/>
      <c r="H123" s="80"/>
      <c r="I123" s="79"/>
    </row>
    <row r="124" spans="1:9" ht="17" x14ac:dyDescent="0.2">
      <c r="A124" s="83">
        <f>A122+0.01</f>
        <v>11.04</v>
      </c>
      <c r="B124" s="70" t="s">
        <v>92</v>
      </c>
      <c r="C124" s="70" t="s">
        <v>10</v>
      </c>
      <c r="D124" s="86"/>
      <c r="E124" s="70" t="s">
        <v>4</v>
      </c>
      <c r="F124" s="71">
        <f>H122</f>
        <v>0.37708333333333333</v>
      </c>
      <c r="G124" s="72">
        <v>1</v>
      </c>
      <c r="H124" s="71">
        <f>F124+TIME(0,G124,0)</f>
        <v>0.37777777777777777</v>
      </c>
      <c r="I124" s="73"/>
    </row>
    <row r="125" spans="1:9" s="20" customFormat="1" ht="16" x14ac:dyDescent="0.2">
      <c r="A125" s="91"/>
      <c r="B125" s="79"/>
      <c r="C125" s="79"/>
      <c r="D125" s="79"/>
      <c r="E125" s="79"/>
      <c r="F125" s="80"/>
      <c r="G125" s="81"/>
      <c r="H125" s="80"/>
      <c r="I125" s="79"/>
    </row>
    <row r="126" spans="1:9" ht="17" x14ac:dyDescent="0.2">
      <c r="A126" s="84">
        <f>1+A116</f>
        <v>12</v>
      </c>
      <c r="B126" s="66"/>
      <c r="C126" s="66" t="s">
        <v>132</v>
      </c>
      <c r="D126" s="66"/>
      <c r="E126" s="66" t="s">
        <v>4</v>
      </c>
      <c r="F126" s="67">
        <f>H124</f>
        <v>0.37777777777777777</v>
      </c>
      <c r="G126" s="68">
        <v>0</v>
      </c>
      <c r="H126" s="67">
        <f>F126+TIME(0,G126,0)</f>
        <v>0.37777777777777777</v>
      </c>
      <c r="I126" s="69"/>
    </row>
    <row r="127" spans="1:9" ht="16" x14ac:dyDescent="0.2">
      <c r="A127" s="82"/>
      <c r="B127" s="79"/>
      <c r="C127" s="79"/>
      <c r="D127" s="79"/>
      <c r="E127" s="79"/>
      <c r="F127" s="80"/>
      <c r="G127" s="81"/>
      <c r="H127" s="80"/>
      <c r="I127" s="79"/>
    </row>
    <row r="128" spans="1:9" ht="17" x14ac:dyDescent="0.2">
      <c r="A128" s="83">
        <f>A126+0.01</f>
        <v>12.01</v>
      </c>
      <c r="B128" s="70" t="s">
        <v>97</v>
      </c>
      <c r="C128" s="70" t="s">
        <v>99</v>
      </c>
      <c r="D128" s="85"/>
      <c r="E128" s="70" t="s">
        <v>4</v>
      </c>
      <c r="F128" s="71">
        <f>H126</f>
        <v>0.37777777777777777</v>
      </c>
      <c r="G128" s="72">
        <v>0</v>
      </c>
      <c r="H128" s="71">
        <f>F128+TIME(0,G128,0)</f>
        <v>0.37777777777777777</v>
      </c>
      <c r="I128" s="73"/>
    </row>
    <row r="129" spans="1:9" ht="16" x14ac:dyDescent="0.2">
      <c r="A129" s="82"/>
      <c r="B129" s="79"/>
      <c r="C129" s="79"/>
      <c r="D129" s="79"/>
      <c r="E129" s="79"/>
      <c r="F129" s="80"/>
      <c r="G129" s="81"/>
      <c r="H129" s="80"/>
      <c r="I129" s="79"/>
    </row>
    <row r="130" spans="1:9" ht="34" x14ac:dyDescent="0.2">
      <c r="A130" s="83">
        <f>A128+0.01</f>
        <v>12.02</v>
      </c>
      <c r="B130" s="70" t="s">
        <v>97</v>
      </c>
      <c r="C130" s="70" t="s">
        <v>100</v>
      </c>
      <c r="D130" s="70"/>
      <c r="E130" s="70" t="s">
        <v>4</v>
      </c>
      <c r="F130" s="71">
        <f>H128</f>
        <v>0.37777777777777777</v>
      </c>
      <c r="G130" s="72">
        <v>105</v>
      </c>
      <c r="H130" s="71">
        <f>F130+TIME(0,G130,0)</f>
        <v>0.45069444444444445</v>
      </c>
      <c r="I130" s="73"/>
    </row>
    <row r="131" spans="1:9" ht="34" x14ac:dyDescent="0.2">
      <c r="A131" s="82"/>
      <c r="B131" s="79"/>
      <c r="C131" s="79" t="s">
        <v>101</v>
      </c>
      <c r="D131" s="79"/>
      <c r="E131" s="79"/>
      <c r="F131" s="80"/>
      <c r="G131" s="81"/>
      <c r="H131" s="80"/>
      <c r="I131" s="79"/>
    </row>
    <row r="132" spans="1:9" ht="17" x14ac:dyDescent="0.2">
      <c r="A132" s="83">
        <f>A130+0.01</f>
        <v>12.03</v>
      </c>
      <c r="B132" s="70"/>
      <c r="C132" s="70"/>
      <c r="D132" s="70"/>
      <c r="E132" s="70" t="s">
        <v>4</v>
      </c>
      <c r="F132" s="71">
        <f>H130</f>
        <v>0.45069444444444445</v>
      </c>
      <c r="G132" s="72">
        <v>0</v>
      </c>
      <c r="H132" s="71">
        <f>F132+TIME(0,G132,0)</f>
        <v>0.45069444444444445</v>
      </c>
      <c r="I132" s="73"/>
    </row>
    <row r="133" spans="1:9" ht="16" x14ac:dyDescent="0.2">
      <c r="A133" s="82"/>
      <c r="B133" s="79"/>
      <c r="C133" s="79"/>
      <c r="D133" s="79"/>
      <c r="E133" s="79"/>
      <c r="F133" s="80"/>
      <c r="G133" s="81"/>
      <c r="H133" s="80"/>
      <c r="I133" s="79"/>
    </row>
    <row r="134" spans="1:9" ht="17" x14ac:dyDescent="0.2">
      <c r="A134" s="83">
        <f>A132+0.01</f>
        <v>12.04</v>
      </c>
      <c r="B134" s="70"/>
      <c r="C134" s="70"/>
      <c r="D134" s="70"/>
      <c r="E134" s="70" t="s">
        <v>4</v>
      </c>
      <c r="F134" s="71">
        <f>H132</f>
        <v>0.45069444444444445</v>
      </c>
      <c r="G134" s="72">
        <v>0</v>
      </c>
      <c r="H134" s="71">
        <f>F134+TIME(0,G134,0)</f>
        <v>0.45069444444444445</v>
      </c>
      <c r="I134" s="73"/>
    </row>
    <row r="135" spans="1:9" s="20" customFormat="1" ht="16" x14ac:dyDescent="0.2">
      <c r="A135" s="91"/>
      <c r="B135" s="79"/>
      <c r="C135" s="79"/>
      <c r="D135" s="79"/>
      <c r="E135" s="79"/>
      <c r="F135" s="80"/>
      <c r="G135" s="81"/>
      <c r="H135" s="80"/>
      <c r="I135" s="79"/>
    </row>
    <row r="136" spans="1:9" s="20" customFormat="1" ht="16" x14ac:dyDescent="0.2">
      <c r="A136" s="82"/>
      <c r="B136" s="79"/>
      <c r="C136" s="79"/>
      <c r="D136" s="79"/>
      <c r="E136" s="79"/>
      <c r="F136" s="80"/>
      <c r="G136" s="81"/>
      <c r="H136" s="80"/>
      <c r="I136" s="79"/>
    </row>
    <row r="137" spans="1:9" ht="17" x14ac:dyDescent="0.2">
      <c r="A137" s="84">
        <f>1+A126</f>
        <v>13</v>
      </c>
      <c r="B137" s="66"/>
      <c r="C137" s="66" t="s">
        <v>102</v>
      </c>
      <c r="D137" s="66"/>
      <c r="E137" s="66" t="s">
        <v>4</v>
      </c>
      <c r="F137" s="67">
        <f>H134</f>
        <v>0.45069444444444445</v>
      </c>
      <c r="G137" s="68">
        <v>0</v>
      </c>
      <c r="H137" s="67">
        <f>F137+TIME(0,G137,0)</f>
        <v>0.45069444444444445</v>
      </c>
      <c r="I137" s="69"/>
    </row>
    <row r="138" spans="1:9" ht="16" x14ac:dyDescent="0.2">
      <c r="A138" s="82"/>
      <c r="B138" s="79"/>
      <c r="C138" s="79"/>
      <c r="D138" s="79"/>
      <c r="E138" s="79"/>
      <c r="F138" s="80"/>
      <c r="G138" s="81"/>
      <c r="H138" s="80"/>
      <c r="I138" s="79"/>
    </row>
    <row r="139" spans="1:9" ht="17" x14ac:dyDescent="0.2">
      <c r="A139" s="83">
        <f>A137+0.01</f>
        <v>13.01</v>
      </c>
      <c r="B139" s="70" t="s">
        <v>97</v>
      </c>
      <c r="C139" s="70" t="s">
        <v>150</v>
      </c>
      <c r="D139" s="86" t="str">
        <f>Parameters!B13</f>
        <v>11-20/1992</v>
      </c>
      <c r="E139" s="70" t="s">
        <v>5</v>
      </c>
      <c r="F139" s="71">
        <f>H137</f>
        <v>0.45069444444444445</v>
      </c>
      <c r="G139" s="72">
        <v>5</v>
      </c>
      <c r="H139" s="71">
        <f>F139+TIME(0,G139,0)</f>
        <v>0.45416666666666666</v>
      </c>
      <c r="I139" s="73"/>
    </row>
    <row r="140" spans="1:9" ht="16" x14ac:dyDescent="0.2">
      <c r="A140" s="82"/>
      <c r="B140" s="79"/>
      <c r="C140" s="79"/>
      <c r="D140" s="87"/>
      <c r="E140" s="79"/>
      <c r="F140" s="80"/>
      <c r="G140" s="81"/>
      <c r="H140" s="80"/>
      <c r="I140" s="79"/>
    </row>
    <row r="141" spans="1:9" ht="17" x14ac:dyDescent="0.2">
      <c r="A141" s="83">
        <f>A139+0.01</f>
        <v>13.02</v>
      </c>
      <c r="B141" s="70" t="s">
        <v>97</v>
      </c>
      <c r="C141" s="70" t="s">
        <v>103</v>
      </c>
      <c r="D141" s="86" t="str">
        <f>Parameters!B13</f>
        <v>11-20/1992</v>
      </c>
      <c r="E141" s="70" t="s">
        <v>5</v>
      </c>
      <c r="F141" s="71">
        <f>H139</f>
        <v>0.45416666666666666</v>
      </c>
      <c r="G141" s="72">
        <v>0</v>
      </c>
      <c r="H141" s="71">
        <f>F141+TIME(0,G141,0)</f>
        <v>0.45416666666666666</v>
      </c>
      <c r="I141" s="73"/>
    </row>
    <row r="142" spans="1:9" ht="16" x14ac:dyDescent="0.2">
      <c r="A142" s="82"/>
      <c r="B142" s="79"/>
      <c r="C142" s="79"/>
      <c r="D142" s="87"/>
      <c r="E142" s="79"/>
      <c r="F142" s="80"/>
      <c r="G142" s="81"/>
      <c r="H142" s="80"/>
      <c r="I142" s="79"/>
    </row>
    <row r="143" spans="1:9" ht="17" x14ac:dyDescent="0.2">
      <c r="A143" s="83">
        <f>A141+0.01</f>
        <v>13.03</v>
      </c>
      <c r="B143" s="70" t="s">
        <v>95</v>
      </c>
      <c r="C143" s="70" t="s">
        <v>104</v>
      </c>
      <c r="D143" s="86" t="str">
        <f>Parameters!B13</f>
        <v>11-20/1992</v>
      </c>
      <c r="E143" s="70" t="s">
        <v>5</v>
      </c>
      <c r="F143" s="71">
        <f>H141</f>
        <v>0.45416666666666666</v>
      </c>
      <c r="G143" s="72">
        <v>3</v>
      </c>
      <c r="H143" s="71">
        <f>F143+TIME(0,G143,0)</f>
        <v>0.45624999999999999</v>
      </c>
      <c r="I143" s="73"/>
    </row>
    <row r="144" spans="1:9" x14ac:dyDescent="0.15">
      <c r="D144" s="88"/>
    </row>
    <row r="145" spans="1:9" ht="17" x14ac:dyDescent="0.2">
      <c r="A145" s="83">
        <f>A143+0.01</f>
        <v>13.04</v>
      </c>
      <c r="B145" s="70" t="s">
        <v>98</v>
      </c>
      <c r="C145" s="70" t="s">
        <v>105</v>
      </c>
      <c r="D145" s="86" t="str">
        <f>Parameters!B13</f>
        <v>11-20/1992</v>
      </c>
      <c r="E145" s="70" t="s">
        <v>5</v>
      </c>
      <c r="F145" s="71">
        <f>H143</f>
        <v>0.45624999999999999</v>
      </c>
      <c r="G145" s="72">
        <v>3</v>
      </c>
      <c r="H145" s="71">
        <f>F145+TIME(0,G145,0)</f>
        <v>0.45833333333333331</v>
      </c>
      <c r="I145" s="73"/>
    </row>
    <row r="147" spans="1:9" ht="17" x14ac:dyDescent="0.2">
      <c r="A147" s="83">
        <f>A145+0.01</f>
        <v>13.049999999999999</v>
      </c>
      <c r="B147" s="70"/>
      <c r="C147" s="70"/>
      <c r="D147" s="70"/>
      <c r="E147" s="70" t="s">
        <v>5</v>
      </c>
      <c r="F147" s="71">
        <f>H145</f>
        <v>0.45833333333333331</v>
      </c>
      <c r="G147" s="72">
        <v>0</v>
      </c>
      <c r="H147" s="71">
        <f>F147+TIME(0,G147,0)</f>
        <v>0.45833333333333331</v>
      </c>
      <c r="I147" s="73"/>
    </row>
    <row r="149" spans="1:9" ht="17" x14ac:dyDescent="0.2">
      <c r="A149" s="83">
        <f>A147+0.01</f>
        <v>13.059999999999999</v>
      </c>
      <c r="B149" s="70"/>
      <c r="C149" s="70"/>
      <c r="D149" s="70"/>
      <c r="E149" s="70" t="s">
        <v>5</v>
      </c>
      <c r="F149" s="71">
        <f>H147</f>
        <v>0.45833333333333331</v>
      </c>
      <c r="G149" s="72">
        <v>0</v>
      </c>
      <c r="H149" s="71">
        <f>F149+TIME(0,G149,0)</f>
        <v>0.45833333333333331</v>
      </c>
      <c r="I149" s="73"/>
    </row>
    <row r="151" spans="1:9" ht="17" x14ac:dyDescent="0.2">
      <c r="A151" s="84">
        <f>1+A145</f>
        <v>14.04</v>
      </c>
      <c r="B151" s="66"/>
      <c r="C151" s="66" t="s">
        <v>106</v>
      </c>
      <c r="D151" s="66"/>
      <c r="E151" s="66" t="s">
        <v>4</v>
      </c>
      <c r="F151" s="67">
        <f>H149</f>
        <v>0.45833333333333331</v>
      </c>
      <c r="G151" s="68">
        <v>0</v>
      </c>
      <c r="H151" s="67">
        <f>F151+TIME(0,G151,0)</f>
        <v>0.45833333333333331</v>
      </c>
      <c r="I151" s="69"/>
    </row>
    <row r="152" spans="1:9" ht="16" x14ac:dyDescent="0.2">
      <c r="A152" s="82"/>
      <c r="B152" s="79"/>
      <c r="C152" s="79"/>
      <c r="D152" s="79"/>
      <c r="E152" s="79"/>
      <c r="F152" s="80"/>
      <c r="G152" s="81"/>
      <c r="H152" s="80"/>
      <c r="I152" s="79"/>
    </row>
    <row r="153" spans="1:9" ht="17" x14ac:dyDescent="0.2">
      <c r="A153" s="83">
        <f>A151+0.01</f>
        <v>14.049999999999999</v>
      </c>
      <c r="B153" s="70"/>
      <c r="C153" s="70"/>
      <c r="D153" s="85"/>
      <c r="E153" s="70" t="s">
        <v>5</v>
      </c>
      <c r="F153" s="71">
        <f>H151</f>
        <v>0.45833333333333331</v>
      </c>
      <c r="G153" s="72">
        <v>0</v>
      </c>
      <c r="H153" s="71">
        <f>F153+TIME(0,G153,0)</f>
        <v>0.45833333333333331</v>
      </c>
      <c r="I153" s="73"/>
    </row>
    <row r="154" spans="1:9" ht="16" x14ac:dyDescent="0.2">
      <c r="C154" s="79"/>
    </row>
    <row r="155" spans="1:9" ht="17" x14ac:dyDescent="0.2">
      <c r="A155" s="83">
        <f>A153+0.01</f>
        <v>14.059999999999999</v>
      </c>
      <c r="B155" s="70"/>
      <c r="C155" s="70"/>
      <c r="D155" s="70"/>
      <c r="E155" s="70" t="s">
        <v>5</v>
      </c>
      <c r="F155" s="71">
        <f>H153</f>
        <v>0.45833333333333331</v>
      </c>
      <c r="G155" s="72">
        <v>0</v>
      </c>
      <c r="H155" s="71">
        <f>F155+TIME(0,G155,0)</f>
        <v>0.45833333333333331</v>
      </c>
      <c r="I155" s="73"/>
    </row>
    <row r="157" spans="1:9" ht="17" x14ac:dyDescent="0.2">
      <c r="A157" s="84">
        <f>1+A151</f>
        <v>15.04</v>
      </c>
      <c r="B157" s="66"/>
      <c r="C157" s="66" t="s">
        <v>107</v>
      </c>
      <c r="D157" s="66"/>
      <c r="E157" s="66" t="s">
        <v>4</v>
      </c>
      <c r="F157" s="67">
        <f>H155</f>
        <v>0.45833333333333331</v>
      </c>
      <c r="G157" s="68">
        <v>0</v>
      </c>
      <c r="H157" s="67">
        <f>F157+TIME(0,G157,0)</f>
        <v>0.45833333333333331</v>
      </c>
      <c r="I157" s="69"/>
    </row>
    <row r="158" spans="1:9" ht="16" x14ac:dyDescent="0.2">
      <c r="A158" s="82"/>
      <c r="B158" s="79"/>
      <c r="C158" s="79"/>
      <c r="D158" s="79"/>
      <c r="E158" s="79"/>
      <c r="F158" s="80"/>
      <c r="G158" s="81"/>
      <c r="H158" s="80"/>
      <c r="I158" s="79"/>
    </row>
    <row r="159" spans="1:9" ht="17" x14ac:dyDescent="0.2">
      <c r="A159" s="83">
        <f>A157+0.01</f>
        <v>15.049999999999999</v>
      </c>
      <c r="B159" s="70"/>
      <c r="C159" s="70"/>
      <c r="D159" s="85"/>
      <c r="E159" s="70" t="s">
        <v>5</v>
      </c>
      <c r="F159" s="71">
        <f>H157</f>
        <v>0.45833333333333331</v>
      </c>
      <c r="G159" s="72">
        <v>0</v>
      </c>
      <c r="H159" s="71">
        <f>F159+TIME(0,G159,0)</f>
        <v>0.45833333333333331</v>
      </c>
      <c r="I159" s="73" t="s">
        <v>138</v>
      </c>
    </row>
    <row r="160" spans="1:9" ht="16" x14ac:dyDescent="0.2">
      <c r="C160" s="79"/>
    </row>
    <row r="161" spans="1:9" ht="17" x14ac:dyDescent="0.2">
      <c r="A161" s="83">
        <f>A159+0.01</f>
        <v>15.059999999999999</v>
      </c>
      <c r="B161" s="70"/>
      <c r="C161" s="70"/>
      <c r="D161" s="70"/>
      <c r="E161" s="70" t="s">
        <v>5</v>
      </c>
      <c r="F161" s="71">
        <f>H159</f>
        <v>0.45833333333333331</v>
      </c>
      <c r="G161" s="72">
        <v>0</v>
      </c>
      <c r="H161" s="71">
        <f>F161+TIME(0,G161,0)</f>
        <v>0.45833333333333331</v>
      </c>
      <c r="I161" s="73" t="s">
        <v>138</v>
      </c>
    </row>
    <row r="163" spans="1:9" ht="17" x14ac:dyDescent="0.2">
      <c r="A163" s="84">
        <f>1+A157</f>
        <v>16.04</v>
      </c>
      <c r="B163" s="66"/>
      <c r="C163" s="66" t="s">
        <v>108</v>
      </c>
      <c r="D163" s="66"/>
      <c r="E163" s="66" t="s">
        <v>4</v>
      </c>
      <c r="F163" s="67">
        <f>H161</f>
        <v>0.45833333333333331</v>
      </c>
      <c r="G163" s="68">
        <v>0</v>
      </c>
      <c r="H163" s="67">
        <f>F163+TIME(0,G163,0)</f>
        <v>0.45833333333333331</v>
      </c>
      <c r="I163" s="69"/>
    </row>
    <row r="165" spans="1:9" ht="17" x14ac:dyDescent="0.2">
      <c r="A165" s="83">
        <f>A163+0.01</f>
        <v>16.05</v>
      </c>
      <c r="B165" s="70"/>
      <c r="C165" s="70" t="s">
        <v>109</v>
      </c>
      <c r="D165" s="85"/>
      <c r="E165" s="70" t="s">
        <v>5</v>
      </c>
      <c r="F165" s="71">
        <f>H163</f>
        <v>0.45833333333333331</v>
      </c>
      <c r="G165" s="72">
        <v>0</v>
      </c>
      <c r="H165" s="71">
        <f>F165+TIME(0,G165,0)</f>
        <v>0.45833333333333331</v>
      </c>
      <c r="I165" s="73"/>
    </row>
    <row r="166" spans="1:9" ht="14" x14ac:dyDescent="0.15">
      <c r="A166" s="74"/>
      <c r="B166" s="74"/>
      <c r="C166" s="74" t="s">
        <v>28</v>
      </c>
      <c r="D166" s="74"/>
      <c r="E166" s="74"/>
      <c r="F166" s="75"/>
      <c r="G166" s="76">
        <f>(H166-H165) * 24 * 60</f>
        <v>0</v>
      </c>
      <c r="H166" s="75">
        <v>0.45833333333333331</v>
      </c>
      <c r="I166" s="74"/>
    </row>
  </sheetData>
  <mergeCells count="15">
    <mergeCell ref="A6:I6"/>
    <mergeCell ref="A2:I2"/>
    <mergeCell ref="A1:I1"/>
    <mergeCell ref="A3:I3"/>
    <mergeCell ref="A4:I4"/>
    <mergeCell ref="A5:I5"/>
    <mergeCell ref="A114:I114"/>
    <mergeCell ref="A17:I17"/>
    <mergeCell ref="A13:I13"/>
    <mergeCell ref="A9:I9"/>
    <mergeCell ref="A7:I7"/>
    <mergeCell ref="A8:I8"/>
    <mergeCell ref="A10:I10"/>
    <mergeCell ref="A65:I65"/>
    <mergeCell ref="A89:I89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4"/>
  <sheetViews>
    <sheetView zoomScale="150" zoomScaleNormal="150" workbookViewId="0">
      <selection activeCell="A5" sqref="A5:XFD21"/>
    </sheetView>
  </sheetViews>
  <sheetFormatPr baseColWidth="10" defaultColWidth="8.83203125" defaultRowHeight="13" x14ac:dyDescent="0.15"/>
  <cols>
    <col min="1" max="1" width="10" style="93" customWidth="1"/>
    <col min="2" max="2" width="8.83203125" style="95" customWidth="1"/>
    <col min="3" max="5" width="8.83203125" style="95"/>
    <col min="6" max="6" width="54" style="95" customWidth="1"/>
    <col min="7" max="7" width="30.33203125" style="95" customWidth="1"/>
    <col min="8" max="8" width="25.33203125" style="95" customWidth="1"/>
    <col min="9" max="9" width="49.33203125" style="95" customWidth="1"/>
    <col min="10" max="16384" width="8.83203125" style="95"/>
  </cols>
  <sheetData>
    <row r="1" spans="1:9" s="99" customFormat="1" ht="28" x14ac:dyDescent="0.15">
      <c r="A1" s="98" t="s">
        <v>111</v>
      </c>
      <c r="B1" s="99" t="s">
        <v>112</v>
      </c>
      <c r="C1" s="99" t="s">
        <v>113</v>
      </c>
      <c r="D1" s="99" t="s">
        <v>114</v>
      </c>
      <c r="E1" s="99" t="s">
        <v>115</v>
      </c>
      <c r="F1" s="99" t="s">
        <v>116</v>
      </c>
      <c r="G1" s="99" t="s">
        <v>117</v>
      </c>
      <c r="H1" s="99" t="s">
        <v>118</v>
      </c>
      <c r="I1" s="99" t="s">
        <v>119</v>
      </c>
    </row>
    <row r="3" spans="1:9" x14ac:dyDescent="0.15">
      <c r="B3" s="94" t="s">
        <v>129</v>
      </c>
    </row>
    <row r="4" spans="1:9" x14ac:dyDescent="0.15">
      <c r="A4" s="95"/>
      <c r="H4" s="96"/>
      <c r="I4" s="97"/>
    </row>
  </sheetData>
  <sortState xmlns:xlrd2="http://schemas.microsoft.com/office/spreadsheetml/2017/richdata2" ref="A4:J4">
    <sortCondition ref="A4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139</v>
      </c>
    </row>
    <row r="2" spans="1:2" x14ac:dyDescent="0.15">
      <c r="A2" s="14" t="s">
        <v>50</v>
      </c>
      <c r="B2" s="14" t="s">
        <v>130</v>
      </c>
    </row>
    <row r="3" spans="1:2" ht="14" thickBot="1" x14ac:dyDescent="0.2">
      <c r="A3" s="14" t="s">
        <v>51</v>
      </c>
      <c r="B3" s="14" t="s">
        <v>140</v>
      </c>
    </row>
    <row r="4" spans="1:2" x14ac:dyDescent="0.15">
      <c r="A4" t="s">
        <v>52</v>
      </c>
      <c r="B4" s="15">
        <v>44206</v>
      </c>
    </row>
    <row r="5" spans="1:2" x14ac:dyDescent="0.15">
      <c r="A5" s="16" t="s">
        <v>53</v>
      </c>
      <c r="B5" s="17">
        <f>B4+1</f>
        <v>44207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44211</v>
      </c>
    </row>
    <row r="8" spans="1:2" x14ac:dyDescent="0.15">
      <c r="A8" s="65" t="s">
        <v>56</v>
      </c>
      <c r="B8" s="65">
        <v>1</v>
      </c>
    </row>
    <row r="9" spans="1:2" ht="16" x14ac:dyDescent="0.2">
      <c r="A9" s="65" t="s">
        <v>91</v>
      </c>
      <c r="B9" s="7" t="s">
        <v>141</v>
      </c>
    </row>
    <row r="13" spans="1:2" x14ac:dyDescent="0.15">
      <c r="A13" t="s">
        <v>15</v>
      </c>
      <c r="B13" s="14" t="s">
        <v>142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2021-01-04T13:47:36Z</dcterms:modified>
  <cp:category/>
</cp:coreProperties>
</file>