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ywant\Desktop\D2.5 TGaz Edits\"/>
    </mc:Choice>
  </mc:AlternateContent>
  <bookViews>
    <workbookView xWindow="0" yWindow="0" windowWidth="20352" windowHeight="8148" activeTab="1"/>
  </bookViews>
  <sheets>
    <sheet name="Summary Stats" sheetId="1" r:id="rId1"/>
    <sheet name="CID Leaderboard" sheetId="2" r:id="rId2"/>
    <sheet name="Motions" sheetId="3" r:id="rId3"/>
    <sheet name="New + changed CID Requests" sheetId="4" r:id="rId4"/>
  </sheets>
  <calcPr calcId="162913"/>
</workbook>
</file>

<file path=xl/calcChain.xml><?xml version="1.0" encoding="utf-8"?>
<calcChain xmlns="http://schemas.openxmlformats.org/spreadsheetml/2006/main">
  <c r="K46" i="2" l="1"/>
  <c r="N3" i="2" l="1"/>
  <c r="L3" i="2"/>
  <c r="J8" i="2"/>
  <c r="J5" i="2"/>
  <c r="J3" i="2"/>
  <c r="J6" i="2"/>
  <c r="J9" i="2"/>
  <c r="J7" i="2"/>
  <c r="J10" i="2"/>
  <c r="J12" i="2"/>
  <c r="J13" i="2"/>
  <c r="J14" i="2"/>
  <c r="J15" i="2"/>
  <c r="J16" i="2"/>
  <c r="J17" i="2"/>
  <c r="J18" i="2"/>
  <c r="J11" i="2"/>
  <c r="J19" i="2"/>
  <c r="H22" i="2"/>
  <c r="I22" i="2"/>
  <c r="K5" i="1"/>
  <c r="K6" i="1"/>
  <c r="K17" i="2" l="1"/>
  <c r="K6" i="2"/>
  <c r="D45" i="2" l="1"/>
  <c r="D46" i="2" s="1"/>
  <c r="C45" i="2"/>
  <c r="C46" i="2" s="1"/>
  <c r="B45" i="2"/>
  <c r="B46" i="2" s="1"/>
  <c r="L20" i="2"/>
  <c r="N20" i="2" s="1"/>
  <c r="K45" i="2" l="1"/>
  <c r="K7" i="2"/>
  <c r="G7" i="2"/>
  <c r="K4" i="2"/>
  <c r="K8" i="2"/>
  <c r="M22" i="2"/>
  <c r="K5" i="2" l="1"/>
  <c r="K3" i="2" l="1"/>
  <c r="H86" i="3" l="1"/>
  <c r="I86" i="3"/>
  <c r="J86" i="3"/>
  <c r="G15" i="1" s="1"/>
  <c r="K86" i="3"/>
  <c r="G16" i="1" s="1"/>
  <c r="L86" i="3"/>
  <c r="G14" i="1" s="1"/>
  <c r="G86" i="3"/>
  <c r="L5" i="2" l="1"/>
  <c r="N5" i="2" s="1"/>
  <c r="L7" i="2"/>
  <c r="L9" i="2"/>
  <c r="L10" i="2"/>
  <c r="L17" i="2"/>
  <c r="L19" i="2"/>
  <c r="N19" i="2" s="1"/>
  <c r="L18" i="2"/>
  <c r="L11" i="2"/>
  <c r="J4" i="2"/>
  <c r="L4" i="2" s="1"/>
  <c r="L6" i="2" l="1"/>
  <c r="N6" i="2" s="1"/>
  <c r="N4" i="2"/>
  <c r="N7" i="2"/>
  <c r="D14" i="1" l="1"/>
  <c r="E14" i="1" s="1"/>
  <c r="I14" i="1" s="1"/>
  <c r="K14" i="1" s="1"/>
  <c r="C22" i="2"/>
  <c r="D22" i="2"/>
  <c r="E22" i="2"/>
  <c r="F22" i="2"/>
  <c r="G22" i="2"/>
  <c r="D16" i="1"/>
  <c r="E16" i="1" s="1"/>
  <c r="I16" i="1" s="1"/>
  <c r="K16" i="1" s="1"/>
  <c r="K22" i="2" l="1"/>
  <c r="C15" i="1"/>
  <c r="C16" i="1"/>
  <c r="C14" i="1"/>
  <c r="H4" i="1" l="1"/>
  <c r="L12" i="2"/>
  <c r="N12" i="2" s="1"/>
  <c r="L13" i="2"/>
  <c r="N13" i="2" s="1"/>
  <c r="L14" i="2"/>
  <c r="N14" i="2" s="1"/>
  <c r="L15" i="2"/>
  <c r="N15" i="2" s="1"/>
  <c r="L16" i="2"/>
  <c r="N16" i="2" s="1"/>
  <c r="N17" i="2"/>
  <c r="N18" i="2"/>
  <c r="N11" i="2"/>
  <c r="G4" i="1" l="1"/>
  <c r="F4" i="1" l="1"/>
  <c r="E4" i="1"/>
  <c r="D4" i="1"/>
  <c r="N9" i="2"/>
  <c r="N10" i="2"/>
  <c r="B3" i="2"/>
  <c r="B8" i="2"/>
  <c r="L8" i="2" s="1"/>
  <c r="K4" i="1" l="1"/>
  <c r="K7" i="1" s="1"/>
  <c r="B22" i="2"/>
  <c r="D15" i="1"/>
  <c r="E15" i="1" s="1"/>
  <c r="I15" i="1" s="1"/>
  <c r="K15" i="1" s="1"/>
  <c r="J22" i="2" l="1"/>
  <c r="N8" i="2" l="1"/>
  <c r="N22" i="2" s="1"/>
  <c r="L22" i="2"/>
</calcChain>
</file>

<file path=xl/comments1.xml><?xml version="1.0" encoding="utf-8"?>
<comments xmlns="http://schemas.openxmlformats.org/spreadsheetml/2006/main">
  <authors>
    <author>Roy Want</author>
    <author>Microsoft Office User</author>
  </authors>
  <commentList>
    <comment ref="E14" authorId="0" shapeId="0">
      <text>
        <r>
          <rPr>
            <b/>
            <sz val="9"/>
            <color indexed="81"/>
            <rFont val="Tahoma"/>
            <charset val="1"/>
          </rPr>
          <t>Roy Want:</t>
        </r>
        <r>
          <rPr>
            <sz val="9"/>
            <color indexed="81"/>
            <rFont val="Tahoma"/>
            <charset val="1"/>
          </rPr>
          <t xml:space="preserve">
Added the duplicate motions.
</t>
        </r>
      </text>
    </comment>
    <comment ref="F14" authorId="0" shapeId="0">
      <text>
        <r>
          <rPr>
            <b/>
            <sz val="9"/>
            <color indexed="81"/>
            <rFont val="Tahoma"/>
            <charset val="1"/>
          </rPr>
          <t>Roy Want:</t>
        </r>
        <r>
          <rPr>
            <sz val="9"/>
            <color indexed="81"/>
            <rFont val="Tahoma"/>
            <charset val="1"/>
          </rPr>
          <t xml:space="preserve">
 5 CIDs were remotioned:
CB(3011)
JS(3854, 3862)
GV(3440)
ELmGV(3165)
EL(3052, 3053) SP
</t>
        </r>
      </text>
    </comment>
    <comment ref="H14" authorId="0" shapeId="0">
      <text>
        <r>
          <rPr>
            <b/>
            <sz val="9"/>
            <color indexed="81"/>
            <rFont val="Tahoma"/>
            <charset val="1"/>
          </rPr>
          <t>Roy Want: 2</t>
        </r>
        <r>
          <rPr>
            <sz val="9"/>
            <color indexed="81"/>
            <rFont val="Tahoma"/>
            <charset val="1"/>
          </rPr>
          <t xml:space="preserve"> CIDs were Sped on existing motion: 
AK(3209)
</t>
        </r>
      </text>
    </comment>
    <comment ref="C15" authorId="1" shapeId="0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18 of these are really technical and have been assigned to others.
</t>
        </r>
      </text>
    </comment>
  </commentList>
</comments>
</file>

<file path=xl/sharedStrings.xml><?xml version="1.0" encoding="utf-8"?>
<sst xmlns="http://schemas.openxmlformats.org/spreadsheetml/2006/main" count="592" uniqueCount="377">
  <si>
    <t>Comment Type</t>
  </si>
  <si>
    <t>Ballot Total</t>
  </si>
  <si>
    <t>JAN</t>
  </si>
  <si>
    <t>MAY</t>
  </si>
  <si>
    <t>JUN</t>
  </si>
  <si>
    <t>JUL</t>
  </si>
  <si>
    <t>TOTAL Motioned</t>
  </si>
  <si>
    <t xml:space="preserve">Technical </t>
  </si>
  <si>
    <t>Editorial</t>
  </si>
  <si>
    <t>General</t>
  </si>
  <si>
    <t>TOTAL</t>
  </si>
  <si>
    <t>AUG</t>
  </si>
  <si>
    <t>SEP</t>
  </si>
  <si>
    <t>OCT</t>
  </si>
  <si>
    <t>NOV</t>
  </si>
  <si>
    <t>DEC</t>
  </si>
  <si>
    <t>FEB</t>
  </si>
  <si>
    <t>MAR</t>
  </si>
  <si>
    <t>NOT ASSIGNED</t>
  </si>
  <si>
    <t>TECH CID Resolver</t>
  </si>
  <si>
    <t>Christian Berger</t>
  </si>
  <si>
    <t>Ganesh Venkatesan</t>
  </si>
  <si>
    <t>Assaf Kasher</t>
  </si>
  <si>
    <t>Dibakar Das</t>
  </si>
  <si>
    <t>Niranjan Grandhe</t>
  </si>
  <si>
    <t>Nehru Bhandaru</t>
  </si>
  <si>
    <t>Jonathan Segev</t>
  </si>
  <si>
    <t>Ali Rasissini</t>
  </si>
  <si>
    <t>Feng Jiang</t>
  </si>
  <si>
    <t>Qinghua Li</t>
  </si>
  <si>
    <t>Erik Lindskog</t>
  </si>
  <si>
    <t>Qi Wang</t>
  </si>
  <si>
    <t>Yongho Seok</t>
  </si>
  <si>
    <t>Girish Madpuwar</t>
  </si>
  <si>
    <t>Jerome Henry</t>
  </si>
  <si>
    <t>ChaoChun</t>
  </si>
  <si>
    <t>Roy Want</t>
  </si>
  <si>
    <t xml:space="preserve">TOTAL TECH CIDS </t>
  </si>
  <si>
    <t>MOTION</t>
  </si>
  <si>
    <t>Ed</t>
  </si>
  <si>
    <t>DOC #</t>
  </si>
  <si>
    <t>AUTHORS</t>
  </si>
  <si>
    <t>NOTES</t>
  </si>
  <si>
    <t>#Ed CIDs</t>
  </si>
  <si>
    <t>#Tech CIDs</t>
  </si>
  <si>
    <t>CIDs</t>
  </si>
  <si>
    <t>202005-01</t>
  </si>
  <si>
    <t>140r0</t>
  </si>
  <si>
    <t>Interim Meeting MInutes 13-17th Jan (Irvine)</t>
  </si>
  <si>
    <t>N/A</t>
  </si>
  <si>
    <t>202005-02</t>
  </si>
  <si>
    <t>249r0</t>
  </si>
  <si>
    <t>Telecon MInutes 8th Jan</t>
  </si>
  <si>
    <t>202005-03</t>
  </si>
  <si>
    <t>251r0</t>
  </si>
  <si>
    <t>Telecon MInutes Jan-Feb</t>
  </si>
  <si>
    <t>202005-04</t>
  </si>
  <si>
    <t>419r1</t>
  </si>
  <si>
    <t>Ad Hoc Meeting Minutes March</t>
  </si>
  <si>
    <t>202005-05</t>
  </si>
  <si>
    <t>592r0</t>
  </si>
  <si>
    <t>Telecon MInutes April</t>
  </si>
  <si>
    <t>202005-06</t>
  </si>
  <si>
    <t>159r1</t>
  </si>
  <si>
    <t>202005-07</t>
  </si>
  <si>
    <t>256r1</t>
  </si>
  <si>
    <t>202005-08</t>
  </si>
  <si>
    <t>388r2</t>
  </si>
  <si>
    <t>3648, 3026, 3027, 3262, 3573, 3574, 3575, 3028, 3029, 3638, 3916, 3918, 4002, 3042 and 4003</t>
  </si>
  <si>
    <t>202005-09</t>
  </si>
  <si>
    <t>379r1</t>
  </si>
  <si>
    <t>3722, 3727, 3728, 3730, 3731, 3732, 3733, 3735, 3738, 3739, 3908, 3255, 3256, 3257, 3258, 3742, 3743, 3745, 3746, 3467, 3259, 3747 and 3260</t>
  </si>
  <si>
    <t>202005-10</t>
  </si>
  <si>
    <t>366r2</t>
  </si>
  <si>
    <t>202005-11</t>
  </si>
  <si>
    <t>368r2</t>
  </si>
  <si>
    <t>202006-01</t>
  </si>
  <si>
    <t>255r1</t>
  </si>
  <si>
    <t>3517, 3514, 3515, 3522, 3406, 3519, 3407, 3408, 3536, 3409, 3414, 3833, 3448 and 3521</t>
  </si>
  <si>
    <t>202006-02</t>
  </si>
  <si>
    <t>530r0</t>
  </si>
  <si>
    <t>3524, 3525 and 3526</t>
  </si>
  <si>
    <t>202006-03</t>
  </si>
  <si>
    <t>607r1</t>
  </si>
  <si>
    <t>3676, 3677, 3678, 3680, 3811 and 3126</t>
  </si>
  <si>
    <t>202006-04</t>
  </si>
  <si>
    <t>CCW</t>
  </si>
  <si>
    <t>642r0</t>
  </si>
  <si>
    <t>ChaoChun / Roy Want</t>
  </si>
  <si>
    <t>202006-05</t>
  </si>
  <si>
    <t>641r0</t>
  </si>
  <si>
    <t>202006-06</t>
  </si>
  <si>
    <t>707r3</t>
  </si>
  <si>
    <t>New Tech Contribution</t>
  </si>
  <si>
    <t>202006-07</t>
  </si>
  <si>
    <t>759r1</t>
  </si>
  <si>
    <t xml:space="preserve">Feng Jiang </t>
  </si>
  <si>
    <t>202006-08</t>
  </si>
  <si>
    <t>759r3</t>
  </si>
  <si>
    <t xml:space="preserve">Dibakar Das </t>
  </si>
  <si>
    <t>3629 and 3271</t>
  </si>
  <si>
    <t>202006-09</t>
  </si>
  <si>
    <t>788r2</t>
  </si>
  <si>
    <t>3013, 3014, 3015, 3102, 3283, 3355, 3389, 3016, 3017, 3827, 3888, 3324, 3434, 3962, 3287, 3435, 4004 and 4005</t>
  </si>
  <si>
    <t>202006-10</t>
  </si>
  <si>
    <t>806r1</t>
  </si>
  <si>
    <t>202007-01</t>
  </si>
  <si>
    <t>1043r0</t>
  </si>
  <si>
    <t>Assaf Kasher / Roy Want</t>
  </si>
  <si>
    <t>Telecon Minutes May-July</t>
  </si>
  <si>
    <t>202007-02</t>
  </si>
  <si>
    <t>800r1</t>
  </si>
  <si>
    <t>Ganesh Vankatesan</t>
  </si>
  <si>
    <t>202007-03</t>
  </si>
  <si>
    <t>889r3</t>
  </si>
  <si>
    <t>New Tech Contribution: Note r4 exists</t>
  </si>
  <si>
    <t>202007-04</t>
  </si>
  <si>
    <t>698r2</t>
  </si>
  <si>
    <r>
      <t xml:space="preserve">3829, </t>
    </r>
    <r>
      <rPr>
        <b/>
        <sz val="11"/>
        <color rgb="FF00B050"/>
        <rFont val="Arial"/>
        <family val="2"/>
      </rPr>
      <t>3511</t>
    </r>
    <r>
      <rPr>
        <sz val="11"/>
        <color rgb="FF000000"/>
        <rFont val="Arial"/>
        <family val="2"/>
      </rPr>
      <t>, 3630, 3708, 3709 and 3716</t>
    </r>
  </si>
  <si>
    <r>
      <t xml:space="preserve">Removed </t>
    </r>
    <r>
      <rPr>
        <b/>
        <sz val="10"/>
        <color rgb="FF000000"/>
        <rFont val="Arial"/>
        <family val="2"/>
      </rPr>
      <t>3242</t>
    </r>
    <r>
      <rPr>
        <sz val="10"/>
        <color rgb="FF000000"/>
        <rFont val="Arial"/>
        <family val="2"/>
      </rPr>
      <t xml:space="preserve"> as no resolution in </t>
    </r>
    <r>
      <rPr>
        <b/>
        <sz val="10"/>
        <color rgb="FF000000"/>
        <rFont val="Arial"/>
        <family val="2"/>
      </rPr>
      <t>368r2</t>
    </r>
    <r>
      <rPr>
        <sz val="10"/>
        <color rgb="FF000000"/>
        <rFont val="Arial"/>
        <family val="2"/>
      </rPr>
      <t xml:space="preserve"> </t>
    </r>
  </si>
  <si>
    <r>
      <t>3115, (</t>
    </r>
    <r>
      <rPr>
        <b/>
        <sz val="11"/>
        <color rgb="FFFF0000"/>
        <rFont val="Arial"/>
        <family val="2"/>
      </rPr>
      <t>3242</t>
    </r>
    <r>
      <rPr>
        <sz val="11"/>
        <color rgb="FF000000"/>
        <rFont val="Arial"/>
        <family val="2"/>
      </rPr>
      <t>), 3719, 3701, 3702, 3906, 3703, 3705, 3706, 3707, 3711, 3712, 3685, 3686, 3713, 3657, 3714, 3715, 3247 and 3907</t>
    </r>
  </si>
  <si>
    <r>
      <t xml:space="preserve">Use </t>
    </r>
    <r>
      <rPr>
        <b/>
        <sz val="10"/>
        <rFont val="Arial"/>
        <family val="2"/>
      </rPr>
      <t>3511</t>
    </r>
    <r>
      <rPr>
        <sz val="10"/>
        <rFont val="Arial"/>
        <family val="2"/>
      </rPr>
      <t xml:space="preserve"> (2nd occurrence), from this motion, as final.</t>
    </r>
  </si>
  <si>
    <t>TOTAL Motions</t>
  </si>
  <si>
    <t>Total Assigned</t>
  </si>
  <si>
    <t>Total Outstanding</t>
  </si>
  <si>
    <t>Editorials -&gt; Tech CIDS</t>
  </si>
  <si>
    <t>Count</t>
  </si>
  <si>
    <t>202001-01</t>
  </si>
  <si>
    <t>1898r0</t>
  </si>
  <si>
    <t>November Ad Hoc Minutes</t>
  </si>
  <si>
    <t>202001-02</t>
  </si>
  <si>
    <t>2005r0</t>
  </si>
  <si>
    <t>November Minutes</t>
  </si>
  <si>
    <t>202001-03</t>
  </si>
  <si>
    <t>202001-04</t>
  </si>
  <si>
    <t>3079, 3080, 3208, 3081, 3210, 3082, 3089, 3090, 3091, 3092 and 3093</t>
  </si>
  <si>
    <t>202001-05</t>
  </si>
  <si>
    <t>3067, 3068, 3181, 3186 and 3938</t>
  </si>
  <si>
    <t>202001-06</t>
  </si>
  <si>
    <t>202001-07</t>
  </si>
  <si>
    <t>3823, 3832, 3936</t>
  </si>
  <si>
    <t>202001-08</t>
  </si>
  <si>
    <t>3580, 3581, 3585, 3169, 3586, 3314, 3483, 3915, 3984, 3425, 3853, 3032, 3033, 3436, 3437 and 3438</t>
  </si>
  <si>
    <t>202001-09</t>
  </si>
  <si>
    <t>Ad hoc scheduling</t>
  </si>
  <si>
    <t>202001-10</t>
  </si>
  <si>
    <t>202001-11</t>
  </si>
  <si>
    <t>3664, 3985, 3669, 3672, 3675, 3688, 3689, 3692, 3693, 3695, 3697, 3698, 3699 and 3470</t>
  </si>
  <si>
    <t>Action</t>
  </si>
  <si>
    <t>DONE</t>
  </si>
  <si>
    <t>JUNE</t>
  </si>
  <si>
    <t>JULY</t>
  </si>
  <si>
    <t>NEW</t>
  </si>
  <si>
    <t>121r0</t>
  </si>
  <si>
    <t>118r1</t>
  </si>
  <si>
    <t>137r3</t>
  </si>
  <si>
    <t xml:space="preserve">126r2 </t>
  </si>
  <si>
    <t xml:space="preserve">167r1 </t>
  </si>
  <si>
    <t xml:space="preserve">183r1 </t>
  </si>
  <si>
    <t xml:space="preserve">198r2 </t>
  </si>
  <si>
    <t xml:space="preserve">154r2 </t>
  </si>
  <si>
    <t>Ali Raissinia</t>
  </si>
  <si>
    <t>CID 3357, 3523 are Editorial</t>
  </si>
  <si>
    <t>DBv7  assign 3011 to Christian Berger (motioned)</t>
  </si>
  <si>
    <t xml:space="preserve">DBv7  assign 3892 from Qinghua to Jonathan Segev ( motioned) </t>
  </si>
  <si>
    <t>CID</t>
  </si>
  <si>
    <t>FROM</t>
  </si>
  <si>
    <t>TO</t>
  </si>
  <si>
    <t>Ali Raissina</t>
  </si>
  <si>
    <t>Motioned</t>
  </si>
  <si>
    <t>Not Motioned</t>
  </si>
  <si>
    <t>n/a</t>
  </si>
  <si>
    <t>STATUS</t>
  </si>
  <si>
    <t xml:space="preserve"> CORRECT OR REASSIGN</t>
  </si>
  <si>
    <t>Motioned 202001-06</t>
  </si>
  <si>
    <t>202008-01</t>
  </si>
  <si>
    <t>202008-02</t>
  </si>
  <si>
    <t>202008-03</t>
  </si>
  <si>
    <t>202008-04</t>
  </si>
  <si>
    <t>Minutes Plenary Meetings May - July</t>
  </si>
  <si>
    <t>Minutes Telecon July 15th</t>
  </si>
  <si>
    <t>847r0</t>
  </si>
  <si>
    <t>1195r0</t>
  </si>
  <si>
    <t>963r2</t>
  </si>
  <si>
    <t>1106r0</t>
  </si>
  <si>
    <t>New Technical Contribution</t>
  </si>
  <si>
    <t>new</t>
  </si>
  <si>
    <t>&lt;CCW 434 CID Editorial Batch from January&gt;</t>
  </si>
  <si>
    <t>3094,3095, 3212, 3941, 3618, 3762, 3764, and 3825</t>
  </si>
  <si>
    <t>1143r1</t>
  </si>
  <si>
    <t>1257r1</t>
  </si>
  <si>
    <t>3281 and 3387</t>
  </si>
  <si>
    <t>1196r2</t>
  </si>
  <si>
    <t>TODO</t>
  </si>
  <si>
    <t>ASSIGNED</t>
  </si>
  <si>
    <t>PLAN for D3.0</t>
  </si>
  <si>
    <t>Technical CIDS</t>
  </si>
  <si>
    <t>Editorial CIDs</t>
  </si>
  <si>
    <t>General CIDs</t>
  </si>
  <si>
    <t>3310, 3311</t>
  </si>
  <si>
    <t>Dibajar Das</t>
  </si>
  <si>
    <t xml:space="preserve">Erik Lindskog </t>
  </si>
  <si>
    <t>TECH</t>
  </si>
  <si>
    <t>SEPT</t>
  </si>
  <si>
    <t>Editor</t>
  </si>
  <si>
    <t>202009-01</t>
  </si>
  <si>
    <t>202009-02</t>
  </si>
  <si>
    <t>202009-03</t>
  </si>
  <si>
    <t>202009-04</t>
  </si>
  <si>
    <t>202009-05</t>
  </si>
  <si>
    <t>202009-06</t>
  </si>
  <si>
    <t>202009-07</t>
  </si>
  <si>
    <t>202009-08</t>
  </si>
  <si>
    <t>202009-09</t>
  </si>
  <si>
    <t>202009-10</t>
  </si>
  <si>
    <t>202009-11</t>
  </si>
  <si>
    <t>202009-12</t>
  </si>
  <si>
    <t>202009-13</t>
  </si>
  <si>
    <t>202009-14</t>
  </si>
  <si>
    <t>202009-15</t>
  </si>
  <si>
    <t>1186r0</t>
  </si>
  <si>
    <t>1189r3</t>
  </si>
  <si>
    <t>1208r1</t>
  </si>
  <si>
    <t>1219r3</t>
  </si>
  <si>
    <t>1225r4</t>
  </si>
  <si>
    <t>Vice Chair affirmation</t>
  </si>
  <si>
    <t>1020r8</t>
  </si>
  <si>
    <t>Timeline commit</t>
  </si>
  <si>
    <t>1487r4</t>
  </si>
  <si>
    <t>1308r0</t>
  </si>
  <si>
    <t>1209r3</t>
  </si>
  <si>
    <t>1394r1</t>
  </si>
  <si>
    <t>Proposed number of Tech CIDs</t>
  </si>
  <si>
    <t>Editorials x 434</t>
  </si>
  <si>
    <t>3127, 3299, 3814, 3816, 3116, 3543, 3544, and 3537</t>
  </si>
  <si>
    <t>STRAWPOLL</t>
  </si>
  <si>
    <t>1392r2</t>
  </si>
  <si>
    <t>1393r1</t>
  </si>
  <si>
    <t>3896, and 3999</t>
  </si>
  <si>
    <t>3594, 3599, 3600, 3904, 3601, 3603, 3605, 3608, 3621, 3622, 3624, 3628, 3683, 3813, 3815, and 3861</t>
  </si>
  <si>
    <t>1410r0</t>
  </si>
  <si>
    <t>Roy  Want</t>
  </si>
  <si>
    <t>Editorial CIDs x 80</t>
  </si>
  <si>
    <t>1245r3</t>
  </si>
  <si>
    <t>&lt;80 Editorials - see doc&gt;</t>
  </si>
  <si>
    <t>1502r3</t>
  </si>
  <si>
    <t>340r8</t>
  </si>
  <si>
    <t>1553r1</t>
  </si>
  <si>
    <t>3066, 3760, 3842, 3843, 3912, 3913, 3914, 3771, 3777, 3778, 3779, 3780, 3782, 3783, 3625, and 3768</t>
  </si>
  <si>
    <t>3000, 3018, 3054, 3055, 3056, 3057, 3058, 3059, 3060, 3061, 3153, 3154, and 3175</t>
  </si>
  <si>
    <t>SUMMARY</t>
  </si>
  <si>
    <t>1437r2</t>
  </si>
  <si>
    <t>J Segev / R Want</t>
  </si>
  <si>
    <t>1590r2</t>
  </si>
  <si>
    <t>1603r2</t>
  </si>
  <si>
    <t>#Gen CIDs</t>
  </si>
  <si>
    <t>#STR Ed</t>
  </si>
  <si>
    <t>#STR Gen</t>
  </si>
  <si>
    <t>#STR Tech</t>
  </si>
  <si>
    <t>Strawpolled</t>
  </si>
  <si>
    <t>3132(G), 3304, 3319, 3388, 3399, 3404, 3453, 3460, 3461, 3520, 3650(G), 3839, 3974, 3975 and 3988</t>
  </si>
  <si>
    <t>3266(E)  and 3895</t>
  </si>
  <si>
    <t>3103(E), 3020, 3830, 3336, 3045, 3143, 3857 and 3337</t>
  </si>
  <si>
    <t>3357(E) and 3523(E)</t>
  </si>
  <si>
    <t>JS/RW</t>
  </si>
  <si>
    <t>3328(G)</t>
  </si>
  <si>
    <t>3477(G)</t>
  </si>
  <si>
    <t>3036(E)</t>
  </si>
  <si>
    <t>3529(G)</t>
  </si>
  <si>
    <t>3570(G)</t>
  </si>
  <si>
    <t>3826(G)</t>
  </si>
  <si>
    <t>3889(G)</t>
  </si>
  <si>
    <t>UNASSIGNED</t>
  </si>
  <si>
    <t>3850, 3851, 3852</t>
  </si>
  <si>
    <t>Girsh Madupar</t>
  </si>
  <si>
    <t>1654r1</t>
  </si>
  <si>
    <t>NAME</t>
  </si>
  <si>
    <t>STRAWPOLLED</t>
  </si>
  <si>
    <t xml:space="preserve">T# </t>
  </si>
  <si>
    <t>G#</t>
  </si>
  <si>
    <t>E#</t>
  </si>
  <si>
    <t>3099E</t>
  </si>
  <si>
    <t>3376E</t>
  </si>
  <si>
    <t>T-CIDs (Not SPed)</t>
  </si>
  <si>
    <t>G&amp;E List (Not SPed)</t>
  </si>
  <si>
    <t>3134, 3442, 3578, 3579, 3611, 3828</t>
  </si>
  <si>
    <t>3606, 3607, 3616, 3620, 3700</t>
  </si>
  <si>
    <t>3854 is a redo of a CID in 202005-06 and 3862 is a redo of 202005-06</t>
  </si>
  <si>
    <t>MOTIONED</t>
  </si>
  <si>
    <t>3006, 3007, 3899, 3990, 4012(G), 3264, 3265, 3317, 3320, 3321, 3322, 3455, 3456</t>
  </si>
  <si>
    <t>1683r3</t>
  </si>
  <si>
    <t>WITHDRAWN</t>
  </si>
  <si>
    <t>STRAW ONLY</t>
  </si>
  <si>
    <t>3886G</t>
  </si>
  <si>
    <t>1501r2</t>
  </si>
  <si>
    <t>1581r2</t>
  </si>
  <si>
    <t>3274, 3047, 3275, 3234</t>
  </si>
  <si>
    <t>3049E, 3069E, 3073E, 3075E, 3096E, 3205E, 3297E, 3298E, 3486E, 3487E, 3542E, 3769E, 3781E, 3953E</t>
  </si>
  <si>
    <r>
      <rPr>
        <u/>
        <sz val="11"/>
        <color theme="4"/>
        <rFont val="Arial"/>
        <family val="2"/>
      </rPr>
      <t>3052,</t>
    </r>
    <r>
      <rPr>
        <sz val="11"/>
        <color rgb="FF000000"/>
        <rFont val="Arial"/>
        <family val="2"/>
      </rPr>
      <t xml:space="preserve"> </t>
    </r>
    <r>
      <rPr>
        <u/>
        <sz val="11"/>
        <color theme="4"/>
        <rFont val="Arial"/>
        <family val="2"/>
      </rPr>
      <t>3053,</t>
    </r>
    <r>
      <rPr>
        <sz val="11"/>
        <color rgb="FF000000"/>
        <rFont val="Arial"/>
        <family val="2"/>
      </rPr>
      <t xml:space="preserve"> </t>
    </r>
    <r>
      <rPr>
        <b/>
        <sz val="11"/>
        <color theme="4"/>
        <rFont val="Arial"/>
        <family val="2"/>
      </rPr>
      <t>3874(E)</t>
    </r>
    <r>
      <rPr>
        <sz val="11"/>
        <color rgb="FF000000"/>
        <rFont val="Arial"/>
        <family val="2"/>
      </rPr>
      <t xml:space="preserve">, 3557, 3656, </t>
    </r>
    <r>
      <rPr>
        <sz val="11"/>
        <color theme="1"/>
        <rFont val="Arial"/>
        <family val="2"/>
      </rPr>
      <t>3804</t>
    </r>
    <r>
      <rPr>
        <sz val="11"/>
        <color theme="4"/>
        <rFont val="Arial"/>
        <family val="2"/>
      </rPr>
      <t>,</t>
    </r>
    <r>
      <rPr>
        <sz val="11"/>
        <color rgb="FF000000"/>
        <rFont val="Arial"/>
        <family val="2"/>
      </rPr>
      <t xml:space="preserve"> 3301(E), 3152, 3841, and 3310</t>
    </r>
  </si>
  <si>
    <t>Duplicates: 3052T, 3053T, 3874E</t>
  </si>
  <si>
    <t>Duplicate: 3510E</t>
  </si>
  <si>
    <t>Duplicates: 3854T, 3862T</t>
  </si>
  <si>
    <r>
      <rPr>
        <sz val="11"/>
        <color theme="4"/>
        <rFont val="Arial"/>
        <family val="2"/>
      </rPr>
      <t>3862,</t>
    </r>
    <r>
      <rPr>
        <sz val="11"/>
        <color rgb="FF000000"/>
        <rFont val="Arial"/>
        <family val="2"/>
      </rPr>
      <t xml:space="preserve"> 3878, </t>
    </r>
    <r>
      <rPr>
        <u/>
        <sz val="11"/>
        <rFont val="Arial"/>
        <family val="2"/>
      </rPr>
      <t>3892</t>
    </r>
    <r>
      <rPr>
        <sz val="11"/>
        <rFont val="Arial"/>
        <family val="2"/>
      </rPr>
      <t>,</t>
    </r>
    <r>
      <rPr>
        <sz val="11"/>
        <color rgb="FF000000"/>
        <rFont val="Arial"/>
        <family val="2"/>
      </rPr>
      <t xml:space="preserve"> </t>
    </r>
    <r>
      <rPr>
        <sz val="11"/>
        <color theme="4"/>
        <rFont val="Arial"/>
        <family val="2"/>
      </rPr>
      <t>3854</t>
    </r>
    <r>
      <rPr>
        <u/>
        <sz val="11"/>
        <color rgb="FF000000"/>
        <rFont val="Arial"/>
        <family val="2"/>
      </rPr>
      <t>,</t>
    </r>
    <r>
      <rPr>
        <sz val="11"/>
        <color rgb="FF000000"/>
        <rFont val="Arial"/>
        <family val="2"/>
      </rPr>
      <t xml:space="preserve"> 3489,</t>
    </r>
    <r>
      <rPr>
        <sz val="11"/>
        <color rgb="FFFF0000"/>
        <rFont val="Arial"/>
        <family val="2"/>
      </rPr>
      <t xml:space="preserve"> </t>
    </r>
    <r>
      <rPr>
        <sz val="11"/>
        <color theme="1"/>
        <rFont val="Arial"/>
        <family val="2"/>
      </rPr>
      <t>(</t>
    </r>
    <r>
      <rPr>
        <b/>
        <sz val="11"/>
        <color rgb="FFFF0000"/>
        <rFont val="Arial"/>
        <family val="2"/>
      </rPr>
      <t>3511</t>
    </r>
    <r>
      <rPr>
        <sz val="11"/>
        <color theme="1"/>
        <rFont val="Arial"/>
        <family val="2"/>
      </rPr>
      <t>)</t>
    </r>
    <r>
      <rPr>
        <sz val="11"/>
        <color rgb="FF000000"/>
        <rFont val="Arial"/>
        <family val="2"/>
      </rPr>
      <t>, 3533, 3535, 3566 and 3592</t>
    </r>
  </si>
  <si>
    <r>
      <t xml:space="preserve">3758, 3844, </t>
    </r>
    <r>
      <rPr>
        <sz val="11"/>
        <color theme="4"/>
        <rFont val="Arial"/>
        <family val="2"/>
      </rPr>
      <t>3854</t>
    </r>
    <r>
      <rPr>
        <sz val="11"/>
        <color rgb="FF000000"/>
        <rFont val="Arial"/>
        <family val="2"/>
      </rPr>
      <t xml:space="preserve">, 3855, 3860, </t>
    </r>
    <r>
      <rPr>
        <sz val="11"/>
        <color theme="4"/>
        <rFont val="Arial"/>
        <family val="2"/>
      </rPr>
      <t>3862,</t>
    </r>
    <r>
      <rPr>
        <sz val="11"/>
        <color rgb="FF000000"/>
        <rFont val="Arial"/>
        <family val="2"/>
      </rPr>
      <t xml:space="preserve"> 3863, and 3867</t>
    </r>
  </si>
  <si>
    <r>
      <rPr>
        <sz val="11"/>
        <color theme="4"/>
        <rFont val="Arial"/>
        <family val="2"/>
      </rPr>
      <t>3510(E)</t>
    </r>
    <r>
      <rPr>
        <sz val="11"/>
        <color rgb="FF000000"/>
        <rFont val="Arial"/>
        <family val="2"/>
      </rPr>
      <t xml:space="preserve"> and 3361(E)</t>
    </r>
  </si>
  <si>
    <r>
      <t xml:space="preserve">3008(E), 3884(G), </t>
    </r>
    <r>
      <rPr>
        <sz val="11"/>
        <color theme="4"/>
        <rFont val="Arial"/>
        <family val="2"/>
      </rPr>
      <t>3011,</t>
    </r>
    <r>
      <rPr>
        <sz val="11"/>
        <color rgb="FF000000"/>
        <rFont val="Arial"/>
        <family val="2"/>
      </rPr>
      <t xml:space="preserve"> 3019, 3105, 3242, 3671, 3119, 4019, 3267, 3268, 3986 and 3987</t>
    </r>
  </si>
  <si>
    <r>
      <t xml:space="preserve">3503, 3504, 3193, 3009, 3101, 3192, 3848, 3894, 3010, </t>
    </r>
    <r>
      <rPr>
        <sz val="11"/>
        <color theme="4"/>
        <rFont val="Arial"/>
        <family val="2"/>
      </rPr>
      <t>3011,</t>
    </r>
    <r>
      <rPr>
        <sz val="11"/>
        <color rgb="FF000000"/>
        <rFont val="Arial"/>
        <family val="2"/>
      </rPr>
      <t xml:space="preserve"> 3222, 3431 and 3710, </t>
    </r>
  </si>
  <si>
    <t>3106, 3276, 3282, 3411, 3412, 3424, 3921</t>
  </si>
  <si>
    <t>3108 was assigned to JS anyway, 3238 and 3239 were originally assigned to Dibakar</t>
  </si>
  <si>
    <t>3236 reassigned from Dibakar to Christian</t>
  </si>
  <si>
    <t>3457, 3458, 3507, 3614, 3615, 3627, 3761, 3847, 3868, 3869, 3901, 3902, 3910</t>
  </si>
  <si>
    <r>
      <rPr>
        <b/>
        <sz val="10"/>
        <color theme="1"/>
        <rFont val="Arial"/>
        <family val="2"/>
      </rPr>
      <t>KEY:</t>
    </r>
    <r>
      <rPr>
        <sz val="10"/>
        <color theme="1"/>
        <rFont val="Arial"/>
        <family val="2"/>
      </rPr>
      <t xml:space="preserve"> </t>
    </r>
    <r>
      <rPr>
        <sz val="10"/>
        <color theme="4"/>
        <rFont val="Arial"/>
        <family val="2"/>
      </rPr>
      <t>Blue:</t>
    </r>
    <r>
      <rPr>
        <sz val="10"/>
        <color theme="1"/>
        <rFont val="Arial"/>
        <family val="2"/>
      </rPr>
      <t xml:space="preserve"> indicates duplicates,  </t>
    </r>
    <r>
      <rPr>
        <sz val="10"/>
        <color rgb="FFFF0000"/>
        <rFont val="Arial"/>
        <family val="2"/>
      </rPr>
      <t>Red</t>
    </r>
    <r>
      <rPr>
        <sz val="10"/>
        <color theme="1"/>
        <rFont val="Arial"/>
        <family val="2"/>
      </rPr>
      <t xml:space="preserve"> Removed, </t>
    </r>
    <r>
      <rPr>
        <sz val="10"/>
        <color theme="7"/>
        <rFont val="Arial"/>
        <family val="2"/>
      </rPr>
      <t>Green:</t>
    </r>
    <r>
      <rPr>
        <sz val="10"/>
        <color theme="1"/>
        <rFont val="Arial"/>
        <family val="2"/>
      </rPr>
      <t xml:space="preserve"> Superceds corresponding red.</t>
    </r>
  </si>
  <si>
    <t>Explanation: Additions to TODO [motions + SPs]</t>
  </si>
  <si>
    <t>Add 10: SPing ten of YS's CIDs; Add 2: for SPing two (3238, 3239) of DD's CIDs</t>
  </si>
  <si>
    <t>Sub 10: because 10 CIDs motioned by JS/RW</t>
  </si>
  <si>
    <t>Add 1: 3226 is assigned to DD so does not count against CB assignment</t>
  </si>
  <si>
    <t>Sub 2: 3238 &amp;3239 assigned to DD, motioned by JS; Sub 1: 3236 assigneed to DD, motioned by CB</t>
  </si>
  <si>
    <t>Explanation: Additions to Outstanding [motions only]</t>
  </si>
  <si>
    <r>
      <rPr>
        <sz val="11"/>
        <color theme="4"/>
        <rFont val="Arial"/>
        <family val="2"/>
      </rPr>
      <t>3440</t>
    </r>
    <r>
      <rPr>
        <sz val="11"/>
        <color rgb="FF000000"/>
        <rFont val="Arial"/>
        <family val="2"/>
      </rPr>
      <t>, 3441, 3490, 3034, 3035, 3231 and 3840</t>
    </r>
  </si>
  <si>
    <r>
      <t xml:space="preserve">3232 and </t>
    </r>
    <r>
      <rPr>
        <sz val="10"/>
        <color theme="4"/>
        <rFont val="Arial"/>
        <family val="2"/>
      </rPr>
      <t>3440</t>
    </r>
  </si>
  <si>
    <t xml:space="preserve">Add 2: JS remotioned his own CIDs 3854, 3862  in 1257r1 motioned earlier in 159r1 </t>
  </si>
  <si>
    <r>
      <t xml:space="preserve">3328(G), 3036(E), 3341, 3365, 3451, 3477(G), 3482, 3529(G), 3570(G), 3643, 3826(G), 3864, 3889(G), 3898, 3108, </t>
    </r>
    <r>
      <rPr>
        <u/>
        <sz val="11"/>
        <color rgb="FF000000"/>
        <rFont val="Arial"/>
        <family val="2"/>
      </rPr>
      <t>3238</t>
    </r>
    <r>
      <rPr>
        <sz val="11"/>
        <color rgb="FF000000"/>
        <rFont val="Arial"/>
        <family val="2"/>
      </rPr>
      <t xml:space="preserve">, and </t>
    </r>
    <r>
      <rPr>
        <u/>
        <sz val="11"/>
        <color rgb="FF000000"/>
        <rFont val="Arial"/>
        <family val="2"/>
      </rPr>
      <t>3239</t>
    </r>
  </si>
  <si>
    <r>
      <t xml:space="preserve">3163, 3164, 3561, 3563, 3564, </t>
    </r>
    <r>
      <rPr>
        <sz val="11"/>
        <color theme="4"/>
        <rFont val="Arial"/>
        <family val="2"/>
      </rPr>
      <t>3165</t>
    </r>
    <r>
      <rPr>
        <sz val="11"/>
        <color rgb="FF000000"/>
        <rFont val="Arial"/>
        <family val="2"/>
      </rPr>
      <t xml:space="preserve">, 3166, 3167, </t>
    </r>
    <r>
      <rPr>
        <u/>
        <sz val="11"/>
        <color rgb="FF000000"/>
        <rFont val="Arial"/>
        <family val="2"/>
      </rPr>
      <t>3565</t>
    </r>
    <r>
      <rPr>
        <sz val="11"/>
        <color rgb="FF000000"/>
        <rFont val="Arial"/>
        <family val="2"/>
      </rPr>
      <t>, 3572, 3577, 3583 and 3439</t>
    </r>
  </si>
  <si>
    <r>
      <t>3858, 3307,</t>
    </r>
    <r>
      <rPr>
        <sz val="11"/>
        <color theme="4"/>
        <rFont val="Arial"/>
        <family val="2"/>
      </rPr>
      <t xml:space="preserve"> 3052, 3053</t>
    </r>
    <r>
      <rPr>
        <u/>
        <sz val="11"/>
        <color rgb="FF000000"/>
        <rFont val="Arial"/>
        <family val="2"/>
      </rPr>
      <t>,</t>
    </r>
    <r>
      <rPr>
        <sz val="11"/>
        <color rgb="FF000000"/>
        <rFont val="Arial"/>
        <family val="2"/>
      </rPr>
      <t xml:space="preserve"> </t>
    </r>
    <r>
      <rPr>
        <b/>
        <sz val="11"/>
        <color theme="4"/>
        <rFont val="Arial"/>
        <family val="2"/>
      </rPr>
      <t>3874(E)</t>
    </r>
    <r>
      <rPr>
        <b/>
        <sz val="11"/>
        <color rgb="FF000000"/>
        <rFont val="Arial"/>
        <family val="2"/>
      </rPr>
      <t>,</t>
    </r>
    <r>
      <rPr>
        <sz val="11"/>
        <color rgb="FF000000"/>
        <rFont val="Arial"/>
        <family val="2"/>
      </rPr>
      <t xml:space="preserve"> 3558, 3554, 3555, 3556, 3655, 3654, 3659, 3800, 3801, 3808, </t>
    </r>
    <r>
      <rPr>
        <sz val="11"/>
        <color theme="4"/>
        <rFont val="Arial"/>
        <family val="2"/>
      </rPr>
      <t>3165</t>
    </r>
    <r>
      <rPr>
        <sz val="11"/>
        <color rgb="FF000000"/>
        <rFont val="Arial"/>
        <family val="2"/>
      </rPr>
      <t>, 3166, 3890(E), 3891(E), 3308(G), 3309, 3547, 3548, 3789, 3790 and 3791</t>
    </r>
  </si>
  <si>
    <t>Add 2: CIDs (3052 &amp; 3053) that had aready been motioned by EL</t>
  </si>
  <si>
    <t>Add 2 EL: Motioned 3020(C. Berger) &amp; 3165 (G Vankatesan). But Add another 1: duplicate motion of 3165 in GV.</t>
  </si>
  <si>
    <t>3074, 3122, 3128, 3131, 3215, 3269, 3270, 3354, 3893, 3900, 3920</t>
  </si>
  <si>
    <t>TODO TOTAL</t>
  </si>
  <si>
    <t>3909(QW), 3245(CB)</t>
  </si>
  <si>
    <t>3123, 3124, 3450, 3754, 3775</t>
  </si>
  <si>
    <t xml:space="preserve">Add 1: GV remotioned CID 3440: Sub 1 O:  3165 assigned to GV, but  motioned by EL </t>
  </si>
  <si>
    <t>Add 1: CB remotioned CID 3011 from 366r2 later in 1219r3, Sub 1 O  3020 assigned GV but motion EL; #3245(W); #3772 reassigned to CB</t>
  </si>
  <si>
    <t>1 reassigned to Girish from Assaf</t>
  </si>
  <si>
    <t>1 reassigned to UNASSIGNED</t>
  </si>
  <si>
    <t>10 reassigned to UNASSIGNED; 6 reassigned to CB.</t>
  </si>
  <si>
    <t>TOTAL-WITHDRAWN</t>
  </si>
  <si>
    <t>3214(G), 3375E, 3885E, 3995E, 4008E</t>
  </si>
  <si>
    <t>NOT MOTIONED</t>
  </si>
  <si>
    <t>NOT MOTIONED - STRAW</t>
  </si>
  <si>
    <t xml:space="preserve">TODO </t>
  </si>
  <si>
    <t>MOTION DUPs</t>
  </si>
  <si>
    <t>FAILED</t>
  </si>
  <si>
    <t>1684r3</t>
  </si>
  <si>
    <t>202010-01</t>
  </si>
  <si>
    <t>202010-02</t>
  </si>
  <si>
    <t>202010-03</t>
  </si>
  <si>
    <t>202010-04</t>
  </si>
  <si>
    <t>202010-05</t>
  </si>
  <si>
    <t>202010-06</t>
  </si>
  <si>
    <t>202010-07</t>
  </si>
  <si>
    <t>202010-08</t>
  </si>
  <si>
    <t>202010-09</t>
  </si>
  <si>
    <t>202010-10</t>
  </si>
  <si>
    <t>202010-11</t>
  </si>
  <si>
    <t>202010-12</t>
  </si>
  <si>
    <t>202010-13</t>
  </si>
  <si>
    <t>1335r0</t>
  </si>
  <si>
    <t>1442r0</t>
  </si>
  <si>
    <t>Minutes July-Sept Telecons</t>
  </si>
  <si>
    <t>Minutes Aug 19th Telecos</t>
  </si>
  <si>
    <t>1687r3</t>
  </si>
  <si>
    <t>1717r1</t>
  </si>
  <si>
    <t>1718r1</t>
  </si>
  <si>
    <t>4013, 4015, 4016, 4017 (4 CIDs total)</t>
  </si>
  <si>
    <t>3289, 3272 and 3306 (3 CIDs total)</t>
  </si>
  <si>
    <t>3772 and 3882(G) (2 CIDs total)</t>
  </si>
  <si>
    <t>3273, 3277, 3278, 3279, 3280, 3311</t>
  </si>
  <si>
    <t>OCTOBER</t>
  </si>
  <si>
    <t>Add 1: SP already motioned 3209</t>
  </si>
  <si>
    <t>STRAW DUPs</t>
  </si>
  <si>
    <t>T:62 G:2 E:20</t>
  </si>
  <si>
    <t>CID RESOLUTION STATUS 2020-10-31</t>
  </si>
  <si>
    <t>D3.0 R. Ballot by 11/20</t>
  </si>
  <si>
    <r>
      <t xml:space="preserve">3204, 3639,  3937, 3534, 3170, 3634, 3773, 3368(G), 3870, 3905, </t>
    </r>
    <r>
      <rPr>
        <sz val="11"/>
        <color theme="4"/>
        <rFont val="Arial"/>
        <family val="2"/>
      </rPr>
      <t>3209</t>
    </r>
    <r>
      <rPr>
        <sz val="11"/>
        <color rgb="FF000000"/>
        <rFont val="Arial"/>
        <family val="2"/>
      </rPr>
      <t xml:space="preserve"> ( 11 CIDs total) </t>
    </r>
  </si>
  <si>
    <r>
      <t>3178, 3644, 3645, 3646, 3649, 3652, 3653, 3206, 3207,</t>
    </r>
    <r>
      <rPr>
        <sz val="11"/>
        <color theme="4"/>
        <rFont val="Arial"/>
        <family val="2"/>
      </rPr>
      <t xml:space="preserve"> 3510(E)</t>
    </r>
    <r>
      <rPr>
        <sz val="11"/>
        <color rgb="FF000000"/>
        <rFont val="Arial"/>
        <family val="2"/>
      </rPr>
      <t xml:space="preserve">, 3562(G), 3478, </t>
    </r>
    <r>
      <rPr>
        <sz val="11"/>
        <color theme="4"/>
        <rFont val="Arial"/>
        <family val="2"/>
      </rPr>
      <t>3209,</t>
    </r>
    <r>
      <rPr>
        <sz val="11"/>
        <color rgb="FF000000"/>
        <rFont val="Arial"/>
        <family val="2"/>
      </rPr>
      <t xml:space="preserve"> 3939, 4000, 4001, 3919, and 3532</t>
    </r>
  </si>
  <si>
    <t>Duplicate: 3209</t>
  </si>
  <si>
    <r>
      <t xml:space="preserve">3118, </t>
    </r>
    <r>
      <rPr>
        <sz val="10"/>
        <color theme="7"/>
        <rFont val="Arial"/>
        <family val="2"/>
      </rPr>
      <t>3717</t>
    </r>
    <r>
      <rPr>
        <sz val="10"/>
        <color rgb="FF000000"/>
        <rFont val="Arial"/>
        <family val="2"/>
      </rPr>
      <t xml:space="preserve">, 3718, </t>
    </r>
    <r>
      <rPr>
        <sz val="10"/>
        <color rgb="FFFF0000"/>
        <rFont val="Arial"/>
        <family val="2"/>
      </rPr>
      <t>3883,</t>
    </r>
    <r>
      <rPr>
        <sz val="10"/>
        <color rgb="FF000000"/>
        <rFont val="Arial"/>
        <family val="2"/>
      </rPr>
      <t xml:space="preserve"> 4014, 4018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</si>
</sst>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[$€-1];[Red]\-#,##0\ [$€-1]"/>
  </numFmts>
  <fonts count="42" x14ac:knownFonts="1">
    <font>
      <sz val="10"/>
      <color rgb="FF000000"/>
      <name val="Arial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FFFF"/>
      <name val="Arial"/>
      <family val="2"/>
    </font>
    <font>
      <sz val="10"/>
      <color rgb="FFFFFFFF"/>
      <name val="Arial"/>
      <family val="2"/>
    </font>
    <font>
      <sz val="10"/>
      <name val="Arial"/>
      <family val="2"/>
    </font>
    <font>
      <b/>
      <sz val="10"/>
      <color rgb="FFFFFFFF"/>
      <name val="Arial"/>
      <family val="2"/>
    </font>
    <font>
      <b/>
      <sz val="10"/>
      <color theme="1"/>
      <name val="Arial"/>
      <family val="2"/>
    </font>
    <font>
      <sz val="10"/>
      <color rgb="FF22222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CC0000"/>
      <name val="Arial"/>
      <family val="2"/>
    </font>
    <font>
      <b/>
      <sz val="11"/>
      <color rgb="FF00B050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0"/>
      <color theme="0"/>
      <name val="Arial"/>
      <family val="2"/>
    </font>
    <font>
      <sz val="11"/>
      <color rgb="FFFF0000"/>
      <name val="Times New Roman"/>
      <family val="1"/>
    </font>
    <font>
      <sz val="10"/>
      <color theme="1"/>
      <name val="Arial"/>
      <family val="2"/>
      <scheme val="minor"/>
    </font>
    <font>
      <sz val="10"/>
      <color theme="0"/>
      <name val="Arial"/>
      <family val="2"/>
    </font>
    <font>
      <b/>
      <sz val="10"/>
      <color theme="4" tint="-0.249977111117893"/>
      <name val="Arial"/>
      <family val="2"/>
    </font>
    <font>
      <u/>
      <sz val="11"/>
      <color rgb="FF000000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sz val="10"/>
      <color rgb="FF0070C0"/>
      <name val="Arial"/>
      <family val="2"/>
    </font>
    <font>
      <b/>
      <sz val="10"/>
      <color theme="4"/>
      <name val="Arial"/>
      <family val="2"/>
    </font>
    <font>
      <b/>
      <sz val="10"/>
      <color theme="7"/>
      <name val="Arial"/>
      <family val="2"/>
    </font>
    <font>
      <b/>
      <sz val="10"/>
      <color theme="7"/>
      <name val="Arial"/>
      <family val="2"/>
      <scheme val="minor"/>
    </font>
    <font>
      <sz val="10"/>
      <color theme="4"/>
      <name val="Arial"/>
      <family val="2"/>
    </font>
    <font>
      <sz val="10"/>
      <color rgb="FFFF0000"/>
      <name val="Arial"/>
      <family val="2"/>
    </font>
    <font>
      <sz val="10"/>
      <color theme="4" tint="0.39997558519241921"/>
      <name val="Arial"/>
      <family val="2"/>
    </font>
    <font>
      <sz val="11"/>
      <color theme="4"/>
      <name val="Arial"/>
      <family val="2"/>
    </font>
    <font>
      <u/>
      <sz val="11"/>
      <color theme="4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Arial"/>
      <family val="2"/>
    </font>
    <font>
      <b/>
      <sz val="11"/>
      <color theme="4"/>
      <name val="Arial"/>
      <family val="2"/>
    </font>
    <font>
      <b/>
      <sz val="11"/>
      <color rgb="FF000000"/>
      <name val="Arial"/>
      <family val="2"/>
    </font>
    <font>
      <sz val="10"/>
      <color theme="7"/>
      <name val="Arial"/>
      <family val="2"/>
    </font>
    <font>
      <u/>
      <sz val="11"/>
      <name val="Arial"/>
      <family val="2"/>
    </font>
    <font>
      <b/>
      <sz val="10"/>
      <color theme="2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rgb="FFFFFFFF"/>
        <bgColor rgb="FFFFFFFF"/>
      </patternFill>
    </fill>
    <fill>
      <patternFill patternType="solid">
        <fgColor rgb="FFD9D2E9"/>
        <bgColor rgb="FFD9D2E9"/>
      </patternFill>
    </fill>
    <fill>
      <patternFill patternType="solid">
        <fgColor rgb="FFD9EAD3"/>
        <bgColor rgb="FFD9EAD3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2" borderId="0" xfId="0" applyFont="1" applyFill="1" applyAlignment="1"/>
    <xf numFmtId="0" fontId="4" fillId="2" borderId="0" xfId="0" applyFont="1" applyFill="1" applyAlignment="1"/>
    <xf numFmtId="0" fontId="2" fillId="0" borderId="1" xfId="0" applyFont="1" applyBorder="1" applyAlignment="1"/>
    <xf numFmtId="0" fontId="2" fillId="4" borderId="1" xfId="0" applyFont="1" applyFill="1" applyBorder="1" applyAlignment="1"/>
    <xf numFmtId="0" fontId="5" fillId="0" borderId="1" xfId="0" applyFont="1" applyBorder="1" applyAlignment="1"/>
    <xf numFmtId="0" fontId="2" fillId="5" borderId="1" xfId="0" applyFont="1" applyFill="1" applyBorder="1" applyAlignment="1"/>
    <xf numFmtId="0" fontId="2" fillId="0" borderId="1" xfId="0" applyFont="1" applyBorder="1"/>
    <xf numFmtId="0" fontId="5" fillId="0" borderId="1" xfId="0" applyFont="1" applyBorder="1"/>
    <xf numFmtId="0" fontId="6" fillId="2" borderId="2" xfId="0" applyFont="1" applyFill="1" applyBorder="1" applyAlignment="1"/>
    <xf numFmtId="0" fontId="8" fillId="3" borderId="2" xfId="0" applyFont="1" applyFill="1" applyBorder="1" applyAlignment="1"/>
    <xf numFmtId="1" fontId="7" fillId="0" borderId="2" xfId="0" applyNumberFormat="1" applyFont="1" applyBorder="1" applyAlignment="1"/>
    <xf numFmtId="0" fontId="5" fillId="0" borderId="2" xfId="0" applyFont="1" applyBorder="1" applyAlignment="1"/>
    <xf numFmtId="0" fontId="5" fillId="0" borderId="2" xfId="0" applyFont="1" applyBorder="1"/>
    <xf numFmtId="0" fontId="2" fillId="0" borderId="2" xfId="0" applyFont="1" applyBorder="1"/>
    <xf numFmtId="0" fontId="7" fillId="0" borderId="2" xfId="0" applyFont="1" applyBorder="1" applyAlignment="1"/>
    <xf numFmtId="0" fontId="1" fillId="0" borderId="2" xfId="0" applyFont="1" applyBorder="1" applyAlignment="1"/>
    <xf numFmtId="0" fontId="7" fillId="0" borderId="2" xfId="0" applyFont="1" applyBorder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1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Font="1" applyFill="1" applyAlignment="1"/>
    <xf numFmtId="0" fontId="4" fillId="0" borderId="0" xfId="0" applyFont="1" applyFill="1"/>
    <xf numFmtId="0" fontId="0" fillId="0" borderId="3" xfId="0" applyFont="1" applyBorder="1" applyAlignment="1"/>
    <xf numFmtId="0" fontId="0" fillId="0" borderId="3" xfId="0" applyFont="1" applyFill="1" applyBorder="1" applyAlignment="1"/>
    <xf numFmtId="0" fontId="4" fillId="3" borderId="3" xfId="0" applyFont="1" applyFill="1" applyBorder="1"/>
    <xf numFmtId="0" fontId="4" fillId="0" borderId="3" xfId="0" applyFont="1" applyFill="1" applyBorder="1"/>
    <xf numFmtId="0" fontId="0" fillId="0" borderId="0" xfId="0" applyFont="1" applyBorder="1" applyAlignment="1"/>
    <xf numFmtId="0" fontId="0" fillId="0" borderId="4" xfId="0" applyFont="1" applyBorder="1" applyAlignment="1"/>
    <xf numFmtId="0" fontId="5" fillId="0" borderId="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0" borderId="0" xfId="0" applyFont="1" applyAlignment="1"/>
    <xf numFmtId="0" fontId="1" fillId="0" borderId="5" xfId="0" applyFont="1" applyFill="1" applyBorder="1" applyAlignment="1"/>
    <xf numFmtId="0" fontId="0" fillId="6" borderId="0" xfId="0" applyFont="1" applyFill="1" applyAlignment="1"/>
    <xf numFmtId="0" fontId="17" fillId="7" borderId="6" xfId="0" applyFont="1" applyFill="1" applyBorder="1" applyAlignment="1"/>
    <xf numFmtId="0" fontId="17" fillId="7" borderId="7" xfId="0" applyFont="1" applyFill="1" applyBorder="1" applyAlignment="1"/>
    <xf numFmtId="0" fontId="17" fillId="7" borderId="8" xfId="0" applyFont="1" applyFill="1" applyBorder="1" applyAlignment="1"/>
    <xf numFmtId="0" fontId="0" fillId="8" borderId="9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8" borderId="10" xfId="0" applyFont="1" applyFill="1" applyBorder="1" applyAlignment="1">
      <alignment horizontal="center"/>
    </xf>
    <xf numFmtId="0" fontId="0" fillId="0" borderId="11" xfId="0" applyFont="1" applyBorder="1" applyAlignment="1">
      <alignment horizontal="center"/>
    </xf>
    <xf numFmtId="16" fontId="0" fillId="0" borderId="0" xfId="0" applyNumberFormat="1" applyFont="1" applyAlignment="1"/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18" fillId="0" borderId="0" xfId="0" applyFont="1" applyFill="1" applyBorder="1"/>
    <xf numFmtId="0" fontId="0" fillId="0" borderId="0" xfId="0" applyFill="1" applyBorder="1"/>
    <xf numFmtId="0" fontId="11" fillId="0" borderId="0" xfId="0" applyFont="1" applyFill="1" applyBorder="1"/>
    <xf numFmtId="0" fontId="10" fillId="0" borderId="0" xfId="0" applyFont="1" applyFill="1" applyAlignment="1"/>
    <xf numFmtId="0" fontId="3" fillId="0" borderId="0" xfId="0" applyFont="1" applyFill="1" applyBorder="1" applyAlignment="1">
      <alignment horizontal="left"/>
    </xf>
    <xf numFmtId="0" fontId="0" fillId="0" borderId="0" xfId="0" applyFont="1" applyFill="1" applyBorder="1" applyAlignment="1"/>
    <xf numFmtId="0" fontId="19" fillId="0" borderId="0" xfId="0" applyFont="1" applyFill="1" applyBorder="1"/>
    <xf numFmtId="0" fontId="20" fillId="9" borderId="0" xfId="0" applyFont="1" applyFill="1" applyAlignment="1"/>
    <xf numFmtId="0" fontId="9" fillId="0" borderId="0" xfId="0" applyFont="1" applyBorder="1" applyAlignment="1"/>
    <xf numFmtId="0" fontId="9" fillId="0" borderId="0" xfId="0" applyFont="1" applyFill="1" applyBorder="1" applyAlignment="1"/>
    <xf numFmtId="0" fontId="21" fillId="0" borderId="0" xfId="0" applyFont="1" applyFill="1" applyBorder="1" applyAlignment="1"/>
    <xf numFmtId="0" fontId="21" fillId="0" borderId="0" xfId="0" applyFont="1" applyBorder="1" applyAlignment="1"/>
    <xf numFmtId="0" fontId="3" fillId="0" borderId="0" xfId="0" applyFont="1" applyFill="1" applyBorder="1" applyAlignment="1"/>
    <xf numFmtId="0" fontId="5" fillId="0" borderId="0" xfId="0" applyFont="1" applyBorder="1" applyAlignment="1"/>
    <xf numFmtId="0" fontId="5" fillId="0" borderId="0" xfId="0" applyFont="1" applyBorder="1" applyAlignment="1">
      <alignment horizontal="left"/>
    </xf>
    <xf numFmtId="0" fontId="12" fillId="0" borderId="0" xfId="0" applyFont="1" applyBorder="1" applyAlignment="1"/>
    <xf numFmtId="0" fontId="2" fillId="0" borderId="0" xfId="0" applyFont="1" applyBorder="1" applyAlignment="1"/>
    <xf numFmtId="0" fontId="0" fillId="0" borderId="0" xfId="0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center"/>
    </xf>
    <xf numFmtId="0" fontId="0" fillId="0" borderId="0" xfId="0" applyNumberFormat="1" applyFill="1" applyBorder="1"/>
    <xf numFmtId="0" fontId="11" fillId="0" borderId="0" xfId="0" applyNumberFormat="1" applyFont="1" applyFill="1" applyBorder="1"/>
    <xf numFmtId="0" fontId="0" fillId="0" borderId="0" xfId="0" applyNumberFormat="1" applyFill="1" applyBorder="1" applyAlignment="1">
      <alignment horizontal="center"/>
    </xf>
    <xf numFmtId="0" fontId="15" fillId="0" borderId="0" xfId="0" applyNumberFormat="1" applyFont="1" applyFill="1" applyBorder="1"/>
    <xf numFmtId="0" fontId="0" fillId="0" borderId="0" xfId="0" applyFill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Alignment="1"/>
    <xf numFmtId="0" fontId="1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NumberFormat="1" applyFont="1" applyFill="1" applyBorder="1"/>
    <xf numFmtId="0" fontId="10" fillId="0" borderId="0" xfId="0" applyFont="1" applyFill="1" applyBorder="1"/>
    <xf numFmtId="0" fontId="17" fillId="9" borderId="0" xfId="0" applyFont="1" applyFill="1" applyAlignment="1"/>
    <xf numFmtId="0" fontId="17" fillId="9" borderId="0" xfId="0" applyFont="1" applyFill="1" applyBorder="1" applyAlignment="1"/>
    <xf numFmtId="0" fontId="0" fillId="9" borderId="0" xfId="0" applyFont="1" applyFill="1" applyAlignment="1"/>
    <xf numFmtId="0" fontId="0" fillId="0" borderId="0" xfId="0" applyFont="1" applyAlignment="1">
      <alignment horizontal="left"/>
    </xf>
    <xf numFmtId="0" fontId="17" fillId="9" borderId="3" xfId="0" applyFont="1" applyFill="1" applyBorder="1" applyAlignment="1"/>
    <xf numFmtId="0" fontId="10" fillId="0" borderId="3" xfId="0" applyFont="1" applyBorder="1" applyAlignment="1"/>
    <xf numFmtId="0" fontId="9" fillId="0" borderId="3" xfId="0" applyFont="1" applyBorder="1" applyAlignment="1"/>
    <xf numFmtId="0" fontId="20" fillId="9" borderId="12" xfId="0" applyFont="1" applyFill="1" applyBorder="1" applyAlignment="1"/>
    <xf numFmtId="0" fontId="0" fillId="0" borderId="11" xfId="0" applyFont="1" applyBorder="1" applyAlignment="1"/>
    <xf numFmtId="0" fontId="20" fillId="9" borderId="11" xfId="0" applyFont="1" applyFill="1" applyBorder="1" applyAlignment="1"/>
    <xf numFmtId="0" fontId="6" fillId="2" borderId="0" xfId="0" applyFont="1" applyFill="1" applyBorder="1" applyAlignment="1"/>
    <xf numFmtId="0" fontId="2" fillId="0" borderId="0" xfId="0" applyFont="1" applyBorder="1"/>
    <xf numFmtId="0" fontId="17" fillId="7" borderId="0" xfId="0" applyFont="1" applyFill="1" applyBorder="1" applyAlignment="1"/>
    <xf numFmtId="0" fontId="0" fillId="0" borderId="0" xfId="0" applyFont="1" applyFill="1" applyBorder="1" applyAlignment="1">
      <alignment horizontal="center"/>
    </xf>
    <xf numFmtId="0" fontId="25" fillId="0" borderId="0" xfId="0" applyFont="1" applyBorder="1" applyAlignment="1"/>
    <xf numFmtId="0" fontId="15" fillId="6" borderId="0" xfId="0" applyFont="1" applyFill="1" applyBorder="1" applyAlignment="1">
      <alignment horizontal="left"/>
    </xf>
    <xf numFmtId="0" fontId="11" fillId="6" borderId="0" xfId="0" applyFont="1" applyFill="1" applyBorder="1"/>
    <xf numFmtId="0" fontId="11" fillId="6" borderId="0" xfId="0" applyFont="1" applyFill="1" applyBorder="1" applyAlignment="1">
      <alignment vertical="center"/>
    </xf>
    <xf numFmtId="0" fontId="0" fillId="6" borderId="0" xfId="0" applyFill="1" applyBorder="1"/>
    <xf numFmtId="0" fontId="26" fillId="0" borderId="0" xfId="0" applyFont="1" applyBorder="1" applyAlignment="1"/>
    <xf numFmtId="0" fontId="27" fillId="0" borderId="0" xfId="0" applyFont="1" applyBorder="1" applyAlignment="1"/>
    <xf numFmtId="0" fontId="28" fillId="0" borderId="0" xfId="0" applyFont="1" applyFill="1" applyBorder="1"/>
    <xf numFmtId="0" fontId="11" fillId="6" borderId="0" xfId="0" applyFont="1" applyFill="1" applyAlignment="1">
      <alignment horizontal="left"/>
    </xf>
    <xf numFmtId="0" fontId="2" fillId="6" borderId="0" xfId="0" applyFont="1" applyFill="1" applyAlignment="1">
      <alignment horizontal="left"/>
    </xf>
    <xf numFmtId="0" fontId="11" fillId="6" borderId="0" xfId="0" applyFont="1" applyFill="1" applyAlignment="1"/>
    <xf numFmtId="0" fontId="27" fillId="0" borderId="0" xfId="0" applyFont="1" applyFill="1" applyBorder="1" applyAlignment="1"/>
    <xf numFmtId="0" fontId="27" fillId="0" borderId="0" xfId="0" applyFont="1" applyFill="1" applyBorder="1" applyAlignment="1">
      <alignment horizontal="left"/>
    </xf>
    <xf numFmtId="0" fontId="29" fillId="0" borderId="0" xfId="0" applyFont="1" applyAlignment="1"/>
    <xf numFmtId="0" fontId="7" fillId="0" borderId="0" xfId="0" applyFont="1" applyBorder="1" applyAlignment="1"/>
    <xf numFmtId="0" fontId="9" fillId="0" borderId="0" xfId="0" applyFont="1" applyAlignment="1"/>
    <xf numFmtId="0" fontId="1" fillId="0" borderId="13" xfId="0" applyFont="1" applyBorder="1" applyAlignment="1"/>
    <xf numFmtId="0" fontId="9" fillId="0" borderId="13" xfId="0" applyFont="1" applyBorder="1" applyAlignment="1"/>
    <xf numFmtId="0" fontId="20" fillId="9" borderId="0" xfId="0" applyFont="1" applyFill="1" applyBorder="1" applyAlignment="1">
      <alignment horizontal="center"/>
    </xf>
    <xf numFmtId="0" fontId="0" fillId="10" borderId="0" xfId="0" applyFont="1" applyFill="1" applyAlignment="1"/>
    <xf numFmtId="0" fontId="0" fillId="11" borderId="3" xfId="0" applyFont="1" applyFill="1" applyBorder="1" applyAlignment="1"/>
    <xf numFmtId="0" fontId="11" fillId="11" borderId="0" xfId="0" applyFont="1" applyFill="1" applyAlignment="1"/>
    <xf numFmtId="164" fontId="0" fillId="0" borderId="0" xfId="0" applyNumberFormat="1" applyFont="1" applyFill="1" applyBorder="1" applyAlignment="1">
      <alignment horizontal="center"/>
    </xf>
    <xf numFmtId="0" fontId="10" fillId="10" borderId="0" xfId="0" applyFont="1" applyFill="1" applyAlignment="1"/>
    <xf numFmtId="3" fontId="11" fillId="11" borderId="0" xfId="0" applyNumberFormat="1" applyFont="1" applyFill="1" applyAlignment="1">
      <alignment horizontal="left"/>
    </xf>
    <xf numFmtId="0" fontId="31" fillId="0" borderId="0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7" fillId="7" borderId="0" xfId="0" applyFont="1" applyFill="1" applyAlignment="1"/>
    <xf numFmtId="0" fontId="20" fillId="7" borderId="0" xfId="0" applyFont="1" applyFill="1" applyAlignment="1"/>
    <xf numFmtId="0" fontId="17" fillId="7" borderId="0" xfId="0" applyFont="1" applyFill="1" applyAlignment="1">
      <alignment horizontal="left"/>
    </xf>
    <xf numFmtId="0" fontId="1" fillId="0" borderId="14" xfId="0" applyFont="1" applyBorder="1" applyAlignment="1"/>
    <xf numFmtId="0" fontId="1" fillId="0" borderId="15" xfId="0" applyFont="1" applyFill="1" applyBorder="1" applyAlignment="1"/>
    <xf numFmtId="0" fontId="9" fillId="0" borderId="16" xfId="0" applyFont="1" applyBorder="1" applyAlignment="1">
      <alignment horizontal="left"/>
    </xf>
    <xf numFmtId="0" fontId="0" fillId="0" borderId="16" xfId="0" applyFont="1" applyBorder="1" applyAlignment="1"/>
    <xf numFmtId="0" fontId="0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10" fillId="12" borderId="0" xfId="0" applyFont="1" applyFill="1" applyAlignment="1"/>
    <xf numFmtId="0" fontId="10" fillId="0" borderId="0" xfId="0" applyFont="1" applyFill="1" applyBorder="1" applyAlignment="1"/>
    <xf numFmtId="0" fontId="0" fillId="13" borderId="0" xfId="0" applyFont="1" applyFill="1" applyBorder="1" applyAlignment="1"/>
    <xf numFmtId="0" fontId="10" fillId="13" borderId="0" xfId="0" applyFont="1" applyFill="1" applyAlignment="1">
      <alignment horizontal="left"/>
    </xf>
    <xf numFmtId="0" fontId="10" fillId="0" borderId="0" xfId="0" applyNumberFormat="1" applyFont="1" applyAlignment="1">
      <alignment horizontal="left"/>
    </xf>
    <xf numFmtId="0" fontId="0" fillId="14" borderId="0" xfId="0" applyFont="1" applyFill="1" applyAlignment="1"/>
    <xf numFmtId="0" fontId="0" fillId="13" borderId="0" xfId="0" applyFont="1" applyFill="1" applyAlignment="1"/>
    <xf numFmtId="0" fontId="1" fillId="0" borderId="5" xfId="0" applyFont="1" applyBorder="1" applyAlignment="1"/>
    <xf numFmtId="0" fontId="9" fillId="0" borderId="16" xfId="0" applyFont="1" applyBorder="1" applyAlignment="1"/>
    <xf numFmtId="0" fontId="41" fillId="7" borderId="16" xfId="0" applyFont="1" applyFill="1" applyBorder="1" applyAlignment="1"/>
    <xf numFmtId="0" fontId="1" fillId="0" borderId="0" xfId="0" applyFont="1" applyBorder="1" applyAlignment="1"/>
    <xf numFmtId="0" fontId="0" fillId="0" borderId="0" xfId="0" applyNumberFormat="1" applyFont="1" applyAlignment="1">
      <alignment horizontal="left"/>
    </xf>
    <xf numFmtId="0" fontId="1" fillId="0" borderId="0" xfId="0" applyFont="1" applyFill="1" applyBorder="1" applyAlignment="1"/>
    <xf numFmtId="0" fontId="9" fillId="0" borderId="0" xfId="0" applyFont="1" applyAlignment="1">
      <alignment horizontal="left"/>
    </xf>
    <xf numFmtId="0" fontId="0" fillId="15" borderId="3" xfId="0" applyFont="1" applyFill="1" applyBorder="1" applyAlignment="1"/>
    <xf numFmtId="0" fontId="11" fillId="13" borderId="0" xfId="0" applyFont="1" applyFill="1" applyAlignment="1"/>
    <xf numFmtId="0" fontId="11" fillId="16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US" b="0">
                <a:solidFill>
                  <a:srgbClr val="757575"/>
                </a:solidFill>
                <a:latin typeface="+mn-lt"/>
              </a:rPr>
              <a:t>Technical CIDs Completed and Motioned (120)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Motioned</c:v>
          </c:tx>
          <c:spPr>
            <a:solidFill>
              <a:srgbClr val="4285F4"/>
            </a:solidFill>
          </c:spPr>
          <c:invertIfNegative val="1"/>
          <c:cat>
            <c:strRef>
              <c:f>'CID Leaderboard'!$A$3:$A$19</c:f>
              <c:strCache>
                <c:ptCount val="17"/>
                <c:pt idx="0">
                  <c:v>Assaf Kasher</c:v>
                </c:pt>
                <c:pt idx="1">
                  <c:v>Christian Berger</c:v>
                </c:pt>
                <c:pt idx="2">
                  <c:v>Dibakar Das</c:v>
                </c:pt>
                <c:pt idx="3">
                  <c:v>Jonathan Segev</c:v>
                </c:pt>
                <c:pt idx="4">
                  <c:v>Erik Lindskog</c:v>
                </c:pt>
                <c:pt idx="5">
                  <c:v>Ganesh Venkatesan</c:v>
                </c:pt>
                <c:pt idx="6">
                  <c:v>Nehru Bhandaru</c:v>
                </c:pt>
                <c:pt idx="7">
                  <c:v>Niranjan Grandhe</c:v>
                </c:pt>
                <c:pt idx="8">
                  <c:v>Girish Madpuwar</c:v>
                </c:pt>
                <c:pt idx="9">
                  <c:v>Feng Jiang</c:v>
                </c:pt>
                <c:pt idx="10">
                  <c:v>Ali Rasissini</c:v>
                </c:pt>
                <c:pt idx="11">
                  <c:v>ChaoChun</c:v>
                </c:pt>
                <c:pt idx="12">
                  <c:v>Roy Want</c:v>
                </c:pt>
                <c:pt idx="13">
                  <c:v>Jerome Henry</c:v>
                </c:pt>
                <c:pt idx="14">
                  <c:v>Qi Wang</c:v>
                </c:pt>
                <c:pt idx="15">
                  <c:v>Qinghua Li</c:v>
                </c:pt>
                <c:pt idx="16">
                  <c:v>Yongho Seok</c:v>
                </c:pt>
              </c:strCache>
            </c:strRef>
          </c:cat>
          <c:val>
            <c:numRef>
              <c:f>'CID Leaderboard'!$J$3:$J$19</c:f>
              <c:numCache>
                <c:formatCode>General</c:formatCode>
                <c:ptCount val="17"/>
                <c:pt idx="0">
                  <c:v>64</c:v>
                </c:pt>
                <c:pt idx="1">
                  <c:v>59</c:v>
                </c:pt>
                <c:pt idx="2">
                  <c:v>53</c:v>
                </c:pt>
                <c:pt idx="3">
                  <c:v>43</c:v>
                </c:pt>
                <c:pt idx="4">
                  <c:v>42</c:v>
                </c:pt>
                <c:pt idx="5">
                  <c:v>38</c:v>
                </c:pt>
                <c:pt idx="6">
                  <c:v>31</c:v>
                </c:pt>
                <c:pt idx="7">
                  <c:v>23</c:v>
                </c:pt>
                <c:pt idx="8">
                  <c:v>16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4A2-2046-BB41-004E276B078E}"/>
            </c:ext>
          </c:extLst>
        </c:ser>
        <c:ser>
          <c:idx val="1"/>
          <c:order val="1"/>
          <c:tx>
            <c:v>Assigned</c:v>
          </c:tx>
          <c:invertIfNegative val="0"/>
          <c:cat>
            <c:strRef>
              <c:f>'CID Leaderboard'!$A$3:$A$19</c:f>
              <c:strCache>
                <c:ptCount val="17"/>
                <c:pt idx="0">
                  <c:v>Assaf Kasher</c:v>
                </c:pt>
                <c:pt idx="1">
                  <c:v>Christian Berger</c:v>
                </c:pt>
                <c:pt idx="2">
                  <c:v>Dibakar Das</c:v>
                </c:pt>
                <c:pt idx="3">
                  <c:v>Jonathan Segev</c:v>
                </c:pt>
                <c:pt idx="4">
                  <c:v>Erik Lindskog</c:v>
                </c:pt>
                <c:pt idx="5">
                  <c:v>Ganesh Venkatesan</c:v>
                </c:pt>
                <c:pt idx="6">
                  <c:v>Nehru Bhandaru</c:v>
                </c:pt>
                <c:pt idx="7">
                  <c:v>Niranjan Grandhe</c:v>
                </c:pt>
                <c:pt idx="8">
                  <c:v>Girish Madpuwar</c:v>
                </c:pt>
                <c:pt idx="9">
                  <c:v>Feng Jiang</c:v>
                </c:pt>
                <c:pt idx="10">
                  <c:v>Ali Rasissini</c:v>
                </c:pt>
                <c:pt idx="11">
                  <c:v>ChaoChun</c:v>
                </c:pt>
                <c:pt idx="12">
                  <c:v>Roy Want</c:v>
                </c:pt>
                <c:pt idx="13">
                  <c:v>Jerome Henry</c:v>
                </c:pt>
                <c:pt idx="14">
                  <c:v>Qi Wang</c:v>
                </c:pt>
                <c:pt idx="15">
                  <c:v>Qinghua Li</c:v>
                </c:pt>
                <c:pt idx="16">
                  <c:v>Yongho Seok</c:v>
                </c:pt>
              </c:strCache>
            </c:strRef>
          </c:cat>
          <c:val>
            <c:numRef>
              <c:f>'CID Leaderboard'!$K$3:$K$19</c:f>
              <c:numCache>
                <c:formatCode>General</c:formatCode>
                <c:ptCount val="17"/>
                <c:pt idx="0">
                  <c:v>76</c:v>
                </c:pt>
                <c:pt idx="1">
                  <c:v>63</c:v>
                </c:pt>
                <c:pt idx="2">
                  <c:v>61</c:v>
                </c:pt>
                <c:pt idx="3">
                  <c:v>39</c:v>
                </c:pt>
                <c:pt idx="4">
                  <c:v>46</c:v>
                </c:pt>
                <c:pt idx="5">
                  <c:v>44</c:v>
                </c:pt>
                <c:pt idx="6">
                  <c:v>31</c:v>
                </c:pt>
                <c:pt idx="7">
                  <c:v>24</c:v>
                </c:pt>
                <c:pt idx="8">
                  <c:v>20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16</c:v>
                </c:pt>
                <c:pt idx="16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1-EB46-AD0F-29ED10F7D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7904702"/>
        <c:axId val="1675526647"/>
      </c:barChart>
      <c:catAx>
        <c:axId val="199790470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75526647"/>
        <c:crosses val="autoZero"/>
        <c:auto val="1"/>
        <c:lblAlgn val="ctr"/>
        <c:lblOffset val="100"/>
        <c:noMultiLvlLbl val="1"/>
      </c:catAx>
      <c:valAx>
        <c:axId val="167552664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9790470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Tech</a:t>
            </a:r>
            <a:r>
              <a:rPr lang="en-US" baseline="0"/>
              <a:t> CIDs Todo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'CID Leaderboard'!$A$25:$A$43</c:f>
              <c:strCache>
                <c:ptCount val="19"/>
                <c:pt idx="0">
                  <c:v>Nehru Bhandaru</c:v>
                </c:pt>
                <c:pt idx="1">
                  <c:v>Feng Jiang</c:v>
                </c:pt>
                <c:pt idx="2">
                  <c:v>Ali Raissinia</c:v>
                </c:pt>
                <c:pt idx="3">
                  <c:v>ChaoChun</c:v>
                </c:pt>
                <c:pt idx="4">
                  <c:v>Roy Want</c:v>
                </c:pt>
                <c:pt idx="5">
                  <c:v>Niranjan Grandhe</c:v>
                </c:pt>
                <c:pt idx="6">
                  <c:v>Qinghua Li</c:v>
                </c:pt>
                <c:pt idx="7">
                  <c:v>Assaf Kasher</c:v>
                </c:pt>
                <c:pt idx="8">
                  <c:v>Jerome Henry</c:v>
                </c:pt>
                <c:pt idx="9">
                  <c:v>Qi Wang</c:v>
                </c:pt>
                <c:pt idx="10">
                  <c:v>WITHDRAWN</c:v>
                </c:pt>
                <c:pt idx="11">
                  <c:v>Girish Madpuwar</c:v>
                </c:pt>
                <c:pt idx="12">
                  <c:v>Dibakar Das</c:v>
                </c:pt>
                <c:pt idx="13">
                  <c:v>Ganesh Venkatesan</c:v>
                </c:pt>
                <c:pt idx="14">
                  <c:v>Erik Lindskog</c:v>
                </c:pt>
                <c:pt idx="15">
                  <c:v>Christian Berger</c:v>
                </c:pt>
                <c:pt idx="16">
                  <c:v>Jonathan Segev</c:v>
                </c:pt>
                <c:pt idx="17">
                  <c:v>UNASSIGNED</c:v>
                </c:pt>
                <c:pt idx="18">
                  <c:v>Yongho Seok</c:v>
                </c:pt>
              </c:strCache>
            </c:strRef>
          </c:cat>
          <c:val>
            <c:numRef>
              <c:f>'CID Leaderboard'!$B$25:$B$43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5</c:v>
                </c:pt>
                <c:pt idx="12">
                  <c:v>5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7</c:v>
                </c:pt>
                <c:pt idx="17">
                  <c:v>11</c:v>
                </c:pt>
                <c:pt idx="18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E7-43E8-AF48-4E92226DD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5659279"/>
        <c:axId val="415663023"/>
      </c:barChart>
      <c:catAx>
        <c:axId val="4156592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663023"/>
        <c:crosses val="autoZero"/>
        <c:auto val="1"/>
        <c:lblAlgn val="ctr"/>
        <c:lblOffset val="100"/>
        <c:noMultiLvlLbl val="0"/>
      </c:catAx>
      <c:valAx>
        <c:axId val="415663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659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141576</xdr:colOff>
      <xdr:row>47</xdr:row>
      <xdr:rowOff>1876</xdr:rowOff>
    </xdr:from>
    <xdr:ext cx="5324475" cy="506730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10</xdr:col>
      <xdr:colOff>1384</xdr:colOff>
      <xdr:row>47</xdr:row>
      <xdr:rowOff>19050</xdr:rowOff>
    </xdr:from>
    <xdr:to>
      <xdr:col>13</xdr:col>
      <xdr:colOff>341168</xdr:colOff>
      <xdr:row>60</xdr:row>
      <xdr:rowOff>195695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outlinePr summaryBelow="0" summaryRight="0"/>
  </sheetPr>
  <dimension ref="A1:AC32"/>
  <sheetViews>
    <sheetView zoomScale="96" zoomScaleNormal="96" workbookViewId="0">
      <selection activeCell="B18" sqref="B18"/>
    </sheetView>
  </sheetViews>
  <sheetFormatPr defaultColWidth="14.5" defaultRowHeight="15.75" customHeight="1" x14ac:dyDescent="0.4"/>
  <cols>
    <col min="1" max="1" width="32.5" customWidth="1"/>
    <col min="2" max="2" width="25.1640625" customWidth="1"/>
    <col min="3" max="3" width="20.33203125" customWidth="1"/>
    <col min="4" max="4" width="18.5" customWidth="1"/>
    <col min="5" max="5" width="20.109375" customWidth="1"/>
    <col min="6" max="6" width="20.33203125" customWidth="1"/>
    <col min="7" max="7" width="17.1640625" customWidth="1"/>
    <col min="8" max="8" width="17.6640625" customWidth="1"/>
    <col min="9" max="9" width="24.33203125" customWidth="1"/>
    <col min="10" max="10" width="13.88671875" customWidth="1"/>
    <col min="11" max="11" width="31.6640625" customWidth="1"/>
    <col min="12" max="12" width="46.33203125" customWidth="1"/>
  </cols>
  <sheetData>
    <row r="1" spans="1:29" ht="15.75" customHeight="1" x14ac:dyDescent="0.4">
      <c r="A1" s="1" t="s">
        <v>371</v>
      </c>
    </row>
    <row r="2" spans="1:29" ht="15.75" customHeight="1" x14ac:dyDescent="0.4">
      <c r="A2" s="2"/>
      <c r="K2" s="33"/>
      <c r="L2" s="33"/>
      <c r="M2" s="33"/>
      <c r="N2" s="33"/>
      <c r="O2" s="33"/>
      <c r="P2" s="33"/>
      <c r="Q2" s="33"/>
      <c r="R2" s="34"/>
      <c r="S2" s="31"/>
      <c r="T2" s="31"/>
      <c r="U2" s="31"/>
      <c r="V2" s="31"/>
      <c r="W2" s="31"/>
      <c r="X2" s="31"/>
      <c r="Y2" s="31"/>
      <c r="Z2" s="31"/>
      <c r="AA2" s="31"/>
      <c r="AB2" s="31"/>
    </row>
    <row r="3" spans="1:29" ht="15.75" customHeight="1" x14ac:dyDescent="0.4">
      <c r="A3" s="3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3" t="s">
        <v>11</v>
      </c>
      <c r="H3" s="3" t="s">
        <v>12</v>
      </c>
      <c r="I3" s="3" t="s">
        <v>13</v>
      </c>
      <c r="J3" s="3" t="s">
        <v>14</v>
      </c>
      <c r="K3" s="3" t="s">
        <v>6</v>
      </c>
      <c r="L3" s="30"/>
      <c r="M3" s="30"/>
      <c r="N3" s="30"/>
      <c r="O3" s="35"/>
      <c r="P3" s="35"/>
      <c r="Q3" s="35"/>
      <c r="R3" s="35"/>
      <c r="S3" s="36"/>
      <c r="T3" s="32"/>
      <c r="U3" s="32"/>
      <c r="V3" s="32"/>
      <c r="W3" s="32"/>
      <c r="X3" s="32"/>
      <c r="Y3" s="32"/>
      <c r="Z3" s="32"/>
      <c r="AA3" s="32"/>
      <c r="AB3" s="32"/>
      <c r="AC3" s="32"/>
    </row>
    <row r="4" spans="1:29" ht="15.75" customHeight="1" x14ac:dyDescent="0.4">
      <c r="A4" s="5" t="s">
        <v>7</v>
      </c>
      <c r="B4" s="6">
        <v>460</v>
      </c>
      <c r="C4" s="7">
        <v>70</v>
      </c>
      <c r="D4" s="5">
        <f>'CID Leaderboard'!C22</f>
        <v>85</v>
      </c>
      <c r="E4" s="5">
        <f>'CID Leaderboard'!D22</f>
        <v>45</v>
      </c>
      <c r="F4" s="5">
        <f>'CID Leaderboard'!E22</f>
        <v>3</v>
      </c>
      <c r="G4" s="5">
        <f>'CID Leaderboard'!F22</f>
        <v>1</v>
      </c>
      <c r="H4" s="5">
        <f>'CID Leaderboard'!G22</f>
        <v>80</v>
      </c>
      <c r="I4" s="5">
        <v>87</v>
      </c>
      <c r="J4" s="5"/>
      <c r="K4" s="8">
        <f>SUM(C4:J4)</f>
        <v>371</v>
      </c>
      <c r="L4" s="30"/>
      <c r="M4" s="30"/>
      <c r="N4" s="30"/>
      <c r="O4" s="33"/>
      <c r="P4" s="33"/>
      <c r="Q4" s="33"/>
      <c r="R4" s="33"/>
      <c r="S4" s="33"/>
    </row>
    <row r="5" spans="1:29" ht="15.75" customHeight="1" x14ac:dyDescent="0.4">
      <c r="A5" s="5" t="s">
        <v>8</v>
      </c>
      <c r="B5" s="6">
        <v>546</v>
      </c>
      <c r="C5" s="7">
        <v>0</v>
      </c>
      <c r="D5" s="7">
        <v>434</v>
      </c>
      <c r="E5" s="7">
        <v>2</v>
      </c>
      <c r="F5" s="7">
        <v>0</v>
      </c>
      <c r="G5" s="7">
        <v>0</v>
      </c>
      <c r="H5" s="7">
        <v>8</v>
      </c>
      <c r="I5" s="7">
        <v>84</v>
      </c>
      <c r="J5" s="7"/>
      <c r="K5" s="8">
        <f t="shared" ref="K5:K6" si="0">SUM(C5:J5)</f>
        <v>528</v>
      </c>
      <c r="L5" s="30"/>
      <c r="M5" s="30"/>
      <c r="N5" s="30"/>
      <c r="O5" s="37"/>
      <c r="P5" s="37"/>
      <c r="Q5" s="37"/>
      <c r="R5" s="37"/>
      <c r="S5" s="37"/>
    </row>
    <row r="6" spans="1:29" ht="15.75" customHeight="1" x14ac:dyDescent="0.4">
      <c r="A6" s="5" t="s">
        <v>9</v>
      </c>
      <c r="B6" s="6">
        <v>16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4</v>
      </c>
      <c r="I6" s="7">
        <v>7</v>
      </c>
      <c r="J6" s="7"/>
      <c r="K6" s="8">
        <f t="shared" si="0"/>
        <v>11</v>
      </c>
      <c r="L6" s="30"/>
      <c r="M6" s="30"/>
      <c r="N6" s="30"/>
    </row>
    <row r="7" spans="1:29" ht="15.75" customHeight="1" x14ac:dyDescent="0.4">
      <c r="A7" s="5" t="s">
        <v>10</v>
      </c>
      <c r="B7" s="6">
        <v>1022</v>
      </c>
      <c r="C7" s="9"/>
      <c r="D7" s="9"/>
      <c r="E7" s="9"/>
      <c r="F7" s="9"/>
      <c r="G7" s="9"/>
      <c r="H7" s="9"/>
      <c r="I7" s="9"/>
      <c r="J7" s="9"/>
      <c r="K7" s="10">
        <f>SUM(K4:K6)</f>
        <v>910</v>
      </c>
      <c r="L7" s="30"/>
      <c r="M7" s="30"/>
      <c r="N7" s="141"/>
    </row>
    <row r="8" spans="1:29" ht="15.75" customHeight="1" x14ac:dyDescent="0.4">
      <c r="K8" s="2"/>
      <c r="L8" s="30"/>
      <c r="M8" s="30"/>
      <c r="N8" s="30"/>
    </row>
    <row r="9" spans="1:29" ht="15.75" customHeight="1" x14ac:dyDescent="0.4">
      <c r="A9" s="11" t="s">
        <v>195</v>
      </c>
      <c r="B9" s="11" t="s">
        <v>11</v>
      </c>
      <c r="C9" s="11" t="s">
        <v>12</v>
      </c>
      <c r="D9" s="11" t="s">
        <v>13</v>
      </c>
      <c r="E9" s="11" t="s">
        <v>14</v>
      </c>
      <c r="F9" s="11" t="s">
        <v>15</v>
      </c>
      <c r="G9" s="11" t="s">
        <v>2</v>
      </c>
      <c r="H9" s="11" t="s">
        <v>16</v>
      </c>
      <c r="I9" s="11" t="s">
        <v>17</v>
      </c>
      <c r="J9" s="102"/>
      <c r="L9" s="30"/>
      <c r="M9" s="30"/>
      <c r="N9" s="30"/>
    </row>
    <row r="10" spans="1:29" ht="17.05" customHeight="1" x14ac:dyDescent="0.4">
      <c r="A10" s="12" t="s">
        <v>232</v>
      </c>
      <c r="B10" s="13"/>
      <c r="C10" s="13"/>
      <c r="D10" s="13" t="s">
        <v>370</v>
      </c>
      <c r="E10" s="43" t="s">
        <v>372</v>
      </c>
      <c r="F10" s="15"/>
      <c r="G10" s="15"/>
      <c r="H10" s="16"/>
      <c r="I10" s="16"/>
      <c r="J10" s="103"/>
      <c r="L10" s="30"/>
      <c r="M10" s="30"/>
      <c r="N10" s="30"/>
    </row>
    <row r="11" spans="1:29" ht="15.75" customHeight="1" x14ac:dyDescent="0.4">
      <c r="L11" s="30"/>
      <c r="M11" s="30"/>
      <c r="N11" s="30"/>
    </row>
    <row r="12" spans="1:29" ht="15.75" customHeight="1" x14ac:dyDescent="0.4">
      <c r="L12" s="30"/>
      <c r="M12" s="30"/>
      <c r="N12" s="30"/>
    </row>
    <row r="13" spans="1:29" ht="15.75" customHeight="1" x14ac:dyDescent="0.4">
      <c r="A13" s="92" t="s">
        <v>250</v>
      </c>
      <c r="B13" s="99" t="s">
        <v>18</v>
      </c>
      <c r="C13" s="99" t="s">
        <v>194</v>
      </c>
      <c r="D13" s="63" t="s">
        <v>288</v>
      </c>
      <c r="E13" s="124" t="s">
        <v>337</v>
      </c>
      <c r="F13" s="124" t="s">
        <v>340</v>
      </c>
      <c r="G13" s="101" t="s">
        <v>292</v>
      </c>
      <c r="H13" s="124" t="s">
        <v>369</v>
      </c>
      <c r="I13" s="63" t="s">
        <v>338</v>
      </c>
      <c r="J13" s="124" t="s">
        <v>291</v>
      </c>
      <c r="K13" s="63" t="s">
        <v>339</v>
      </c>
      <c r="L13" s="30"/>
      <c r="M13" s="30"/>
      <c r="N13" s="30"/>
    </row>
    <row r="14" spans="1:29" ht="15.75" customHeight="1" x14ac:dyDescent="0.4">
      <c r="A14" s="93" t="s">
        <v>196</v>
      </c>
      <c r="B14" s="98">
        <v>11</v>
      </c>
      <c r="C14" s="33">
        <f>B4-B14</f>
        <v>449</v>
      </c>
      <c r="D14" s="33">
        <f>Motions!I86</f>
        <v>371</v>
      </c>
      <c r="E14" s="33">
        <f>B4-D14+F14</f>
        <v>96</v>
      </c>
      <c r="F14" s="33">
        <v>7</v>
      </c>
      <c r="G14" s="33">
        <f>Motions!L86</f>
        <v>33</v>
      </c>
      <c r="H14" s="33">
        <v>1</v>
      </c>
      <c r="I14" s="156">
        <f>E14-G14+H14</f>
        <v>64</v>
      </c>
      <c r="J14" s="33">
        <v>2</v>
      </c>
      <c r="K14" s="126">
        <f>I14-J14</f>
        <v>62</v>
      </c>
      <c r="L14" s="30"/>
      <c r="M14" s="30"/>
      <c r="N14" s="30"/>
    </row>
    <row r="15" spans="1:29" ht="15.75" customHeight="1" x14ac:dyDescent="0.4">
      <c r="A15" s="96" t="s">
        <v>197</v>
      </c>
      <c r="B15" s="97">
        <v>0</v>
      </c>
      <c r="C15" s="33">
        <f>B5-B15</f>
        <v>546</v>
      </c>
      <c r="D15" s="33">
        <f>K5</f>
        <v>528</v>
      </c>
      <c r="E15" s="33">
        <f>B5-D15+F15</f>
        <v>18</v>
      </c>
      <c r="F15" s="33">
        <v>0</v>
      </c>
      <c r="G15" s="33">
        <f>Motions!J86</f>
        <v>0</v>
      </c>
      <c r="H15" s="33">
        <v>2</v>
      </c>
      <c r="I15" s="156">
        <f>E15-G15+H15</f>
        <v>20</v>
      </c>
      <c r="J15" s="33">
        <v>0</v>
      </c>
      <c r="K15" s="126">
        <f t="shared" ref="K15:K16" si="1">I15-J15</f>
        <v>20</v>
      </c>
    </row>
    <row r="16" spans="1:29" ht="15.75" customHeight="1" x14ac:dyDescent="0.4">
      <c r="A16" s="96" t="s">
        <v>198</v>
      </c>
      <c r="B16" s="33">
        <v>0</v>
      </c>
      <c r="C16" s="33">
        <f>B6-B16</f>
        <v>16</v>
      </c>
      <c r="D16" s="33">
        <f>Motions!H86</f>
        <v>11</v>
      </c>
      <c r="E16" s="33">
        <f>B6-D16+F16</f>
        <v>5</v>
      </c>
      <c r="F16" s="33">
        <v>0</v>
      </c>
      <c r="G16" s="33">
        <f>Motions!K86</f>
        <v>3</v>
      </c>
      <c r="H16" s="33">
        <v>0</v>
      </c>
      <c r="I16" s="156">
        <f>E16-G16+H16</f>
        <v>2</v>
      </c>
      <c r="J16" s="33">
        <v>0</v>
      </c>
      <c r="K16" s="126">
        <f t="shared" si="1"/>
        <v>2</v>
      </c>
    </row>
    <row r="18" spans="4:11" ht="15.75" customHeight="1" x14ac:dyDescent="0.4">
      <c r="D18" s="37"/>
    </row>
    <row r="22" spans="4:11" ht="15.75" customHeight="1" x14ac:dyDescent="0.4">
      <c r="K22" s="37"/>
    </row>
    <row r="32" spans="4:11" ht="36" customHeight="1" x14ac:dyDescent="0.4"/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Q46"/>
  <sheetViews>
    <sheetView tabSelected="1" topLeftCell="A23" zoomScale="110" zoomScaleNormal="110" workbookViewId="0">
      <selection activeCell="O23" sqref="O23"/>
    </sheetView>
  </sheetViews>
  <sheetFormatPr defaultColWidth="14.5" defaultRowHeight="15.75" customHeight="1" x14ac:dyDescent="0.4"/>
  <cols>
    <col min="1" max="1" width="23" customWidth="1"/>
    <col min="2" max="2" width="6.38671875" customWidth="1"/>
    <col min="3" max="3" width="6.21875" customWidth="1"/>
    <col min="4" max="4" width="6.27734375" customWidth="1"/>
    <col min="5" max="5" width="5.5" customWidth="1"/>
    <col min="6" max="6" width="6" customWidth="1"/>
    <col min="7" max="9" width="5.77734375" customWidth="1"/>
    <col min="12" max="12" width="17.5546875" customWidth="1"/>
    <col min="13" max="13" width="12.83203125" customWidth="1"/>
    <col min="14" max="14" width="8.27734375" customWidth="1"/>
    <col min="15" max="15" width="118.83203125" customWidth="1"/>
    <col min="16" max="16" width="86" customWidth="1"/>
  </cols>
  <sheetData>
    <row r="1" spans="1:16" ht="15.75" customHeight="1" x14ac:dyDescent="0.4">
      <c r="A1" s="18" t="s">
        <v>19</v>
      </c>
      <c r="B1" s="17" t="s">
        <v>2</v>
      </c>
      <c r="C1" s="18" t="s">
        <v>3</v>
      </c>
      <c r="D1" s="18" t="s">
        <v>4</v>
      </c>
      <c r="E1" s="18" t="s">
        <v>5</v>
      </c>
      <c r="F1" s="18" t="s">
        <v>11</v>
      </c>
      <c r="G1" s="18" t="s">
        <v>12</v>
      </c>
      <c r="H1" s="18" t="s">
        <v>13</v>
      </c>
      <c r="I1" s="18" t="s">
        <v>14</v>
      </c>
      <c r="J1" s="17" t="s">
        <v>122</v>
      </c>
      <c r="K1" s="44" t="s">
        <v>123</v>
      </c>
      <c r="L1" s="44" t="s">
        <v>124</v>
      </c>
      <c r="M1" s="44" t="s">
        <v>259</v>
      </c>
      <c r="N1" s="44" t="s">
        <v>193</v>
      </c>
      <c r="O1" s="44" t="s">
        <v>317</v>
      </c>
      <c r="P1" s="121" t="s">
        <v>312</v>
      </c>
    </row>
    <row r="2" spans="1:16" ht="15.75" customHeight="1" x14ac:dyDescent="0.4">
      <c r="A2" s="17"/>
      <c r="B2" s="19"/>
      <c r="C2" s="19"/>
      <c r="D2" s="19"/>
      <c r="E2" s="19"/>
      <c r="F2" s="19"/>
      <c r="G2" s="19"/>
      <c r="H2" s="19"/>
      <c r="I2" s="19"/>
      <c r="J2" s="19"/>
    </row>
    <row r="3" spans="1:16" ht="15.75" customHeight="1" x14ac:dyDescent="0.4">
      <c r="A3" s="18" t="s">
        <v>22</v>
      </c>
      <c r="B3" s="16">
        <f>11+5+3</f>
        <v>19</v>
      </c>
      <c r="C3" s="14">
        <v>15</v>
      </c>
      <c r="D3" s="14"/>
      <c r="E3" s="14">
        <v>1</v>
      </c>
      <c r="F3" s="14"/>
      <c r="G3" s="14"/>
      <c r="H3" s="14">
        <v>29</v>
      </c>
      <c r="I3" s="14"/>
      <c r="J3" s="16">
        <f t="shared" ref="J3:J19" si="0">SUM(B3:I3)</f>
        <v>64</v>
      </c>
      <c r="K3" s="125">
        <f>76</f>
        <v>76</v>
      </c>
      <c r="L3" s="45">
        <f>K3-J3-2</f>
        <v>10</v>
      </c>
      <c r="M3" s="45">
        <v>10</v>
      </c>
      <c r="N3" s="45">
        <f>L3-M3+1</f>
        <v>1</v>
      </c>
      <c r="O3" s="143"/>
      <c r="P3" t="s">
        <v>368</v>
      </c>
    </row>
    <row r="4" spans="1:16" ht="15.75" customHeight="1" x14ac:dyDescent="0.4">
      <c r="A4" s="18" t="s">
        <v>20</v>
      </c>
      <c r="B4" s="14">
        <v>14</v>
      </c>
      <c r="C4" s="14">
        <v>32</v>
      </c>
      <c r="D4" s="14"/>
      <c r="E4" s="14"/>
      <c r="F4" s="14"/>
      <c r="G4" s="14">
        <v>12</v>
      </c>
      <c r="H4" s="14">
        <v>1</v>
      </c>
      <c r="I4" s="14"/>
      <c r="J4" s="16">
        <f t="shared" si="0"/>
        <v>59</v>
      </c>
      <c r="K4" s="129">
        <f>63</f>
        <v>63</v>
      </c>
      <c r="L4" s="45">
        <f>K4-J4+1-1+6+1-1</f>
        <v>10</v>
      </c>
      <c r="M4" s="45">
        <v>5</v>
      </c>
      <c r="N4" s="45">
        <f>L4-M4+1</f>
        <v>6</v>
      </c>
      <c r="O4" s="43" t="s">
        <v>331</v>
      </c>
      <c r="P4" t="s">
        <v>315</v>
      </c>
    </row>
    <row r="5" spans="1:16" ht="15.75" customHeight="1" x14ac:dyDescent="0.4">
      <c r="A5" s="18" t="s">
        <v>23</v>
      </c>
      <c r="B5" s="14">
        <v>0</v>
      </c>
      <c r="C5" s="14"/>
      <c r="D5" s="14">
        <v>27</v>
      </c>
      <c r="E5" s="14"/>
      <c r="F5" s="14"/>
      <c r="G5" s="14">
        <v>8</v>
      </c>
      <c r="H5" s="14">
        <v>18</v>
      </c>
      <c r="I5" s="14"/>
      <c r="J5" s="16">
        <f t="shared" si="0"/>
        <v>53</v>
      </c>
      <c r="K5" s="125">
        <f>61</f>
        <v>61</v>
      </c>
      <c r="L5" s="45">
        <f>K5-J5</f>
        <v>8</v>
      </c>
      <c r="M5" s="45">
        <v>0</v>
      </c>
      <c r="N5" s="45">
        <f>L5-M5-2-1</f>
        <v>5</v>
      </c>
      <c r="P5" s="43" t="s">
        <v>316</v>
      </c>
    </row>
    <row r="6" spans="1:16" ht="15.75" customHeight="1" x14ac:dyDescent="0.4">
      <c r="A6" s="18" t="s">
        <v>26</v>
      </c>
      <c r="B6" s="14">
        <v>0</v>
      </c>
      <c r="C6" s="14">
        <v>15</v>
      </c>
      <c r="D6" s="14"/>
      <c r="E6" s="14"/>
      <c r="F6" s="14"/>
      <c r="G6" s="14">
        <v>18</v>
      </c>
      <c r="H6" s="14">
        <v>10</v>
      </c>
      <c r="I6" s="14"/>
      <c r="J6" s="16">
        <f t="shared" si="0"/>
        <v>43</v>
      </c>
      <c r="K6" s="125">
        <f>39</f>
        <v>39</v>
      </c>
      <c r="L6" s="45">
        <f>K6-J6+7+2+2</f>
        <v>7</v>
      </c>
      <c r="M6" s="45">
        <v>12</v>
      </c>
      <c r="N6" s="45">
        <f>L6-M6+10+2</f>
        <v>7</v>
      </c>
      <c r="O6" s="43" t="s">
        <v>320</v>
      </c>
      <c r="P6" t="s">
        <v>313</v>
      </c>
    </row>
    <row r="7" spans="1:16" ht="15.75" customHeight="1" x14ac:dyDescent="0.4">
      <c r="A7" s="18" t="s">
        <v>30</v>
      </c>
      <c r="B7" s="14">
        <v>0</v>
      </c>
      <c r="C7" s="14"/>
      <c r="D7" s="14"/>
      <c r="E7" s="14"/>
      <c r="F7" s="14"/>
      <c r="G7" s="14">
        <f>22+7</f>
        <v>29</v>
      </c>
      <c r="H7" s="14">
        <v>13</v>
      </c>
      <c r="I7" s="14"/>
      <c r="J7" s="16">
        <f t="shared" si="0"/>
        <v>42</v>
      </c>
      <c r="K7" s="129">
        <f>46</f>
        <v>46</v>
      </c>
      <c r="L7" s="45">
        <f>K7-J7+2+1</f>
        <v>7</v>
      </c>
      <c r="M7" s="45">
        <v>3</v>
      </c>
      <c r="N7" s="45">
        <f>L7-M7+2</f>
        <v>6</v>
      </c>
      <c r="O7" s="43" t="s">
        <v>325</v>
      </c>
      <c r="P7" s="43" t="s">
        <v>324</v>
      </c>
    </row>
    <row r="8" spans="1:16" ht="15.75" customHeight="1" x14ac:dyDescent="0.4">
      <c r="A8" s="18" t="s">
        <v>21</v>
      </c>
      <c r="B8" s="16">
        <f>13+16+7</f>
        <v>36</v>
      </c>
      <c r="C8" s="14"/>
      <c r="D8" s="14"/>
      <c r="E8" s="14">
        <v>2</v>
      </c>
      <c r="F8" s="14"/>
      <c r="G8" s="14"/>
      <c r="H8" s="14"/>
      <c r="I8" s="14"/>
      <c r="J8" s="16">
        <f t="shared" si="0"/>
        <v>38</v>
      </c>
      <c r="K8" s="125">
        <f>44</f>
        <v>44</v>
      </c>
      <c r="L8" s="45">
        <f>K8-J8+1-1</f>
        <v>6</v>
      </c>
      <c r="M8" s="45"/>
      <c r="N8" s="45">
        <f t="shared" ref="N8:N18" si="1">L8-M8</f>
        <v>6</v>
      </c>
      <c r="O8" s="43" t="s">
        <v>330</v>
      </c>
    </row>
    <row r="9" spans="1:16" ht="15.75" customHeight="1" x14ac:dyDescent="0.4">
      <c r="A9" s="18" t="s">
        <v>25</v>
      </c>
      <c r="B9" s="14">
        <v>0</v>
      </c>
      <c r="C9" s="16"/>
      <c r="D9" s="14">
        <v>17</v>
      </c>
      <c r="E9" s="16"/>
      <c r="F9" s="16">
        <v>1</v>
      </c>
      <c r="G9" s="16">
        <v>13</v>
      </c>
      <c r="H9" s="16"/>
      <c r="I9" s="16"/>
      <c r="J9" s="16">
        <f t="shared" si="0"/>
        <v>31</v>
      </c>
      <c r="K9" s="125">
        <v>31</v>
      </c>
      <c r="L9" s="45">
        <f>K9-J9</f>
        <v>0</v>
      </c>
      <c r="M9" s="45"/>
      <c r="N9" s="45">
        <f t="shared" si="1"/>
        <v>0</v>
      </c>
      <c r="O9" s="43"/>
    </row>
    <row r="10" spans="1:16" ht="15.75" customHeight="1" x14ac:dyDescent="0.4">
      <c r="A10" s="18" t="s">
        <v>24</v>
      </c>
      <c r="B10" s="14">
        <v>0</v>
      </c>
      <c r="C10" s="14">
        <v>23</v>
      </c>
      <c r="D10" s="14"/>
      <c r="E10" s="14"/>
      <c r="F10" s="14"/>
      <c r="G10" s="14"/>
      <c r="H10" s="14"/>
      <c r="I10" s="14"/>
      <c r="J10" s="16">
        <f t="shared" si="0"/>
        <v>23</v>
      </c>
      <c r="K10" s="125">
        <v>24</v>
      </c>
      <c r="L10" s="45">
        <f>K10-J10-1</f>
        <v>0</v>
      </c>
      <c r="M10" s="45"/>
      <c r="N10" s="45">
        <f t="shared" si="1"/>
        <v>0</v>
      </c>
      <c r="O10" s="43" t="s">
        <v>333</v>
      </c>
    </row>
    <row r="11" spans="1:16" ht="16" customHeight="1" x14ac:dyDescent="0.4">
      <c r="A11" s="18" t="s">
        <v>33</v>
      </c>
      <c r="B11" s="14">
        <v>0</v>
      </c>
      <c r="C11" s="14"/>
      <c r="D11" s="14"/>
      <c r="E11" s="14"/>
      <c r="F11" s="14"/>
      <c r="G11" s="14"/>
      <c r="H11" s="14">
        <v>16</v>
      </c>
      <c r="I11" s="14"/>
      <c r="J11" s="16">
        <f t="shared" si="0"/>
        <v>16</v>
      </c>
      <c r="K11" s="125">
        <v>20</v>
      </c>
      <c r="L11" s="45">
        <f>K11-J11+1</f>
        <v>5</v>
      </c>
      <c r="M11" s="45">
        <v>0</v>
      </c>
      <c r="N11" s="45">
        <f t="shared" si="1"/>
        <v>5</v>
      </c>
      <c r="O11" s="43" t="s">
        <v>332</v>
      </c>
    </row>
    <row r="12" spans="1:16" ht="15.75" customHeight="1" x14ac:dyDescent="0.4">
      <c r="A12" s="18" t="s">
        <v>28</v>
      </c>
      <c r="B12" s="14">
        <v>0</v>
      </c>
      <c r="C12" s="14"/>
      <c r="D12" s="14">
        <v>1</v>
      </c>
      <c r="E12" s="14"/>
      <c r="F12" s="14"/>
      <c r="G12" s="14"/>
      <c r="H12" s="14"/>
      <c r="I12" s="14"/>
      <c r="J12" s="16">
        <f t="shared" si="0"/>
        <v>1</v>
      </c>
      <c r="K12" s="125">
        <v>1</v>
      </c>
      <c r="L12" s="45">
        <f>K12-J12</f>
        <v>0</v>
      </c>
      <c r="M12" s="45"/>
      <c r="N12" s="45">
        <f t="shared" si="1"/>
        <v>0</v>
      </c>
      <c r="O12" s="43"/>
    </row>
    <row r="13" spans="1:16" ht="15.75" customHeight="1" x14ac:dyDescent="0.4">
      <c r="A13" s="18" t="s">
        <v>27</v>
      </c>
      <c r="B13" s="14">
        <v>1</v>
      </c>
      <c r="C13" s="14"/>
      <c r="D13" s="14"/>
      <c r="E13" s="14"/>
      <c r="F13" s="14"/>
      <c r="G13" s="14"/>
      <c r="H13" s="14"/>
      <c r="I13" s="14"/>
      <c r="J13" s="16">
        <f t="shared" si="0"/>
        <v>1</v>
      </c>
      <c r="K13" s="125">
        <v>1</v>
      </c>
      <c r="L13" s="45">
        <f>K13-J13</f>
        <v>0</v>
      </c>
      <c r="M13" s="45"/>
      <c r="N13" s="45">
        <f t="shared" si="1"/>
        <v>0</v>
      </c>
    </row>
    <row r="14" spans="1:16" ht="15.75" customHeight="1" x14ac:dyDescent="0.4">
      <c r="A14" s="18" t="s">
        <v>35</v>
      </c>
      <c r="B14" s="14">
        <v>0</v>
      </c>
      <c r="C14" s="14"/>
      <c r="D14" s="14"/>
      <c r="E14" s="14"/>
      <c r="F14" s="14"/>
      <c r="G14" s="14"/>
      <c r="H14" s="14"/>
      <c r="I14" s="14"/>
      <c r="J14" s="16">
        <f t="shared" si="0"/>
        <v>0</v>
      </c>
      <c r="K14" s="125">
        <v>0</v>
      </c>
      <c r="L14" s="45">
        <f>K14-J14</f>
        <v>0</v>
      </c>
      <c r="M14" s="45"/>
      <c r="N14" s="45">
        <f t="shared" si="1"/>
        <v>0</v>
      </c>
    </row>
    <row r="15" spans="1:16" ht="15.75" customHeight="1" x14ac:dyDescent="0.4">
      <c r="A15" s="18" t="s">
        <v>36</v>
      </c>
      <c r="B15" s="14">
        <v>0</v>
      </c>
      <c r="C15" s="14"/>
      <c r="D15" s="14"/>
      <c r="E15" s="14"/>
      <c r="F15" s="14"/>
      <c r="G15" s="14"/>
      <c r="H15" s="14"/>
      <c r="I15" s="14"/>
      <c r="J15" s="16">
        <f t="shared" si="0"/>
        <v>0</v>
      </c>
      <c r="K15" s="125">
        <v>0</v>
      </c>
      <c r="L15" s="45">
        <f>K15-J15</f>
        <v>0</v>
      </c>
      <c r="M15" s="45"/>
      <c r="N15" s="45">
        <f t="shared" si="1"/>
        <v>0</v>
      </c>
    </row>
    <row r="16" spans="1:16" ht="15.75" customHeight="1" x14ac:dyDescent="0.4">
      <c r="A16" s="18" t="s">
        <v>34</v>
      </c>
      <c r="B16" s="14">
        <v>0</v>
      </c>
      <c r="C16" s="14"/>
      <c r="D16" s="14"/>
      <c r="E16" s="14"/>
      <c r="F16" s="14"/>
      <c r="G16" s="14"/>
      <c r="H16" s="14"/>
      <c r="I16" s="14"/>
      <c r="J16" s="16">
        <f t="shared" si="0"/>
        <v>0</v>
      </c>
      <c r="K16" s="125">
        <v>1</v>
      </c>
      <c r="L16" s="45">
        <f>K16-J16</f>
        <v>1</v>
      </c>
      <c r="M16" s="45"/>
      <c r="N16" s="45">
        <f t="shared" si="1"/>
        <v>1</v>
      </c>
    </row>
    <row r="17" spans="1:16" ht="15.75" customHeight="1" x14ac:dyDescent="0.4">
      <c r="A17" s="18" t="s">
        <v>31</v>
      </c>
      <c r="B17" s="14">
        <v>0</v>
      </c>
      <c r="C17" s="14"/>
      <c r="D17" s="14"/>
      <c r="E17" s="14"/>
      <c r="F17" s="14"/>
      <c r="G17" s="14"/>
      <c r="H17" s="14"/>
      <c r="I17" s="14"/>
      <c r="J17" s="16">
        <f t="shared" si="0"/>
        <v>0</v>
      </c>
      <c r="K17" s="125">
        <f>2</f>
        <v>2</v>
      </c>
      <c r="L17" s="45">
        <f>K17-J17+3-1</f>
        <v>4</v>
      </c>
      <c r="M17" s="45">
        <v>3</v>
      </c>
      <c r="N17" s="45">
        <f t="shared" si="1"/>
        <v>1</v>
      </c>
    </row>
    <row r="18" spans="1:16" ht="15.75" customHeight="1" x14ac:dyDescent="0.4">
      <c r="A18" s="18" t="s">
        <v>29</v>
      </c>
      <c r="B18" s="14">
        <v>0</v>
      </c>
      <c r="C18" s="14"/>
      <c r="D18" s="14"/>
      <c r="E18" s="14"/>
      <c r="F18" s="14"/>
      <c r="G18" s="14"/>
      <c r="H18" s="14"/>
      <c r="I18" s="14"/>
      <c r="J18" s="16">
        <f t="shared" si="0"/>
        <v>0</v>
      </c>
      <c r="K18" s="125">
        <v>16</v>
      </c>
      <c r="L18" s="45">
        <f>K18-J18-16</f>
        <v>0</v>
      </c>
      <c r="M18" s="45"/>
      <c r="N18" s="45">
        <f t="shared" si="1"/>
        <v>0</v>
      </c>
      <c r="O18" s="43" t="s">
        <v>334</v>
      </c>
    </row>
    <row r="19" spans="1:16" ht="15.75" customHeight="1" x14ac:dyDescent="0.4">
      <c r="A19" s="18" t="s">
        <v>32</v>
      </c>
      <c r="B19" s="14">
        <v>0</v>
      </c>
      <c r="C19" s="14"/>
      <c r="D19" s="14"/>
      <c r="E19" s="14"/>
      <c r="F19" s="14"/>
      <c r="G19" s="14"/>
      <c r="H19" s="14"/>
      <c r="I19" s="14"/>
      <c r="J19" s="16">
        <f t="shared" si="0"/>
        <v>0</v>
      </c>
      <c r="K19" s="125">
        <v>23</v>
      </c>
      <c r="L19" s="45">
        <f>K19-J19</f>
        <v>23</v>
      </c>
      <c r="M19" s="45">
        <v>0</v>
      </c>
      <c r="N19" s="45">
        <f>L19-M19-10</f>
        <v>13</v>
      </c>
      <c r="P19" t="s">
        <v>314</v>
      </c>
    </row>
    <row r="20" spans="1:16" ht="15.75" customHeight="1" x14ac:dyDescent="0.4">
      <c r="A20" s="44" t="s">
        <v>272</v>
      </c>
      <c r="K20" s="125">
        <v>11</v>
      </c>
      <c r="L20" s="45">
        <f>K20-J20</f>
        <v>11</v>
      </c>
      <c r="M20" s="45">
        <v>0</v>
      </c>
      <c r="N20" s="45">
        <f>L20-M20</f>
        <v>11</v>
      </c>
    </row>
    <row r="21" spans="1:16" ht="15.75" customHeight="1" x14ac:dyDescent="0.4">
      <c r="A21" s="44" t="s">
        <v>291</v>
      </c>
      <c r="N21">
        <v>2</v>
      </c>
    </row>
    <row r="22" spans="1:16" ht="15.75" customHeight="1" x14ac:dyDescent="0.4">
      <c r="A22" s="18" t="s">
        <v>37</v>
      </c>
      <c r="B22" s="19">
        <f t="shared" ref="B22:I22" si="2">SUM(B3:B19)</f>
        <v>70</v>
      </c>
      <c r="C22" s="19">
        <f t="shared" si="2"/>
        <v>85</v>
      </c>
      <c r="D22" s="19">
        <f t="shared" si="2"/>
        <v>45</v>
      </c>
      <c r="E22" s="19">
        <f t="shared" si="2"/>
        <v>3</v>
      </c>
      <c r="F22" s="19">
        <f t="shared" si="2"/>
        <v>1</v>
      </c>
      <c r="G22" s="19">
        <f t="shared" si="2"/>
        <v>80</v>
      </c>
      <c r="H22" s="19">
        <f t="shared" si="2"/>
        <v>87</v>
      </c>
      <c r="I22" s="19">
        <f t="shared" si="2"/>
        <v>0</v>
      </c>
      <c r="J22" s="19">
        <f>SUM(J3:J19)</f>
        <v>371</v>
      </c>
      <c r="K22" s="19">
        <f>SUM(K3:K20)</f>
        <v>459</v>
      </c>
      <c r="L22" s="19">
        <f>SUM(L3:L19)</f>
        <v>81</v>
      </c>
      <c r="M22" s="19">
        <f>SUM(M3:M20)</f>
        <v>33</v>
      </c>
      <c r="N22" s="19">
        <f>SUM(N3:N21)</f>
        <v>64</v>
      </c>
      <c r="O22" s="147"/>
    </row>
    <row r="23" spans="1:16" ht="15.75" customHeight="1" x14ac:dyDescent="0.4">
      <c r="L23" s="144"/>
    </row>
    <row r="24" spans="1:16" ht="15.75" customHeight="1" x14ac:dyDescent="0.4">
      <c r="A24" s="133" t="s">
        <v>276</v>
      </c>
      <c r="B24" s="135" t="s">
        <v>278</v>
      </c>
      <c r="C24" s="135" t="s">
        <v>279</v>
      </c>
      <c r="D24" s="135" t="s">
        <v>280</v>
      </c>
      <c r="E24" s="133" t="s">
        <v>284</v>
      </c>
      <c r="F24" s="134"/>
      <c r="G24" s="134"/>
      <c r="H24" s="134"/>
      <c r="I24" s="134"/>
      <c r="J24" s="134"/>
      <c r="K24" s="135" t="s">
        <v>283</v>
      </c>
      <c r="L24" s="134"/>
    </row>
    <row r="25" spans="1:16" ht="15.75" customHeight="1" x14ac:dyDescent="0.4">
      <c r="A25" s="18" t="s">
        <v>25</v>
      </c>
      <c r="B25" s="95">
        <v>0</v>
      </c>
      <c r="C25" s="95">
        <v>0</v>
      </c>
      <c r="D25" s="95">
        <v>0</v>
      </c>
      <c r="E25" s="43"/>
      <c r="K25" s="95"/>
    </row>
    <row r="26" spans="1:16" ht="15.75" customHeight="1" x14ac:dyDescent="0.4">
      <c r="A26" s="18" t="s">
        <v>28</v>
      </c>
      <c r="B26" s="95">
        <v>0</v>
      </c>
      <c r="C26" s="95">
        <v>0</v>
      </c>
      <c r="D26" s="95">
        <v>0</v>
      </c>
      <c r="K26" s="95"/>
    </row>
    <row r="27" spans="1:16" ht="15.75" customHeight="1" x14ac:dyDescent="0.4">
      <c r="A27" s="18" t="s">
        <v>161</v>
      </c>
      <c r="B27" s="95">
        <v>0</v>
      </c>
      <c r="C27" s="95">
        <v>0</v>
      </c>
      <c r="D27" s="95">
        <v>1</v>
      </c>
      <c r="E27" s="43" t="s">
        <v>281</v>
      </c>
      <c r="K27" s="95"/>
    </row>
    <row r="28" spans="1:16" ht="15.75" customHeight="1" x14ac:dyDescent="0.4">
      <c r="A28" s="18" t="s">
        <v>35</v>
      </c>
      <c r="B28" s="95">
        <v>0</v>
      </c>
      <c r="C28" s="95">
        <v>0</v>
      </c>
      <c r="D28" s="95">
        <v>0</v>
      </c>
      <c r="K28" s="95"/>
    </row>
    <row r="29" spans="1:16" ht="15.75" customHeight="1" x14ac:dyDescent="0.4">
      <c r="A29" s="18" t="s">
        <v>36</v>
      </c>
      <c r="B29" s="95">
        <v>0</v>
      </c>
      <c r="C29" s="95">
        <v>0</v>
      </c>
      <c r="D29" s="95">
        <v>14</v>
      </c>
      <c r="E29" s="43" t="s">
        <v>297</v>
      </c>
      <c r="K29" s="95"/>
    </row>
    <row r="30" spans="1:16" ht="15.75" customHeight="1" x14ac:dyDescent="0.4">
      <c r="A30" s="18" t="s">
        <v>24</v>
      </c>
      <c r="B30" s="95">
        <v>0</v>
      </c>
      <c r="C30" s="95">
        <v>0</v>
      </c>
      <c r="D30" s="95">
        <v>0</v>
      </c>
      <c r="E30" s="140"/>
      <c r="K30" s="95"/>
    </row>
    <row r="31" spans="1:16" ht="15.75" customHeight="1" x14ac:dyDescent="0.4">
      <c r="A31" s="18" t="s">
        <v>29</v>
      </c>
      <c r="B31" s="95">
        <v>0</v>
      </c>
      <c r="C31" s="95">
        <v>0</v>
      </c>
      <c r="D31" s="95">
        <v>0</v>
      </c>
      <c r="K31" s="95"/>
    </row>
    <row r="32" spans="1:16" ht="15.75" customHeight="1" x14ac:dyDescent="0.4">
      <c r="A32" s="18" t="s">
        <v>22</v>
      </c>
      <c r="B32" s="95">
        <v>1</v>
      </c>
      <c r="C32" s="95">
        <v>0</v>
      </c>
      <c r="D32" s="95">
        <v>0</v>
      </c>
      <c r="E32" s="43"/>
      <c r="K32" s="132">
        <v>3635</v>
      </c>
      <c r="O32" s="43"/>
    </row>
    <row r="33" spans="1:17" ht="15.75" customHeight="1" x14ac:dyDescent="0.4">
      <c r="A33" s="18" t="s">
        <v>34</v>
      </c>
      <c r="B33" s="95">
        <v>1</v>
      </c>
      <c r="C33" s="95">
        <v>0</v>
      </c>
      <c r="D33" s="95">
        <v>0</v>
      </c>
      <c r="E33" s="140"/>
      <c r="K33" s="95">
        <v>3356</v>
      </c>
    </row>
    <row r="34" spans="1:17" ht="15.75" customHeight="1" x14ac:dyDescent="0.4">
      <c r="A34" s="18" t="s">
        <v>31</v>
      </c>
      <c r="B34" s="95">
        <v>1</v>
      </c>
      <c r="C34" s="95">
        <v>0</v>
      </c>
      <c r="D34" s="95">
        <v>0</v>
      </c>
      <c r="K34" s="153">
        <v>3911</v>
      </c>
    </row>
    <row r="35" spans="1:17" ht="15.75" customHeight="1" x14ac:dyDescent="0.4">
      <c r="A35" s="18" t="s">
        <v>291</v>
      </c>
      <c r="B35" s="95">
        <v>2</v>
      </c>
      <c r="C35" s="95">
        <v>0</v>
      </c>
      <c r="D35" s="95">
        <v>0</v>
      </c>
      <c r="K35" s="95" t="s">
        <v>328</v>
      </c>
    </row>
    <row r="36" spans="1:17" ht="15.75" customHeight="1" x14ac:dyDescent="0.4">
      <c r="A36" s="18" t="s">
        <v>33</v>
      </c>
      <c r="B36" s="95">
        <v>5</v>
      </c>
      <c r="C36" s="95">
        <v>0</v>
      </c>
      <c r="D36" s="95">
        <v>0</v>
      </c>
      <c r="K36" s="132" t="s">
        <v>329</v>
      </c>
    </row>
    <row r="37" spans="1:17" ht="15.75" customHeight="1" x14ac:dyDescent="0.4">
      <c r="A37" s="18" t="s">
        <v>23</v>
      </c>
      <c r="B37" s="95">
        <v>5</v>
      </c>
      <c r="C37" s="95">
        <v>1</v>
      </c>
      <c r="D37" s="95">
        <v>0</v>
      </c>
      <c r="E37" s="43" t="s">
        <v>293</v>
      </c>
      <c r="K37" s="95" t="s">
        <v>286</v>
      </c>
    </row>
    <row r="38" spans="1:17" ht="15.75" customHeight="1" x14ac:dyDescent="0.4">
      <c r="A38" s="18" t="s">
        <v>21</v>
      </c>
      <c r="B38" s="95">
        <v>6</v>
      </c>
      <c r="C38" s="95">
        <v>0</v>
      </c>
      <c r="D38" s="95">
        <v>1</v>
      </c>
      <c r="E38" s="43" t="s">
        <v>282</v>
      </c>
      <c r="K38" s="145" t="s">
        <v>285</v>
      </c>
      <c r="L38" s="148"/>
      <c r="P38">
        <v>14</v>
      </c>
      <c r="Q38">
        <v>5</v>
      </c>
    </row>
    <row r="39" spans="1:17" ht="15.75" customHeight="1" x14ac:dyDescent="0.4">
      <c r="A39" s="18" t="s">
        <v>30</v>
      </c>
      <c r="B39" s="132">
        <v>6</v>
      </c>
      <c r="C39" s="95">
        <v>0</v>
      </c>
      <c r="D39" s="95">
        <v>0</v>
      </c>
      <c r="E39" s="2"/>
      <c r="K39" s="29" t="s">
        <v>366</v>
      </c>
    </row>
    <row r="40" spans="1:17" ht="15.75" customHeight="1" x14ac:dyDescent="0.4">
      <c r="A40" s="18" t="s">
        <v>20</v>
      </c>
      <c r="B40" s="95">
        <v>6</v>
      </c>
      <c r="C40" s="95">
        <v>0</v>
      </c>
      <c r="D40" s="95">
        <v>0</v>
      </c>
      <c r="E40" s="43"/>
      <c r="K40" s="132" t="s">
        <v>376</v>
      </c>
    </row>
    <row r="41" spans="1:17" ht="15.75" customHeight="1" x14ac:dyDescent="0.4">
      <c r="A41" s="136" t="s">
        <v>26</v>
      </c>
      <c r="B41" s="29">
        <v>7</v>
      </c>
      <c r="C41" s="95">
        <v>1</v>
      </c>
      <c r="D41" s="95">
        <v>4</v>
      </c>
      <c r="E41" s="43" t="s">
        <v>336</v>
      </c>
      <c r="K41" s="95" t="s">
        <v>307</v>
      </c>
    </row>
    <row r="42" spans="1:17" ht="15.75" customHeight="1" x14ac:dyDescent="0.4">
      <c r="A42" s="149" t="s">
        <v>272</v>
      </c>
      <c r="B42" s="95">
        <v>11</v>
      </c>
      <c r="C42" s="95">
        <v>0</v>
      </c>
      <c r="D42" s="95">
        <v>0</v>
      </c>
      <c r="K42" s="132" t="s">
        <v>326</v>
      </c>
    </row>
    <row r="43" spans="1:17" ht="15.75" customHeight="1" x14ac:dyDescent="0.4">
      <c r="A43" s="152" t="s">
        <v>32</v>
      </c>
      <c r="B43" s="95">
        <v>13</v>
      </c>
      <c r="C43" s="95">
        <v>0</v>
      </c>
      <c r="D43" s="95">
        <v>0</v>
      </c>
      <c r="K43" s="132" t="s">
        <v>310</v>
      </c>
    </row>
    <row r="45" spans="1:17" ht="15.75" customHeight="1" x14ac:dyDescent="0.4">
      <c r="A45" s="137" t="s">
        <v>10</v>
      </c>
      <c r="B45" s="138">
        <f>SUM(B25:B44)</f>
        <v>64</v>
      </c>
      <c r="C45" s="138">
        <f>SUM(C25:C43)</f>
        <v>2</v>
      </c>
      <c r="D45" s="138">
        <f>SUM(D25:D43)</f>
        <v>20</v>
      </c>
      <c r="E45" s="139"/>
      <c r="F45" s="139"/>
      <c r="G45" s="139"/>
      <c r="H45" s="139"/>
      <c r="J45" s="151" t="s">
        <v>327</v>
      </c>
      <c r="K45" s="150">
        <f>SUM(B45:D45)</f>
        <v>86</v>
      </c>
      <c r="L45" s="139"/>
    </row>
    <row r="46" spans="1:17" ht="15.75" customHeight="1" x14ac:dyDescent="0.4">
      <c r="A46" s="154" t="s">
        <v>335</v>
      </c>
      <c r="B46" s="155">
        <f>B45-B35</f>
        <v>62</v>
      </c>
      <c r="C46" s="155">
        <f t="shared" ref="C46:D46" si="3">C45-C43</f>
        <v>2</v>
      </c>
      <c r="D46" s="155">
        <f t="shared" si="3"/>
        <v>20</v>
      </c>
      <c r="K46">
        <f>SUM(B46:D46)</f>
        <v>84</v>
      </c>
    </row>
  </sheetData>
  <sortState ref="A3:P19">
    <sortCondition descending="1" ref="J3:J19"/>
    <sortCondition ref="K3:K19"/>
  </sortState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 summaryRight="0"/>
  </sheetPr>
  <dimension ref="A1:N1067"/>
  <sheetViews>
    <sheetView topLeftCell="C80" zoomScale="110" zoomScaleNormal="110" workbookViewId="0">
      <selection activeCell="E48" sqref="E48"/>
    </sheetView>
  </sheetViews>
  <sheetFormatPr defaultColWidth="14.5" defaultRowHeight="15.75" customHeight="1" x14ac:dyDescent="0.4"/>
  <cols>
    <col min="1" max="1" width="8.27734375" customWidth="1"/>
    <col min="2" max="2" width="12.83203125" customWidth="1"/>
    <col min="3" max="3" width="5.5" customWidth="1"/>
    <col min="4" max="4" width="8.83203125" customWidth="1"/>
    <col min="5" max="5" width="21.44140625" customWidth="1"/>
    <col min="6" max="6" width="40.88671875" customWidth="1"/>
    <col min="7" max="8" width="9.33203125" style="75" customWidth="1"/>
    <col min="9" max="9" width="11.5" style="75" customWidth="1"/>
    <col min="10" max="10" width="10.71875" style="75" customWidth="1"/>
    <col min="11" max="11" width="10.1640625" style="75" customWidth="1"/>
    <col min="12" max="12" width="9.94140625" style="75" customWidth="1"/>
    <col min="13" max="13" width="137.38671875" customWidth="1"/>
    <col min="14" max="14" width="88.33203125" customWidth="1"/>
  </cols>
  <sheetData>
    <row r="1" spans="1:14" ht="15.75" customHeight="1" x14ac:dyDescent="0.4">
      <c r="A1" s="63" t="s">
        <v>148</v>
      </c>
      <c r="B1" s="3" t="s">
        <v>38</v>
      </c>
      <c r="C1" s="3" t="s">
        <v>39</v>
      </c>
      <c r="D1" s="20" t="s">
        <v>40</v>
      </c>
      <c r="E1" s="3" t="s">
        <v>41</v>
      </c>
      <c r="F1" s="3" t="s">
        <v>42</v>
      </c>
      <c r="G1" s="21" t="s">
        <v>43</v>
      </c>
      <c r="H1" s="21" t="s">
        <v>255</v>
      </c>
      <c r="I1" s="21" t="s">
        <v>44</v>
      </c>
      <c r="J1" s="21" t="s">
        <v>256</v>
      </c>
      <c r="K1" s="21" t="s">
        <v>257</v>
      </c>
      <c r="L1" s="21" t="s">
        <v>258</v>
      </c>
      <c r="M1" s="20" t="s">
        <v>45</v>
      </c>
      <c r="N1" s="22"/>
    </row>
    <row r="2" spans="1:14" ht="15.75" customHeight="1" x14ac:dyDescent="0.4">
      <c r="A2" s="66" t="s">
        <v>2</v>
      </c>
      <c r="B2" s="68"/>
      <c r="C2" s="76"/>
      <c r="D2" s="77"/>
      <c r="E2" s="76"/>
      <c r="F2" s="76"/>
      <c r="G2" s="78"/>
      <c r="H2" s="78"/>
      <c r="I2" s="78"/>
      <c r="J2" s="78"/>
      <c r="K2" s="78"/>
      <c r="L2" s="78"/>
      <c r="M2" s="89" t="s">
        <v>311</v>
      </c>
      <c r="N2" s="55"/>
    </row>
    <row r="3" spans="1:14" ht="15.75" customHeight="1" x14ac:dyDescent="0.45">
      <c r="A3" s="65" t="s">
        <v>49</v>
      </c>
      <c r="B3" s="62" t="s">
        <v>127</v>
      </c>
      <c r="C3" s="79"/>
      <c r="D3" s="80" t="s">
        <v>128</v>
      </c>
      <c r="E3" s="61"/>
      <c r="F3" s="79" t="s">
        <v>129</v>
      </c>
      <c r="G3" s="81">
        <v>0</v>
      </c>
      <c r="H3" s="81"/>
      <c r="I3" s="81">
        <v>0</v>
      </c>
      <c r="J3" s="81"/>
      <c r="K3" s="81"/>
      <c r="L3" s="81"/>
      <c r="M3" s="60"/>
      <c r="N3" s="55"/>
    </row>
    <row r="4" spans="1:14" ht="15.75" customHeight="1" x14ac:dyDescent="0.45">
      <c r="A4" s="65" t="s">
        <v>49</v>
      </c>
      <c r="B4" s="62" t="s">
        <v>130</v>
      </c>
      <c r="C4" s="79"/>
      <c r="D4" s="82" t="s">
        <v>131</v>
      </c>
      <c r="E4" s="83"/>
      <c r="F4" s="79" t="s">
        <v>132</v>
      </c>
      <c r="G4" s="81">
        <v>0</v>
      </c>
      <c r="H4" s="81"/>
      <c r="I4" s="81">
        <v>0</v>
      </c>
      <c r="J4" s="81"/>
      <c r="K4" s="81"/>
      <c r="L4" s="81"/>
      <c r="M4" s="60"/>
      <c r="N4" s="55"/>
    </row>
    <row r="5" spans="1:14" ht="15.75" customHeight="1" x14ac:dyDescent="0.45">
      <c r="A5" s="65" t="s">
        <v>149</v>
      </c>
      <c r="B5" s="113" t="s">
        <v>133</v>
      </c>
      <c r="C5" s="79"/>
      <c r="D5" s="80" t="s">
        <v>153</v>
      </c>
      <c r="E5" s="90" t="s">
        <v>161</v>
      </c>
      <c r="F5" s="61"/>
      <c r="G5" s="81">
        <v>0</v>
      </c>
      <c r="H5" s="81"/>
      <c r="I5" s="81">
        <v>1</v>
      </c>
      <c r="J5" s="81"/>
      <c r="K5" s="81"/>
      <c r="L5" s="81"/>
      <c r="M5" s="107">
        <v>3130</v>
      </c>
      <c r="N5" s="55"/>
    </row>
    <row r="6" spans="1:14" ht="15.75" customHeight="1" x14ac:dyDescent="0.45">
      <c r="A6" s="65" t="s">
        <v>149</v>
      </c>
      <c r="B6" s="113" t="s">
        <v>134</v>
      </c>
      <c r="C6" s="57"/>
      <c r="D6" s="58" t="s">
        <v>154</v>
      </c>
      <c r="E6" s="91" t="s">
        <v>22</v>
      </c>
      <c r="F6" s="61"/>
      <c r="G6" s="81">
        <v>0</v>
      </c>
      <c r="H6" s="81"/>
      <c r="I6" s="73">
        <v>11</v>
      </c>
      <c r="J6" s="73"/>
      <c r="K6" s="73"/>
      <c r="L6" s="73"/>
      <c r="M6" s="108" t="s">
        <v>135</v>
      </c>
      <c r="N6" s="55"/>
    </row>
    <row r="7" spans="1:14" ht="15.75" customHeight="1" x14ac:dyDescent="0.45">
      <c r="A7" s="65" t="s">
        <v>149</v>
      </c>
      <c r="B7" s="113" t="s">
        <v>136</v>
      </c>
      <c r="C7" s="57"/>
      <c r="D7" s="58" t="s">
        <v>155</v>
      </c>
      <c r="E7" s="91" t="s">
        <v>22</v>
      </c>
      <c r="F7" s="61"/>
      <c r="G7" s="81">
        <v>0</v>
      </c>
      <c r="H7" s="81"/>
      <c r="I7" s="73">
        <v>5</v>
      </c>
      <c r="J7" s="73"/>
      <c r="K7" s="73"/>
      <c r="L7" s="73"/>
      <c r="M7" s="108" t="s">
        <v>137</v>
      </c>
      <c r="N7" s="55"/>
    </row>
    <row r="8" spans="1:14" ht="15.75" customHeight="1" x14ac:dyDescent="0.45">
      <c r="A8" s="65" t="s">
        <v>149</v>
      </c>
      <c r="B8" s="113" t="s">
        <v>138</v>
      </c>
      <c r="C8" s="57"/>
      <c r="D8" s="58" t="s">
        <v>156</v>
      </c>
      <c r="E8" s="91" t="s">
        <v>21</v>
      </c>
      <c r="F8" s="31"/>
      <c r="G8" s="81">
        <v>0</v>
      </c>
      <c r="H8" s="81"/>
      <c r="I8" s="73">
        <v>13</v>
      </c>
      <c r="J8" s="73"/>
      <c r="K8" s="73"/>
      <c r="L8" s="73"/>
      <c r="M8" s="108" t="s">
        <v>322</v>
      </c>
      <c r="N8" s="55"/>
    </row>
    <row r="9" spans="1:14" ht="15.75" customHeight="1" x14ac:dyDescent="0.45">
      <c r="A9" s="65" t="s">
        <v>149</v>
      </c>
      <c r="B9" s="113" t="s">
        <v>139</v>
      </c>
      <c r="C9" s="57"/>
      <c r="D9" s="58" t="s">
        <v>157</v>
      </c>
      <c r="E9" s="91" t="s">
        <v>22</v>
      </c>
      <c r="F9" s="31"/>
      <c r="G9" s="81">
        <v>0</v>
      </c>
      <c r="H9" s="81"/>
      <c r="I9" s="73">
        <v>3</v>
      </c>
      <c r="J9" s="73"/>
      <c r="K9" s="73"/>
      <c r="L9" s="73"/>
      <c r="M9" s="109" t="s">
        <v>140</v>
      </c>
      <c r="N9" s="55"/>
    </row>
    <row r="10" spans="1:14" ht="15.75" customHeight="1" x14ac:dyDescent="0.45">
      <c r="A10" s="65" t="s">
        <v>149</v>
      </c>
      <c r="B10" s="113" t="s">
        <v>141</v>
      </c>
      <c r="C10" s="57"/>
      <c r="D10" s="58" t="s">
        <v>158</v>
      </c>
      <c r="E10" s="91" t="s">
        <v>21</v>
      </c>
      <c r="F10" s="31"/>
      <c r="G10" s="81">
        <v>0</v>
      </c>
      <c r="H10" s="81"/>
      <c r="I10" s="73">
        <v>16</v>
      </c>
      <c r="J10" s="73"/>
      <c r="K10" s="73"/>
      <c r="L10" s="73"/>
      <c r="M10" s="108" t="s">
        <v>142</v>
      </c>
      <c r="N10" s="55"/>
    </row>
    <row r="11" spans="1:14" ht="15.75" customHeight="1" x14ac:dyDescent="0.5">
      <c r="A11" s="65" t="s">
        <v>49</v>
      </c>
      <c r="B11" s="62" t="s">
        <v>143</v>
      </c>
      <c r="C11" s="57"/>
      <c r="D11" s="56"/>
      <c r="E11" s="31"/>
      <c r="F11" s="57" t="s">
        <v>144</v>
      </c>
      <c r="G11" s="81">
        <v>0</v>
      </c>
      <c r="H11" s="81"/>
      <c r="I11" s="73">
        <v>0</v>
      </c>
      <c r="J11" s="73"/>
      <c r="K11" s="73"/>
      <c r="L11" s="73"/>
      <c r="M11" s="110"/>
      <c r="N11" s="55"/>
    </row>
    <row r="12" spans="1:14" ht="15.75" customHeight="1" x14ac:dyDescent="0.45">
      <c r="A12" s="65" t="s">
        <v>149</v>
      </c>
      <c r="B12" s="113" t="s">
        <v>145</v>
      </c>
      <c r="C12" s="57"/>
      <c r="D12" s="58" t="s">
        <v>159</v>
      </c>
      <c r="E12" s="61" t="s">
        <v>21</v>
      </c>
      <c r="F12" s="31"/>
      <c r="G12" s="81">
        <v>0</v>
      </c>
      <c r="H12" s="81"/>
      <c r="I12" s="73">
        <v>7</v>
      </c>
      <c r="J12" s="73"/>
      <c r="K12" s="73"/>
      <c r="L12" s="73"/>
      <c r="M12" s="108" t="s">
        <v>318</v>
      </c>
      <c r="N12" s="55"/>
    </row>
    <row r="13" spans="1:14" ht="15.75" customHeight="1" x14ac:dyDescent="0.45">
      <c r="A13" s="65" t="s">
        <v>149</v>
      </c>
      <c r="B13" s="113" t="s">
        <v>146</v>
      </c>
      <c r="C13" s="57"/>
      <c r="D13" s="58" t="s">
        <v>160</v>
      </c>
      <c r="E13" s="61" t="s">
        <v>20</v>
      </c>
      <c r="F13" s="31"/>
      <c r="G13" s="81">
        <v>0</v>
      </c>
      <c r="H13" s="81"/>
      <c r="I13" s="73">
        <v>14</v>
      </c>
      <c r="J13" s="73"/>
      <c r="K13" s="73"/>
      <c r="L13" s="73"/>
      <c r="M13" s="108" t="s">
        <v>147</v>
      </c>
      <c r="N13" s="55"/>
    </row>
    <row r="14" spans="1:14" s="31" customFormat="1" ht="15.75" customHeight="1" x14ac:dyDescent="0.5">
      <c r="A14" s="66" t="s">
        <v>3</v>
      </c>
      <c r="B14" s="56"/>
      <c r="C14" s="57"/>
      <c r="D14" s="58"/>
      <c r="E14" s="57"/>
      <c r="F14" s="57"/>
      <c r="G14" s="73"/>
      <c r="H14" s="73"/>
      <c r="I14" s="74"/>
      <c r="J14" s="74"/>
      <c r="K14" s="74"/>
      <c r="L14" s="74"/>
      <c r="M14" s="54"/>
      <c r="N14" s="55"/>
    </row>
    <row r="15" spans="1:14" ht="15.75" customHeight="1" x14ac:dyDescent="0.45">
      <c r="A15" s="65" t="s">
        <v>49</v>
      </c>
      <c r="B15" s="84" t="s">
        <v>46</v>
      </c>
      <c r="C15" s="61"/>
      <c r="D15" s="85" t="s">
        <v>47</v>
      </c>
      <c r="E15" s="86" t="s">
        <v>22</v>
      </c>
      <c r="F15" s="86" t="s">
        <v>48</v>
      </c>
      <c r="G15" s="87">
        <v>0</v>
      </c>
      <c r="H15" s="87"/>
      <c r="I15" s="87">
        <v>0</v>
      </c>
      <c r="J15" s="87"/>
      <c r="K15" s="87"/>
      <c r="L15" s="87"/>
      <c r="M15" s="114" t="s">
        <v>49</v>
      </c>
    </row>
    <row r="16" spans="1:14" ht="15.75" customHeight="1" x14ac:dyDescent="0.45">
      <c r="A16" s="65" t="s">
        <v>49</v>
      </c>
      <c r="B16" s="84" t="s">
        <v>50</v>
      </c>
      <c r="C16" s="61"/>
      <c r="D16" s="85" t="s">
        <v>51</v>
      </c>
      <c r="E16" s="86" t="s">
        <v>22</v>
      </c>
      <c r="F16" s="86" t="s">
        <v>52</v>
      </c>
      <c r="G16" s="87">
        <v>0</v>
      </c>
      <c r="H16" s="87"/>
      <c r="I16" s="87">
        <v>0</v>
      </c>
      <c r="J16" s="87"/>
      <c r="K16" s="87"/>
      <c r="L16" s="87"/>
      <c r="M16" s="114" t="s">
        <v>49</v>
      </c>
    </row>
    <row r="17" spans="1:14" ht="15.75" customHeight="1" x14ac:dyDescent="0.45">
      <c r="A17" s="64" t="s">
        <v>49</v>
      </c>
      <c r="B17" s="69" t="s">
        <v>53</v>
      </c>
      <c r="C17" s="37"/>
      <c r="D17" s="70" t="s">
        <v>54</v>
      </c>
      <c r="E17" s="23" t="s">
        <v>22</v>
      </c>
      <c r="F17" s="23" t="s">
        <v>55</v>
      </c>
      <c r="G17" s="25">
        <v>0</v>
      </c>
      <c r="H17" s="25"/>
      <c r="I17" s="25">
        <v>0</v>
      </c>
      <c r="J17" s="25"/>
      <c r="K17" s="25"/>
      <c r="L17" s="25"/>
      <c r="M17" s="114" t="s">
        <v>49</v>
      </c>
    </row>
    <row r="18" spans="1:14" ht="15.75" customHeight="1" x14ac:dyDescent="0.45">
      <c r="A18" s="65" t="s">
        <v>49</v>
      </c>
      <c r="B18" s="84" t="s">
        <v>56</v>
      </c>
      <c r="C18" s="61"/>
      <c r="D18" s="85" t="s">
        <v>57</v>
      </c>
      <c r="E18" s="86" t="s">
        <v>36</v>
      </c>
      <c r="F18" s="86" t="s">
        <v>58</v>
      </c>
      <c r="G18" s="25">
        <v>0</v>
      </c>
      <c r="H18" s="25"/>
      <c r="I18" s="25">
        <v>0</v>
      </c>
      <c r="J18" s="25"/>
      <c r="K18" s="25"/>
      <c r="L18" s="25"/>
      <c r="M18" s="114" t="s">
        <v>49</v>
      </c>
    </row>
    <row r="19" spans="1:14" ht="15.75" customHeight="1" x14ac:dyDescent="0.45">
      <c r="A19" s="65" t="s">
        <v>49</v>
      </c>
      <c r="B19" s="84" t="s">
        <v>59</v>
      </c>
      <c r="C19" s="61"/>
      <c r="D19" s="85" t="s">
        <v>60</v>
      </c>
      <c r="E19" s="86" t="s">
        <v>22</v>
      </c>
      <c r="F19" s="86" t="s">
        <v>61</v>
      </c>
      <c r="G19" s="25">
        <v>0</v>
      </c>
      <c r="H19" s="25"/>
      <c r="I19" s="25">
        <v>0</v>
      </c>
      <c r="J19" s="25"/>
      <c r="K19" s="25"/>
      <c r="L19" s="25"/>
      <c r="M19" s="114" t="s">
        <v>49</v>
      </c>
    </row>
    <row r="20" spans="1:14" ht="15.75" customHeight="1" x14ac:dyDescent="0.5">
      <c r="A20" s="65" t="s">
        <v>149</v>
      </c>
      <c r="B20" s="117" t="s">
        <v>62</v>
      </c>
      <c r="C20" s="61"/>
      <c r="D20" s="85" t="s">
        <v>63</v>
      </c>
      <c r="E20" s="84" t="s">
        <v>26</v>
      </c>
      <c r="F20" s="31"/>
      <c r="G20" s="25">
        <v>0</v>
      </c>
      <c r="H20" s="25"/>
      <c r="I20" s="25">
        <v>9</v>
      </c>
      <c r="J20" s="25"/>
      <c r="K20" s="25"/>
      <c r="L20" s="25"/>
      <c r="M20" s="114" t="s">
        <v>302</v>
      </c>
      <c r="N20" s="43" t="s">
        <v>164</v>
      </c>
    </row>
    <row r="21" spans="1:14" ht="15.75" customHeight="1" x14ac:dyDescent="0.5">
      <c r="A21" s="65" t="s">
        <v>149</v>
      </c>
      <c r="B21" s="118" t="s">
        <v>64</v>
      </c>
      <c r="C21" s="61"/>
      <c r="D21" s="85" t="s">
        <v>65</v>
      </c>
      <c r="E21" s="84" t="s">
        <v>26</v>
      </c>
      <c r="F21" s="86" t="s">
        <v>121</v>
      </c>
      <c r="G21" s="25">
        <v>0</v>
      </c>
      <c r="H21" s="25"/>
      <c r="I21" s="25">
        <v>6</v>
      </c>
      <c r="J21" s="25"/>
      <c r="K21" s="25"/>
      <c r="L21" s="25"/>
      <c r="M21" s="114" t="s">
        <v>118</v>
      </c>
    </row>
    <row r="22" spans="1:14" ht="15.75" customHeight="1" x14ac:dyDescent="0.45">
      <c r="A22" s="65" t="s">
        <v>149</v>
      </c>
      <c r="B22" s="117" t="s">
        <v>66</v>
      </c>
      <c r="C22" s="61"/>
      <c r="D22" s="85" t="s">
        <v>67</v>
      </c>
      <c r="E22" s="84" t="s">
        <v>22</v>
      </c>
      <c r="F22" s="31"/>
      <c r="G22" s="25">
        <v>0</v>
      </c>
      <c r="H22" s="25"/>
      <c r="I22" s="25">
        <v>15</v>
      </c>
      <c r="J22" s="25"/>
      <c r="K22" s="25"/>
      <c r="L22" s="25"/>
      <c r="M22" s="114" t="s">
        <v>68</v>
      </c>
    </row>
    <row r="23" spans="1:14" ht="15.75" customHeight="1" x14ac:dyDescent="0.45">
      <c r="A23" s="65" t="s">
        <v>149</v>
      </c>
      <c r="B23" s="118" t="s">
        <v>69</v>
      </c>
      <c r="C23" s="61"/>
      <c r="D23" s="85" t="s">
        <v>70</v>
      </c>
      <c r="E23" s="84" t="s">
        <v>24</v>
      </c>
      <c r="F23" s="31"/>
      <c r="G23" s="25">
        <v>0</v>
      </c>
      <c r="H23" s="25"/>
      <c r="I23" s="25">
        <v>23</v>
      </c>
      <c r="J23" s="25"/>
      <c r="K23" s="25"/>
      <c r="L23" s="25"/>
      <c r="M23" s="114" t="s">
        <v>71</v>
      </c>
    </row>
    <row r="24" spans="1:14" ht="15.75" customHeight="1" x14ac:dyDescent="0.45">
      <c r="A24" s="65" t="s">
        <v>149</v>
      </c>
      <c r="B24" s="117" t="s">
        <v>72</v>
      </c>
      <c r="C24" s="61"/>
      <c r="D24" s="85" t="s">
        <v>73</v>
      </c>
      <c r="E24" s="84" t="s">
        <v>20</v>
      </c>
      <c r="F24" s="31"/>
      <c r="G24" s="25">
        <v>0</v>
      </c>
      <c r="H24" s="25"/>
      <c r="I24" s="25">
        <v>13</v>
      </c>
      <c r="J24" s="25"/>
      <c r="K24" s="25"/>
      <c r="L24" s="25"/>
      <c r="M24" s="114" t="s">
        <v>306</v>
      </c>
      <c r="N24" s="43" t="s">
        <v>163</v>
      </c>
    </row>
    <row r="25" spans="1:14" ht="15.75" customHeight="1" x14ac:dyDescent="0.5">
      <c r="A25" s="65" t="s">
        <v>149</v>
      </c>
      <c r="B25" s="118" t="s">
        <v>74</v>
      </c>
      <c r="C25" s="61"/>
      <c r="D25" s="85" t="s">
        <v>75</v>
      </c>
      <c r="E25" s="84" t="s">
        <v>20</v>
      </c>
      <c r="F25" s="59" t="s">
        <v>119</v>
      </c>
      <c r="G25" s="25">
        <v>0</v>
      </c>
      <c r="H25" s="25"/>
      <c r="I25" s="25">
        <v>19</v>
      </c>
      <c r="J25" s="25"/>
      <c r="K25" s="25"/>
      <c r="L25" s="25"/>
      <c r="M25" s="114" t="s">
        <v>120</v>
      </c>
    </row>
    <row r="26" spans="1:14" ht="15.75" customHeight="1" x14ac:dyDescent="0.45">
      <c r="A26" s="66" t="s">
        <v>150</v>
      </c>
      <c r="B26" s="88"/>
      <c r="C26" s="61"/>
      <c r="D26" s="89"/>
      <c r="E26" s="88"/>
      <c r="F26" s="31"/>
      <c r="G26" s="25"/>
      <c r="H26" s="25"/>
      <c r="I26" s="25"/>
      <c r="J26" s="25"/>
      <c r="K26" s="25"/>
      <c r="L26" s="25"/>
      <c r="M26" s="26"/>
    </row>
    <row r="27" spans="1:14" ht="15.75" customHeight="1" x14ac:dyDescent="0.45">
      <c r="A27" s="65" t="s">
        <v>149</v>
      </c>
      <c r="B27" s="117" t="s">
        <v>76</v>
      </c>
      <c r="C27" s="61"/>
      <c r="D27" s="89" t="s">
        <v>77</v>
      </c>
      <c r="E27" s="88" t="s">
        <v>25</v>
      </c>
      <c r="F27" s="31"/>
      <c r="G27" s="25">
        <v>0</v>
      </c>
      <c r="H27" s="25"/>
      <c r="I27" s="25">
        <v>14</v>
      </c>
      <c r="J27" s="25"/>
      <c r="K27" s="25"/>
      <c r="L27" s="25"/>
      <c r="M27" s="114" t="s">
        <v>78</v>
      </c>
    </row>
    <row r="28" spans="1:14" ht="15.75" customHeight="1" x14ac:dyDescent="0.45">
      <c r="A28" s="65" t="s">
        <v>149</v>
      </c>
      <c r="B28" s="117" t="s">
        <v>79</v>
      </c>
      <c r="C28" s="61"/>
      <c r="D28" s="89" t="s">
        <v>80</v>
      </c>
      <c r="E28" s="88" t="s">
        <v>25</v>
      </c>
      <c r="F28" s="31"/>
      <c r="G28" s="25">
        <v>0</v>
      </c>
      <c r="H28" s="25"/>
      <c r="I28" s="30">
        <v>3</v>
      </c>
      <c r="J28" s="30"/>
      <c r="K28" s="30"/>
      <c r="L28" s="30"/>
      <c r="M28" s="114" t="s">
        <v>81</v>
      </c>
    </row>
    <row r="29" spans="1:14" ht="15.75" customHeight="1" x14ac:dyDescent="0.45">
      <c r="A29" s="65" t="s">
        <v>149</v>
      </c>
      <c r="B29" s="112" t="s">
        <v>82</v>
      </c>
      <c r="C29" s="37"/>
      <c r="D29" s="40" t="s">
        <v>83</v>
      </c>
      <c r="E29" s="72" t="s">
        <v>23</v>
      </c>
      <c r="G29" s="25">
        <v>0</v>
      </c>
      <c r="H29" s="25"/>
      <c r="I29" s="30">
        <v>6</v>
      </c>
      <c r="J29" s="30"/>
      <c r="K29" s="30"/>
      <c r="L29" s="30"/>
      <c r="M29" s="114" t="s">
        <v>84</v>
      </c>
    </row>
    <row r="30" spans="1:14" ht="15.75" customHeight="1" x14ac:dyDescent="0.4">
      <c r="A30" s="65" t="s">
        <v>149</v>
      </c>
      <c r="B30" s="111" t="s">
        <v>85</v>
      </c>
      <c r="C30" s="72" t="s">
        <v>86</v>
      </c>
      <c r="D30" s="40" t="s">
        <v>87</v>
      </c>
      <c r="E30" s="69" t="s">
        <v>88</v>
      </c>
      <c r="F30" s="43" t="s">
        <v>233</v>
      </c>
      <c r="G30" s="30">
        <v>434</v>
      </c>
      <c r="H30" s="30"/>
      <c r="I30" s="30">
        <v>0</v>
      </c>
      <c r="J30" s="30"/>
      <c r="K30" s="30"/>
      <c r="L30" s="30"/>
      <c r="M30" s="115" t="s">
        <v>187</v>
      </c>
    </row>
    <row r="31" spans="1:14" ht="15.75" customHeight="1" x14ac:dyDescent="0.45">
      <c r="A31" s="65" t="s">
        <v>149</v>
      </c>
      <c r="B31" s="112" t="s">
        <v>89</v>
      </c>
      <c r="C31" s="37"/>
      <c r="D31" s="40" t="s">
        <v>90</v>
      </c>
      <c r="E31" s="72" t="s">
        <v>23</v>
      </c>
      <c r="G31" s="27">
        <v>0</v>
      </c>
      <c r="H31" s="27"/>
      <c r="I31" s="30">
        <v>1</v>
      </c>
      <c r="J31" s="30"/>
      <c r="K31" s="30"/>
      <c r="L31" s="30"/>
      <c r="M31" s="114">
        <v>3679</v>
      </c>
    </row>
    <row r="32" spans="1:14" ht="15.75" customHeight="1" x14ac:dyDescent="0.4">
      <c r="A32" s="65" t="s">
        <v>149</v>
      </c>
      <c r="B32" s="111" t="s">
        <v>91</v>
      </c>
      <c r="C32" s="37"/>
      <c r="D32" s="40" t="s">
        <v>92</v>
      </c>
      <c r="E32" s="72" t="s">
        <v>20</v>
      </c>
      <c r="F32" s="119" t="s">
        <v>93</v>
      </c>
      <c r="G32" s="27">
        <v>0</v>
      </c>
      <c r="H32" s="27"/>
      <c r="I32" s="30">
        <v>0</v>
      </c>
      <c r="J32" s="30"/>
      <c r="K32" s="30"/>
      <c r="L32" s="30"/>
      <c r="M32" s="115" t="s">
        <v>202</v>
      </c>
    </row>
    <row r="33" spans="1:14" ht="15.75" customHeight="1" x14ac:dyDescent="0.4">
      <c r="A33" s="65" t="s">
        <v>149</v>
      </c>
      <c r="B33" s="112" t="s">
        <v>94</v>
      </c>
      <c r="C33" s="37"/>
      <c r="D33" s="40" t="s">
        <v>95</v>
      </c>
      <c r="E33" s="72" t="s">
        <v>96</v>
      </c>
      <c r="G33" s="27">
        <v>0</v>
      </c>
      <c r="H33" s="27"/>
      <c r="I33" s="30">
        <v>1</v>
      </c>
      <c r="J33" s="30"/>
      <c r="K33" s="30"/>
      <c r="L33" s="30"/>
      <c r="M33" s="115">
        <v>3129</v>
      </c>
    </row>
    <row r="34" spans="1:14" ht="15.75" customHeight="1" x14ac:dyDescent="0.45">
      <c r="A34" s="65" t="s">
        <v>149</v>
      </c>
      <c r="B34" s="112" t="s">
        <v>97</v>
      </c>
      <c r="C34" s="37"/>
      <c r="D34" s="40" t="s">
        <v>98</v>
      </c>
      <c r="E34" s="72" t="s">
        <v>99</v>
      </c>
      <c r="G34" s="27">
        <v>0</v>
      </c>
      <c r="H34" s="27"/>
      <c r="I34" s="30">
        <v>2</v>
      </c>
      <c r="J34" s="30"/>
      <c r="K34" s="30"/>
      <c r="L34" s="30"/>
      <c r="M34" s="116" t="s">
        <v>100</v>
      </c>
    </row>
    <row r="35" spans="1:14" ht="15.75" customHeight="1" x14ac:dyDescent="0.45">
      <c r="A35" s="65" t="s">
        <v>149</v>
      </c>
      <c r="B35" s="112" t="s">
        <v>101</v>
      </c>
      <c r="C35" s="37"/>
      <c r="D35" s="40" t="s">
        <v>102</v>
      </c>
      <c r="E35" s="72" t="s">
        <v>99</v>
      </c>
      <c r="G35" s="27">
        <v>0</v>
      </c>
      <c r="H35" s="27"/>
      <c r="I35" s="30">
        <v>18</v>
      </c>
      <c r="J35" s="30"/>
      <c r="K35" s="30"/>
      <c r="L35" s="30"/>
      <c r="M35" s="116" t="s">
        <v>103</v>
      </c>
    </row>
    <row r="36" spans="1:14" ht="15.75" customHeight="1" x14ac:dyDescent="0.45">
      <c r="A36" s="65" t="s">
        <v>149</v>
      </c>
      <c r="B36" s="112" t="s">
        <v>104</v>
      </c>
      <c r="C36" s="37"/>
      <c r="D36" s="40" t="s">
        <v>105</v>
      </c>
      <c r="E36" s="72" t="s">
        <v>25</v>
      </c>
      <c r="F36" s="43" t="s">
        <v>125</v>
      </c>
      <c r="G36" s="27">
        <v>2</v>
      </c>
      <c r="H36" s="27"/>
      <c r="I36" s="30">
        <v>0</v>
      </c>
      <c r="J36" s="30"/>
      <c r="K36" s="30"/>
      <c r="L36" s="30"/>
      <c r="M36" s="116" t="s">
        <v>263</v>
      </c>
      <c r="N36" s="43" t="s">
        <v>162</v>
      </c>
    </row>
    <row r="37" spans="1:14" ht="15.75" customHeight="1" x14ac:dyDescent="0.4">
      <c r="A37" s="67" t="s">
        <v>151</v>
      </c>
      <c r="B37" s="37"/>
      <c r="C37" s="37"/>
      <c r="D37" s="40"/>
      <c r="E37" s="37"/>
      <c r="G37" s="30"/>
      <c r="H37" s="30"/>
      <c r="I37" s="30"/>
      <c r="J37" s="30"/>
      <c r="K37" s="30"/>
      <c r="L37" s="30"/>
      <c r="M37" s="29"/>
    </row>
    <row r="38" spans="1:14" ht="15.75" customHeight="1" x14ac:dyDescent="0.4">
      <c r="A38" s="65" t="s">
        <v>49</v>
      </c>
      <c r="B38" s="72" t="s">
        <v>106</v>
      </c>
      <c r="C38" s="37"/>
      <c r="D38" s="40" t="s">
        <v>107</v>
      </c>
      <c r="E38" s="72" t="s">
        <v>108</v>
      </c>
      <c r="F38" s="23" t="s">
        <v>109</v>
      </c>
      <c r="G38" s="27">
        <v>0</v>
      </c>
      <c r="H38" s="27"/>
      <c r="I38" s="30">
        <v>0</v>
      </c>
      <c r="J38" s="30"/>
      <c r="K38" s="30"/>
      <c r="L38" s="30"/>
      <c r="M38" s="115" t="s">
        <v>49</v>
      </c>
    </row>
    <row r="39" spans="1:14" ht="15.75" customHeight="1" x14ac:dyDescent="0.4">
      <c r="A39" s="65" t="s">
        <v>149</v>
      </c>
      <c r="B39" s="112" t="s">
        <v>110</v>
      </c>
      <c r="C39" s="37"/>
      <c r="D39" s="40" t="s">
        <v>111</v>
      </c>
      <c r="E39" s="72" t="s">
        <v>112</v>
      </c>
      <c r="G39" s="27">
        <v>0</v>
      </c>
      <c r="H39" s="27"/>
      <c r="I39" s="30">
        <v>2</v>
      </c>
      <c r="J39" s="30"/>
      <c r="K39" s="30"/>
      <c r="L39" s="30"/>
      <c r="M39" s="115" t="s">
        <v>319</v>
      </c>
    </row>
    <row r="40" spans="1:14" ht="15.75" customHeight="1" x14ac:dyDescent="0.4">
      <c r="A40" s="65" t="s">
        <v>149</v>
      </c>
      <c r="B40" s="111" t="s">
        <v>113</v>
      </c>
      <c r="C40" s="37"/>
      <c r="D40" s="40" t="s">
        <v>114</v>
      </c>
      <c r="E40" s="69" t="s">
        <v>25</v>
      </c>
      <c r="F40" s="119" t="s">
        <v>115</v>
      </c>
      <c r="G40" s="27">
        <v>0</v>
      </c>
      <c r="H40" s="27"/>
      <c r="I40" s="30">
        <v>0</v>
      </c>
      <c r="J40" s="30"/>
      <c r="K40" s="30"/>
      <c r="L40" s="30"/>
      <c r="M40" s="115" t="s">
        <v>202</v>
      </c>
    </row>
    <row r="41" spans="1:14" ht="15.75" customHeight="1" x14ac:dyDescent="0.4">
      <c r="A41" s="65" t="s">
        <v>149</v>
      </c>
      <c r="B41" s="112" t="s">
        <v>116</v>
      </c>
      <c r="C41" s="37"/>
      <c r="D41" s="40" t="s">
        <v>117</v>
      </c>
      <c r="E41" s="72" t="s">
        <v>22</v>
      </c>
      <c r="G41" s="27">
        <v>0</v>
      </c>
      <c r="H41" s="27"/>
      <c r="I41" s="30">
        <v>1</v>
      </c>
      <c r="J41" s="30"/>
      <c r="K41" s="30"/>
      <c r="L41" s="30"/>
      <c r="M41" s="115">
        <v>3940</v>
      </c>
    </row>
    <row r="42" spans="1:14" ht="15.75" customHeight="1" x14ac:dyDescent="0.4">
      <c r="A42" s="106" t="s">
        <v>11</v>
      </c>
      <c r="B42" s="71"/>
      <c r="C42" s="37"/>
      <c r="D42" s="40"/>
      <c r="E42" s="72"/>
      <c r="G42" s="27"/>
      <c r="H42" s="27"/>
      <c r="I42" s="30"/>
      <c r="J42" s="30"/>
      <c r="K42" s="30"/>
      <c r="L42" s="30"/>
      <c r="M42" s="29"/>
    </row>
    <row r="43" spans="1:14" ht="15.75" customHeight="1" x14ac:dyDescent="0.4">
      <c r="A43" s="65" t="s">
        <v>49</v>
      </c>
      <c r="B43" s="72" t="s">
        <v>175</v>
      </c>
      <c r="C43" s="37"/>
      <c r="D43" s="40" t="s">
        <v>181</v>
      </c>
      <c r="E43" s="72" t="s">
        <v>22</v>
      </c>
      <c r="F43" s="43" t="s">
        <v>179</v>
      </c>
      <c r="G43" s="27">
        <v>0</v>
      </c>
      <c r="H43" s="27"/>
      <c r="I43" s="30">
        <v>0</v>
      </c>
      <c r="J43" s="30"/>
      <c r="K43" s="30"/>
      <c r="L43" s="30"/>
      <c r="M43" s="115" t="s">
        <v>49</v>
      </c>
    </row>
    <row r="44" spans="1:14" ht="15.75" customHeight="1" x14ac:dyDescent="0.4">
      <c r="A44" s="65" t="s">
        <v>49</v>
      </c>
      <c r="B44" s="72" t="s">
        <v>176</v>
      </c>
      <c r="C44" s="37"/>
      <c r="D44" s="40" t="s">
        <v>182</v>
      </c>
      <c r="E44" s="72" t="s">
        <v>36</v>
      </c>
      <c r="F44" s="43" t="s">
        <v>180</v>
      </c>
      <c r="G44" s="27">
        <v>0</v>
      </c>
      <c r="H44" s="27"/>
      <c r="I44" s="30">
        <v>0</v>
      </c>
      <c r="J44" s="30"/>
      <c r="K44" s="30"/>
      <c r="L44" s="30"/>
      <c r="M44" s="115" t="s">
        <v>49</v>
      </c>
    </row>
    <row r="45" spans="1:14" ht="15.75" customHeight="1" x14ac:dyDescent="0.4">
      <c r="A45" s="65" t="s">
        <v>149</v>
      </c>
      <c r="B45" s="112" t="s">
        <v>177</v>
      </c>
      <c r="C45" s="37"/>
      <c r="D45" s="40" t="s">
        <v>183</v>
      </c>
      <c r="E45" s="72" t="s">
        <v>25</v>
      </c>
      <c r="G45" s="27">
        <v>0</v>
      </c>
      <c r="H45" s="27"/>
      <c r="I45" s="30">
        <v>1</v>
      </c>
      <c r="J45" s="30"/>
      <c r="K45" s="30"/>
      <c r="L45" s="30"/>
      <c r="M45" s="115">
        <v>3880</v>
      </c>
    </row>
    <row r="46" spans="1:14" ht="15.75" customHeight="1" x14ac:dyDescent="0.4">
      <c r="A46" s="65" t="s">
        <v>149</v>
      </c>
      <c r="B46" s="111" t="s">
        <v>178</v>
      </c>
      <c r="C46" s="37"/>
      <c r="D46" s="40" t="s">
        <v>184</v>
      </c>
      <c r="E46" s="72" t="s">
        <v>25</v>
      </c>
      <c r="F46" s="119" t="s">
        <v>185</v>
      </c>
      <c r="G46" s="27">
        <v>0</v>
      </c>
      <c r="H46" s="27"/>
      <c r="I46" s="30">
        <v>0</v>
      </c>
      <c r="J46" s="30"/>
      <c r="K46" s="30"/>
      <c r="L46" s="30"/>
      <c r="M46" s="115" t="s">
        <v>202</v>
      </c>
    </row>
    <row r="47" spans="1:14" ht="15.75" customHeight="1" x14ac:dyDescent="0.4">
      <c r="A47" s="111" t="s">
        <v>203</v>
      </c>
      <c r="B47" s="71"/>
      <c r="C47" s="37"/>
      <c r="D47" s="40"/>
      <c r="E47" s="72"/>
      <c r="G47" s="27"/>
      <c r="H47" s="27"/>
      <c r="I47" s="30"/>
      <c r="J47" s="30"/>
      <c r="K47" s="30"/>
      <c r="L47" s="30"/>
      <c r="M47" s="29"/>
    </row>
    <row r="48" spans="1:14" ht="15.75" customHeight="1" x14ac:dyDescent="0.45">
      <c r="A48" s="120" t="s">
        <v>149</v>
      </c>
      <c r="B48" s="111" t="s">
        <v>205</v>
      </c>
      <c r="C48" s="37"/>
      <c r="D48" s="28" t="s">
        <v>220</v>
      </c>
      <c r="E48" s="72" t="s">
        <v>25</v>
      </c>
      <c r="F48" s="119" t="s">
        <v>185</v>
      </c>
      <c r="G48" s="27">
        <v>0</v>
      </c>
      <c r="H48" s="27"/>
      <c r="I48" s="30">
        <v>0</v>
      </c>
      <c r="J48" s="30"/>
      <c r="K48" s="30"/>
      <c r="L48" s="30"/>
      <c r="M48" s="115" t="s">
        <v>202</v>
      </c>
    </row>
    <row r="49" spans="1:14" ht="15.75" customHeight="1" x14ac:dyDescent="0.45">
      <c r="A49" s="120" t="s">
        <v>149</v>
      </c>
      <c r="B49" s="112" t="s">
        <v>206</v>
      </c>
      <c r="C49" s="37"/>
      <c r="D49" s="28" t="s">
        <v>221</v>
      </c>
      <c r="E49" s="72" t="s">
        <v>26</v>
      </c>
      <c r="G49" s="27">
        <v>0</v>
      </c>
      <c r="H49" s="27"/>
      <c r="I49" s="30">
        <v>8</v>
      </c>
      <c r="J49" s="30"/>
      <c r="K49" s="30"/>
      <c r="L49" s="30"/>
      <c r="M49" s="116" t="s">
        <v>188</v>
      </c>
    </row>
    <row r="50" spans="1:14" ht="15.75" customHeight="1" x14ac:dyDescent="0.45">
      <c r="A50" s="120" t="s">
        <v>149</v>
      </c>
      <c r="B50" s="112" t="s">
        <v>207</v>
      </c>
      <c r="C50" s="37"/>
      <c r="D50" s="28" t="s">
        <v>190</v>
      </c>
      <c r="E50" s="72" t="s">
        <v>26</v>
      </c>
      <c r="F50" s="43" t="s">
        <v>301</v>
      </c>
      <c r="G50" s="27">
        <v>0</v>
      </c>
      <c r="H50" s="27"/>
      <c r="I50" s="30">
        <v>8</v>
      </c>
      <c r="J50" s="30"/>
      <c r="K50" s="30"/>
      <c r="L50" s="30"/>
      <c r="M50" s="116" t="s">
        <v>303</v>
      </c>
      <c r="N50" s="43" t="s">
        <v>287</v>
      </c>
    </row>
    <row r="51" spans="1:14" ht="15.75" customHeight="1" x14ac:dyDescent="0.45">
      <c r="A51" s="120" t="s">
        <v>149</v>
      </c>
      <c r="B51" s="112" t="s">
        <v>208</v>
      </c>
      <c r="C51" s="37"/>
      <c r="D51" s="28" t="s">
        <v>189</v>
      </c>
      <c r="E51" s="72" t="s">
        <v>22</v>
      </c>
      <c r="G51" s="27">
        <v>2</v>
      </c>
      <c r="H51" s="27"/>
      <c r="I51" s="30">
        <v>0</v>
      </c>
      <c r="J51" s="30"/>
      <c r="K51" s="30"/>
      <c r="L51" s="30"/>
      <c r="M51" s="116" t="s">
        <v>304</v>
      </c>
    </row>
    <row r="52" spans="1:14" ht="15.75" customHeight="1" x14ac:dyDescent="0.45">
      <c r="A52" s="120" t="s">
        <v>149</v>
      </c>
      <c r="B52" s="112" t="s">
        <v>209</v>
      </c>
      <c r="C52" s="37"/>
      <c r="D52" s="28" t="s">
        <v>192</v>
      </c>
      <c r="E52" s="72" t="s">
        <v>26</v>
      </c>
      <c r="G52" s="27">
        <v>0</v>
      </c>
      <c r="H52" s="27"/>
      <c r="I52" s="30">
        <v>2</v>
      </c>
      <c r="J52" s="30"/>
      <c r="K52" s="30"/>
      <c r="L52" s="30"/>
      <c r="M52" s="116" t="s">
        <v>191</v>
      </c>
    </row>
    <row r="53" spans="1:14" ht="15.75" customHeight="1" x14ac:dyDescent="0.45">
      <c r="A53" s="120" t="s">
        <v>149</v>
      </c>
      <c r="B53" s="111" t="s">
        <v>210</v>
      </c>
      <c r="C53" s="37"/>
      <c r="D53" s="28" t="s">
        <v>222</v>
      </c>
      <c r="E53" s="72" t="s">
        <v>20</v>
      </c>
      <c r="F53" s="119" t="s">
        <v>185</v>
      </c>
      <c r="G53" s="27">
        <v>0</v>
      </c>
      <c r="H53" s="27"/>
      <c r="I53" s="30">
        <v>0</v>
      </c>
      <c r="J53" s="30"/>
      <c r="K53" s="30"/>
      <c r="L53" s="30"/>
      <c r="M53" s="116" t="s">
        <v>202</v>
      </c>
    </row>
    <row r="54" spans="1:14" ht="15.75" customHeight="1" x14ac:dyDescent="0.45">
      <c r="A54" s="120" t="s">
        <v>149</v>
      </c>
      <c r="B54" s="112" t="s">
        <v>211</v>
      </c>
      <c r="C54" s="37"/>
      <c r="D54" s="28" t="s">
        <v>223</v>
      </c>
      <c r="E54" s="72" t="s">
        <v>20</v>
      </c>
      <c r="G54" s="27">
        <v>1</v>
      </c>
      <c r="H54" s="27">
        <v>1</v>
      </c>
      <c r="I54" s="30">
        <v>11</v>
      </c>
      <c r="J54" s="30"/>
      <c r="K54" s="30"/>
      <c r="L54" s="30"/>
      <c r="M54" s="116" t="s">
        <v>305</v>
      </c>
    </row>
    <row r="55" spans="1:14" ht="15.75" customHeight="1" x14ac:dyDescent="0.45">
      <c r="A55" s="120" t="s">
        <v>149</v>
      </c>
      <c r="B55" s="112" t="s">
        <v>212</v>
      </c>
      <c r="C55" s="37"/>
      <c r="D55" s="28" t="s">
        <v>224</v>
      </c>
      <c r="E55" s="72" t="s">
        <v>25</v>
      </c>
      <c r="G55" s="27">
        <v>0</v>
      </c>
      <c r="H55" s="27">
        <v>2</v>
      </c>
      <c r="I55" s="30">
        <v>13</v>
      </c>
      <c r="J55" s="30"/>
      <c r="K55" s="30"/>
      <c r="L55" s="30"/>
      <c r="M55" s="116" t="s">
        <v>260</v>
      </c>
    </row>
    <row r="56" spans="1:14" ht="15.75" customHeight="1" x14ac:dyDescent="0.4">
      <c r="A56" s="65" t="s">
        <v>49</v>
      </c>
      <c r="B56" s="72" t="s">
        <v>213</v>
      </c>
      <c r="C56" s="37"/>
      <c r="D56" s="40"/>
      <c r="E56" s="72"/>
      <c r="F56" s="43" t="s">
        <v>225</v>
      </c>
      <c r="G56" s="27"/>
      <c r="H56" s="27"/>
      <c r="I56" s="30"/>
      <c r="J56" s="30"/>
      <c r="K56" s="30"/>
      <c r="L56" s="30"/>
      <c r="M56" s="29" t="s">
        <v>49</v>
      </c>
    </row>
    <row r="57" spans="1:14" ht="15.75" customHeight="1" x14ac:dyDescent="0.45">
      <c r="A57" s="120" t="s">
        <v>149</v>
      </c>
      <c r="B57" s="112" t="s">
        <v>214</v>
      </c>
      <c r="C57" s="37"/>
      <c r="D57" s="28" t="s">
        <v>226</v>
      </c>
      <c r="E57" s="72" t="s">
        <v>30</v>
      </c>
      <c r="G57" s="27">
        <v>1</v>
      </c>
      <c r="H57" s="27"/>
      <c r="I57" s="30">
        <v>7</v>
      </c>
      <c r="J57" s="30"/>
      <c r="K57" s="30"/>
      <c r="L57" s="30"/>
      <c r="M57" s="116" t="s">
        <v>262</v>
      </c>
    </row>
    <row r="58" spans="1:14" ht="15.75" customHeight="1" x14ac:dyDescent="0.45">
      <c r="A58" s="65" t="s">
        <v>49</v>
      </c>
      <c r="B58" s="72" t="s">
        <v>215</v>
      </c>
      <c r="C58" s="37"/>
      <c r="F58" s="43" t="s">
        <v>227</v>
      </c>
      <c r="G58" s="27">
        <v>0</v>
      </c>
      <c r="H58" s="27"/>
      <c r="I58" s="75">
        <v>0</v>
      </c>
      <c r="M58" s="28" t="s">
        <v>49</v>
      </c>
    </row>
    <row r="59" spans="1:14" ht="15.75" customHeight="1" x14ac:dyDescent="0.5">
      <c r="A59" s="120" t="s">
        <v>149</v>
      </c>
      <c r="B59" s="112" t="s">
        <v>216</v>
      </c>
      <c r="C59" s="37"/>
      <c r="D59" s="28" t="s">
        <v>228</v>
      </c>
      <c r="E59" s="72" t="s">
        <v>30</v>
      </c>
      <c r="G59" s="27">
        <v>3</v>
      </c>
      <c r="H59" s="27">
        <v>1</v>
      </c>
      <c r="I59" s="30">
        <v>22</v>
      </c>
      <c r="J59" s="30"/>
      <c r="K59" s="30"/>
      <c r="L59" s="30"/>
      <c r="M59" s="116" t="s">
        <v>323</v>
      </c>
    </row>
    <row r="60" spans="1:14" ht="15.75" customHeight="1" x14ac:dyDescent="0.45">
      <c r="A60" s="111" t="s">
        <v>186</v>
      </c>
      <c r="B60" s="111" t="s">
        <v>217</v>
      </c>
      <c r="C60" s="37"/>
      <c r="D60" s="28" t="s">
        <v>229</v>
      </c>
      <c r="E60" s="72" t="s">
        <v>25</v>
      </c>
      <c r="F60" s="119" t="s">
        <v>185</v>
      </c>
      <c r="G60" s="27">
        <v>0</v>
      </c>
      <c r="H60" s="27"/>
      <c r="I60" s="30">
        <v>0</v>
      </c>
      <c r="J60" s="30"/>
      <c r="K60" s="30"/>
      <c r="L60" s="30"/>
      <c r="M60" s="29" t="s">
        <v>202</v>
      </c>
    </row>
    <row r="61" spans="1:14" ht="15.75" customHeight="1" x14ac:dyDescent="0.45">
      <c r="A61" s="120" t="s">
        <v>149</v>
      </c>
      <c r="B61" s="112" t="s">
        <v>218</v>
      </c>
      <c r="C61" s="37"/>
      <c r="D61" s="28" t="s">
        <v>230</v>
      </c>
      <c r="E61" s="72" t="s">
        <v>20</v>
      </c>
      <c r="G61" s="27">
        <v>1</v>
      </c>
      <c r="H61" s="27"/>
      <c r="I61" s="30">
        <v>1</v>
      </c>
      <c r="J61" s="30"/>
      <c r="K61" s="30"/>
      <c r="L61" s="30"/>
      <c r="M61" s="116" t="s">
        <v>261</v>
      </c>
    </row>
    <row r="62" spans="1:14" ht="15.75" customHeight="1" x14ac:dyDescent="0.45">
      <c r="A62" s="120" t="s">
        <v>149</v>
      </c>
      <c r="B62" s="112" t="s">
        <v>219</v>
      </c>
      <c r="C62" s="37"/>
      <c r="D62" s="28" t="s">
        <v>231</v>
      </c>
      <c r="E62" s="72" t="s">
        <v>23</v>
      </c>
      <c r="G62" s="27">
        <v>0</v>
      </c>
      <c r="H62" s="27"/>
      <c r="I62" s="30">
        <v>8</v>
      </c>
      <c r="J62" s="30"/>
      <c r="K62" s="30"/>
      <c r="L62" s="30"/>
      <c r="M62" s="116" t="s">
        <v>234</v>
      </c>
    </row>
    <row r="63" spans="1:14" ht="15.75" customHeight="1" x14ac:dyDescent="0.45">
      <c r="A63" s="111" t="s">
        <v>367</v>
      </c>
      <c r="B63" s="112"/>
      <c r="C63" s="37"/>
      <c r="D63" s="28"/>
      <c r="E63" s="72"/>
      <c r="G63" s="27"/>
      <c r="H63" s="27"/>
      <c r="I63" s="30"/>
      <c r="J63" s="30"/>
      <c r="K63" s="30"/>
      <c r="L63" s="30"/>
      <c r="M63" s="28"/>
    </row>
    <row r="64" spans="1:14" ht="15.75" customHeight="1" x14ac:dyDescent="0.45">
      <c r="A64" s="111" t="s">
        <v>49</v>
      </c>
      <c r="B64" s="112" t="s">
        <v>343</v>
      </c>
      <c r="C64" s="37"/>
      <c r="D64" s="28" t="s">
        <v>356</v>
      </c>
      <c r="E64" s="72" t="s">
        <v>22</v>
      </c>
      <c r="F64" t="s">
        <v>359</v>
      </c>
      <c r="G64" s="27"/>
      <c r="H64" s="27"/>
      <c r="I64" s="30"/>
      <c r="J64" s="30"/>
      <c r="K64" s="30"/>
      <c r="L64" s="30"/>
      <c r="M64" s="28"/>
    </row>
    <row r="65" spans="1:14" ht="15.75" customHeight="1" x14ac:dyDescent="0.45">
      <c r="A65" s="111" t="s">
        <v>49</v>
      </c>
      <c r="B65" s="112" t="s">
        <v>344</v>
      </c>
      <c r="C65" s="37"/>
      <c r="D65" s="28" t="s">
        <v>357</v>
      </c>
      <c r="E65" s="72" t="s">
        <v>22</v>
      </c>
      <c r="F65" t="s">
        <v>358</v>
      </c>
      <c r="G65" s="27"/>
      <c r="H65" s="27"/>
      <c r="I65" s="30"/>
      <c r="J65" s="30"/>
      <c r="K65" s="30"/>
      <c r="L65" s="30"/>
      <c r="M65" s="28"/>
    </row>
    <row r="66" spans="1:14" ht="15.75" customHeight="1" x14ac:dyDescent="0.45">
      <c r="A66" s="111"/>
      <c r="B66" s="112" t="s">
        <v>345</v>
      </c>
      <c r="C66" s="37"/>
      <c r="D66" s="28" t="s">
        <v>237</v>
      </c>
      <c r="E66" s="72" t="s">
        <v>23</v>
      </c>
      <c r="G66" s="30"/>
      <c r="H66" s="30"/>
      <c r="I66" s="30">
        <v>2</v>
      </c>
      <c r="M66" s="116" t="s">
        <v>238</v>
      </c>
    </row>
    <row r="67" spans="1:14" ht="15.75" customHeight="1" x14ac:dyDescent="0.45">
      <c r="A67" s="111"/>
      <c r="B67" s="112" t="s">
        <v>346</v>
      </c>
      <c r="D67" s="37" t="s">
        <v>240</v>
      </c>
      <c r="E67" s="72" t="s">
        <v>241</v>
      </c>
      <c r="F67" t="s">
        <v>242</v>
      </c>
      <c r="G67" s="30">
        <v>80</v>
      </c>
      <c r="H67" s="30"/>
      <c r="I67" s="30"/>
      <c r="M67" s="116" t="s">
        <v>244</v>
      </c>
    </row>
    <row r="68" spans="1:14" ht="15.75" customHeight="1" x14ac:dyDescent="0.45">
      <c r="A68" s="111"/>
      <c r="B68" s="112" t="s">
        <v>347</v>
      </c>
      <c r="C68" s="37"/>
      <c r="D68" s="28" t="s">
        <v>236</v>
      </c>
      <c r="E68" s="72" t="s">
        <v>23</v>
      </c>
      <c r="G68" s="30"/>
      <c r="H68" s="30"/>
      <c r="I68" s="30">
        <v>16</v>
      </c>
      <c r="M68" s="116" t="s">
        <v>239</v>
      </c>
    </row>
    <row r="69" spans="1:14" ht="15.75" customHeight="1" x14ac:dyDescent="0.45">
      <c r="A69" s="111" t="s">
        <v>341</v>
      </c>
      <c r="B69" s="121" t="s">
        <v>235</v>
      </c>
      <c r="C69" s="37"/>
      <c r="D69" s="28" t="s">
        <v>243</v>
      </c>
      <c r="E69" s="72" t="s">
        <v>20</v>
      </c>
      <c r="G69" s="30"/>
      <c r="H69" s="30"/>
      <c r="I69" s="30">
        <v>0</v>
      </c>
      <c r="M69" s="158">
        <v>3883</v>
      </c>
    </row>
    <row r="70" spans="1:14" ht="15.75" customHeight="1" x14ac:dyDescent="0.5">
      <c r="A70" s="111"/>
      <c r="B70" s="112" t="s">
        <v>348</v>
      </c>
      <c r="C70" s="37"/>
      <c r="D70" s="28" t="s">
        <v>245</v>
      </c>
      <c r="E70" s="72" t="s">
        <v>30</v>
      </c>
      <c r="F70" s="43" t="s">
        <v>299</v>
      </c>
      <c r="G70" s="30">
        <v>2</v>
      </c>
      <c r="H70" s="30"/>
      <c r="I70" s="141">
        <v>8</v>
      </c>
      <c r="M70" s="116" t="s">
        <v>298</v>
      </c>
    </row>
    <row r="71" spans="1:14" ht="15.75" customHeight="1" x14ac:dyDescent="0.45">
      <c r="A71" s="111"/>
      <c r="B71" s="112" t="s">
        <v>349</v>
      </c>
      <c r="C71" s="37"/>
      <c r="D71" s="28" t="s">
        <v>246</v>
      </c>
      <c r="E71" s="72" t="s">
        <v>33</v>
      </c>
      <c r="G71" s="30"/>
      <c r="H71" s="30"/>
      <c r="I71" s="30">
        <v>16</v>
      </c>
      <c r="M71" s="116" t="s">
        <v>248</v>
      </c>
    </row>
    <row r="72" spans="1:14" ht="15.75" customHeight="1" x14ac:dyDescent="0.45">
      <c r="A72" s="64"/>
      <c r="B72" s="112" t="s">
        <v>350</v>
      </c>
      <c r="C72" s="37"/>
      <c r="D72" s="40" t="s">
        <v>247</v>
      </c>
      <c r="E72" s="72" t="s">
        <v>22</v>
      </c>
      <c r="G72" s="30"/>
      <c r="H72" s="30"/>
      <c r="I72" s="30">
        <v>13</v>
      </c>
      <c r="M72" s="116" t="s">
        <v>249</v>
      </c>
    </row>
    <row r="73" spans="1:14" ht="15.75" customHeight="1" x14ac:dyDescent="0.45">
      <c r="A73" s="111"/>
      <c r="B73" s="112" t="s">
        <v>351</v>
      </c>
      <c r="C73" s="37"/>
      <c r="D73" s="28" t="s">
        <v>294</v>
      </c>
      <c r="E73" s="72" t="s">
        <v>30</v>
      </c>
      <c r="G73" s="30"/>
      <c r="H73" s="30"/>
      <c r="I73" s="30">
        <v>4</v>
      </c>
      <c r="M73" s="114" t="s">
        <v>296</v>
      </c>
    </row>
    <row r="74" spans="1:14" ht="15.75" customHeight="1" x14ac:dyDescent="0.45">
      <c r="A74" s="111"/>
      <c r="B74" s="112" t="s">
        <v>352</v>
      </c>
      <c r="C74" s="37"/>
      <c r="D74" s="28" t="s">
        <v>295</v>
      </c>
      <c r="E74" s="72" t="s">
        <v>30</v>
      </c>
      <c r="G74" s="30"/>
      <c r="H74" s="30"/>
      <c r="I74" s="30">
        <v>1</v>
      </c>
      <c r="M74" s="114">
        <v>3658</v>
      </c>
    </row>
    <row r="75" spans="1:14" ht="15.75" customHeight="1" x14ac:dyDescent="0.45">
      <c r="A75" s="64"/>
      <c r="B75" s="112" t="s">
        <v>353</v>
      </c>
      <c r="C75" s="37"/>
      <c r="D75" s="40" t="s">
        <v>251</v>
      </c>
      <c r="E75" s="72" t="s">
        <v>252</v>
      </c>
      <c r="G75" s="30">
        <v>1</v>
      </c>
      <c r="H75" s="30">
        <v>6</v>
      </c>
      <c r="I75" s="30">
        <v>10</v>
      </c>
      <c r="M75" s="116" t="s">
        <v>321</v>
      </c>
      <c r="N75" t="s">
        <v>308</v>
      </c>
    </row>
    <row r="76" spans="1:14" ht="15.75" customHeight="1" x14ac:dyDescent="0.45">
      <c r="A76" s="64"/>
      <c r="B76" s="112" t="s">
        <v>354</v>
      </c>
      <c r="C76" s="37"/>
      <c r="D76" s="40" t="s">
        <v>253</v>
      </c>
      <c r="E76" s="72" t="s">
        <v>22</v>
      </c>
      <c r="F76" s="43" t="s">
        <v>300</v>
      </c>
      <c r="G76" s="30">
        <v>1</v>
      </c>
      <c r="H76" s="30">
        <v>1</v>
      </c>
      <c r="I76" s="30">
        <v>16</v>
      </c>
      <c r="M76" s="116" t="s">
        <v>374</v>
      </c>
    </row>
    <row r="77" spans="1:14" ht="15.75" customHeight="1" x14ac:dyDescent="0.45">
      <c r="A77" s="64"/>
      <c r="B77" s="112" t="s">
        <v>355</v>
      </c>
      <c r="C77" s="37"/>
      <c r="D77" s="40" t="s">
        <v>254</v>
      </c>
      <c r="E77" s="72" t="s">
        <v>20</v>
      </c>
      <c r="G77" s="30"/>
      <c r="H77" s="30"/>
      <c r="I77" s="30">
        <v>1</v>
      </c>
      <c r="M77" s="114">
        <v>3236</v>
      </c>
      <c r="N77" s="43" t="s">
        <v>309</v>
      </c>
    </row>
    <row r="78" spans="1:14" ht="15.75" customHeight="1" x14ac:dyDescent="0.45">
      <c r="A78" s="64"/>
      <c r="B78" s="121" t="s">
        <v>235</v>
      </c>
      <c r="C78" s="37"/>
      <c r="D78" s="40" t="s">
        <v>275</v>
      </c>
      <c r="E78" s="72" t="s">
        <v>31</v>
      </c>
      <c r="G78" s="27"/>
      <c r="H78" s="27"/>
      <c r="I78" s="30"/>
      <c r="J78" s="30"/>
      <c r="K78" s="30"/>
      <c r="L78" s="30">
        <v>3</v>
      </c>
      <c r="M78" s="130" t="s">
        <v>273</v>
      </c>
      <c r="N78" s="43"/>
    </row>
    <row r="79" spans="1:14" ht="15.75" customHeight="1" x14ac:dyDescent="0.45">
      <c r="A79" s="64"/>
      <c r="B79" s="121" t="s">
        <v>235</v>
      </c>
      <c r="C79" s="37"/>
      <c r="D79" s="40" t="s">
        <v>290</v>
      </c>
      <c r="E79" s="72" t="s">
        <v>252</v>
      </c>
      <c r="G79" s="27"/>
      <c r="H79" s="27"/>
      <c r="I79" s="30"/>
      <c r="J79" s="30"/>
      <c r="K79" s="30">
        <v>1</v>
      </c>
      <c r="L79" s="30">
        <v>12</v>
      </c>
      <c r="M79" s="127" t="s">
        <v>289</v>
      </c>
      <c r="N79" s="43"/>
    </row>
    <row r="80" spans="1:14" ht="15.75" customHeight="1" x14ac:dyDescent="0.45">
      <c r="A80" s="64"/>
      <c r="B80" s="121"/>
      <c r="C80" s="37"/>
      <c r="D80" s="40"/>
      <c r="E80" s="72"/>
      <c r="G80" s="27"/>
      <c r="H80" s="27"/>
      <c r="I80" s="30"/>
      <c r="J80" s="30"/>
      <c r="K80" s="30"/>
      <c r="L80" s="30"/>
      <c r="M80" s="157"/>
      <c r="N80" s="43"/>
    </row>
    <row r="81" spans="1:14" ht="15.75" customHeight="1" x14ac:dyDescent="0.45">
      <c r="A81" s="64"/>
      <c r="B81" s="121" t="s">
        <v>235</v>
      </c>
      <c r="C81" s="37"/>
      <c r="D81" s="28" t="s">
        <v>342</v>
      </c>
      <c r="E81" s="72" t="s">
        <v>20</v>
      </c>
      <c r="G81" s="27"/>
      <c r="H81" s="27"/>
      <c r="I81" s="30"/>
      <c r="J81" s="30"/>
      <c r="K81" s="30">
        <v>1</v>
      </c>
      <c r="L81" s="30">
        <v>1</v>
      </c>
      <c r="M81" s="127" t="s">
        <v>365</v>
      </c>
      <c r="N81" s="43"/>
    </row>
    <row r="82" spans="1:14" ht="15.75" customHeight="1" x14ac:dyDescent="0.45">
      <c r="A82" s="64"/>
      <c r="B82" s="121" t="s">
        <v>235</v>
      </c>
      <c r="C82" s="37"/>
      <c r="D82" s="40" t="s">
        <v>360</v>
      </c>
      <c r="E82" s="72" t="s">
        <v>22</v>
      </c>
      <c r="F82" t="s">
        <v>375</v>
      </c>
      <c r="G82" s="27"/>
      <c r="H82" s="27"/>
      <c r="I82" s="30"/>
      <c r="J82" s="30"/>
      <c r="K82" s="30">
        <v>1</v>
      </c>
      <c r="L82" s="30">
        <v>10</v>
      </c>
      <c r="M82" s="127" t="s">
        <v>373</v>
      </c>
      <c r="N82" s="43"/>
    </row>
    <row r="83" spans="1:14" ht="15.75" customHeight="1" x14ac:dyDescent="0.45">
      <c r="A83" s="64"/>
      <c r="B83" s="121" t="s">
        <v>235</v>
      </c>
      <c r="C83" s="37"/>
      <c r="D83" s="40" t="s">
        <v>361</v>
      </c>
      <c r="E83" s="72" t="s">
        <v>30</v>
      </c>
      <c r="G83" s="27"/>
      <c r="H83" s="27"/>
      <c r="I83" s="30"/>
      <c r="J83" s="30"/>
      <c r="K83" s="30"/>
      <c r="L83" s="30">
        <v>3</v>
      </c>
      <c r="M83" s="127" t="s">
        <v>364</v>
      </c>
      <c r="N83" s="43"/>
    </row>
    <row r="84" spans="1:14" ht="15.75" customHeight="1" x14ac:dyDescent="0.45">
      <c r="A84" s="64"/>
      <c r="B84" s="121" t="s">
        <v>235</v>
      </c>
      <c r="C84" s="37"/>
      <c r="D84" s="40" t="s">
        <v>362</v>
      </c>
      <c r="E84" s="72" t="s">
        <v>20</v>
      </c>
      <c r="G84" s="27"/>
      <c r="H84" s="27"/>
      <c r="I84" s="30"/>
      <c r="J84" s="30"/>
      <c r="K84" s="30"/>
      <c r="L84" s="30">
        <v>4</v>
      </c>
      <c r="M84" s="127" t="s">
        <v>363</v>
      </c>
      <c r="N84" s="43"/>
    </row>
    <row r="85" spans="1:14" ht="15.75" customHeight="1" thickBot="1" x14ac:dyDescent="0.5">
      <c r="A85" s="64"/>
      <c r="B85" s="123"/>
      <c r="C85" s="100"/>
      <c r="E85" s="72"/>
      <c r="G85" s="27"/>
      <c r="H85" s="27"/>
      <c r="I85" s="30"/>
      <c r="J85" s="30"/>
      <c r="K85" s="30"/>
      <c r="L85" s="30"/>
      <c r="M85" s="28"/>
    </row>
    <row r="86" spans="1:14" ht="15.75" customHeight="1" thickTop="1" thickBot="1" x14ac:dyDescent="0.45">
      <c r="B86" s="122" t="s">
        <v>10</v>
      </c>
      <c r="C86" s="41"/>
      <c r="D86" s="41"/>
      <c r="E86" s="41"/>
      <c r="F86" s="41"/>
      <c r="G86" s="42">
        <f t="shared" ref="G86:L86" si="0">SUM(G3:G85)</f>
        <v>528</v>
      </c>
      <c r="H86" s="42">
        <f t="shared" si="0"/>
        <v>11</v>
      </c>
      <c r="I86" s="42">
        <f t="shared" si="0"/>
        <v>371</v>
      </c>
      <c r="J86" s="42">
        <f t="shared" si="0"/>
        <v>0</v>
      </c>
      <c r="K86" s="42">
        <f t="shared" si="0"/>
        <v>3</v>
      </c>
      <c r="L86" s="42">
        <f t="shared" si="0"/>
        <v>33</v>
      </c>
      <c r="M86" s="39"/>
      <c r="N86" s="38"/>
    </row>
    <row r="87" spans="1:14" ht="15.75" customHeight="1" thickTop="1" x14ac:dyDescent="0.4">
      <c r="D87" s="29"/>
      <c r="I87" s="30"/>
      <c r="J87" s="30"/>
      <c r="K87" s="30"/>
      <c r="L87" s="30"/>
      <c r="M87" s="29"/>
      <c r="N87">
        <v>20</v>
      </c>
    </row>
    <row r="88" spans="1:14" ht="15.75" customHeight="1" x14ac:dyDescent="0.4">
      <c r="D88" s="29"/>
      <c r="I88" s="30"/>
      <c r="J88" s="30"/>
      <c r="K88" s="30"/>
      <c r="L88" s="30"/>
      <c r="M88" s="95"/>
      <c r="N88">
        <v>14</v>
      </c>
    </row>
    <row r="89" spans="1:14" ht="15.75" customHeight="1" x14ac:dyDescent="0.4">
      <c r="B89" s="30"/>
      <c r="D89" s="24"/>
      <c r="I89" s="30"/>
      <c r="J89" s="30"/>
      <c r="K89" s="30"/>
      <c r="L89" s="30"/>
      <c r="M89" s="29"/>
    </row>
    <row r="90" spans="1:14" ht="15.75" customHeight="1" x14ac:dyDescent="0.4">
      <c r="B90" s="30"/>
      <c r="D90" s="29"/>
      <c r="I90" s="30"/>
      <c r="J90" s="30"/>
      <c r="K90" s="30"/>
      <c r="L90" s="30"/>
      <c r="M90" s="29"/>
    </row>
    <row r="91" spans="1:14" ht="15.75" customHeight="1" x14ac:dyDescent="0.4">
      <c r="B91" s="30"/>
      <c r="D91" s="29"/>
      <c r="E91" s="37"/>
      <c r="I91" s="30"/>
      <c r="J91" s="30"/>
      <c r="K91" s="30"/>
      <c r="L91" s="30"/>
      <c r="M91" s="29"/>
    </row>
    <row r="92" spans="1:14" ht="15.75" customHeight="1" x14ac:dyDescent="0.4">
      <c r="B92" s="30"/>
      <c r="D92" s="29"/>
      <c r="E92" s="37"/>
      <c r="I92" s="30"/>
      <c r="J92" s="30"/>
      <c r="K92" s="30"/>
      <c r="L92" s="30"/>
      <c r="M92" s="29"/>
    </row>
    <row r="93" spans="1:14" ht="15.75" customHeight="1" x14ac:dyDescent="0.4">
      <c r="B93" s="30"/>
      <c r="D93" s="29"/>
      <c r="I93" s="30"/>
      <c r="J93" s="30"/>
      <c r="K93" s="30"/>
      <c r="L93" s="30"/>
      <c r="M93" s="29"/>
    </row>
    <row r="94" spans="1:14" ht="15.75" customHeight="1" x14ac:dyDescent="0.4">
      <c r="B94" s="30"/>
      <c r="D94" s="29"/>
      <c r="I94" s="30"/>
      <c r="J94" s="30"/>
      <c r="K94" s="30"/>
      <c r="L94" s="30"/>
      <c r="M94" s="29"/>
    </row>
    <row r="95" spans="1:14" ht="15.75" customHeight="1" x14ac:dyDescent="0.4">
      <c r="B95" s="30"/>
      <c r="D95" s="29"/>
      <c r="I95" s="30"/>
      <c r="J95" s="30"/>
      <c r="K95" s="30"/>
      <c r="L95" s="30"/>
      <c r="M95" s="29"/>
    </row>
    <row r="96" spans="1:14" ht="15.75" customHeight="1" x14ac:dyDescent="0.4">
      <c r="B96" s="30"/>
      <c r="D96" s="29"/>
      <c r="I96" s="30"/>
      <c r="J96" s="30"/>
      <c r="K96" s="30"/>
      <c r="L96" s="30"/>
      <c r="M96" s="29"/>
    </row>
    <row r="97" spans="2:13" ht="15.75" customHeight="1" x14ac:dyDescent="0.4">
      <c r="B97" s="30"/>
      <c r="D97" s="29"/>
      <c r="I97" s="30"/>
      <c r="J97" s="30"/>
      <c r="K97" s="30"/>
      <c r="L97" s="30"/>
      <c r="M97" s="29"/>
    </row>
    <row r="98" spans="2:13" ht="15.75" customHeight="1" x14ac:dyDescent="0.4">
      <c r="B98" s="30"/>
      <c r="D98" s="29"/>
      <c r="I98" s="30"/>
      <c r="J98" s="30"/>
      <c r="K98" s="30"/>
      <c r="L98" s="30"/>
      <c r="M98" s="29"/>
    </row>
    <row r="99" spans="2:13" ht="15.75" customHeight="1" x14ac:dyDescent="0.4">
      <c r="B99" s="75"/>
      <c r="D99" s="29"/>
      <c r="I99" s="30"/>
      <c r="J99" s="30"/>
      <c r="K99" s="30"/>
      <c r="L99" s="30"/>
      <c r="M99" s="29"/>
    </row>
    <row r="100" spans="2:13" ht="15.75" customHeight="1" x14ac:dyDescent="0.4">
      <c r="B100" s="30"/>
      <c r="D100" s="29"/>
      <c r="I100" s="30"/>
      <c r="J100" s="30"/>
      <c r="K100" s="30"/>
      <c r="L100" s="30"/>
      <c r="M100" s="29"/>
    </row>
    <row r="101" spans="2:13" ht="15.75" customHeight="1" x14ac:dyDescent="0.4">
      <c r="B101" s="30"/>
      <c r="D101" s="29"/>
      <c r="I101" s="30"/>
      <c r="J101" s="30"/>
      <c r="K101" s="30"/>
      <c r="L101" s="30"/>
      <c r="M101" s="29"/>
    </row>
    <row r="102" spans="2:13" ht="15.75" customHeight="1" x14ac:dyDescent="0.4">
      <c r="B102" s="30"/>
      <c r="D102" s="29"/>
      <c r="I102" s="30"/>
      <c r="J102" s="30"/>
      <c r="K102" s="30"/>
      <c r="L102" s="30"/>
      <c r="M102" s="29"/>
    </row>
    <row r="103" spans="2:13" ht="15.75" customHeight="1" x14ac:dyDescent="0.4">
      <c r="B103" s="30"/>
      <c r="D103" s="29"/>
      <c r="I103" s="30"/>
      <c r="J103" s="30"/>
      <c r="K103" s="30"/>
      <c r="L103" s="30"/>
      <c r="M103" s="29"/>
    </row>
    <row r="104" spans="2:13" ht="15.75" customHeight="1" x14ac:dyDescent="0.4">
      <c r="D104" s="29"/>
      <c r="I104" s="30"/>
      <c r="J104" s="30"/>
      <c r="K104" s="30"/>
      <c r="L104" s="30"/>
      <c r="M104" s="29"/>
    </row>
    <row r="105" spans="2:13" ht="15.75" customHeight="1" x14ac:dyDescent="0.4">
      <c r="D105" s="29"/>
      <c r="I105" s="30"/>
      <c r="J105" s="30"/>
      <c r="K105" s="30"/>
      <c r="L105" s="30"/>
      <c r="M105" s="29"/>
    </row>
    <row r="106" spans="2:13" ht="15.75" customHeight="1" x14ac:dyDescent="0.4">
      <c r="D106" s="29"/>
      <c r="I106" s="30"/>
      <c r="J106" s="30"/>
      <c r="K106" s="30"/>
      <c r="L106" s="30"/>
      <c r="M106" s="29"/>
    </row>
    <row r="107" spans="2:13" ht="15.75" customHeight="1" x14ac:dyDescent="0.4">
      <c r="D107" s="29"/>
      <c r="I107" s="30"/>
      <c r="J107" s="30"/>
      <c r="K107" s="30"/>
      <c r="L107" s="30"/>
      <c r="M107" s="29"/>
    </row>
    <row r="108" spans="2:13" ht="15.75" customHeight="1" x14ac:dyDescent="0.4">
      <c r="D108" s="29"/>
      <c r="I108" s="30"/>
      <c r="J108" s="30"/>
      <c r="K108" s="30"/>
      <c r="L108" s="30"/>
      <c r="M108" s="29"/>
    </row>
    <row r="109" spans="2:13" ht="15.75" customHeight="1" x14ac:dyDescent="0.4">
      <c r="D109" s="29"/>
      <c r="I109" s="30"/>
      <c r="J109" s="30"/>
      <c r="K109" s="30"/>
      <c r="L109" s="30"/>
      <c r="M109" s="29"/>
    </row>
    <row r="110" spans="2:13" ht="15.75" customHeight="1" x14ac:dyDescent="0.4">
      <c r="D110" s="29"/>
      <c r="I110" s="30"/>
      <c r="J110" s="30"/>
      <c r="K110" s="30"/>
      <c r="L110" s="30"/>
      <c r="M110" s="29"/>
    </row>
    <row r="111" spans="2:13" ht="15.75" customHeight="1" x14ac:dyDescent="0.4">
      <c r="D111" s="29"/>
      <c r="I111" s="30"/>
      <c r="J111" s="30"/>
      <c r="K111" s="30"/>
      <c r="L111" s="30"/>
      <c r="M111" s="29"/>
    </row>
    <row r="112" spans="2:13" ht="15.75" customHeight="1" x14ac:dyDescent="0.4">
      <c r="D112" s="29"/>
      <c r="I112" s="30"/>
      <c r="J112" s="30"/>
      <c r="K112" s="30"/>
      <c r="L112" s="30"/>
      <c r="M112" s="29"/>
    </row>
    <row r="113" spans="4:13" ht="15.75" customHeight="1" x14ac:dyDescent="0.4">
      <c r="D113" s="29"/>
      <c r="I113" s="30"/>
      <c r="J113" s="30"/>
      <c r="K113" s="30"/>
      <c r="L113" s="30"/>
      <c r="M113" s="29"/>
    </row>
    <row r="114" spans="4:13" ht="15.75" customHeight="1" x14ac:dyDescent="0.4">
      <c r="D114" s="29"/>
      <c r="I114" s="30"/>
      <c r="J114" s="30"/>
      <c r="K114" s="30"/>
      <c r="L114" s="30"/>
      <c r="M114" s="29"/>
    </row>
    <row r="115" spans="4:13" ht="15.75" customHeight="1" x14ac:dyDescent="0.4">
      <c r="D115" s="29"/>
      <c r="I115" s="30"/>
      <c r="J115" s="30"/>
      <c r="K115" s="30"/>
      <c r="L115" s="30"/>
      <c r="M115" s="29"/>
    </row>
    <row r="116" spans="4:13" ht="15.75" customHeight="1" x14ac:dyDescent="0.4">
      <c r="D116" s="29"/>
      <c r="I116" s="30"/>
      <c r="J116" s="30"/>
      <c r="K116" s="30"/>
      <c r="L116" s="30"/>
      <c r="M116" s="29"/>
    </row>
    <row r="117" spans="4:13" ht="15.75" customHeight="1" x14ac:dyDescent="0.4">
      <c r="D117" s="29"/>
      <c r="I117" s="30"/>
      <c r="J117" s="30"/>
      <c r="K117" s="30"/>
      <c r="L117" s="30"/>
      <c r="M117" s="29"/>
    </row>
    <row r="118" spans="4:13" ht="12.3" x14ac:dyDescent="0.4">
      <c r="D118" s="29"/>
      <c r="I118" s="30"/>
      <c r="J118" s="30"/>
      <c r="K118" s="30"/>
      <c r="L118" s="30"/>
      <c r="M118" s="29"/>
    </row>
    <row r="119" spans="4:13" ht="12.3" x14ac:dyDescent="0.4">
      <c r="D119" s="29"/>
      <c r="I119" s="30"/>
      <c r="J119" s="30"/>
      <c r="K119" s="30"/>
      <c r="L119" s="30"/>
      <c r="M119" s="29"/>
    </row>
    <row r="120" spans="4:13" ht="12.3" x14ac:dyDescent="0.4">
      <c r="D120" s="29"/>
      <c r="I120" s="30"/>
      <c r="J120" s="30"/>
      <c r="K120" s="30"/>
      <c r="L120" s="30"/>
      <c r="M120" s="29"/>
    </row>
    <row r="121" spans="4:13" ht="12.3" x14ac:dyDescent="0.4">
      <c r="D121" s="29"/>
      <c r="I121" s="30"/>
      <c r="J121" s="30"/>
      <c r="K121" s="30"/>
      <c r="L121" s="30"/>
      <c r="M121" s="29"/>
    </row>
    <row r="122" spans="4:13" ht="12.3" x14ac:dyDescent="0.4">
      <c r="D122" s="29"/>
      <c r="I122" s="30"/>
      <c r="J122" s="30"/>
      <c r="K122" s="30"/>
      <c r="L122" s="30"/>
      <c r="M122" s="29"/>
    </row>
    <row r="123" spans="4:13" ht="12.3" x14ac:dyDescent="0.4">
      <c r="D123" s="29"/>
      <c r="I123" s="30"/>
      <c r="J123" s="30"/>
      <c r="K123" s="30"/>
      <c r="L123" s="30"/>
      <c r="M123" s="29"/>
    </row>
    <row r="124" spans="4:13" ht="12.3" x14ac:dyDescent="0.4">
      <c r="D124" s="29"/>
      <c r="I124" s="30"/>
      <c r="J124" s="30"/>
      <c r="K124" s="30"/>
      <c r="L124" s="30"/>
      <c r="M124" s="29"/>
    </row>
    <row r="125" spans="4:13" ht="12.3" x14ac:dyDescent="0.4">
      <c r="D125" s="29"/>
      <c r="I125" s="30"/>
      <c r="J125" s="30"/>
      <c r="K125" s="30"/>
      <c r="L125" s="30"/>
      <c r="M125" s="29"/>
    </row>
    <row r="126" spans="4:13" ht="12.3" x14ac:dyDescent="0.4">
      <c r="D126" s="29"/>
      <c r="I126" s="30"/>
      <c r="J126" s="30"/>
      <c r="K126" s="30"/>
      <c r="L126" s="30"/>
      <c r="M126" s="29"/>
    </row>
    <row r="127" spans="4:13" ht="12.3" x14ac:dyDescent="0.4">
      <c r="D127" s="29"/>
      <c r="I127" s="30"/>
      <c r="J127" s="30"/>
      <c r="K127" s="30"/>
      <c r="L127" s="30"/>
      <c r="M127" s="29"/>
    </row>
    <row r="128" spans="4:13" ht="12.3" x14ac:dyDescent="0.4">
      <c r="D128" s="29"/>
      <c r="I128" s="30"/>
      <c r="J128" s="30"/>
      <c r="K128" s="30"/>
      <c r="L128" s="30"/>
      <c r="M128" s="29"/>
    </row>
    <row r="129" spans="4:13" ht="12.3" x14ac:dyDescent="0.4">
      <c r="D129" s="29"/>
      <c r="I129" s="30"/>
      <c r="J129" s="30"/>
      <c r="K129" s="30"/>
      <c r="L129" s="30"/>
      <c r="M129" s="29"/>
    </row>
    <row r="130" spans="4:13" ht="12.3" x14ac:dyDescent="0.4">
      <c r="D130" s="29"/>
      <c r="I130" s="30"/>
      <c r="J130" s="30"/>
      <c r="K130" s="30"/>
      <c r="L130" s="30"/>
      <c r="M130" s="29"/>
    </row>
    <row r="131" spans="4:13" ht="12.3" x14ac:dyDescent="0.4">
      <c r="D131" s="29"/>
      <c r="I131" s="30"/>
      <c r="J131" s="30"/>
      <c r="K131" s="30"/>
      <c r="L131" s="30"/>
      <c r="M131" s="29"/>
    </row>
    <row r="132" spans="4:13" ht="12.3" x14ac:dyDescent="0.4">
      <c r="D132" s="29"/>
      <c r="I132" s="30"/>
      <c r="J132" s="30"/>
      <c r="K132" s="30"/>
      <c r="L132" s="30"/>
      <c r="M132" s="29"/>
    </row>
    <row r="133" spans="4:13" ht="12.3" x14ac:dyDescent="0.4">
      <c r="D133" s="29"/>
      <c r="I133" s="30"/>
      <c r="J133" s="30"/>
      <c r="K133" s="30"/>
      <c r="L133" s="30"/>
      <c r="M133" s="29"/>
    </row>
    <row r="134" spans="4:13" ht="12.3" x14ac:dyDescent="0.4">
      <c r="D134" s="29"/>
      <c r="I134" s="30"/>
      <c r="J134" s="30"/>
      <c r="K134" s="30"/>
      <c r="L134" s="30"/>
      <c r="M134" s="29"/>
    </row>
    <row r="135" spans="4:13" ht="12.3" x14ac:dyDescent="0.4">
      <c r="D135" s="29"/>
      <c r="I135" s="30"/>
      <c r="J135" s="30"/>
      <c r="K135" s="30"/>
      <c r="L135" s="30"/>
      <c r="M135" s="29"/>
    </row>
    <row r="136" spans="4:13" ht="12.3" x14ac:dyDescent="0.4">
      <c r="D136" s="29"/>
      <c r="I136" s="30"/>
      <c r="J136" s="30"/>
      <c r="K136" s="30"/>
      <c r="L136" s="30"/>
      <c r="M136" s="29"/>
    </row>
    <row r="137" spans="4:13" ht="12.3" x14ac:dyDescent="0.4">
      <c r="D137" s="29"/>
      <c r="I137" s="30"/>
      <c r="J137" s="30"/>
      <c r="K137" s="30"/>
      <c r="L137" s="30"/>
      <c r="M137" s="29"/>
    </row>
    <row r="138" spans="4:13" ht="12.3" x14ac:dyDescent="0.4">
      <c r="D138" s="29"/>
      <c r="I138" s="30"/>
      <c r="J138" s="30"/>
      <c r="K138" s="30"/>
      <c r="L138" s="30"/>
      <c r="M138" s="29"/>
    </row>
    <row r="139" spans="4:13" ht="12.3" x14ac:dyDescent="0.4">
      <c r="D139" s="29"/>
      <c r="I139" s="30"/>
      <c r="J139" s="30"/>
      <c r="K139" s="30"/>
      <c r="L139" s="30"/>
      <c r="M139" s="29"/>
    </row>
    <row r="140" spans="4:13" ht="12.3" x14ac:dyDescent="0.4">
      <c r="D140" s="29"/>
      <c r="I140" s="30"/>
      <c r="J140" s="30"/>
      <c r="K140" s="30"/>
      <c r="L140" s="30"/>
      <c r="M140" s="29"/>
    </row>
    <row r="141" spans="4:13" ht="12.3" x14ac:dyDescent="0.4">
      <c r="D141" s="29"/>
      <c r="I141" s="30"/>
      <c r="J141" s="30"/>
      <c r="K141" s="30"/>
      <c r="L141" s="30"/>
      <c r="M141" s="29"/>
    </row>
    <row r="142" spans="4:13" ht="12.3" x14ac:dyDescent="0.4">
      <c r="D142" s="29"/>
      <c r="I142" s="30"/>
      <c r="J142" s="30"/>
      <c r="K142" s="30"/>
      <c r="L142" s="30"/>
      <c r="M142" s="29"/>
    </row>
    <row r="143" spans="4:13" ht="12.3" x14ac:dyDescent="0.4">
      <c r="D143" s="29"/>
      <c r="I143" s="30"/>
      <c r="J143" s="30"/>
      <c r="K143" s="30"/>
      <c r="L143" s="30"/>
      <c r="M143" s="29"/>
    </row>
    <row r="144" spans="4:13" ht="12.3" x14ac:dyDescent="0.4">
      <c r="D144" s="29"/>
      <c r="I144" s="30"/>
      <c r="J144" s="30"/>
      <c r="K144" s="30"/>
      <c r="L144" s="30"/>
      <c r="M144" s="29"/>
    </row>
    <row r="145" spans="4:13" ht="12.3" x14ac:dyDescent="0.4">
      <c r="D145" s="29"/>
      <c r="I145" s="30"/>
      <c r="J145" s="30"/>
      <c r="K145" s="30"/>
      <c r="L145" s="30"/>
      <c r="M145" s="29"/>
    </row>
    <row r="146" spans="4:13" ht="12.3" x14ac:dyDescent="0.4">
      <c r="D146" s="29"/>
      <c r="I146" s="30"/>
      <c r="J146" s="30"/>
      <c r="K146" s="30"/>
      <c r="L146" s="30"/>
      <c r="M146" s="29"/>
    </row>
    <row r="147" spans="4:13" ht="12.3" x14ac:dyDescent="0.4">
      <c r="D147" s="29"/>
      <c r="I147" s="30"/>
      <c r="J147" s="30"/>
      <c r="K147" s="30"/>
      <c r="L147" s="30"/>
      <c r="M147" s="29"/>
    </row>
    <row r="148" spans="4:13" ht="12.3" x14ac:dyDescent="0.4">
      <c r="D148" s="29"/>
      <c r="I148" s="30"/>
      <c r="J148" s="30"/>
      <c r="K148" s="30"/>
      <c r="L148" s="30"/>
      <c r="M148" s="29"/>
    </row>
    <row r="149" spans="4:13" ht="12.3" x14ac:dyDescent="0.4">
      <c r="D149" s="29"/>
      <c r="I149" s="30"/>
      <c r="J149" s="30"/>
      <c r="K149" s="30"/>
      <c r="L149" s="30"/>
      <c r="M149" s="29"/>
    </row>
    <row r="150" spans="4:13" ht="12.3" x14ac:dyDescent="0.4">
      <c r="D150" s="29"/>
      <c r="I150" s="30"/>
      <c r="J150" s="30"/>
      <c r="K150" s="30"/>
      <c r="L150" s="30"/>
      <c r="M150" s="29"/>
    </row>
    <row r="151" spans="4:13" ht="12.3" x14ac:dyDescent="0.4">
      <c r="D151" s="29"/>
      <c r="I151" s="30"/>
      <c r="J151" s="30"/>
      <c r="K151" s="30"/>
      <c r="L151" s="30"/>
      <c r="M151" s="29"/>
    </row>
    <row r="152" spans="4:13" ht="12.3" x14ac:dyDescent="0.4">
      <c r="D152" s="29"/>
      <c r="I152" s="30"/>
      <c r="J152" s="30"/>
      <c r="K152" s="30"/>
      <c r="L152" s="30"/>
      <c r="M152" s="29"/>
    </row>
    <row r="153" spans="4:13" ht="12.3" x14ac:dyDescent="0.4">
      <c r="D153" s="29"/>
      <c r="I153" s="30"/>
      <c r="J153" s="30"/>
      <c r="K153" s="30"/>
      <c r="L153" s="30"/>
      <c r="M153" s="29"/>
    </row>
    <row r="154" spans="4:13" ht="12.3" x14ac:dyDescent="0.4">
      <c r="D154" s="29"/>
      <c r="I154" s="30"/>
      <c r="J154" s="30"/>
      <c r="K154" s="30"/>
      <c r="L154" s="30"/>
      <c r="M154" s="29"/>
    </row>
    <row r="155" spans="4:13" ht="12.3" x14ac:dyDescent="0.4">
      <c r="D155" s="29"/>
      <c r="I155" s="30"/>
      <c r="J155" s="30"/>
      <c r="K155" s="30"/>
      <c r="L155" s="30"/>
      <c r="M155" s="29"/>
    </row>
    <row r="156" spans="4:13" ht="12.3" x14ac:dyDescent="0.4">
      <c r="D156" s="29"/>
      <c r="I156" s="30"/>
      <c r="J156" s="30"/>
      <c r="K156" s="30"/>
      <c r="L156" s="30"/>
      <c r="M156" s="29"/>
    </row>
    <row r="157" spans="4:13" ht="12.3" x14ac:dyDescent="0.4">
      <c r="D157" s="29"/>
      <c r="I157" s="30"/>
      <c r="J157" s="30"/>
      <c r="K157" s="30"/>
      <c r="L157" s="30"/>
      <c r="M157" s="29"/>
    </row>
    <row r="158" spans="4:13" ht="12.3" x14ac:dyDescent="0.4">
      <c r="D158" s="29"/>
      <c r="I158" s="30"/>
      <c r="J158" s="30"/>
      <c r="K158" s="30"/>
      <c r="L158" s="30"/>
      <c r="M158" s="29"/>
    </row>
    <row r="159" spans="4:13" ht="12.3" x14ac:dyDescent="0.4">
      <c r="D159" s="29"/>
      <c r="I159" s="30"/>
      <c r="J159" s="30"/>
      <c r="K159" s="30"/>
      <c r="L159" s="30"/>
      <c r="M159" s="29"/>
    </row>
    <row r="160" spans="4:13" ht="12.3" x14ac:dyDescent="0.4">
      <c r="D160" s="29"/>
      <c r="I160" s="30"/>
      <c r="J160" s="30"/>
      <c r="K160" s="30"/>
      <c r="L160" s="30"/>
      <c r="M160" s="29"/>
    </row>
    <row r="161" spans="4:13" ht="12.3" x14ac:dyDescent="0.4">
      <c r="D161" s="29"/>
      <c r="I161" s="30"/>
      <c r="J161" s="30"/>
      <c r="K161" s="30"/>
      <c r="L161" s="30"/>
      <c r="M161" s="29"/>
    </row>
    <row r="162" spans="4:13" ht="12.3" x14ac:dyDescent="0.4">
      <c r="D162" s="29"/>
      <c r="I162" s="30"/>
      <c r="J162" s="30"/>
      <c r="K162" s="30"/>
      <c r="L162" s="30"/>
      <c r="M162" s="29"/>
    </row>
    <row r="163" spans="4:13" ht="12.3" x14ac:dyDescent="0.4">
      <c r="D163" s="29"/>
      <c r="I163" s="30"/>
      <c r="J163" s="30"/>
      <c r="K163" s="30"/>
      <c r="L163" s="30"/>
      <c r="M163" s="29"/>
    </row>
    <row r="164" spans="4:13" ht="12.3" x14ac:dyDescent="0.4">
      <c r="D164" s="29"/>
      <c r="I164" s="30"/>
      <c r="J164" s="30"/>
      <c r="K164" s="30"/>
      <c r="L164" s="30"/>
      <c r="M164" s="29"/>
    </row>
    <row r="165" spans="4:13" ht="12.3" x14ac:dyDescent="0.4">
      <c r="D165" s="29"/>
      <c r="I165" s="30"/>
      <c r="J165" s="30"/>
      <c r="K165" s="30"/>
      <c r="L165" s="30"/>
      <c r="M165" s="29"/>
    </row>
    <row r="166" spans="4:13" ht="12.3" x14ac:dyDescent="0.4">
      <c r="D166" s="29"/>
      <c r="I166" s="30"/>
      <c r="J166" s="30"/>
      <c r="K166" s="30"/>
      <c r="L166" s="30"/>
      <c r="M166" s="29"/>
    </row>
    <row r="167" spans="4:13" ht="12.3" x14ac:dyDescent="0.4">
      <c r="D167" s="29"/>
      <c r="I167" s="30"/>
      <c r="J167" s="30"/>
      <c r="K167" s="30"/>
      <c r="L167" s="30"/>
      <c r="M167" s="29"/>
    </row>
    <row r="168" spans="4:13" ht="12.3" x14ac:dyDescent="0.4">
      <c r="D168" s="29"/>
      <c r="I168" s="30"/>
      <c r="J168" s="30"/>
      <c r="K168" s="30"/>
      <c r="L168" s="30"/>
      <c r="M168" s="29"/>
    </row>
    <row r="169" spans="4:13" ht="12.3" x14ac:dyDescent="0.4">
      <c r="D169" s="29"/>
      <c r="I169" s="30"/>
      <c r="J169" s="30"/>
      <c r="K169" s="30"/>
      <c r="L169" s="30"/>
      <c r="M169" s="29"/>
    </row>
    <row r="170" spans="4:13" ht="12.3" x14ac:dyDescent="0.4">
      <c r="D170" s="29"/>
      <c r="I170" s="30"/>
      <c r="J170" s="30"/>
      <c r="K170" s="30"/>
      <c r="L170" s="30"/>
      <c r="M170" s="29"/>
    </row>
    <row r="171" spans="4:13" ht="12.3" x14ac:dyDescent="0.4">
      <c r="D171" s="29"/>
      <c r="I171" s="30"/>
      <c r="J171" s="30"/>
      <c r="K171" s="30"/>
      <c r="L171" s="30"/>
      <c r="M171" s="29"/>
    </row>
    <row r="172" spans="4:13" ht="12.3" x14ac:dyDescent="0.4">
      <c r="D172" s="29"/>
      <c r="I172" s="30"/>
      <c r="J172" s="30"/>
      <c r="K172" s="30"/>
      <c r="L172" s="30"/>
      <c r="M172" s="29"/>
    </row>
    <row r="173" spans="4:13" ht="12.3" x14ac:dyDescent="0.4">
      <c r="D173" s="29"/>
      <c r="I173" s="30"/>
      <c r="J173" s="30"/>
      <c r="K173" s="30"/>
      <c r="L173" s="30"/>
      <c r="M173" s="29"/>
    </row>
    <row r="174" spans="4:13" ht="12.3" x14ac:dyDescent="0.4">
      <c r="D174" s="29"/>
      <c r="I174" s="30"/>
      <c r="J174" s="30"/>
      <c r="K174" s="30"/>
      <c r="L174" s="30"/>
      <c r="M174" s="29"/>
    </row>
    <row r="175" spans="4:13" ht="12.3" x14ac:dyDescent="0.4">
      <c r="D175" s="29"/>
      <c r="I175" s="30"/>
      <c r="J175" s="30"/>
      <c r="K175" s="30"/>
      <c r="L175" s="30"/>
      <c r="M175" s="29"/>
    </row>
    <row r="176" spans="4:13" ht="12.3" x14ac:dyDescent="0.4">
      <c r="D176" s="29"/>
      <c r="I176" s="30"/>
      <c r="J176" s="30"/>
      <c r="K176" s="30"/>
      <c r="L176" s="30"/>
      <c r="M176" s="29"/>
    </row>
    <row r="177" spans="4:13" ht="12.3" x14ac:dyDescent="0.4">
      <c r="D177" s="29"/>
      <c r="I177" s="30"/>
      <c r="J177" s="30"/>
      <c r="K177" s="30"/>
      <c r="L177" s="30"/>
      <c r="M177" s="29"/>
    </row>
    <row r="178" spans="4:13" ht="12.3" x14ac:dyDescent="0.4">
      <c r="D178" s="29"/>
      <c r="I178" s="30"/>
      <c r="J178" s="30"/>
      <c r="K178" s="30"/>
      <c r="L178" s="30"/>
      <c r="M178" s="29"/>
    </row>
    <row r="179" spans="4:13" ht="12.3" x14ac:dyDescent="0.4">
      <c r="D179" s="29"/>
      <c r="I179" s="30"/>
      <c r="J179" s="30"/>
      <c r="K179" s="30"/>
      <c r="L179" s="30"/>
      <c r="M179" s="29"/>
    </row>
    <row r="180" spans="4:13" ht="12.3" x14ac:dyDescent="0.4">
      <c r="D180" s="29"/>
      <c r="I180" s="30"/>
      <c r="J180" s="30"/>
      <c r="K180" s="30"/>
      <c r="L180" s="30"/>
      <c r="M180" s="29"/>
    </row>
    <row r="181" spans="4:13" ht="12.3" x14ac:dyDescent="0.4">
      <c r="D181" s="29"/>
      <c r="I181" s="30"/>
      <c r="J181" s="30"/>
      <c r="K181" s="30"/>
      <c r="L181" s="30"/>
      <c r="M181" s="29"/>
    </row>
    <row r="182" spans="4:13" ht="12.3" x14ac:dyDescent="0.4">
      <c r="D182" s="29"/>
      <c r="I182" s="30"/>
      <c r="J182" s="30"/>
      <c r="K182" s="30"/>
      <c r="L182" s="30"/>
      <c r="M182" s="29"/>
    </row>
    <row r="183" spans="4:13" ht="12.3" x14ac:dyDescent="0.4">
      <c r="D183" s="29"/>
      <c r="I183" s="30"/>
      <c r="J183" s="30"/>
      <c r="K183" s="30"/>
      <c r="L183" s="30"/>
      <c r="M183" s="29"/>
    </row>
    <row r="184" spans="4:13" ht="12.3" x14ac:dyDescent="0.4">
      <c r="D184" s="29"/>
      <c r="I184" s="30"/>
      <c r="J184" s="30"/>
      <c r="K184" s="30"/>
      <c r="L184" s="30"/>
      <c r="M184" s="29"/>
    </row>
    <row r="185" spans="4:13" ht="12.3" x14ac:dyDescent="0.4">
      <c r="D185" s="29"/>
      <c r="I185" s="30"/>
      <c r="J185" s="30"/>
      <c r="K185" s="30"/>
      <c r="L185" s="30"/>
      <c r="M185" s="29"/>
    </row>
    <row r="186" spans="4:13" ht="12.3" x14ac:dyDescent="0.4">
      <c r="D186" s="29"/>
      <c r="I186" s="30"/>
      <c r="J186" s="30"/>
      <c r="K186" s="30"/>
      <c r="L186" s="30"/>
      <c r="M186" s="29"/>
    </row>
    <row r="187" spans="4:13" ht="12.3" x14ac:dyDescent="0.4">
      <c r="D187" s="29"/>
      <c r="I187" s="30"/>
      <c r="J187" s="30"/>
      <c r="K187" s="30"/>
      <c r="L187" s="30"/>
      <c r="M187" s="29"/>
    </row>
    <row r="188" spans="4:13" ht="12.3" x14ac:dyDescent="0.4">
      <c r="D188" s="29"/>
      <c r="I188" s="30"/>
      <c r="J188" s="30"/>
      <c r="K188" s="30"/>
      <c r="L188" s="30"/>
      <c r="M188" s="29"/>
    </row>
    <row r="189" spans="4:13" ht="12.3" x14ac:dyDescent="0.4">
      <c r="D189" s="29"/>
      <c r="I189" s="30"/>
      <c r="J189" s="30"/>
      <c r="K189" s="30"/>
      <c r="L189" s="30"/>
      <c r="M189" s="29"/>
    </row>
    <row r="190" spans="4:13" ht="12.3" x14ac:dyDescent="0.4">
      <c r="D190" s="29"/>
      <c r="I190" s="30"/>
      <c r="J190" s="30"/>
      <c r="K190" s="30"/>
      <c r="L190" s="30"/>
      <c r="M190" s="29"/>
    </row>
    <row r="191" spans="4:13" ht="12.3" x14ac:dyDescent="0.4">
      <c r="D191" s="29"/>
      <c r="I191" s="30"/>
      <c r="J191" s="30"/>
      <c r="K191" s="30"/>
      <c r="L191" s="30"/>
      <c r="M191" s="29"/>
    </row>
    <row r="192" spans="4:13" ht="12.3" x14ac:dyDescent="0.4">
      <c r="D192" s="29"/>
      <c r="I192" s="30"/>
      <c r="J192" s="30"/>
      <c r="K192" s="30"/>
      <c r="L192" s="30"/>
      <c r="M192" s="29"/>
    </row>
    <row r="193" spans="4:13" ht="12.3" x14ac:dyDescent="0.4">
      <c r="D193" s="29"/>
      <c r="I193" s="30"/>
      <c r="J193" s="30"/>
      <c r="K193" s="30"/>
      <c r="L193" s="30"/>
      <c r="M193" s="29"/>
    </row>
    <row r="194" spans="4:13" ht="12.3" x14ac:dyDescent="0.4">
      <c r="D194" s="29"/>
      <c r="I194" s="30"/>
      <c r="J194" s="30"/>
      <c r="K194" s="30"/>
      <c r="L194" s="30"/>
      <c r="M194" s="29"/>
    </row>
    <row r="195" spans="4:13" ht="12.3" x14ac:dyDescent="0.4">
      <c r="D195" s="29"/>
      <c r="I195" s="30"/>
      <c r="J195" s="30"/>
      <c r="K195" s="30"/>
      <c r="L195" s="30"/>
      <c r="M195" s="29"/>
    </row>
    <row r="196" spans="4:13" ht="12.3" x14ac:dyDescent="0.4">
      <c r="D196" s="29"/>
      <c r="I196" s="30"/>
      <c r="J196" s="30"/>
      <c r="K196" s="30"/>
      <c r="L196" s="30"/>
      <c r="M196" s="29"/>
    </row>
    <row r="197" spans="4:13" ht="12.3" x14ac:dyDescent="0.4">
      <c r="D197" s="29"/>
      <c r="I197" s="30"/>
      <c r="J197" s="30"/>
      <c r="K197" s="30"/>
      <c r="L197" s="30"/>
      <c r="M197" s="29"/>
    </row>
    <row r="198" spans="4:13" ht="12.3" x14ac:dyDescent="0.4">
      <c r="D198" s="29"/>
      <c r="I198" s="30"/>
      <c r="J198" s="30"/>
      <c r="K198" s="30"/>
      <c r="L198" s="30"/>
      <c r="M198" s="29"/>
    </row>
    <row r="199" spans="4:13" ht="12.3" x14ac:dyDescent="0.4">
      <c r="D199" s="29"/>
      <c r="I199" s="30"/>
      <c r="J199" s="30"/>
      <c r="K199" s="30"/>
      <c r="L199" s="30"/>
      <c r="M199" s="29"/>
    </row>
    <row r="200" spans="4:13" ht="12.3" x14ac:dyDescent="0.4">
      <c r="D200" s="29"/>
      <c r="I200" s="30"/>
      <c r="J200" s="30"/>
      <c r="K200" s="30"/>
      <c r="L200" s="30"/>
      <c r="M200" s="29"/>
    </row>
    <row r="201" spans="4:13" ht="12.3" x14ac:dyDescent="0.4">
      <c r="D201" s="29"/>
      <c r="I201" s="30"/>
      <c r="J201" s="30"/>
      <c r="K201" s="30"/>
      <c r="L201" s="30"/>
      <c r="M201" s="29"/>
    </row>
    <row r="202" spans="4:13" ht="12.3" x14ac:dyDescent="0.4">
      <c r="D202" s="29"/>
      <c r="I202" s="30"/>
      <c r="J202" s="30"/>
      <c r="K202" s="30"/>
      <c r="L202" s="30"/>
      <c r="M202" s="29"/>
    </row>
    <row r="203" spans="4:13" ht="12.3" x14ac:dyDescent="0.4">
      <c r="D203" s="29"/>
      <c r="I203" s="30"/>
      <c r="J203" s="30"/>
      <c r="K203" s="30"/>
      <c r="L203" s="30"/>
      <c r="M203" s="29"/>
    </row>
    <row r="204" spans="4:13" ht="12.3" x14ac:dyDescent="0.4">
      <c r="D204" s="29"/>
      <c r="I204" s="30"/>
      <c r="J204" s="30"/>
      <c r="K204" s="30"/>
      <c r="L204" s="30"/>
      <c r="M204" s="29"/>
    </row>
    <row r="205" spans="4:13" ht="12.3" x14ac:dyDescent="0.4">
      <c r="D205" s="29"/>
      <c r="I205" s="30"/>
      <c r="J205" s="30"/>
      <c r="K205" s="30"/>
      <c r="L205" s="30"/>
      <c r="M205" s="29"/>
    </row>
    <row r="206" spans="4:13" ht="12.3" x14ac:dyDescent="0.4">
      <c r="D206" s="29"/>
      <c r="I206" s="30"/>
      <c r="J206" s="30"/>
      <c r="K206" s="30"/>
      <c r="L206" s="30"/>
      <c r="M206" s="29"/>
    </row>
    <row r="207" spans="4:13" ht="12.3" x14ac:dyDescent="0.4">
      <c r="D207" s="29"/>
      <c r="I207" s="30"/>
      <c r="J207" s="30"/>
      <c r="K207" s="30"/>
      <c r="L207" s="30"/>
      <c r="M207" s="29"/>
    </row>
    <row r="208" spans="4:13" ht="12.3" x14ac:dyDescent="0.4">
      <c r="D208" s="29"/>
      <c r="I208" s="30"/>
      <c r="J208" s="30"/>
      <c r="K208" s="30"/>
      <c r="L208" s="30"/>
      <c r="M208" s="29"/>
    </row>
    <row r="209" spans="4:13" ht="12.3" x14ac:dyDescent="0.4">
      <c r="D209" s="29"/>
      <c r="I209" s="30"/>
      <c r="J209" s="30"/>
      <c r="K209" s="30"/>
      <c r="L209" s="30"/>
      <c r="M209" s="29"/>
    </row>
    <row r="210" spans="4:13" ht="12.3" x14ac:dyDescent="0.4">
      <c r="D210" s="29"/>
      <c r="I210" s="30"/>
      <c r="J210" s="30"/>
      <c r="K210" s="30"/>
      <c r="L210" s="30"/>
      <c r="M210" s="29"/>
    </row>
    <row r="211" spans="4:13" ht="12.3" x14ac:dyDescent="0.4">
      <c r="D211" s="29"/>
      <c r="I211" s="30"/>
      <c r="J211" s="30"/>
      <c r="K211" s="30"/>
      <c r="L211" s="30"/>
      <c r="M211" s="29"/>
    </row>
    <row r="212" spans="4:13" ht="12.3" x14ac:dyDescent="0.4">
      <c r="D212" s="29"/>
      <c r="I212" s="30"/>
      <c r="J212" s="30"/>
      <c r="K212" s="30"/>
      <c r="L212" s="30"/>
      <c r="M212" s="29"/>
    </row>
    <row r="213" spans="4:13" ht="12.3" x14ac:dyDescent="0.4">
      <c r="D213" s="29"/>
      <c r="I213" s="30"/>
      <c r="J213" s="30"/>
      <c r="K213" s="30"/>
      <c r="L213" s="30"/>
      <c r="M213" s="29"/>
    </row>
    <row r="214" spans="4:13" ht="12.3" x14ac:dyDescent="0.4">
      <c r="D214" s="29"/>
      <c r="I214" s="30"/>
      <c r="J214" s="30"/>
      <c r="K214" s="30"/>
      <c r="L214" s="30"/>
      <c r="M214" s="29"/>
    </row>
    <row r="215" spans="4:13" ht="12.3" x14ac:dyDescent="0.4">
      <c r="D215" s="29"/>
      <c r="I215" s="30"/>
      <c r="J215" s="30"/>
      <c r="K215" s="30"/>
      <c r="L215" s="30"/>
      <c r="M215" s="29"/>
    </row>
    <row r="216" spans="4:13" ht="12.3" x14ac:dyDescent="0.4">
      <c r="D216" s="29"/>
      <c r="I216" s="30"/>
      <c r="J216" s="30"/>
      <c r="K216" s="30"/>
      <c r="L216" s="30"/>
      <c r="M216" s="29"/>
    </row>
    <row r="217" spans="4:13" ht="12.3" x14ac:dyDescent="0.4">
      <c r="D217" s="29"/>
      <c r="I217" s="30"/>
      <c r="J217" s="30"/>
      <c r="K217" s="30"/>
      <c r="L217" s="30"/>
      <c r="M217" s="29"/>
    </row>
    <row r="218" spans="4:13" ht="12.3" x14ac:dyDescent="0.4">
      <c r="D218" s="29"/>
      <c r="I218" s="30"/>
      <c r="J218" s="30"/>
      <c r="K218" s="30"/>
      <c r="L218" s="30"/>
      <c r="M218" s="29"/>
    </row>
    <row r="219" spans="4:13" ht="12.3" x14ac:dyDescent="0.4">
      <c r="D219" s="29"/>
      <c r="I219" s="30"/>
      <c r="J219" s="30"/>
      <c r="K219" s="30"/>
      <c r="L219" s="30"/>
      <c r="M219" s="29"/>
    </row>
    <row r="220" spans="4:13" ht="12.3" x14ac:dyDescent="0.4">
      <c r="D220" s="29"/>
      <c r="I220" s="30"/>
      <c r="J220" s="30"/>
      <c r="K220" s="30"/>
      <c r="L220" s="30"/>
      <c r="M220" s="29"/>
    </row>
    <row r="221" spans="4:13" ht="12.3" x14ac:dyDescent="0.4">
      <c r="D221" s="29"/>
      <c r="I221" s="30"/>
      <c r="J221" s="30"/>
      <c r="K221" s="30"/>
      <c r="L221" s="30"/>
      <c r="M221" s="29"/>
    </row>
    <row r="222" spans="4:13" ht="12.3" x14ac:dyDescent="0.4">
      <c r="D222" s="29"/>
      <c r="I222" s="30"/>
      <c r="J222" s="30"/>
      <c r="K222" s="30"/>
      <c r="L222" s="30"/>
      <c r="M222" s="29"/>
    </row>
    <row r="223" spans="4:13" ht="12.3" x14ac:dyDescent="0.4">
      <c r="D223" s="29"/>
      <c r="I223" s="30"/>
      <c r="J223" s="30"/>
      <c r="K223" s="30"/>
      <c r="L223" s="30"/>
      <c r="M223" s="29"/>
    </row>
    <row r="224" spans="4:13" ht="12.3" x14ac:dyDescent="0.4">
      <c r="D224" s="29"/>
      <c r="I224" s="30"/>
      <c r="J224" s="30"/>
      <c r="K224" s="30"/>
      <c r="L224" s="30"/>
      <c r="M224" s="29"/>
    </row>
    <row r="225" spans="4:13" ht="12.3" x14ac:dyDescent="0.4">
      <c r="D225" s="29"/>
      <c r="I225" s="30"/>
      <c r="J225" s="30"/>
      <c r="K225" s="30"/>
      <c r="L225" s="30"/>
      <c r="M225" s="29"/>
    </row>
    <row r="226" spans="4:13" ht="12.3" x14ac:dyDescent="0.4">
      <c r="D226" s="29"/>
      <c r="I226" s="30"/>
      <c r="J226" s="30"/>
      <c r="K226" s="30"/>
      <c r="L226" s="30"/>
      <c r="M226" s="29"/>
    </row>
    <row r="227" spans="4:13" ht="12.3" x14ac:dyDescent="0.4">
      <c r="D227" s="29"/>
      <c r="I227" s="30"/>
      <c r="J227" s="30"/>
      <c r="K227" s="30"/>
      <c r="L227" s="30"/>
      <c r="M227" s="29"/>
    </row>
    <row r="228" spans="4:13" ht="12.3" x14ac:dyDescent="0.4">
      <c r="D228" s="29"/>
      <c r="I228" s="30"/>
      <c r="J228" s="30"/>
      <c r="K228" s="30"/>
      <c r="L228" s="30"/>
      <c r="M228" s="29"/>
    </row>
    <row r="229" spans="4:13" ht="12.3" x14ac:dyDescent="0.4">
      <c r="D229" s="29"/>
      <c r="I229" s="30"/>
      <c r="J229" s="30"/>
      <c r="K229" s="30"/>
      <c r="L229" s="30"/>
      <c r="M229" s="29"/>
    </row>
    <row r="230" spans="4:13" ht="12.3" x14ac:dyDescent="0.4">
      <c r="D230" s="29"/>
      <c r="I230" s="30"/>
      <c r="J230" s="30"/>
      <c r="K230" s="30"/>
      <c r="L230" s="30"/>
      <c r="M230" s="29"/>
    </row>
    <row r="231" spans="4:13" ht="12.3" x14ac:dyDescent="0.4">
      <c r="D231" s="29"/>
      <c r="I231" s="30"/>
      <c r="J231" s="30"/>
      <c r="K231" s="30"/>
      <c r="L231" s="30"/>
      <c r="M231" s="29"/>
    </row>
    <row r="232" spans="4:13" ht="12.3" x14ac:dyDescent="0.4">
      <c r="D232" s="29"/>
      <c r="I232" s="30"/>
      <c r="J232" s="30"/>
      <c r="K232" s="30"/>
      <c r="L232" s="30"/>
      <c r="M232" s="29"/>
    </row>
    <row r="233" spans="4:13" ht="12.3" x14ac:dyDescent="0.4">
      <c r="D233" s="29"/>
      <c r="I233" s="30"/>
      <c r="J233" s="30"/>
      <c r="K233" s="30"/>
      <c r="L233" s="30"/>
      <c r="M233" s="29"/>
    </row>
    <row r="234" spans="4:13" ht="12.3" x14ac:dyDescent="0.4">
      <c r="D234" s="29"/>
      <c r="I234" s="30"/>
      <c r="J234" s="30"/>
      <c r="K234" s="30"/>
      <c r="L234" s="30"/>
      <c r="M234" s="29"/>
    </row>
    <row r="235" spans="4:13" ht="12.3" x14ac:dyDescent="0.4">
      <c r="D235" s="29"/>
      <c r="I235" s="30"/>
      <c r="J235" s="30"/>
      <c r="K235" s="30"/>
      <c r="L235" s="30"/>
      <c r="M235" s="29"/>
    </row>
    <row r="236" spans="4:13" ht="12.3" x14ac:dyDescent="0.4">
      <c r="D236" s="29"/>
      <c r="I236" s="30"/>
      <c r="J236" s="30"/>
      <c r="K236" s="30"/>
      <c r="L236" s="30"/>
      <c r="M236" s="29"/>
    </row>
    <row r="237" spans="4:13" ht="12.3" x14ac:dyDescent="0.4">
      <c r="D237" s="29"/>
      <c r="I237" s="30"/>
      <c r="J237" s="30"/>
      <c r="K237" s="30"/>
      <c r="L237" s="30"/>
      <c r="M237" s="29"/>
    </row>
    <row r="238" spans="4:13" ht="12.3" x14ac:dyDescent="0.4">
      <c r="D238" s="29"/>
      <c r="I238" s="30"/>
      <c r="J238" s="30"/>
      <c r="K238" s="30"/>
      <c r="L238" s="30"/>
      <c r="M238" s="29"/>
    </row>
    <row r="239" spans="4:13" ht="12.3" x14ac:dyDescent="0.4">
      <c r="D239" s="29"/>
      <c r="I239" s="30"/>
      <c r="J239" s="30"/>
      <c r="K239" s="30"/>
      <c r="L239" s="30"/>
      <c r="M239" s="29"/>
    </row>
    <row r="240" spans="4:13" ht="12.3" x14ac:dyDescent="0.4">
      <c r="D240" s="29"/>
      <c r="I240" s="30"/>
      <c r="J240" s="30"/>
      <c r="K240" s="30"/>
      <c r="L240" s="30"/>
      <c r="M240" s="29"/>
    </row>
    <row r="241" spans="4:13" ht="12.3" x14ac:dyDescent="0.4">
      <c r="D241" s="29"/>
      <c r="I241" s="30"/>
      <c r="J241" s="30"/>
      <c r="K241" s="30"/>
      <c r="L241" s="30"/>
      <c r="M241" s="29"/>
    </row>
    <row r="242" spans="4:13" ht="12.3" x14ac:dyDescent="0.4">
      <c r="D242" s="29"/>
      <c r="I242" s="30"/>
      <c r="J242" s="30"/>
      <c r="K242" s="30"/>
      <c r="L242" s="30"/>
      <c r="M242" s="29"/>
    </row>
    <row r="243" spans="4:13" ht="12.3" x14ac:dyDescent="0.4">
      <c r="D243" s="29"/>
      <c r="I243" s="30"/>
      <c r="J243" s="30"/>
      <c r="K243" s="30"/>
      <c r="L243" s="30"/>
      <c r="M243" s="29"/>
    </row>
    <row r="244" spans="4:13" ht="12.3" x14ac:dyDescent="0.4">
      <c r="D244" s="29"/>
      <c r="I244" s="30"/>
      <c r="J244" s="30"/>
      <c r="K244" s="30"/>
      <c r="L244" s="30"/>
      <c r="M244" s="29"/>
    </row>
    <row r="245" spans="4:13" ht="12.3" x14ac:dyDescent="0.4">
      <c r="D245" s="29"/>
      <c r="I245" s="30"/>
      <c r="J245" s="30"/>
      <c r="K245" s="30"/>
      <c r="L245" s="30"/>
      <c r="M245" s="29"/>
    </row>
    <row r="246" spans="4:13" ht="12.3" x14ac:dyDescent="0.4">
      <c r="D246" s="29"/>
      <c r="I246" s="30"/>
      <c r="J246" s="30"/>
      <c r="K246" s="30"/>
      <c r="L246" s="30"/>
      <c r="M246" s="29"/>
    </row>
    <row r="247" spans="4:13" ht="12.3" x14ac:dyDescent="0.4">
      <c r="D247" s="29"/>
      <c r="I247" s="30"/>
      <c r="J247" s="30"/>
      <c r="K247" s="30"/>
      <c r="L247" s="30"/>
      <c r="M247" s="29"/>
    </row>
    <row r="248" spans="4:13" ht="12.3" x14ac:dyDescent="0.4">
      <c r="D248" s="29"/>
      <c r="I248" s="30"/>
      <c r="J248" s="30"/>
      <c r="K248" s="30"/>
      <c r="L248" s="30"/>
      <c r="M248" s="29"/>
    </row>
    <row r="249" spans="4:13" ht="12.3" x14ac:dyDescent="0.4">
      <c r="D249" s="29"/>
      <c r="I249" s="30"/>
      <c r="J249" s="30"/>
      <c r="K249" s="30"/>
      <c r="L249" s="30"/>
      <c r="M249" s="29"/>
    </row>
    <row r="250" spans="4:13" ht="12.3" x14ac:dyDescent="0.4">
      <c r="D250" s="29"/>
      <c r="I250" s="30"/>
      <c r="J250" s="30"/>
      <c r="K250" s="30"/>
      <c r="L250" s="30"/>
      <c r="M250" s="29"/>
    </row>
    <row r="251" spans="4:13" ht="12.3" x14ac:dyDescent="0.4">
      <c r="D251" s="29"/>
      <c r="I251" s="30"/>
      <c r="J251" s="30"/>
      <c r="K251" s="30"/>
      <c r="L251" s="30"/>
      <c r="M251" s="29"/>
    </row>
    <row r="252" spans="4:13" ht="12.3" x14ac:dyDescent="0.4">
      <c r="D252" s="29"/>
      <c r="I252" s="30"/>
      <c r="J252" s="30"/>
      <c r="K252" s="30"/>
      <c r="L252" s="30"/>
      <c r="M252" s="29"/>
    </row>
    <row r="253" spans="4:13" ht="12.3" x14ac:dyDescent="0.4">
      <c r="D253" s="29"/>
      <c r="I253" s="30"/>
      <c r="J253" s="30"/>
      <c r="K253" s="30"/>
      <c r="L253" s="30"/>
      <c r="M253" s="29"/>
    </row>
    <row r="254" spans="4:13" ht="12.3" x14ac:dyDescent="0.4">
      <c r="D254" s="29"/>
      <c r="I254" s="30"/>
      <c r="J254" s="30"/>
      <c r="K254" s="30"/>
      <c r="L254" s="30"/>
      <c r="M254" s="29"/>
    </row>
    <row r="255" spans="4:13" ht="12.3" x14ac:dyDescent="0.4">
      <c r="D255" s="29"/>
      <c r="I255" s="30"/>
      <c r="J255" s="30"/>
      <c r="K255" s="30"/>
      <c r="L255" s="30"/>
      <c r="M255" s="29"/>
    </row>
    <row r="256" spans="4:13" ht="12.3" x14ac:dyDescent="0.4">
      <c r="D256" s="29"/>
      <c r="I256" s="30"/>
      <c r="J256" s="30"/>
      <c r="K256" s="30"/>
      <c r="L256" s="30"/>
      <c r="M256" s="29"/>
    </row>
    <row r="257" spans="4:13" ht="12.3" x14ac:dyDescent="0.4">
      <c r="D257" s="29"/>
      <c r="I257" s="30"/>
      <c r="J257" s="30"/>
      <c r="K257" s="30"/>
      <c r="L257" s="30"/>
      <c r="M257" s="29"/>
    </row>
    <row r="258" spans="4:13" ht="12.3" x14ac:dyDescent="0.4">
      <c r="D258" s="29"/>
      <c r="I258" s="30"/>
      <c r="J258" s="30"/>
      <c r="K258" s="30"/>
      <c r="L258" s="30"/>
      <c r="M258" s="29"/>
    </row>
    <row r="259" spans="4:13" ht="12.3" x14ac:dyDescent="0.4">
      <c r="D259" s="29"/>
      <c r="I259" s="30"/>
      <c r="J259" s="30"/>
      <c r="K259" s="30"/>
      <c r="L259" s="30"/>
      <c r="M259" s="29"/>
    </row>
    <row r="260" spans="4:13" ht="12.3" x14ac:dyDescent="0.4">
      <c r="D260" s="29"/>
      <c r="I260" s="30"/>
      <c r="J260" s="30"/>
      <c r="K260" s="30"/>
      <c r="L260" s="30"/>
      <c r="M260" s="29"/>
    </row>
    <row r="261" spans="4:13" ht="12.3" x14ac:dyDescent="0.4">
      <c r="D261" s="29"/>
      <c r="I261" s="30"/>
      <c r="J261" s="30"/>
      <c r="K261" s="30"/>
      <c r="L261" s="30"/>
      <c r="M261" s="29"/>
    </row>
    <row r="262" spans="4:13" ht="12.3" x14ac:dyDescent="0.4">
      <c r="D262" s="29"/>
      <c r="I262" s="30"/>
      <c r="J262" s="30"/>
      <c r="K262" s="30"/>
      <c r="L262" s="30"/>
      <c r="M262" s="29"/>
    </row>
    <row r="263" spans="4:13" ht="12.3" x14ac:dyDescent="0.4">
      <c r="D263" s="29"/>
      <c r="I263" s="30"/>
      <c r="J263" s="30"/>
      <c r="K263" s="30"/>
      <c r="L263" s="30"/>
      <c r="M263" s="29"/>
    </row>
    <row r="264" spans="4:13" ht="12.3" x14ac:dyDescent="0.4">
      <c r="D264" s="29"/>
      <c r="I264" s="30"/>
      <c r="J264" s="30"/>
      <c r="K264" s="30"/>
      <c r="L264" s="30"/>
      <c r="M264" s="29"/>
    </row>
    <row r="265" spans="4:13" ht="12.3" x14ac:dyDescent="0.4">
      <c r="D265" s="29"/>
      <c r="I265" s="30"/>
      <c r="J265" s="30"/>
      <c r="K265" s="30"/>
      <c r="L265" s="30"/>
      <c r="M265" s="29"/>
    </row>
    <row r="266" spans="4:13" ht="12.3" x14ac:dyDescent="0.4">
      <c r="D266" s="29"/>
      <c r="I266" s="30"/>
      <c r="J266" s="30"/>
      <c r="K266" s="30"/>
      <c r="L266" s="30"/>
      <c r="M266" s="29"/>
    </row>
    <row r="267" spans="4:13" ht="12.3" x14ac:dyDescent="0.4">
      <c r="D267" s="29"/>
      <c r="I267" s="30"/>
      <c r="J267" s="30"/>
      <c r="K267" s="30"/>
      <c r="L267" s="30"/>
      <c r="M267" s="29"/>
    </row>
    <row r="268" spans="4:13" ht="12.3" x14ac:dyDescent="0.4">
      <c r="D268" s="29"/>
      <c r="I268" s="30"/>
      <c r="J268" s="30"/>
      <c r="K268" s="30"/>
      <c r="L268" s="30"/>
      <c r="M268" s="29"/>
    </row>
    <row r="269" spans="4:13" ht="12.3" x14ac:dyDescent="0.4">
      <c r="D269" s="29"/>
      <c r="I269" s="30"/>
      <c r="J269" s="30"/>
      <c r="K269" s="30"/>
      <c r="L269" s="30"/>
      <c r="M269" s="29"/>
    </row>
    <row r="270" spans="4:13" ht="12.3" x14ac:dyDescent="0.4">
      <c r="D270" s="29"/>
      <c r="I270" s="30"/>
      <c r="J270" s="30"/>
      <c r="K270" s="30"/>
      <c r="L270" s="30"/>
      <c r="M270" s="29"/>
    </row>
    <row r="271" spans="4:13" ht="12.3" x14ac:dyDescent="0.4">
      <c r="D271" s="29"/>
      <c r="I271" s="30"/>
      <c r="J271" s="30"/>
      <c r="K271" s="30"/>
      <c r="L271" s="30"/>
      <c r="M271" s="29"/>
    </row>
    <row r="272" spans="4:13" ht="12.3" x14ac:dyDescent="0.4">
      <c r="D272" s="29"/>
      <c r="I272" s="30"/>
      <c r="J272" s="30"/>
      <c r="K272" s="30"/>
      <c r="L272" s="30"/>
      <c r="M272" s="29"/>
    </row>
    <row r="273" spans="4:13" ht="12.3" x14ac:dyDescent="0.4">
      <c r="D273" s="29"/>
      <c r="I273" s="30"/>
      <c r="J273" s="30"/>
      <c r="K273" s="30"/>
      <c r="L273" s="30"/>
      <c r="M273" s="29"/>
    </row>
    <row r="274" spans="4:13" ht="12.3" x14ac:dyDescent="0.4">
      <c r="D274" s="29"/>
      <c r="I274" s="30"/>
      <c r="J274" s="30"/>
      <c r="K274" s="30"/>
      <c r="L274" s="30"/>
      <c r="M274" s="29"/>
    </row>
    <row r="275" spans="4:13" ht="12.3" x14ac:dyDescent="0.4">
      <c r="D275" s="29"/>
      <c r="I275" s="30"/>
      <c r="J275" s="30"/>
      <c r="K275" s="30"/>
      <c r="L275" s="30"/>
      <c r="M275" s="29"/>
    </row>
    <row r="276" spans="4:13" ht="12.3" x14ac:dyDescent="0.4">
      <c r="D276" s="29"/>
      <c r="I276" s="30"/>
      <c r="J276" s="30"/>
      <c r="K276" s="30"/>
      <c r="L276" s="30"/>
      <c r="M276" s="29"/>
    </row>
    <row r="277" spans="4:13" ht="12.3" x14ac:dyDescent="0.4">
      <c r="D277" s="29"/>
      <c r="I277" s="30"/>
      <c r="J277" s="30"/>
      <c r="K277" s="30"/>
      <c r="L277" s="30"/>
      <c r="M277" s="29"/>
    </row>
    <row r="278" spans="4:13" ht="12.3" x14ac:dyDescent="0.4">
      <c r="D278" s="29"/>
      <c r="I278" s="30"/>
      <c r="J278" s="30"/>
      <c r="K278" s="30"/>
      <c r="L278" s="30"/>
      <c r="M278" s="29"/>
    </row>
    <row r="279" spans="4:13" ht="12.3" x14ac:dyDescent="0.4">
      <c r="D279" s="29"/>
      <c r="I279" s="30"/>
      <c r="J279" s="30"/>
      <c r="K279" s="30"/>
      <c r="L279" s="30"/>
      <c r="M279" s="29"/>
    </row>
    <row r="280" spans="4:13" ht="12.3" x14ac:dyDescent="0.4">
      <c r="D280" s="29"/>
      <c r="I280" s="30"/>
      <c r="J280" s="30"/>
      <c r="K280" s="30"/>
      <c r="L280" s="30"/>
      <c r="M280" s="29"/>
    </row>
    <row r="281" spans="4:13" ht="12.3" x14ac:dyDescent="0.4">
      <c r="D281" s="29"/>
      <c r="I281" s="30"/>
      <c r="J281" s="30"/>
      <c r="K281" s="30"/>
      <c r="L281" s="30"/>
      <c r="M281" s="29"/>
    </row>
    <row r="282" spans="4:13" ht="12.3" x14ac:dyDescent="0.4">
      <c r="D282" s="29"/>
      <c r="I282" s="30"/>
      <c r="J282" s="30"/>
      <c r="K282" s="30"/>
      <c r="L282" s="30"/>
      <c r="M282" s="29"/>
    </row>
    <row r="283" spans="4:13" ht="12.3" x14ac:dyDescent="0.4">
      <c r="D283" s="29"/>
      <c r="I283" s="30"/>
      <c r="J283" s="30"/>
      <c r="K283" s="30"/>
      <c r="L283" s="30"/>
      <c r="M283" s="29"/>
    </row>
    <row r="284" spans="4:13" ht="12.3" x14ac:dyDescent="0.4">
      <c r="D284" s="29"/>
      <c r="I284" s="30"/>
      <c r="J284" s="30"/>
      <c r="K284" s="30"/>
      <c r="L284" s="30"/>
      <c r="M284" s="29"/>
    </row>
    <row r="285" spans="4:13" ht="12.3" x14ac:dyDescent="0.4">
      <c r="D285" s="29"/>
      <c r="I285" s="30"/>
      <c r="J285" s="30"/>
      <c r="K285" s="30"/>
      <c r="L285" s="30"/>
      <c r="M285" s="29"/>
    </row>
    <row r="286" spans="4:13" ht="12.3" x14ac:dyDescent="0.4">
      <c r="D286" s="29"/>
      <c r="I286" s="30"/>
      <c r="J286" s="30"/>
      <c r="K286" s="30"/>
      <c r="L286" s="30"/>
      <c r="M286" s="29"/>
    </row>
    <row r="287" spans="4:13" ht="12.3" x14ac:dyDescent="0.4">
      <c r="D287" s="29"/>
      <c r="I287" s="30"/>
      <c r="J287" s="30"/>
      <c r="K287" s="30"/>
      <c r="L287" s="30"/>
      <c r="M287" s="29"/>
    </row>
    <row r="288" spans="4:13" ht="12.3" x14ac:dyDescent="0.4">
      <c r="D288" s="29"/>
      <c r="I288" s="30"/>
      <c r="J288" s="30"/>
      <c r="K288" s="30"/>
      <c r="L288" s="30"/>
      <c r="M288" s="29"/>
    </row>
    <row r="289" spans="4:13" ht="12.3" x14ac:dyDescent="0.4">
      <c r="D289" s="29"/>
      <c r="I289" s="30"/>
      <c r="J289" s="30"/>
      <c r="K289" s="30"/>
      <c r="L289" s="30"/>
      <c r="M289" s="29"/>
    </row>
    <row r="290" spans="4:13" ht="12.3" x14ac:dyDescent="0.4">
      <c r="D290" s="29"/>
      <c r="I290" s="30"/>
      <c r="J290" s="30"/>
      <c r="K290" s="30"/>
      <c r="L290" s="30"/>
      <c r="M290" s="29"/>
    </row>
    <row r="291" spans="4:13" ht="12.3" x14ac:dyDescent="0.4">
      <c r="D291" s="29"/>
      <c r="I291" s="30"/>
      <c r="J291" s="30"/>
      <c r="K291" s="30"/>
      <c r="L291" s="30"/>
      <c r="M291" s="29"/>
    </row>
    <row r="292" spans="4:13" ht="12.3" x14ac:dyDescent="0.4">
      <c r="D292" s="29"/>
      <c r="I292" s="30"/>
      <c r="J292" s="30"/>
      <c r="K292" s="30"/>
      <c r="L292" s="30"/>
      <c r="M292" s="29"/>
    </row>
    <row r="293" spans="4:13" ht="12.3" x14ac:dyDescent="0.4">
      <c r="D293" s="29"/>
      <c r="I293" s="30"/>
      <c r="J293" s="30"/>
      <c r="K293" s="30"/>
      <c r="L293" s="30"/>
      <c r="M293" s="29"/>
    </row>
    <row r="294" spans="4:13" ht="12.3" x14ac:dyDescent="0.4">
      <c r="D294" s="29"/>
      <c r="I294" s="30"/>
      <c r="J294" s="30"/>
      <c r="K294" s="30"/>
      <c r="L294" s="30"/>
      <c r="M294" s="29"/>
    </row>
    <row r="295" spans="4:13" ht="12.3" x14ac:dyDescent="0.4">
      <c r="D295" s="29"/>
      <c r="I295" s="30"/>
      <c r="J295" s="30"/>
      <c r="K295" s="30"/>
      <c r="L295" s="30"/>
      <c r="M295" s="29"/>
    </row>
    <row r="296" spans="4:13" ht="12.3" x14ac:dyDescent="0.4">
      <c r="D296" s="29"/>
      <c r="I296" s="30"/>
      <c r="J296" s="30"/>
      <c r="K296" s="30"/>
      <c r="L296" s="30"/>
      <c r="M296" s="29"/>
    </row>
    <row r="297" spans="4:13" ht="12.3" x14ac:dyDescent="0.4">
      <c r="D297" s="29"/>
      <c r="I297" s="30"/>
      <c r="J297" s="30"/>
      <c r="K297" s="30"/>
      <c r="L297" s="30"/>
      <c r="M297" s="29"/>
    </row>
    <row r="298" spans="4:13" ht="12.3" x14ac:dyDescent="0.4">
      <c r="D298" s="29"/>
      <c r="I298" s="30"/>
      <c r="J298" s="30"/>
      <c r="K298" s="30"/>
      <c r="L298" s="30"/>
      <c r="M298" s="29"/>
    </row>
    <row r="299" spans="4:13" ht="12.3" x14ac:dyDescent="0.4">
      <c r="D299" s="29"/>
      <c r="I299" s="30"/>
      <c r="J299" s="30"/>
      <c r="K299" s="30"/>
      <c r="L299" s="30"/>
      <c r="M299" s="29"/>
    </row>
    <row r="300" spans="4:13" ht="12.3" x14ac:dyDescent="0.4">
      <c r="D300" s="29"/>
      <c r="I300" s="30"/>
      <c r="J300" s="30"/>
      <c r="K300" s="30"/>
      <c r="L300" s="30"/>
      <c r="M300" s="29"/>
    </row>
    <row r="301" spans="4:13" ht="12.3" x14ac:dyDescent="0.4">
      <c r="D301" s="29"/>
      <c r="I301" s="30"/>
      <c r="J301" s="30"/>
      <c r="K301" s="30"/>
      <c r="L301" s="30"/>
      <c r="M301" s="29"/>
    </row>
    <row r="302" spans="4:13" ht="12.3" x14ac:dyDescent="0.4">
      <c r="D302" s="29"/>
      <c r="I302" s="30"/>
      <c r="J302" s="30"/>
      <c r="K302" s="30"/>
      <c r="L302" s="30"/>
      <c r="M302" s="29"/>
    </row>
    <row r="303" spans="4:13" ht="12.3" x14ac:dyDescent="0.4">
      <c r="D303" s="29"/>
      <c r="I303" s="30"/>
      <c r="J303" s="30"/>
      <c r="K303" s="30"/>
      <c r="L303" s="30"/>
      <c r="M303" s="29"/>
    </row>
    <row r="304" spans="4:13" ht="12.3" x14ac:dyDescent="0.4">
      <c r="D304" s="29"/>
      <c r="I304" s="30"/>
      <c r="J304" s="30"/>
      <c r="K304" s="30"/>
      <c r="L304" s="30"/>
      <c r="M304" s="29"/>
    </row>
    <row r="305" spans="4:13" ht="12.3" x14ac:dyDescent="0.4">
      <c r="D305" s="29"/>
      <c r="I305" s="30"/>
      <c r="J305" s="30"/>
      <c r="K305" s="30"/>
      <c r="L305" s="30"/>
      <c r="M305" s="29"/>
    </row>
    <row r="306" spans="4:13" ht="12.3" x14ac:dyDescent="0.4">
      <c r="D306" s="29"/>
      <c r="I306" s="30"/>
      <c r="J306" s="30"/>
      <c r="K306" s="30"/>
      <c r="L306" s="30"/>
      <c r="M306" s="29"/>
    </row>
    <row r="307" spans="4:13" ht="12.3" x14ac:dyDescent="0.4">
      <c r="D307" s="29"/>
      <c r="I307" s="30"/>
      <c r="J307" s="30"/>
      <c r="K307" s="30"/>
      <c r="L307" s="30"/>
      <c r="M307" s="29"/>
    </row>
    <row r="308" spans="4:13" ht="12.3" x14ac:dyDescent="0.4">
      <c r="D308" s="29"/>
      <c r="I308" s="30"/>
      <c r="J308" s="30"/>
      <c r="K308" s="30"/>
      <c r="L308" s="30"/>
      <c r="M308" s="29"/>
    </row>
    <row r="309" spans="4:13" ht="12.3" x14ac:dyDescent="0.4">
      <c r="D309" s="29"/>
      <c r="I309" s="30"/>
      <c r="J309" s="30"/>
      <c r="K309" s="30"/>
      <c r="L309" s="30"/>
      <c r="M309" s="29"/>
    </row>
    <row r="310" spans="4:13" ht="12.3" x14ac:dyDescent="0.4">
      <c r="D310" s="29"/>
      <c r="I310" s="30"/>
      <c r="J310" s="30"/>
      <c r="K310" s="30"/>
      <c r="L310" s="30"/>
      <c r="M310" s="29"/>
    </row>
    <row r="311" spans="4:13" ht="12.3" x14ac:dyDescent="0.4">
      <c r="D311" s="29"/>
      <c r="I311" s="30"/>
      <c r="J311" s="30"/>
      <c r="K311" s="30"/>
      <c r="L311" s="30"/>
      <c r="M311" s="29"/>
    </row>
    <row r="312" spans="4:13" ht="12.3" x14ac:dyDescent="0.4">
      <c r="D312" s="29"/>
      <c r="I312" s="30"/>
      <c r="J312" s="30"/>
      <c r="K312" s="30"/>
      <c r="L312" s="30"/>
      <c r="M312" s="29"/>
    </row>
    <row r="313" spans="4:13" ht="12.3" x14ac:dyDescent="0.4">
      <c r="D313" s="29"/>
      <c r="I313" s="30"/>
      <c r="J313" s="30"/>
      <c r="K313" s="30"/>
      <c r="L313" s="30"/>
      <c r="M313" s="29"/>
    </row>
    <row r="314" spans="4:13" ht="12.3" x14ac:dyDescent="0.4">
      <c r="D314" s="29"/>
      <c r="I314" s="30"/>
      <c r="J314" s="30"/>
      <c r="K314" s="30"/>
      <c r="L314" s="30"/>
      <c r="M314" s="29"/>
    </row>
    <row r="315" spans="4:13" ht="12.3" x14ac:dyDescent="0.4">
      <c r="D315" s="29"/>
      <c r="I315" s="30"/>
      <c r="J315" s="30"/>
      <c r="K315" s="30"/>
      <c r="L315" s="30"/>
      <c r="M315" s="29"/>
    </row>
    <row r="316" spans="4:13" ht="12.3" x14ac:dyDescent="0.4">
      <c r="D316" s="29"/>
      <c r="I316" s="30"/>
      <c r="J316" s="30"/>
      <c r="K316" s="30"/>
      <c r="L316" s="30"/>
      <c r="M316" s="29"/>
    </row>
    <row r="317" spans="4:13" ht="12.3" x14ac:dyDescent="0.4">
      <c r="D317" s="29"/>
      <c r="I317" s="30"/>
      <c r="J317" s="30"/>
      <c r="K317" s="30"/>
      <c r="L317" s="30"/>
      <c r="M317" s="29"/>
    </row>
    <row r="318" spans="4:13" ht="12.3" x14ac:dyDescent="0.4">
      <c r="D318" s="29"/>
      <c r="I318" s="30"/>
      <c r="J318" s="30"/>
      <c r="K318" s="30"/>
      <c r="L318" s="30"/>
      <c r="M318" s="29"/>
    </row>
    <row r="319" spans="4:13" ht="12.3" x14ac:dyDescent="0.4">
      <c r="D319" s="29"/>
      <c r="I319" s="30"/>
      <c r="J319" s="30"/>
      <c r="K319" s="30"/>
      <c r="L319" s="30"/>
      <c r="M319" s="29"/>
    </row>
    <row r="320" spans="4:13" ht="12.3" x14ac:dyDescent="0.4">
      <c r="D320" s="29"/>
      <c r="I320" s="30"/>
      <c r="J320" s="30"/>
      <c r="K320" s="30"/>
      <c r="L320" s="30"/>
      <c r="M320" s="29"/>
    </row>
    <row r="321" spans="4:13" ht="12.3" x14ac:dyDescent="0.4">
      <c r="D321" s="29"/>
      <c r="I321" s="30"/>
      <c r="J321" s="30"/>
      <c r="K321" s="30"/>
      <c r="L321" s="30"/>
      <c r="M321" s="29"/>
    </row>
    <row r="322" spans="4:13" ht="12.3" x14ac:dyDescent="0.4">
      <c r="D322" s="29"/>
      <c r="I322" s="30"/>
      <c r="J322" s="30"/>
      <c r="K322" s="30"/>
      <c r="L322" s="30"/>
      <c r="M322" s="29"/>
    </row>
    <row r="323" spans="4:13" ht="12.3" x14ac:dyDescent="0.4">
      <c r="D323" s="29"/>
      <c r="I323" s="30"/>
      <c r="J323" s="30"/>
      <c r="K323" s="30"/>
      <c r="L323" s="30"/>
      <c r="M323" s="29"/>
    </row>
    <row r="324" spans="4:13" ht="12.3" x14ac:dyDescent="0.4">
      <c r="D324" s="29"/>
      <c r="I324" s="30"/>
      <c r="J324" s="30"/>
      <c r="K324" s="30"/>
      <c r="L324" s="30"/>
      <c r="M324" s="29"/>
    </row>
    <row r="325" spans="4:13" ht="12.3" x14ac:dyDescent="0.4">
      <c r="D325" s="29"/>
      <c r="I325" s="30"/>
      <c r="J325" s="30"/>
      <c r="K325" s="30"/>
      <c r="L325" s="30"/>
      <c r="M325" s="29"/>
    </row>
    <row r="326" spans="4:13" ht="12.3" x14ac:dyDescent="0.4">
      <c r="D326" s="29"/>
      <c r="I326" s="30"/>
      <c r="J326" s="30"/>
      <c r="K326" s="30"/>
      <c r="L326" s="30"/>
      <c r="M326" s="29"/>
    </row>
    <row r="327" spans="4:13" ht="12.3" x14ac:dyDescent="0.4">
      <c r="D327" s="29"/>
      <c r="I327" s="30"/>
      <c r="J327" s="30"/>
      <c r="K327" s="30"/>
      <c r="L327" s="30"/>
      <c r="M327" s="29"/>
    </row>
    <row r="328" spans="4:13" ht="12.3" x14ac:dyDescent="0.4">
      <c r="D328" s="29"/>
      <c r="I328" s="30"/>
      <c r="J328" s="30"/>
      <c r="K328" s="30"/>
      <c r="L328" s="30"/>
      <c r="M328" s="29"/>
    </row>
    <row r="329" spans="4:13" ht="12.3" x14ac:dyDescent="0.4">
      <c r="D329" s="29"/>
      <c r="I329" s="30"/>
      <c r="J329" s="30"/>
      <c r="K329" s="30"/>
      <c r="L329" s="30"/>
      <c r="M329" s="29"/>
    </row>
    <row r="330" spans="4:13" ht="12.3" x14ac:dyDescent="0.4">
      <c r="D330" s="29"/>
      <c r="I330" s="30"/>
      <c r="J330" s="30"/>
      <c r="K330" s="30"/>
      <c r="L330" s="30"/>
      <c r="M330" s="29"/>
    </row>
    <row r="331" spans="4:13" ht="12.3" x14ac:dyDescent="0.4">
      <c r="D331" s="29"/>
      <c r="I331" s="30"/>
      <c r="J331" s="30"/>
      <c r="K331" s="30"/>
      <c r="L331" s="30"/>
      <c r="M331" s="29"/>
    </row>
    <row r="332" spans="4:13" ht="12.3" x14ac:dyDescent="0.4">
      <c r="D332" s="29"/>
      <c r="I332" s="30"/>
      <c r="J332" s="30"/>
      <c r="K332" s="30"/>
      <c r="L332" s="30"/>
      <c r="M332" s="29"/>
    </row>
    <row r="333" spans="4:13" ht="12.3" x14ac:dyDescent="0.4">
      <c r="D333" s="29"/>
      <c r="I333" s="30"/>
      <c r="J333" s="30"/>
      <c r="K333" s="30"/>
      <c r="L333" s="30"/>
      <c r="M333" s="29"/>
    </row>
    <row r="334" spans="4:13" ht="12.3" x14ac:dyDescent="0.4">
      <c r="D334" s="29"/>
      <c r="I334" s="30"/>
      <c r="J334" s="30"/>
      <c r="K334" s="30"/>
      <c r="L334" s="30"/>
      <c r="M334" s="29"/>
    </row>
    <row r="335" spans="4:13" ht="12.3" x14ac:dyDescent="0.4">
      <c r="D335" s="29"/>
      <c r="I335" s="30"/>
      <c r="J335" s="30"/>
      <c r="K335" s="30"/>
      <c r="L335" s="30"/>
      <c r="M335" s="29"/>
    </row>
    <row r="336" spans="4:13" ht="12.3" x14ac:dyDescent="0.4">
      <c r="D336" s="29"/>
      <c r="I336" s="30"/>
      <c r="J336" s="30"/>
      <c r="K336" s="30"/>
      <c r="L336" s="30"/>
      <c r="M336" s="29"/>
    </row>
    <row r="337" spans="4:13" ht="12.3" x14ac:dyDescent="0.4">
      <c r="D337" s="29"/>
      <c r="I337" s="30"/>
      <c r="J337" s="30"/>
      <c r="K337" s="30"/>
      <c r="L337" s="30"/>
      <c r="M337" s="29"/>
    </row>
    <row r="338" spans="4:13" ht="12.3" x14ac:dyDescent="0.4">
      <c r="D338" s="29"/>
      <c r="I338" s="30"/>
      <c r="J338" s="30"/>
      <c r="K338" s="30"/>
      <c r="L338" s="30"/>
      <c r="M338" s="29"/>
    </row>
    <row r="339" spans="4:13" ht="12.3" x14ac:dyDescent="0.4">
      <c r="D339" s="29"/>
      <c r="I339" s="30"/>
      <c r="J339" s="30"/>
      <c r="K339" s="30"/>
      <c r="L339" s="30"/>
      <c r="M339" s="29"/>
    </row>
    <row r="340" spans="4:13" ht="12.3" x14ac:dyDescent="0.4">
      <c r="D340" s="29"/>
      <c r="I340" s="30"/>
      <c r="J340" s="30"/>
      <c r="K340" s="30"/>
      <c r="L340" s="30"/>
      <c r="M340" s="29"/>
    </row>
    <row r="341" spans="4:13" ht="12.3" x14ac:dyDescent="0.4">
      <c r="D341" s="29"/>
      <c r="I341" s="30"/>
      <c r="J341" s="30"/>
      <c r="K341" s="30"/>
      <c r="L341" s="30"/>
      <c r="M341" s="29"/>
    </row>
    <row r="342" spans="4:13" ht="12.3" x14ac:dyDescent="0.4">
      <c r="D342" s="29"/>
      <c r="I342" s="30"/>
      <c r="J342" s="30"/>
      <c r="K342" s="30"/>
      <c r="L342" s="30"/>
      <c r="M342" s="29"/>
    </row>
    <row r="343" spans="4:13" ht="12.3" x14ac:dyDescent="0.4">
      <c r="D343" s="29"/>
      <c r="I343" s="30"/>
      <c r="J343" s="30"/>
      <c r="K343" s="30"/>
      <c r="L343" s="30"/>
      <c r="M343" s="29"/>
    </row>
    <row r="344" spans="4:13" ht="12.3" x14ac:dyDescent="0.4">
      <c r="D344" s="29"/>
      <c r="I344" s="30"/>
      <c r="J344" s="30"/>
      <c r="K344" s="30"/>
      <c r="L344" s="30"/>
      <c r="M344" s="29"/>
    </row>
    <row r="345" spans="4:13" ht="12.3" x14ac:dyDescent="0.4">
      <c r="D345" s="29"/>
      <c r="I345" s="30"/>
      <c r="J345" s="30"/>
      <c r="K345" s="30"/>
      <c r="L345" s="30"/>
      <c r="M345" s="29"/>
    </row>
    <row r="346" spans="4:13" ht="12.3" x14ac:dyDescent="0.4">
      <c r="D346" s="29"/>
      <c r="I346" s="30"/>
      <c r="J346" s="30"/>
      <c r="K346" s="30"/>
      <c r="L346" s="30"/>
      <c r="M346" s="29"/>
    </row>
    <row r="347" spans="4:13" ht="12.3" x14ac:dyDescent="0.4">
      <c r="D347" s="29"/>
      <c r="I347" s="30"/>
      <c r="J347" s="30"/>
      <c r="K347" s="30"/>
      <c r="L347" s="30"/>
      <c r="M347" s="29"/>
    </row>
    <row r="348" spans="4:13" ht="12.3" x14ac:dyDescent="0.4">
      <c r="D348" s="29"/>
      <c r="I348" s="30"/>
      <c r="J348" s="30"/>
      <c r="K348" s="30"/>
      <c r="L348" s="30"/>
      <c r="M348" s="29"/>
    </row>
    <row r="349" spans="4:13" ht="12.3" x14ac:dyDescent="0.4">
      <c r="D349" s="29"/>
      <c r="I349" s="30"/>
      <c r="J349" s="30"/>
      <c r="K349" s="30"/>
      <c r="L349" s="30"/>
      <c r="M349" s="29"/>
    </row>
    <row r="350" spans="4:13" ht="12.3" x14ac:dyDescent="0.4">
      <c r="D350" s="29"/>
      <c r="I350" s="30"/>
      <c r="J350" s="30"/>
      <c r="K350" s="30"/>
      <c r="L350" s="30"/>
      <c r="M350" s="29"/>
    </row>
    <row r="351" spans="4:13" ht="12.3" x14ac:dyDescent="0.4">
      <c r="D351" s="29"/>
      <c r="I351" s="30"/>
      <c r="J351" s="30"/>
      <c r="K351" s="30"/>
      <c r="L351" s="30"/>
      <c r="M351" s="29"/>
    </row>
    <row r="352" spans="4:13" ht="12.3" x14ac:dyDescent="0.4">
      <c r="D352" s="29"/>
      <c r="I352" s="30"/>
      <c r="J352" s="30"/>
      <c r="K352" s="30"/>
      <c r="L352" s="30"/>
      <c r="M352" s="29"/>
    </row>
    <row r="353" spans="4:13" ht="12.3" x14ac:dyDescent="0.4">
      <c r="D353" s="29"/>
      <c r="I353" s="30"/>
      <c r="J353" s="30"/>
      <c r="K353" s="30"/>
      <c r="L353" s="30"/>
      <c r="M353" s="29"/>
    </row>
    <row r="354" spans="4:13" ht="12.3" x14ac:dyDescent="0.4">
      <c r="D354" s="29"/>
      <c r="I354" s="30"/>
      <c r="J354" s="30"/>
      <c r="K354" s="30"/>
      <c r="L354" s="30"/>
      <c r="M354" s="29"/>
    </row>
    <row r="355" spans="4:13" ht="12.3" x14ac:dyDescent="0.4">
      <c r="D355" s="29"/>
      <c r="I355" s="30"/>
      <c r="J355" s="30"/>
      <c r="K355" s="30"/>
      <c r="L355" s="30"/>
      <c r="M355" s="29"/>
    </row>
    <row r="356" spans="4:13" ht="12.3" x14ac:dyDescent="0.4">
      <c r="D356" s="29"/>
      <c r="I356" s="30"/>
      <c r="J356" s="30"/>
      <c r="K356" s="30"/>
      <c r="L356" s="30"/>
      <c r="M356" s="29"/>
    </row>
    <row r="357" spans="4:13" ht="12.3" x14ac:dyDescent="0.4">
      <c r="D357" s="29"/>
      <c r="I357" s="30"/>
      <c r="J357" s="30"/>
      <c r="K357" s="30"/>
      <c r="L357" s="30"/>
      <c r="M357" s="29"/>
    </row>
    <row r="358" spans="4:13" ht="12.3" x14ac:dyDescent="0.4">
      <c r="D358" s="29"/>
      <c r="I358" s="30"/>
      <c r="J358" s="30"/>
      <c r="K358" s="30"/>
      <c r="L358" s="30"/>
      <c r="M358" s="29"/>
    </row>
    <row r="359" spans="4:13" ht="12.3" x14ac:dyDescent="0.4">
      <c r="D359" s="29"/>
      <c r="I359" s="30"/>
      <c r="J359" s="30"/>
      <c r="K359" s="30"/>
      <c r="L359" s="30"/>
      <c r="M359" s="29"/>
    </row>
    <row r="360" spans="4:13" ht="12.3" x14ac:dyDescent="0.4">
      <c r="D360" s="29"/>
      <c r="I360" s="30"/>
      <c r="J360" s="30"/>
      <c r="K360" s="30"/>
      <c r="L360" s="30"/>
      <c r="M360" s="29"/>
    </row>
    <row r="361" spans="4:13" ht="12.3" x14ac:dyDescent="0.4">
      <c r="D361" s="29"/>
      <c r="I361" s="30"/>
      <c r="J361" s="30"/>
      <c r="K361" s="30"/>
      <c r="L361" s="30"/>
      <c r="M361" s="29"/>
    </row>
    <row r="362" spans="4:13" ht="12.3" x14ac:dyDescent="0.4">
      <c r="D362" s="29"/>
      <c r="I362" s="30"/>
      <c r="J362" s="30"/>
      <c r="K362" s="30"/>
      <c r="L362" s="30"/>
      <c r="M362" s="29"/>
    </row>
    <row r="363" spans="4:13" ht="12.3" x14ac:dyDescent="0.4">
      <c r="D363" s="29"/>
      <c r="I363" s="30"/>
      <c r="J363" s="30"/>
      <c r="K363" s="30"/>
      <c r="L363" s="30"/>
      <c r="M363" s="29"/>
    </row>
    <row r="364" spans="4:13" ht="12.3" x14ac:dyDescent="0.4">
      <c r="D364" s="29"/>
      <c r="I364" s="30"/>
      <c r="J364" s="30"/>
      <c r="K364" s="30"/>
      <c r="L364" s="30"/>
      <c r="M364" s="29"/>
    </row>
    <row r="365" spans="4:13" ht="12.3" x14ac:dyDescent="0.4">
      <c r="D365" s="29"/>
      <c r="I365" s="30"/>
      <c r="J365" s="30"/>
      <c r="K365" s="30"/>
      <c r="L365" s="30"/>
      <c r="M365" s="29"/>
    </row>
    <row r="366" spans="4:13" ht="12.3" x14ac:dyDescent="0.4">
      <c r="D366" s="29"/>
      <c r="I366" s="30"/>
      <c r="J366" s="30"/>
      <c r="K366" s="30"/>
      <c r="L366" s="30"/>
      <c r="M366" s="29"/>
    </row>
    <row r="367" spans="4:13" ht="12.3" x14ac:dyDescent="0.4">
      <c r="D367" s="29"/>
      <c r="I367" s="30"/>
      <c r="J367" s="30"/>
      <c r="K367" s="30"/>
      <c r="L367" s="30"/>
      <c r="M367" s="29"/>
    </row>
    <row r="368" spans="4:13" ht="12.3" x14ac:dyDescent="0.4">
      <c r="D368" s="29"/>
      <c r="I368" s="30"/>
      <c r="J368" s="30"/>
      <c r="K368" s="30"/>
      <c r="L368" s="30"/>
      <c r="M368" s="29"/>
    </row>
    <row r="369" spans="4:13" ht="12.3" x14ac:dyDescent="0.4">
      <c r="D369" s="29"/>
      <c r="I369" s="30"/>
      <c r="J369" s="30"/>
      <c r="K369" s="30"/>
      <c r="L369" s="30"/>
      <c r="M369" s="29"/>
    </row>
    <row r="370" spans="4:13" ht="12.3" x14ac:dyDescent="0.4">
      <c r="D370" s="29"/>
      <c r="I370" s="30"/>
      <c r="J370" s="30"/>
      <c r="K370" s="30"/>
      <c r="L370" s="30"/>
      <c r="M370" s="29"/>
    </row>
    <row r="371" spans="4:13" ht="12.3" x14ac:dyDescent="0.4">
      <c r="D371" s="29"/>
      <c r="I371" s="30"/>
      <c r="J371" s="30"/>
      <c r="K371" s="30"/>
      <c r="L371" s="30"/>
      <c r="M371" s="29"/>
    </row>
    <row r="372" spans="4:13" ht="12.3" x14ac:dyDescent="0.4">
      <c r="D372" s="29"/>
      <c r="I372" s="30"/>
      <c r="J372" s="30"/>
      <c r="K372" s="30"/>
      <c r="L372" s="30"/>
      <c r="M372" s="29"/>
    </row>
    <row r="373" spans="4:13" ht="12.3" x14ac:dyDescent="0.4">
      <c r="D373" s="29"/>
      <c r="I373" s="30"/>
      <c r="J373" s="30"/>
      <c r="K373" s="30"/>
      <c r="L373" s="30"/>
      <c r="M373" s="29"/>
    </row>
    <row r="374" spans="4:13" ht="12.3" x14ac:dyDescent="0.4">
      <c r="D374" s="29"/>
      <c r="I374" s="30"/>
      <c r="J374" s="30"/>
      <c r="K374" s="30"/>
      <c r="L374" s="30"/>
      <c r="M374" s="29"/>
    </row>
    <row r="375" spans="4:13" ht="12.3" x14ac:dyDescent="0.4">
      <c r="D375" s="29"/>
      <c r="I375" s="30"/>
      <c r="J375" s="30"/>
      <c r="K375" s="30"/>
      <c r="L375" s="30"/>
      <c r="M375" s="29"/>
    </row>
    <row r="376" spans="4:13" ht="12.3" x14ac:dyDescent="0.4">
      <c r="D376" s="29"/>
      <c r="I376" s="30"/>
      <c r="J376" s="30"/>
      <c r="K376" s="30"/>
      <c r="L376" s="30"/>
      <c r="M376" s="29"/>
    </row>
    <row r="377" spans="4:13" ht="12.3" x14ac:dyDescent="0.4">
      <c r="D377" s="29"/>
      <c r="I377" s="30"/>
      <c r="J377" s="30"/>
      <c r="K377" s="30"/>
      <c r="L377" s="30"/>
      <c r="M377" s="29"/>
    </row>
    <row r="378" spans="4:13" ht="12.3" x14ac:dyDescent="0.4">
      <c r="D378" s="29"/>
      <c r="I378" s="30"/>
      <c r="J378" s="30"/>
      <c r="K378" s="30"/>
      <c r="L378" s="30"/>
      <c r="M378" s="29"/>
    </row>
    <row r="379" spans="4:13" ht="12.3" x14ac:dyDescent="0.4">
      <c r="D379" s="29"/>
      <c r="I379" s="30"/>
      <c r="J379" s="30"/>
      <c r="K379" s="30"/>
      <c r="L379" s="30"/>
      <c r="M379" s="29"/>
    </row>
    <row r="380" spans="4:13" ht="12.3" x14ac:dyDescent="0.4">
      <c r="D380" s="29"/>
      <c r="I380" s="30"/>
      <c r="J380" s="30"/>
      <c r="K380" s="30"/>
      <c r="L380" s="30"/>
      <c r="M380" s="29"/>
    </row>
    <row r="381" spans="4:13" ht="12.3" x14ac:dyDescent="0.4">
      <c r="D381" s="29"/>
      <c r="I381" s="30"/>
      <c r="J381" s="30"/>
      <c r="K381" s="30"/>
      <c r="L381" s="30"/>
      <c r="M381" s="29"/>
    </row>
    <row r="382" spans="4:13" ht="12.3" x14ac:dyDescent="0.4">
      <c r="D382" s="29"/>
      <c r="I382" s="30"/>
      <c r="J382" s="30"/>
      <c r="K382" s="30"/>
      <c r="L382" s="30"/>
      <c r="M382" s="29"/>
    </row>
    <row r="383" spans="4:13" ht="12.3" x14ac:dyDescent="0.4">
      <c r="D383" s="29"/>
      <c r="I383" s="30"/>
      <c r="J383" s="30"/>
      <c r="K383" s="30"/>
      <c r="L383" s="30"/>
      <c r="M383" s="29"/>
    </row>
    <row r="384" spans="4:13" ht="12.3" x14ac:dyDescent="0.4">
      <c r="D384" s="29"/>
      <c r="I384" s="30"/>
      <c r="J384" s="30"/>
      <c r="K384" s="30"/>
      <c r="L384" s="30"/>
      <c r="M384" s="29"/>
    </row>
    <row r="385" spans="4:13" ht="12.3" x14ac:dyDescent="0.4">
      <c r="D385" s="29"/>
      <c r="I385" s="30"/>
      <c r="J385" s="30"/>
      <c r="K385" s="30"/>
      <c r="L385" s="30"/>
      <c r="M385" s="29"/>
    </row>
    <row r="386" spans="4:13" ht="12.3" x14ac:dyDescent="0.4">
      <c r="D386" s="29"/>
      <c r="I386" s="30"/>
      <c r="J386" s="30"/>
      <c r="K386" s="30"/>
      <c r="L386" s="30"/>
      <c r="M386" s="29"/>
    </row>
    <row r="387" spans="4:13" ht="12.3" x14ac:dyDescent="0.4">
      <c r="D387" s="29"/>
      <c r="I387" s="30"/>
      <c r="J387" s="30"/>
      <c r="K387" s="30"/>
      <c r="L387" s="30"/>
      <c r="M387" s="29"/>
    </row>
    <row r="388" spans="4:13" ht="12.3" x14ac:dyDescent="0.4">
      <c r="D388" s="29"/>
      <c r="I388" s="30"/>
      <c r="J388" s="30"/>
      <c r="K388" s="30"/>
      <c r="L388" s="30"/>
      <c r="M388" s="29"/>
    </row>
    <row r="389" spans="4:13" ht="12.3" x14ac:dyDescent="0.4">
      <c r="D389" s="29"/>
      <c r="I389" s="30"/>
      <c r="J389" s="30"/>
      <c r="K389" s="30"/>
      <c r="L389" s="30"/>
      <c r="M389" s="29"/>
    </row>
    <row r="390" spans="4:13" ht="12.3" x14ac:dyDescent="0.4">
      <c r="D390" s="29"/>
      <c r="I390" s="30"/>
      <c r="J390" s="30"/>
      <c r="K390" s="30"/>
      <c r="L390" s="30"/>
      <c r="M390" s="29"/>
    </row>
    <row r="391" spans="4:13" ht="12.3" x14ac:dyDescent="0.4">
      <c r="D391" s="29"/>
      <c r="I391" s="30"/>
      <c r="J391" s="30"/>
      <c r="K391" s="30"/>
      <c r="L391" s="30"/>
      <c r="M391" s="29"/>
    </row>
    <row r="392" spans="4:13" ht="12.3" x14ac:dyDescent="0.4">
      <c r="D392" s="29"/>
      <c r="I392" s="30"/>
      <c r="J392" s="30"/>
      <c r="K392" s="30"/>
      <c r="L392" s="30"/>
      <c r="M392" s="29"/>
    </row>
    <row r="393" spans="4:13" ht="12.3" x14ac:dyDescent="0.4">
      <c r="D393" s="29"/>
      <c r="I393" s="30"/>
      <c r="J393" s="30"/>
      <c r="K393" s="30"/>
      <c r="L393" s="30"/>
      <c r="M393" s="29"/>
    </row>
    <row r="394" spans="4:13" ht="12.3" x14ac:dyDescent="0.4">
      <c r="D394" s="29"/>
      <c r="I394" s="30"/>
      <c r="J394" s="30"/>
      <c r="K394" s="30"/>
      <c r="L394" s="30"/>
      <c r="M394" s="29"/>
    </row>
    <row r="395" spans="4:13" ht="12.3" x14ac:dyDescent="0.4">
      <c r="D395" s="29"/>
      <c r="I395" s="30"/>
      <c r="J395" s="30"/>
      <c r="K395" s="30"/>
      <c r="L395" s="30"/>
      <c r="M395" s="29"/>
    </row>
    <row r="396" spans="4:13" ht="12.3" x14ac:dyDescent="0.4">
      <c r="D396" s="29"/>
      <c r="I396" s="30"/>
      <c r="J396" s="30"/>
      <c r="K396" s="30"/>
      <c r="L396" s="30"/>
      <c r="M396" s="29"/>
    </row>
    <row r="397" spans="4:13" ht="12.3" x14ac:dyDescent="0.4">
      <c r="D397" s="29"/>
      <c r="I397" s="30"/>
      <c r="J397" s="30"/>
      <c r="K397" s="30"/>
      <c r="L397" s="30"/>
      <c r="M397" s="29"/>
    </row>
    <row r="398" spans="4:13" ht="12.3" x14ac:dyDescent="0.4">
      <c r="D398" s="29"/>
      <c r="I398" s="30"/>
      <c r="J398" s="30"/>
      <c r="K398" s="30"/>
      <c r="L398" s="30"/>
      <c r="M398" s="29"/>
    </row>
    <row r="399" spans="4:13" ht="12.3" x14ac:dyDescent="0.4">
      <c r="D399" s="29"/>
      <c r="I399" s="30"/>
      <c r="J399" s="30"/>
      <c r="K399" s="30"/>
      <c r="L399" s="30"/>
      <c r="M399" s="29"/>
    </row>
    <row r="400" spans="4:13" ht="12.3" x14ac:dyDescent="0.4">
      <c r="D400" s="29"/>
      <c r="I400" s="30"/>
      <c r="J400" s="30"/>
      <c r="K400" s="30"/>
      <c r="L400" s="30"/>
      <c r="M400" s="29"/>
    </row>
    <row r="401" spans="4:13" ht="12.3" x14ac:dyDescent="0.4">
      <c r="D401" s="29"/>
      <c r="I401" s="30"/>
      <c r="J401" s="30"/>
      <c r="K401" s="30"/>
      <c r="L401" s="30"/>
      <c r="M401" s="29"/>
    </row>
    <row r="402" spans="4:13" ht="12.3" x14ac:dyDescent="0.4">
      <c r="D402" s="29"/>
      <c r="I402" s="30"/>
      <c r="J402" s="30"/>
      <c r="K402" s="30"/>
      <c r="L402" s="30"/>
      <c r="M402" s="29"/>
    </row>
    <row r="403" spans="4:13" ht="12.3" x14ac:dyDescent="0.4">
      <c r="D403" s="29"/>
      <c r="I403" s="30"/>
      <c r="J403" s="30"/>
      <c r="K403" s="30"/>
      <c r="L403" s="30"/>
      <c r="M403" s="29"/>
    </row>
    <row r="404" spans="4:13" ht="12.3" x14ac:dyDescent="0.4">
      <c r="D404" s="29"/>
      <c r="I404" s="30"/>
      <c r="J404" s="30"/>
      <c r="K404" s="30"/>
      <c r="L404" s="30"/>
      <c r="M404" s="29"/>
    </row>
    <row r="405" spans="4:13" ht="12.3" x14ac:dyDescent="0.4">
      <c r="D405" s="29"/>
      <c r="I405" s="30"/>
      <c r="J405" s="30"/>
      <c r="K405" s="30"/>
      <c r="L405" s="30"/>
      <c r="M405" s="29"/>
    </row>
    <row r="406" spans="4:13" ht="12.3" x14ac:dyDescent="0.4">
      <c r="D406" s="29"/>
      <c r="I406" s="30"/>
      <c r="J406" s="30"/>
      <c r="K406" s="30"/>
      <c r="L406" s="30"/>
      <c r="M406" s="29"/>
    </row>
    <row r="407" spans="4:13" ht="12.3" x14ac:dyDescent="0.4">
      <c r="D407" s="29"/>
      <c r="I407" s="30"/>
      <c r="J407" s="30"/>
      <c r="K407" s="30"/>
      <c r="L407" s="30"/>
      <c r="M407" s="29"/>
    </row>
    <row r="408" spans="4:13" ht="12.3" x14ac:dyDescent="0.4">
      <c r="D408" s="29"/>
      <c r="I408" s="30"/>
      <c r="J408" s="30"/>
      <c r="K408" s="30"/>
      <c r="L408" s="30"/>
      <c r="M408" s="29"/>
    </row>
    <row r="409" spans="4:13" ht="12.3" x14ac:dyDescent="0.4">
      <c r="D409" s="29"/>
      <c r="I409" s="30"/>
      <c r="J409" s="30"/>
      <c r="K409" s="30"/>
      <c r="L409" s="30"/>
      <c r="M409" s="29"/>
    </row>
    <row r="410" spans="4:13" ht="12.3" x14ac:dyDescent="0.4">
      <c r="D410" s="29"/>
      <c r="I410" s="30"/>
      <c r="J410" s="30"/>
      <c r="K410" s="30"/>
      <c r="L410" s="30"/>
      <c r="M410" s="29"/>
    </row>
    <row r="411" spans="4:13" ht="12.3" x14ac:dyDescent="0.4">
      <c r="D411" s="29"/>
      <c r="I411" s="30"/>
      <c r="J411" s="30"/>
      <c r="K411" s="30"/>
      <c r="L411" s="30"/>
      <c r="M411" s="29"/>
    </row>
    <row r="412" spans="4:13" ht="12.3" x14ac:dyDescent="0.4">
      <c r="D412" s="29"/>
      <c r="I412" s="30"/>
      <c r="J412" s="30"/>
      <c r="K412" s="30"/>
      <c r="L412" s="30"/>
      <c r="M412" s="29"/>
    </row>
    <row r="413" spans="4:13" ht="12.3" x14ac:dyDescent="0.4">
      <c r="D413" s="29"/>
      <c r="I413" s="30"/>
      <c r="J413" s="30"/>
      <c r="K413" s="30"/>
      <c r="L413" s="30"/>
      <c r="M413" s="29"/>
    </row>
    <row r="414" spans="4:13" ht="12.3" x14ac:dyDescent="0.4">
      <c r="D414" s="29"/>
      <c r="I414" s="30"/>
      <c r="J414" s="30"/>
      <c r="K414" s="30"/>
      <c r="L414" s="30"/>
      <c r="M414" s="29"/>
    </row>
    <row r="415" spans="4:13" ht="12.3" x14ac:dyDescent="0.4">
      <c r="D415" s="29"/>
      <c r="I415" s="30"/>
      <c r="J415" s="30"/>
      <c r="K415" s="30"/>
      <c r="L415" s="30"/>
      <c r="M415" s="29"/>
    </row>
    <row r="416" spans="4:13" ht="12.3" x14ac:dyDescent="0.4">
      <c r="D416" s="29"/>
      <c r="I416" s="30"/>
      <c r="J416" s="30"/>
      <c r="K416" s="30"/>
      <c r="L416" s="30"/>
      <c r="M416" s="29"/>
    </row>
    <row r="417" spans="4:13" ht="12.3" x14ac:dyDescent="0.4">
      <c r="D417" s="29"/>
      <c r="I417" s="30"/>
      <c r="J417" s="30"/>
      <c r="K417" s="30"/>
      <c r="L417" s="30"/>
      <c r="M417" s="29"/>
    </row>
    <row r="418" spans="4:13" ht="12.3" x14ac:dyDescent="0.4">
      <c r="D418" s="29"/>
      <c r="I418" s="30"/>
      <c r="J418" s="30"/>
      <c r="K418" s="30"/>
      <c r="L418" s="30"/>
      <c r="M418" s="29"/>
    </row>
    <row r="419" spans="4:13" ht="12.3" x14ac:dyDescent="0.4">
      <c r="D419" s="29"/>
      <c r="I419" s="30"/>
      <c r="J419" s="30"/>
      <c r="K419" s="30"/>
      <c r="L419" s="30"/>
      <c r="M419" s="29"/>
    </row>
    <row r="420" spans="4:13" ht="12.3" x14ac:dyDescent="0.4">
      <c r="D420" s="29"/>
      <c r="I420" s="30"/>
      <c r="J420" s="30"/>
      <c r="K420" s="30"/>
      <c r="L420" s="30"/>
      <c r="M420" s="29"/>
    </row>
    <row r="421" spans="4:13" ht="12.3" x14ac:dyDescent="0.4">
      <c r="D421" s="29"/>
      <c r="I421" s="30"/>
      <c r="J421" s="30"/>
      <c r="K421" s="30"/>
      <c r="L421" s="30"/>
      <c r="M421" s="29"/>
    </row>
    <row r="422" spans="4:13" ht="12.3" x14ac:dyDescent="0.4">
      <c r="D422" s="29"/>
      <c r="I422" s="30"/>
      <c r="J422" s="30"/>
      <c r="K422" s="30"/>
      <c r="L422" s="30"/>
      <c r="M422" s="29"/>
    </row>
    <row r="423" spans="4:13" ht="12.3" x14ac:dyDescent="0.4">
      <c r="D423" s="29"/>
      <c r="I423" s="30"/>
      <c r="J423" s="30"/>
      <c r="K423" s="30"/>
      <c r="L423" s="30"/>
      <c r="M423" s="29"/>
    </row>
    <row r="424" spans="4:13" ht="12.3" x14ac:dyDescent="0.4">
      <c r="D424" s="29"/>
      <c r="I424" s="30"/>
      <c r="J424" s="30"/>
      <c r="K424" s="30"/>
      <c r="L424" s="30"/>
      <c r="M424" s="29"/>
    </row>
    <row r="425" spans="4:13" ht="12.3" x14ac:dyDescent="0.4">
      <c r="D425" s="29"/>
      <c r="I425" s="30"/>
      <c r="J425" s="30"/>
      <c r="K425" s="30"/>
      <c r="L425" s="30"/>
      <c r="M425" s="29"/>
    </row>
    <row r="426" spans="4:13" ht="12.3" x14ac:dyDescent="0.4">
      <c r="D426" s="29"/>
      <c r="I426" s="30"/>
      <c r="J426" s="30"/>
      <c r="K426" s="30"/>
      <c r="L426" s="30"/>
      <c r="M426" s="29"/>
    </row>
    <row r="427" spans="4:13" ht="12.3" x14ac:dyDescent="0.4">
      <c r="D427" s="29"/>
      <c r="I427" s="30"/>
      <c r="J427" s="30"/>
      <c r="K427" s="30"/>
      <c r="L427" s="30"/>
      <c r="M427" s="29"/>
    </row>
    <row r="428" spans="4:13" ht="12.3" x14ac:dyDescent="0.4">
      <c r="D428" s="29"/>
      <c r="I428" s="30"/>
      <c r="J428" s="30"/>
      <c r="K428" s="30"/>
      <c r="L428" s="30"/>
      <c r="M428" s="29"/>
    </row>
    <row r="429" spans="4:13" ht="12.3" x14ac:dyDescent="0.4">
      <c r="D429" s="29"/>
      <c r="I429" s="30"/>
      <c r="J429" s="30"/>
      <c r="K429" s="30"/>
      <c r="L429" s="30"/>
      <c r="M429" s="29"/>
    </row>
    <row r="430" spans="4:13" ht="12.3" x14ac:dyDescent="0.4">
      <c r="D430" s="29"/>
      <c r="I430" s="30"/>
      <c r="J430" s="30"/>
      <c r="K430" s="30"/>
      <c r="L430" s="30"/>
      <c r="M430" s="29"/>
    </row>
    <row r="431" spans="4:13" ht="12.3" x14ac:dyDescent="0.4">
      <c r="D431" s="29"/>
      <c r="I431" s="30"/>
      <c r="J431" s="30"/>
      <c r="K431" s="30"/>
      <c r="L431" s="30"/>
      <c r="M431" s="29"/>
    </row>
    <row r="432" spans="4:13" ht="12.3" x14ac:dyDescent="0.4">
      <c r="D432" s="29"/>
      <c r="I432" s="30"/>
      <c r="J432" s="30"/>
      <c r="K432" s="30"/>
      <c r="L432" s="30"/>
      <c r="M432" s="29"/>
    </row>
    <row r="433" spans="4:13" ht="12.3" x14ac:dyDescent="0.4">
      <c r="D433" s="29"/>
      <c r="I433" s="30"/>
      <c r="J433" s="30"/>
      <c r="K433" s="30"/>
      <c r="L433" s="30"/>
      <c r="M433" s="29"/>
    </row>
    <row r="434" spans="4:13" ht="12.3" x14ac:dyDescent="0.4">
      <c r="D434" s="29"/>
      <c r="I434" s="30"/>
      <c r="J434" s="30"/>
      <c r="K434" s="30"/>
      <c r="L434" s="30"/>
      <c r="M434" s="29"/>
    </row>
    <row r="435" spans="4:13" ht="12.3" x14ac:dyDescent="0.4">
      <c r="D435" s="29"/>
      <c r="I435" s="30"/>
      <c r="J435" s="30"/>
      <c r="K435" s="30"/>
      <c r="L435" s="30"/>
      <c r="M435" s="29"/>
    </row>
    <row r="436" spans="4:13" ht="12.3" x14ac:dyDescent="0.4">
      <c r="D436" s="29"/>
      <c r="I436" s="30"/>
      <c r="J436" s="30"/>
      <c r="K436" s="30"/>
      <c r="L436" s="30"/>
      <c r="M436" s="29"/>
    </row>
    <row r="437" spans="4:13" ht="12.3" x14ac:dyDescent="0.4">
      <c r="D437" s="29"/>
      <c r="I437" s="30"/>
      <c r="J437" s="30"/>
      <c r="K437" s="30"/>
      <c r="L437" s="30"/>
      <c r="M437" s="29"/>
    </row>
    <row r="438" spans="4:13" ht="12.3" x14ac:dyDescent="0.4">
      <c r="D438" s="29"/>
      <c r="I438" s="30"/>
      <c r="J438" s="30"/>
      <c r="K438" s="30"/>
      <c r="L438" s="30"/>
      <c r="M438" s="29"/>
    </row>
    <row r="439" spans="4:13" ht="12.3" x14ac:dyDescent="0.4">
      <c r="D439" s="29"/>
      <c r="I439" s="30"/>
      <c r="J439" s="30"/>
      <c r="K439" s="30"/>
      <c r="L439" s="30"/>
      <c r="M439" s="29"/>
    </row>
    <row r="440" spans="4:13" ht="12.3" x14ac:dyDescent="0.4">
      <c r="D440" s="29"/>
      <c r="I440" s="30"/>
      <c r="J440" s="30"/>
      <c r="K440" s="30"/>
      <c r="L440" s="30"/>
      <c r="M440" s="29"/>
    </row>
    <row r="441" spans="4:13" ht="12.3" x14ac:dyDescent="0.4">
      <c r="D441" s="29"/>
      <c r="I441" s="30"/>
      <c r="J441" s="30"/>
      <c r="K441" s="30"/>
      <c r="L441" s="30"/>
      <c r="M441" s="29"/>
    </row>
    <row r="442" spans="4:13" ht="12.3" x14ac:dyDescent="0.4">
      <c r="D442" s="29"/>
      <c r="I442" s="30"/>
      <c r="J442" s="30"/>
      <c r="K442" s="30"/>
      <c r="L442" s="30"/>
      <c r="M442" s="29"/>
    </row>
    <row r="443" spans="4:13" ht="12.3" x14ac:dyDescent="0.4">
      <c r="D443" s="29"/>
      <c r="I443" s="30"/>
      <c r="J443" s="30"/>
      <c r="K443" s="30"/>
      <c r="L443" s="30"/>
      <c r="M443" s="29"/>
    </row>
    <row r="444" spans="4:13" ht="12.3" x14ac:dyDescent="0.4">
      <c r="D444" s="29"/>
      <c r="I444" s="30"/>
      <c r="J444" s="30"/>
      <c r="K444" s="30"/>
      <c r="L444" s="30"/>
      <c r="M444" s="29"/>
    </row>
    <row r="445" spans="4:13" ht="12.3" x14ac:dyDescent="0.4">
      <c r="D445" s="29"/>
      <c r="I445" s="30"/>
      <c r="J445" s="30"/>
      <c r="K445" s="30"/>
      <c r="L445" s="30"/>
      <c r="M445" s="29"/>
    </row>
    <row r="446" spans="4:13" ht="12.3" x14ac:dyDescent="0.4">
      <c r="D446" s="29"/>
      <c r="I446" s="30"/>
      <c r="J446" s="30"/>
      <c r="K446" s="30"/>
      <c r="L446" s="30"/>
      <c r="M446" s="29"/>
    </row>
    <row r="447" spans="4:13" ht="12.3" x14ac:dyDescent="0.4">
      <c r="D447" s="29"/>
      <c r="I447" s="30"/>
      <c r="J447" s="30"/>
      <c r="K447" s="30"/>
      <c r="L447" s="30"/>
      <c r="M447" s="29"/>
    </row>
    <row r="448" spans="4:13" ht="12.3" x14ac:dyDescent="0.4">
      <c r="D448" s="29"/>
      <c r="I448" s="30"/>
      <c r="J448" s="30"/>
      <c r="K448" s="30"/>
      <c r="L448" s="30"/>
      <c r="M448" s="29"/>
    </row>
    <row r="449" spans="4:13" ht="12.3" x14ac:dyDescent="0.4">
      <c r="D449" s="29"/>
      <c r="I449" s="30"/>
      <c r="J449" s="30"/>
      <c r="K449" s="30"/>
      <c r="L449" s="30"/>
      <c r="M449" s="29"/>
    </row>
    <row r="450" spans="4:13" ht="12.3" x14ac:dyDescent="0.4">
      <c r="D450" s="29"/>
      <c r="I450" s="30"/>
      <c r="J450" s="30"/>
      <c r="K450" s="30"/>
      <c r="L450" s="30"/>
      <c r="M450" s="29"/>
    </row>
    <row r="451" spans="4:13" ht="12.3" x14ac:dyDescent="0.4">
      <c r="D451" s="29"/>
      <c r="I451" s="30"/>
      <c r="J451" s="30"/>
      <c r="K451" s="30"/>
      <c r="L451" s="30"/>
      <c r="M451" s="29"/>
    </row>
    <row r="452" spans="4:13" ht="12.3" x14ac:dyDescent="0.4">
      <c r="D452" s="29"/>
      <c r="I452" s="30"/>
      <c r="J452" s="30"/>
      <c r="K452" s="30"/>
      <c r="L452" s="30"/>
      <c r="M452" s="29"/>
    </row>
    <row r="453" spans="4:13" ht="12.3" x14ac:dyDescent="0.4">
      <c r="D453" s="29"/>
      <c r="I453" s="30"/>
      <c r="J453" s="30"/>
      <c r="K453" s="30"/>
      <c r="L453" s="30"/>
      <c r="M453" s="29"/>
    </row>
    <row r="454" spans="4:13" ht="12.3" x14ac:dyDescent="0.4">
      <c r="D454" s="29"/>
      <c r="I454" s="30"/>
      <c r="J454" s="30"/>
      <c r="K454" s="30"/>
      <c r="L454" s="30"/>
      <c r="M454" s="29"/>
    </row>
    <row r="455" spans="4:13" ht="12.3" x14ac:dyDescent="0.4">
      <c r="D455" s="29"/>
      <c r="I455" s="30"/>
      <c r="J455" s="30"/>
      <c r="K455" s="30"/>
      <c r="L455" s="30"/>
      <c r="M455" s="29"/>
    </row>
    <row r="456" spans="4:13" ht="12.3" x14ac:dyDescent="0.4">
      <c r="D456" s="29"/>
      <c r="I456" s="30"/>
      <c r="J456" s="30"/>
      <c r="K456" s="30"/>
      <c r="L456" s="30"/>
      <c r="M456" s="29"/>
    </row>
    <row r="457" spans="4:13" ht="12.3" x14ac:dyDescent="0.4">
      <c r="D457" s="29"/>
      <c r="I457" s="30"/>
      <c r="J457" s="30"/>
      <c r="K457" s="30"/>
      <c r="L457" s="30"/>
      <c r="M457" s="29"/>
    </row>
    <row r="458" spans="4:13" ht="12.3" x14ac:dyDescent="0.4">
      <c r="D458" s="29"/>
      <c r="I458" s="30"/>
      <c r="J458" s="30"/>
      <c r="K458" s="30"/>
      <c r="L458" s="30"/>
      <c r="M458" s="29"/>
    </row>
    <row r="459" spans="4:13" ht="12.3" x14ac:dyDescent="0.4">
      <c r="D459" s="29"/>
      <c r="I459" s="30"/>
      <c r="J459" s="30"/>
      <c r="K459" s="30"/>
      <c r="L459" s="30"/>
      <c r="M459" s="29"/>
    </row>
    <row r="460" spans="4:13" ht="12.3" x14ac:dyDescent="0.4">
      <c r="D460" s="29"/>
      <c r="I460" s="30"/>
      <c r="J460" s="30"/>
      <c r="K460" s="30"/>
      <c r="L460" s="30"/>
      <c r="M460" s="29"/>
    </row>
    <row r="461" spans="4:13" ht="12.3" x14ac:dyDescent="0.4">
      <c r="D461" s="29"/>
      <c r="I461" s="30"/>
      <c r="J461" s="30"/>
      <c r="K461" s="30"/>
      <c r="L461" s="30"/>
      <c r="M461" s="29"/>
    </row>
    <row r="462" spans="4:13" ht="12.3" x14ac:dyDescent="0.4">
      <c r="D462" s="29"/>
      <c r="I462" s="30"/>
      <c r="J462" s="30"/>
      <c r="K462" s="30"/>
      <c r="L462" s="30"/>
      <c r="M462" s="29"/>
    </row>
    <row r="463" spans="4:13" ht="12.3" x14ac:dyDescent="0.4">
      <c r="D463" s="29"/>
      <c r="I463" s="30"/>
      <c r="J463" s="30"/>
      <c r="K463" s="30"/>
      <c r="L463" s="30"/>
      <c r="M463" s="29"/>
    </row>
    <row r="464" spans="4:13" ht="12.3" x14ac:dyDescent="0.4">
      <c r="D464" s="29"/>
      <c r="I464" s="30"/>
      <c r="J464" s="30"/>
      <c r="K464" s="30"/>
      <c r="L464" s="30"/>
      <c r="M464" s="29"/>
    </row>
    <row r="465" spans="4:13" ht="12.3" x14ac:dyDescent="0.4">
      <c r="D465" s="29"/>
      <c r="I465" s="30"/>
      <c r="J465" s="30"/>
      <c r="K465" s="30"/>
      <c r="L465" s="30"/>
      <c r="M465" s="29"/>
    </row>
    <row r="466" spans="4:13" ht="12.3" x14ac:dyDescent="0.4">
      <c r="D466" s="29"/>
      <c r="I466" s="30"/>
      <c r="J466" s="30"/>
      <c r="K466" s="30"/>
      <c r="L466" s="30"/>
      <c r="M466" s="29"/>
    </row>
    <row r="467" spans="4:13" ht="12.3" x14ac:dyDescent="0.4">
      <c r="D467" s="29"/>
      <c r="I467" s="30"/>
      <c r="J467" s="30"/>
      <c r="K467" s="30"/>
      <c r="L467" s="30"/>
      <c r="M467" s="29"/>
    </row>
    <row r="468" spans="4:13" ht="12.3" x14ac:dyDescent="0.4">
      <c r="D468" s="29"/>
      <c r="I468" s="30"/>
      <c r="J468" s="30"/>
      <c r="K468" s="30"/>
      <c r="L468" s="30"/>
      <c r="M468" s="29"/>
    </row>
    <row r="469" spans="4:13" ht="12.3" x14ac:dyDescent="0.4">
      <c r="D469" s="29"/>
      <c r="I469" s="30"/>
      <c r="J469" s="30"/>
      <c r="K469" s="30"/>
      <c r="L469" s="30"/>
      <c r="M469" s="29"/>
    </row>
    <row r="470" spans="4:13" ht="12.3" x14ac:dyDescent="0.4">
      <c r="D470" s="29"/>
      <c r="I470" s="30"/>
      <c r="J470" s="30"/>
      <c r="K470" s="30"/>
      <c r="L470" s="30"/>
      <c r="M470" s="29"/>
    </row>
    <row r="471" spans="4:13" ht="12.3" x14ac:dyDescent="0.4">
      <c r="D471" s="29"/>
      <c r="I471" s="30"/>
      <c r="J471" s="30"/>
      <c r="K471" s="30"/>
      <c r="L471" s="30"/>
      <c r="M471" s="29"/>
    </row>
    <row r="472" spans="4:13" ht="12.3" x14ac:dyDescent="0.4">
      <c r="D472" s="29"/>
      <c r="I472" s="30"/>
      <c r="J472" s="30"/>
      <c r="K472" s="30"/>
      <c r="L472" s="30"/>
      <c r="M472" s="29"/>
    </row>
    <row r="473" spans="4:13" ht="12.3" x14ac:dyDescent="0.4">
      <c r="D473" s="29"/>
      <c r="I473" s="30"/>
      <c r="J473" s="30"/>
      <c r="K473" s="30"/>
      <c r="L473" s="30"/>
      <c r="M473" s="29"/>
    </row>
    <row r="474" spans="4:13" ht="12.3" x14ac:dyDescent="0.4">
      <c r="D474" s="29"/>
      <c r="I474" s="30"/>
      <c r="J474" s="30"/>
      <c r="K474" s="30"/>
      <c r="L474" s="30"/>
      <c r="M474" s="29"/>
    </row>
    <row r="475" spans="4:13" ht="12.3" x14ac:dyDescent="0.4">
      <c r="D475" s="29"/>
      <c r="I475" s="30"/>
      <c r="J475" s="30"/>
      <c r="K475" s="30"/>
      <c r="L475" s="30"/>
      <c r="M475" s="29"/>
    </row>
    <row r="476" spans="4:13" ht="12.3" x14ac:dyDescent="0.4">
      <c r="D476" s="29"/>
      <c r="I476" s="30"/>
      <c r="J476" s="30"/>
      <c r="K476" s="30"/>
      <c r="L476" s="30"/>
      <c r="M476" s="29"/>
    </row>
    <row r="477" spans="4:13" ht="12.3" x14ac:dyDescent="0.4">
      <c r="D477" s="29"/>
      <c r="I477" s="30"/>
      <c r="J477" s="30"/>
      <c r="K477" s="30"/>
      <c r="L477" s="30"/>
      <c r="M477" s="29"/>
    </row>
    <row r="478" spans="4:13" ht="12.3" x14ac:dyDescent="0.4">
      <c r="D478" s="29"/>
      <c r="I478" s="30"/>
      <c r="J478" s="30"/>
      <c r="K478" s="30"/>
      <c r="L478" s="30"/>
      <c r="M478" s="29"/>
    </row>
    <row r="479" spans="4:13" ht="12.3" x14ac:dyDescent="0.4">
      <c r="D479" s="29"/>
      <c r="I479" s="30"/>
      <c r="J479" s="30"/>
      <c r="K479" s="30"/>
      <c r="L479" s="30"/>
      <c r="M479" s="29"/>
    </row>
    <row r="480" spans="4:13" ht="12.3" x14ac:dyDescent="0.4">
      <c r="D480" s="29"/>
      <c r="I480" s="30"/>
      <c r="J480" s="30"/>
      <c r="K480" s="30"/>
      <c r="L480" s="30"/>
      <c r="M480" s="29"/>
    </row>
    <row r="481" spans="4:13" ht="12.3" x14ac:dyDescent="0.4">
      <c r="D481" s="29"/>
      <c r="I481" s="30"/>
      <c r="J481" s="30"/>
      <c r="K481" s="30"/>
      <c r="L481" s="30"/>
      <c r="M481" s="29"/>
    </row>
    <row r="482" spans="4:13" ht="12.3" x14ac:dyDescent="0.4">
      <c r="D482" s="29"/>
      <c r="I482" s="30"/>
      <c r="J482" s="30"/>
      <c r="K482" s="30"/>
      <c r="L482" s="30"/>
      <c r="M482" s="29"/>
    </row>
    <row r="483" spans="4:13" ht="12.3" x14ac:dyDescent="0.4">
      <c r="D483" s="29"/>
      <c r="I483" s="30"/>
      <c r="J483" s="30"/>
      <c r="K483" s="30"/>
      <c r="L483" s="30"/>
      <c r="M483" s="29"/>
    </row>
    <row r="484" spans="4:13" ht="12.3" x14ac:dyDescent="0.4">
      <c r="D484" s="29"/>
      <c r="I484" s="30"/>
      <c r="J484" s="30"/>
      <c r="K484" s="30"/>
      <c r="L484" s="30"/>
      <c r="M484" s="29"/>
    </row>
    <row r="485" spans="4:13" ht="12.3" x14ac:dyDescent="0.4">
      <c r="D485" s="29"/>
      <c r="I485" s="30"/>
      <c r="J485" s="30"/>
      <c r="K485" s="30"/>
      <c r="L485" s="30"/>
      <c r="M485" s="29"/>
    </row>
    <row r="486" spans="4:13" ht="12.3" x14ac:dyDescent="0.4">
      <c r="D486" s="29"/>
      <c r="I486" s="30"/>
      <c r="J486" s="30"/>
      <c r="K486" s="30"/>
      <c r="L486" s="30"/>
      <c r="M486" s="29"/>
    </row>
    <row r="487" spans="4:13" ht="12.3" x14ac:dyDescent="0.4">
      <c r="D487" s="29"/>
      <c r="I487" s="30"/>
      <c r="J487" s="30"/>
      <c r="K487" s="30"/>
      <c r="L487" s="30"/>
      <c r="M487" s="29"/>
    </row>
    <row r="488" spans="4:13" ht="12.3" x14ac:dyDescent="0.4">
      <c r="D488" s="29"/>
      <c r="I488" s="30"/>
      <c r="J488" s="30"/>
      <c r="K488" s="30"/>
      <c r="L488" s="30"/>
      <c r="M488" s="29"/>
    </row>
    <row r="489" spans="4:13" ht="12.3" x14ac:dyDescent="0.4">
      <c r="D489" s="29"/>
      <c r="I489" s="30"/>
      <c r="J489" s="30"/>
      <c r="K489" s="30"/>
      <c r="L489" s="30"/>
      <c r="M489" s="29"/>
    </row>
    <row r="490" spans="4:13" ht="12.3" x14ac:dyDescent="0.4">
      <c r="D490" s="29"/>
      <c r="I490" s="30"/>
      <c r="J490" s="30"/>
      <c r="K490" s="30"/>
      <c r="L490" s="30"/>
      <c r="M490" s="29"/>
    </row>
    <row r="491" spans="4:13" ht="12.3" x14ac:dyDescent="0.4">
      <c r="D491" s="29"/>
      <c r="I491" s="30"/>
      <c r="J491" s="30"/>
      <c r="K491" s="30"/>
      <c r="L491" s="30"/>
      <c r="M491" s="29"/>
    </row>
    <row r="492" spans="4:13" ht="12.3" x14ac:dyDescent="0.4">
      <c r="D492" s="29"/>
      <c r="I492" s="30"/>
      <c r="J492" s="30"/>
      <c r="K492" s="30"/>
      <c r="L492" s="30"/>
      <c r="M492" s="29"/>
    </row>
    <row r="493" spans="4:13" ht="12.3" x14ac:dyDescent="0.4">
      <c r="D493" s="29"/>
      <c r="I493" s="30"/>
      <c r="J493" s="30"/>
      <c r="K493" s="30"/>
      <c r="L493" s="30"/>
      <c r="M493" s="29"/>
    </row>
    <row r="494" spans="4:13" ht="12.3" x14ac:dyDescent="0.4">
      <c r="D494" s="29"/>
      <c r="I494" s="30"/>
      <c r="J494" s="30"/>
      <c r="K494" s="30"/>
      <c r="L494" s="30"/>
      <c r="M494" s="29"/>
    </row>
    <row r="495" spans="4:13" ht="12.3" x14ac:dyDescent="0.4">
      <c r="D495" s="29"/>
      <c r="I495" s="30"/>
      <c r="J495" s="30"/>
      <c r="K495" s="30"/>
      <c r="L495" s="30"/>
      <c r="M495" s="29"/>
    </row>
    <row r="496" spans="4:13" ht="12.3" x14ac:dyDescent="0.4">
      <c r="D496" s="29"/>
      <c r="I496" s="30"/>
      <c r="J496" s="30"/>
      <c r="K496" s="30"/>
      <c r="L496" s="30"/>
      <c r="M496" s="29"/>
    </row>
    <row r="497" spans="4:13" ht="12.3" x14ac:dyDescent="0.4">
      <c r="D497" s="29"/>
      <c r="I497" s="30"/>
      <c r="J497" s="30"/>
      <c r="K497" s="30"/>
      <c r="L497" s="30"/>
      <c r="M497" s="29"/>
    </row>
    <row r="498" spans="4:13" ht="12.3" x14ac:dyDescent="0.4">
      <c r="D498" s="29"/>
      <c r="I498" s="30"/>
      <c r="J498" s="30"/>
      <c r="K498" s="30"/>
      <c r="L498" s="30"/>
      <c r="M498" s="29"/>
    </row>
    <row r="499" spans="4:13" ht="12.3" x14ac:dyDescent="0.4">
      <c r="D499" s="29"/>
      <c r="I499" s="30"/>
      <c r="J499" s="30"/>
      <c r="K499" s="30"/>
      <c r="L499" s="30"/>
      <c r="M499" s="29"/>
    </row>
    <row r="500" spans="4:13" ht="12.3" x14ac:dyDescent="0.4">
      <c r="D500" s="29"/>
      <c r="I500" s="30"/>
      <c r="J500" s="30"/>
      <c r="K500" s="30"/>
      <c r="L500" s="30"/>
      <c r="M500" s="29"/>
    </row>
    <row r="501" spans="4:13" ht="12.3" x14ac:dyDescent="0.4">
      <c r="D501" s="29"/>
      <c r="I501" s="30"/>
      <c r="J501" s="30"/>
      <c r="K501" s="30"/>
      <c r="L501" s="30"/>
      <c r="M501" s="29"/>
    </row>
    <row r="502" spans="4:13" ht="12.3" x14ac:dyDescent="0.4">
      <c r="D502" s="29"/>
      <c r="I502" s="30"/>
      <c r="J502" s="30"/>
      <c r="K502" s="30"/>
      <c r="L502" s="30"/>
      <c r="M502" s="29"/>
    </row>
    <row r="503" spans="4:13" ht="12.3" x14ac:dyDescent="0.4">
      <c r="D503" s="29"/>
      <c r="I503" s="30"/>
      <c r="J503" s="30"/>
      <c r="K503" s="30"/>
      <c r="L503" s="30"/>
      <c r="M503" s="29"/>
    </row>
    <row r="504" spans="4:13" ht="12.3" x14ac:dyDescent="0.4">
      <c r="D504" s="29"/>
      <c r="I504" s="30"/>
      <c r="J504" s="30"/>
      <c r="K504" s="30"/>
      <c r="L504" s="30"/>
      <c r="M504" s="29"/>
    </row>
    <row r="505" spans="4:13" ht="12.3" x14ac:dyDescent="0.4">
      <c r="D505" s="29"/>
      <c r="I505" s="30"/>
      <c r="J505" s="30"/>
      <c r="K505" s="30"/>
      <c r="L505" s="30"/>
      <c r="M505" s="29"/>
    </row>
    <row r="506" spans="4:13" ht="12.3" x14ac:dyDescent="0.4">
      <c r="D506" s="29"/>
      <c r="I506" s="30"/>
      <c r="J506" s="30"/>
      <c r="K506" s="30"/>
      <c r="L506" s="30"/>
      <c r="M506" s="29"/>
    </row>
    <row r="507" spans="4:13" ht="12.3" x14ac:dyDescent="0.4">
      <c r="D507" s="29"/>
      <c r="I507" s="30"/>
      <c r="J507" s="30"/>
      <c r="K507" s="30"/>
      <c r="L507" s="30"/>
      <c r="M507" s="29"/>
    </row>
    <row r="508" spans="4:13" ht="12.3" x14ac:dyDescent="0.4">
      <c r="D508" s="29"/>
      <c r="I508" s="30"/>
      <c r="J508" s="30"/>
      <c r="K508" s="30"/>
      <c r="L508" s="30"/>
      <c r="M508" s="29"/>
    </row>
    <row r="509" spans="4:13" ht="12.3" x14ac:dyDescent="0.4">
      <c r="D509" s="29"/>
      <c r="I509" s="30"/>
      <c r="J509" s="30"/>
      <c r="K509" s="30"/>
      <c r="L509" s="30"/>
      <c r="M509" s="29"/>
    </row>
    <row r="510" spans="4:13" ht="12.3" x14ac:dyDescent="0.4">
      <c r="D510" s="29"/>
      <c r="I510" s="30"/>
      <c r="J510" s="30"/>
      <c r="K510" s="30"/>
      <c r="L510" s="30"/>
      <c r="M510" s="29"/>
    </row>
    <row r="511" spans="4:13" ht="12.3" x14ac:dyDescent="0.4">
      <c r="D511" s="29"/>
      <c r="I511" s="30"/>
      <c r="J511" s="30"/>
      <c r="K511" s="30"/>
      <c r="L511" s="30"/>
      <c r="M511" s="29"/>
    </row>
    <row r="512" spans="4:13" ht="12.3" x14ac:dyDescent="0.4">
      <c r="D512" s="29"/>
      <c r="I512" s="30"/>
      <c r="J512" s="30"/>
      <c r="K512" s="30"/>
      <c r="L512" s="30"/>
      <c r="M512" s="29"/>
    </row>
    <row r="513" spans="4:13" ht="12.3" x14ac:dyDescent="0.4">
      <c r="D513" s="29"/>
      <c r="I513" s="30"/>
      <c r="J513" s="30"/>
      <c r="K513" s="30"/>
      <c r="L513" s="30"/>
      <c r="M513" s="29"/>
    </row>
    <row r="514" spans="4:13" ht="12.3" x14ac:dyDescent="0.4">
      <c r="D514" s="29"/>
      <c r="I514" s="30"/>
      <c r="J514" s="30"/>
      <c r="K514" s="30"/>
      <c r="L514" s="30"/>
      <c r="M514" s="29"/>
    </row>
    <row r="515" spans="4:13" ht="12.3" x14ac:dyDescent="0.4">
      <c r="D515" s="29"/>
      <c r="I515" s="30"/>
      <c r="J515" s="30"/>
      <c r="K515" s="30"/>
      <c r="L515" s="30"/>
      <c r="M515" s="29"/>
    </row>
    <row r="516" spans="4:13" ht="12.3" x14ac:dyDescent="0.4">
      <c r="D516" s="29"/>
      <c r="I516" s="30"/>
      <c r="J516" s="30"/>
      <c r="K516" s="30"/>
      <c r="L516" s="30"/>
      <c r="M516" s="29"/>
    </row>
    <row r="517" spans="4:13" ht="12.3" x14ac:dyDescent="0.4">
      <c r="D517" s="29"/>
      <c r="I517" s="30"/>
      <c r="J517" s="30"/>
      <c r="K517" s="30"/>
      <c r="L517" s="30"/>
      <c r="M517" s="29"/>
    </row>
    <row r="518" spans="4:13" ht="12.3" x14ac:dyDescent="0.4">
      <c r="D518" s="29"/>
      <c r="I518" s="30"/>
      <c r="J518" s="30"/>
      <c r="K518" s="30"/>
      <c r="L518" s="30"/>
      <c r="M518" s="29"/>
    </row>
    <row r="519" spans="4:13" ht="12.3" x14ac:dyDescent="0.4">
      <c r="D519" s="29"/>
      <c r="I519" s="30"/>
      <c r="J519" s="30"/>
      <c r="K519" s="30"/>
      <c r="L519" s="30"/>
      <c r="M519" s="29"/>
    </row>
    <row r="520" spans="4:13" ht="12.3" x14ac:dyDescent="0.4">
      <c r="D520" s="29"/>
      <c r="I520" s="30"/>
      <c r="J520" s="30"/>
      <c r="K520" s="30"/>
      <c r="L520" s="30"/>
      <c r="M520" s="29"/>
    </row>
    <row r="521" spans="4:13" ht="12.3" x14ac:dyDescent="0.4">
      <c r="D521" s="29"/>
      <c r="I521" s="30"/>
      <c r="J521" s="30"/>
      <c r="K521" s="30"/>
      <c r="L521" s="30"/>
      <c r="M521" s="29"/>
    </row>
    <row r="522" spans="4:13" ht="12.3" x14ac:dyDescent="0.4">
      <c r="D522" s="29"/>
      <c r="I522" s="30"/>
      <c r="J522" s="30"/>
      <c r="K522" s="30"/>
      <c r="L522" s="30"/>
      <c r="M522" s="29"/>
    </row>
    <row r="523" spans="4:13" ht="12.3" x14ac:dyDescent="0.4">
      <c r="D523" s="29"/>
      <c r="I523" s="30"/>
      <c r="J523" s="30"/>
      <c r="K523" s="30"/>
      <c r="L523" s="30"/>
      <c r="M523" s="29"/>
    </row>
    <row r="524" spans="4:13" ht="12.3" x14ac:dyDescent="0.4">
      <c r="D524" s="29"/>
      <c r="I524" s="30"/>
      <c r="J524" s="30"/>
      <c r="K524" s="30"/>
      <c r="L524" s="30"/>
      <c r="M524" s="29"/>
    </row>
    <row r="525" spans="4:13" ht="12.3" x14ac:dyDescent="0.4">
      <c r="D525" s="29"/>
      <c r="I525" s="30"/>
      <c r="J525" s="30"/>
      <c r="K525" s="30"/>
      <c r="L525" s="30"/>
      <c r="M525" s="29"/>
    </row>
    <row r="526" spans="4:13" ht="12.3" x14ac:dyDescent="0.4">
      <c r="D526" s="29"/>
      <c r="I526" s="30"/>
      <c r="J526" s="30"/>
      <c r="K526" s="30"/>
      <c r="L526" s="30"/>
      <c r="M526" s="29"/>
    </row>
    <row r="527" spans="4:13" ht="12.3" x14ac:dyDescent="0.4">
      <c r="D527" s="29"/>
      <c r="I527" s="30"/>
      <c r="J527" s="30"/>
      <c r="K527" s="30"/>
      <c r="L527" s="30"/>
      <c r="M527" s="29"/>
    </row>
    <row r="528" spans="4:13" ht="12.3" x14ac:dyDescent="0.4">
      <c r="D528" s="29"/>
      <c r="I528" s="30"/>
      <c r="J528" s="30"/>
      <c r="K528" s="30"/>
      <c r="L528" s="30"/>
      <c r="M528" s="29"/>
    </row>
    <row r="529" spans="4:13" ht="12.3" x14ac:dyDescent="0.4">
      <c r="D529" s="29"/>
      <c r="I529" s="30"/>
      <c r="J529" s="30"/>
      <c r="K529" s="30"/>
      <c r="L529" s="30"/>
      <c r="M529" s="29"/>
    </row>
    <row r="530" spans="4:13" ht="12.3" x14ac:dyDescent="0.4">
      <c r="D530" s="29"/>
      <c r="I530" s="30"/>
      <c r="J530" s="30"/>
      <c r="K530" s="30"/>
      <c r="L530" s="30"/>
      <c r="M530" s="29"/>
    </row>
    <row r="531" spans="4:13" ht="12.3" x14ac:dyDescent="0.4">
      <c r="D531" s="29"/>
      <c r="I531" s="30"/>
      <c r="J531" s="30"/>
      <c r="K531" s="30"/>
      <c r="L531" s="30"/>
      <c r="M531" s="29"/>
    </row>
    <row r="532" spans="4:13" ht="12.3" x14ac:dyDescent="0.4">
      <c r="D532" s="29"/>
      <c r="I532" s="30"/>
      <c r="J532" s="30"/>
      <c r="K532" s="30"/>
      <c r="L532" s="30"/>
      <c r="M532" s="29"/>
    </row>
    <row r="533" spans="4:13" ht="12.3" x14ac:dyDescent="0.4">
      <c r="D533" s="29"/>
      <c r="I533" s="30"/>
      <c r="J533" s="30"/>
      <c r="K533" s="30"/>
      <c r="L533" s="30"/>
      <c r="M533" s="29"/>
    </row>
    <row r="534" spans="4:13" ht="12.3" x14ac:dyDescent="0.4">
      <c r="D534" s="29"/>
      <c r="I534" s="30"/>
      <c r="J534" s="30"/>
      <c r="K534" s="30"/>
      <c r="L534" s="30"/>
      <c r="M534" s="29"/>
    </row>
    <row r="535" spans="4:13" ht="12.3" x14ac:dyDescent="0.4">
      <c r="D535" s="29"/>
      <c r="I535" s="30"/>
      <c r="J535" s="30"/>
      <c r="K535" s="30"/>
      <c r="L535" s="30"/>
      <c r="M535" s="29"/>
    </row>
    <row r="536" spans="4:13" ht="12.3" x14ac:dyDescent="0.4">
      <c r="D536" s="29"/>
      <c r="I536" s="30"/>
      <c r="J536" s="30"/>
      <c r="K536" s="30"/>
      <c r="L536" s="30"/>
      <c r="M536" s="29"/>
    </row>
    <row r="537" spans="4:13" ht="12.3" x14ac:dyDescent="0.4">
      <c r="D537" s="29"/>
      <c r="I537" s="30"/>
      <c r="J537" s="30"/>
      <c r="K537" s="30"/>
      <c r="L537" s="30"/>
      <c r="M537" s="29"/>
    </row>
    <row r="538" spans="4:13" ht="12.3" x14ac:dyDescent="0.4">
      <c r="D538" s="29"/>
      <c r="I538" s="30"/>
      <c r="J538" s="30"/>
      <c r="K538" s="30"/>
      <c r="L538" s="30"/>
      <c r="M538" s="29"/>
    </row>
    <row r="539" spans="4:13" ht="12.3" x14ac:dyDescent="0.4">
      <c r="D539" s="29"/>
      <c r="I539" s="30"/>
      <c r="J539" s="30"/>
      <c r="K539" s="30"/>
      <c r="L539" s="30"/>
      <c r="M539" s="29"/>
    </row>
    <row r="540" spans="4:13" ht="12.3" x14ac:dyDescent="0.4">
      <c r="D540" s="29"/>
      <c r="I540" s="30"/>
      <c r="J540" s="30"/>
      <c r="K540" s="30"/>
      <c r="L540" s="30"/>
      <c r="M540" s="29"/>
    </row>
    <row r="541" spans="4:13" ht="12.3" x14ac:dyDescent="0.4">
      <c r="D541" s="29"/>
      <c r="I541" s="30"/>
      <c r="J541" s="30"/>
      <c r="K541" s="30"/>
      <c r="L541" s="30"/>
      <c r="M541" s="29"/>
    </row>
    <row r="542" spans="4:13" ht="12.3" x14ac:dyDescent="0.4">
      <c r="D542" s="29"/>
      <c r="I542" s="30"/>
      <c r="J542" s="30"/>
      <c r="K542" s="30"/>
      <c r="L542" s="30"/>
      <c r="M542" s="29"/>
    </row>
    <row r="543" spans="4:13" ht="12.3" x14ac:dyDescent="0.4">
      <c r="D543" s="29"/>
      <c r="I543" s="30"/>
      <c r="J543" s="30"/>
      <c r="K543" s="30"/>
      <c r="L543" s="30"/>
      <c r="M543" s="29"/>
    </row>
    <row r="544" spans="4:13" ht="12.3" x14ac:dyDescent="0.4">
      <c r="D544" s="29"/>
      <c r="I544" s="30"/>
      <c r="J544" s="30"/>
      <c r="K544" s="30"/>
      <c r="L544" s="30"/>
      <c r="M544" s="29"/>
    </row>
    <row r="545" spans="4:13" ht="12.3" x14ac:dyDescent="0.4">
      <c r="D545" s="29"/>
      <c r="I545" s="30"/>
      <c r="J545" s="30"/>
      <c r="K545" s="30"/>
      <c r="L545" s="30"/>
      <c r="M545" s="29"/>
    </row>
    <row r="546" spans="4:13" ht="12.3" x14ac:dyDescent="0.4">
      <c r="D546" s="29"/>
      <c r="I546" s="30"/>
      <c r="J546" s="30"/>
      <c r="K546" s="30"/>
      <c r="L546" s="30"/>
      <c r="M546" s="29"/>
    </row>
    <row r="547" spans="4:13" ht="12.3" x14ac:dyDescent="0.4">
      <c r="D547" s="29"/>
      <c r="I547" s="30"/>
      <c r="J547" s="30"/>
      <c r="K547" s="30"/>
      <c r="L547" s="30"/>
      <c r="M547" s="29"/>
    </row>
    <row r="548" spans="4:13" ht="12.3" x14ac:dyDescent="0.4">
      <c r="D548" s="29"/>
      <c r="I548" s="30"/>
      <c r="J548" s="30"/>
      <c r="K548" s="30"/>
      <c r="L548" s="30"/>
      <c r="M548" s="29"/>
    </row>
    <row r="549" spans="4:13" ht="12.3" x14ac:dyDescent="0.4">
      <c r="D549" s="29"/>
      <c r="I549" s="30"/>
      <c r="J549" s="30"/>
      <c r="K549" s="30"/>
      <c r="L549" s="30"/>
      <c r="M549" s="29"/>
    </row>
    <row r="550" spans="4:13" ht="12.3" x14ac:dyDescent="0.4">
      <c r="D550" s="29"/>
      <c r="I550" s="30"/>
      <c r="J550" s="30"/>
      <c r="K550" s="30"/>
      <c r="L550" s="30"/>
      <c r="M550" s="29"/>
    </row>
    <row r="551" spans="4:13" ht="12.3" x14ac:dyDescent="0.4">
      <c r="D551" s="29"/>
      <c r="I551" s="30"/>
      <c r="J551" s="30"/>
      <c r="K551" s="30"/>
      <c r="L551" s="30"/>
      <c r="M551" s="29"/>
    </row>
    <row r="552" spans="4:13" ht="12.3" x14ac:dyDescent="0.4">
      <c r="D552" s="29"/>
      <c r="I552" s="30"/>
      <c r="J552" s="30"/>
      <c r="K552" s="30"/>
      <c r="L552" s="30"/>
      <c r="M552" s="29"/>
    </row>
    <row r="553" spans="4:13" ht="12.3" x14ac:dyDescent="0.4">
      <c r="D553" s="29"/>
      <c r="I553" s="30"/>
      <c r="J553" s="30"/>
      <c r="K553" s="30"/>
      <c r="L553" s="30"/>
      <c r="M553" s="29"/>
    </row>
    <row r="554" spans="4:13" ht="12.3" x14ac:dyDescent="0.4">
      <c r="D554" s="29"/>
      <c r="I554" s="30"/>
      <c r="J554" s="30"/>
      <c r="K554" s="30"/>
      <c r="L554" s="30"/>
      <c r="M554" s="29"/>
    </row>
    <row r="555" spans="4:13" ht="12.3" x14ac:dyDescent="0.4">
      <c r="D555" s="29"/>
      <c r="I555" s="30"/>
      <c r="J555" s="30"/>
      <c r="K555" s="30"/>
      <c r="L555" s="30"/>
      <c r="M555" s="29"/>
    </row>
    <row r="556" spans="4:13" ht="12.3" x14ac:dyDescent="0.4">
      <c r="D556" s="29"/>
      <c r="I556" s="30"/>
      <c r="J556" s="30"/>
      <c r="K556" s="30"/>
      <c r="L556" s="30"/>
      <c r="M556" s="29"/>
    </row>
    <row r="557" spans="4:13" ht="12.3" x14ac:dyDescent="0.4">
      <c r="D557" s="29"/>
      <c r="I557" s="30"/>
      <c r="J557" s="30"/>
      <c r="K557" s="30"/>
      <c r="L557" s="30"/>
      <c r="M557" s="29"/>
    </row>
    <row r="558" spans="4:13" ht="12.3" x14ac:dyDescent="0.4">
      <c r="D558" s="29"/>
      <c r="I558" s="30"/>
      <c r="J558" s="30"/>
      <c r="K558" s="30"/>
      <c r="L558" s="30"/>
      <c r="M558" s="29"/>
    </row>
    <row r="559" spans="4:13" ht="12.3" x14ac:dyDescent="0.4">
      <c r="D559" s="29"/>
      <c r="I559" s="30"/>
      <c r="J559" s="30"/>
      <c r="K559" s="30"/>
      <c r="L559" s="30"/>
      <c r="M559" s="29"/>
    </row>
    <row r="560" spans="4:13" ht="12.3" x14ac:dyDescent="0.4">
      <c r="D560" s="29"/>
      <c r="I560" s="30"/>
      <c r="J560" s="30"/>
      <c r="K560" s="30"/>
      <c r="L560" s="30"/>
      <c r="M560" s="29"/>
    </row>
    <row r="561" spans="4:13" ht="12.3" x14ac:dyDescent="0.4">
      <c r="D561" s="29"/>
      <c r="I561" s="30"/>
      <c r="J561" s="30"/>
      <c r="K561" s="30"/>
      <c r="L561" s="30"/>
      <c r="M561" s="29"/>
    </row>
    <row r="562" spans="4:13" ht="12.3" x14ac:dyDescent="0.4">
      <c r="D562" s="29"/>
      <c r="I562" s="30"/>
      <c r="J562" s="30"/>
      <c r="K562" s="30"/>
      <c r="L562" s="30"/>
      <c r="M562" s="29"/>
    </row>
    <row r="563" spans="4:13" ht="12.3" x14ac:dyDescent="0.4">
      <c r="D563" s="29"/>
      <c r="I563" s="30"/>
      <c r="J563" s="30"/>
      <c r="K563" s="30"/>
      <c r="L563" s="30"/>
      <c r="M563" s="29"/>
    </row>
    <row r="564" spans="4:13" ht="12.3" x14ac:dyDescent="0.4">
      <c r="D564" s="29"/>
      <c r="I564" s="30"/>
      <c r="J564" s="30"/>
      <c r="K564" s="30"/>
      <c r="L564" s="30"/>
      <c r="M564" s="29"/>
    </row>
    <row r="565" spans="4:13" ht="12.3" x14ac:dyDescent="0.4">
      <c r="D565" s="29"/>
      <c r="I565" s="30"/>
      <c r="J565" s="30"/>
      <c r="K565" s="30"/>
      <c r="L565" s="30"/>
      <c r="M565" s="29"/>
    </row>
    <row r="566" spans="4:13" ht="12.3" x14ac:dyDescent="0.4">
      <c r="D566" s="29"/>
      <c r="I566" s="30"/>
      <c r="J566" s="30"/>
      <c r="K566" s="30"/>
      <c r="L566" s="30"/>
      <c r="M566" s="29"/>
    </row>
    <row r="567" spans="4:13" ht="12.3" x14ac:dyDescent="0.4">
      <c r="D567" s="29"/>
      <c r="I567" s="30"/>
      <c r="J567" s="30"/>
      <c r="K567" s="30"/>
      <c r="L567" s="30"/>
      <c r="M567" s="29"/>
    </row>
    <row r="568" spans="4:13" ht="12.3" x14ac:dyDescent="0.4">
      <c r="D568" s="29"/>
      <c r="I568" s="30"/>
      <c r="J568" s="30"/>
      <c r="K568" s="30"/>
      <c r="L568" s="30"/>
      <c r="M568" s="29"/>
    </row>
    <row r="569" spans="4:13" ht="12.3" x14ac:dyDescent="0.4">
      <c r="D569" s="29"/>
      <c r="I569" s="30"/>
      <c r="J569" s="30"/>
      <c r="K569" s="30"/>
      <c r="L569" s="30"/>
      <c r="M569" s="29"/>
    </row>
    <row r="570" spans="4:13" ht="12.3" x14ac:dyDescent="0.4">
      <c r="D570" s="29"/>
      <c r="I570" s="30"/>
      <c r="J570" s="30"/>
      <c r="K570" s="30"/>
      <c r="L570" s="30"/>
      <c r="M570" s="29"/>
    </row>
    <row r="571" spans="4:13" ht="12.3" x14ac:dyDescent="0.4">
      <c r="D571" s="29"/>
      <c r="I571" s="30"/>
      <c r="J571" s="30"/>
      <c r="K571" s="30"/>
      <c r="L571" s="30"/>
      <c r="M571" s="29"/>
    </row>
    <row r="572" spans="4:13" ht="12.3" x14ac:dyDescent="0.4">
      <c r="D572" s="29"/>
      <c r="I572" s="30"/>
      <c r="J572" s="30"/>
      <c r="K572" s="30"/>
      <c r="L572" s="30"/>
      <c r="M572" s="29"/>
    </row>
    <row r="573" spans="4:13" ht="12.3" x14ac:dyDescent="0.4">
      <c r="D573" s="29"/>
      <c r="I573" s="30"/>
      <c r="J573" s="30"/>
      <c r="K573" s="30"/>
      <c r="L573" s="30"/>
      <c r="M573" s="29"/>
    </row>
    <row r="574" spans="4:13" ht="12.3" x14ac:dyDescent="0.4">
      <c r="D574" s="29"/>
      <c r="I574" s="30"/>
      <c r="J574" s="30"/>
      <c r="K574" s="30"/>
      <c r="L574" s="30"/>
      <c r="M574" s="29"/>
    </row>
    <row r="575" spans="4:13" ht="12.3" x14ac:dyDescent="0.4">
      <c r="D575" s="29"/>
      <c r="I575" s="30"/>
      <c r="J575" s="30"/>
      <c r="K575" s="30"/>
      <c r="L575" s="30"/>
      <c r="M575" s="29"/>
    </row>
    <row r="576" spans="4:13" ht="12.3" x14ac:dyDescent="0.4">
      <c r="D576" s="29"/>
      <c r="I576" s="30"/>
      <c r="J576" s="30"/>
      <c r="K576" s="30"/>
      <c r="L576" s="30"/>
      <c r="M576" s="29"/>
    </row>
    <row r="577" spans="4:13" ht="12.3" x14ac:dyDescent="0.4">
      <c r="D577" s="29"/>
      <c r="I577" s="30"/>
      <c r="J577" s="30"/>
      <c r="K577" s="30"/>
      <c r="L577" s="30"/>
      <c r="M577" s="29"/>
    </row>
    <row r="578" spans="4:13" ht="12.3" x14ac:dyDescent="0.4">
      <c r="D578" s="29"/>
      <c r="I578" s="30"/>
      <c r="J578" s="30"/>
      <c r="K578" s="30"/>
      <c r="L578" s="30"/>
      <c r="M578" s="29"/>
    </row>
    <row r="579" spans="4:13" ht="12.3" x14ac:dyDescent="0.4">
      <c r="D579" s="29"/>
      <c r="I579" s="30"/>
      <c r="J579" s="30"/>
      <c r="K579" s="30"/>
      <c r="L579" s="30"/>
      <c r="M579" s="29"/>
    </row>
    <row r="580" spans="4:13" ht="12.3" x14ac:dyDescent="0.4">
      <c r="D580" s="29"/>
      <c r="I580" s="30"/>
      <c r="J580" s="30"/>
      <c r="K580" s="30"/>
      <c r="L580" s="30"/>
      <c r="M580" s="29"/>
    </row>
    <row r="581" spans="4:13" ht="12.3" x14ac:dyDescent="0.4">
      <c r="D581" s="29"/>
      <c r="I581" s="30"/>
      <c r="J581" s="30"/>
      <c r="K581" s="30"/>
      <c r="L581" s="30"/>
      <c r="M581" s="29"/>
    </row>
    <row r="582" spans="4:13" ht="12.3" x14ac:dyDescent="0.4">
      <c r="D582" s="29"/>
      <c r="I582" s="30"/>
      <c r="J582" s="30"/>
      <c r="K582" s="30"/>
      <c r="L582" s="30"/>
      <c r="M582" s="29"/>
    </row>
    <row r="583" spans="4:13" ht="12.3" x14ac:dyDescent="0.4">
      <c r="D583" s="29"/>
      <c r="I583" s="30"/>
      <c r="J583" s="30"/>
      <c r="K583" s="30"/>
      <c r="L583" s="30"/>
      <c r="M583" s="29"/>
    </row>
    <row r="584" spans="4:13" ht="12.3" x14ac:dyDescent="0.4">
      <c r="D584" s="29"/>
      <c r="I584" s="30"/>
      <c r="J584" s="30"/>
      <c r="K584" s="30"/>
      <c r="L584" s="30"/>
      <c r="M584" s="29"/>
    </row>
    <row r="585" spans="4:13" ht="12.3" x14ac:dyDescent="0.4">
      <c r="D585" s="29"/>
      <c r="I585" s="30"/>
      <c r="J585" s="30"/>
      <c r="K585" s="30"/>
      <c r="L585" s="30"/>
      <c r="M585" s="29"/>
    </row>
    <row r="586" spans="4:13" ht="12.3" x14ac:dyDescent="0.4">
      <c r="D586" s="29"/>
      <c r="I586" s="30"/>
      <c r="J586" s="30"/>
      <c r="K586" s="30"/>
      <c r="L586" s="30"/>
      <c r="M586" s="29"/>
    </row>
    <row r="587" spans="4:13" ht="12.3" x14ac:dyDescent="0.4">
      <c r="D587" s="29"/>
      <c r="I587" s="30"/>
      <c r="J587" s="30"/>
      <c r="K587" s="30"/>
      <c r="L587" s="30"/>
      <c r="M587" s="29"/>
    </row>
    <row r="588" spans="4:13" ht="12.3" x14ac:dyDescent="0.4">
      <c r="D588" s="29"/>
      <c r="I588" s="30"/>
      <c r="J588" s="30"/>
      <c r="K588" s="30"/>
      <c r="L588" s="30"/>
      <c r="M588" s="29"/>
    </row>
    <row r="589" spans="4:13" ht="12.3" x14ac:dyDescent="0.4">
      <c r="D589" s="29"/>
      <c r="I589" s="30"/>
      <c r="J589" s="30"/>
      <c r="K589" s="30"/>
      <c r="L589" s="30"/>
      <c r="M589" s="29"/>
    </row>
    <row r="590" spans="4:13" ht="12.3" x14ac:dyDescent="0.4">
      <c r="D590" s="29"/>
      <c r="I590" s="30"/>
      <c r="J590" s="30"/>
      <c r="K590" s="30"/>
      <c r="L590" s="30"/>
      <c r="M590" s="29"/>
    </row>
    <row r="591" spans="4:13" ht="12.3" x14ac:dyDescent="0.4">
      <c r="D591" s="29"/>
      <c r="I591" s="30"/>
      <c r="J591" s="30"/>
      <c r="K591" s="30"/>
      <c r="L591" s="30"/>
      <c r="M591" s="29"/>
    </row>
    <row r="592" spans="4:13" ht="12.3" x14ac:dyDescent="0.4">
      <c r="D592" s="29"/>
      <c r="I592" s="30"/>
      <c r="J592" s="30"/>
      <c r="K592" s="30"/>
      <c r="L592" s="30"/>
      <c r="M592" s="29"/>
    </row>
    <row r="593" spans="4:13" ht="12.3" x14ac:dyDescent="0.4">
      <c r="D593" s="29"/>
      <c r="I593" s="30"/>
      <c r="J593" s="30"/>
      <c r="K593" s="30"/>
      <c r="L593" s="30"/>
      <c r="M593" s="29"/>
    </row>
    <row r="594" spans="4:13" ht="12.3" x14ac:dyDescent="0.4">
      <c r="D594" s="29"/>
      <c r="I594" s="30"/>
      <c r="J594" s="30"/>
      <c r="K594" s="30"/>
      <c r="L594" s="30"/>
      <c r="M594" s="29"/>
    </row>
    <row r="595" spans="4:13" ht="12.3" x14ac:dyDescent="0.4">
      <c r="D595" s="29"/>
      <c r="I595" s="30"/>
      <c r="J595" s="30"/>
      <c r="K595" s="30"/>
      <c r="L595" s="30"/>
      <c r="M595" s="29"/>
    </row>
    <row r="596" spans="4:13" ht="12.3" x14ac:dyDescent="0.4">
      <c r="D596" s="29"/>
      <c r="I596" s="30"/>
      <c r="J596" s="30"/>
      <c r="K596" s="30"/>
      <c r="L596" s="30"/>
      <c r="M596" s="29"/>
    </row>
    <row r="597" spans="4:13" ht="12.3" x14ac:dyDescent="0.4">
      <c r="D597" s="29"/>
      <c r="I597" s="30"/>
      <c r="J597" s="30"/>
      <c r="K597" s="30"/>
      <c r="L597" s="30"/>
      <c r="M597" s="29"/>
    </row>
    <row r="598" spans="4:13" ht="12.3" x14ac:dyDescent="0.4">
      <c r="D598" s="29"/>
      <c r="I598" s="30"/>
      <c r="J598" s="30"/>
      <c r="K598" s="30"/>
      <c r="L598" s="30"/>
      <c r="M598" s="29"/>
    </row>
    <row r="599" spans="4:13" ht="12.3" x14ac:dyDescent="0.4">
      <c r="D599" s="29"/>
      <c r="I599" s="30"/>
      <c r="J599" s="30"/>
      <c r="K599" s="30"/>
      <c r="L599" s="30"/>
      <c r="M599" s="29"/>
    </row>
    <row r="600" spans="4:13" ht="12.3" x14ac:dyDescent="0.4">
      <c r="D600" s="29"/>
      <c r="I600" s="30"/>
      <c r="J600" s="30"/>
      <c r="K600" s="30"/>
      <c r="L600" s="30"/>
      <c r="M600" s="29"/>
    </row>
    <row r="601" spans="4:13" ht="12.3" x14ac:dyDescent="0.4">
      <c r="D601" s="29"/>
      <c r="I601" s="30"/>
      <c r="J601" s="30"/>
      <c r="K601" s="30"/>
      <c r="L601" s="30"/>
      <c r="M601" s="29"/>
    </row>
    <row r="602" spans="4:13" ht="12.3" x14ac:dyDescent="0.4">
      <c r="D602" s="29"/>
      <c r="I602" s="30"/>
      <c r="J602" s="30"/>
      <c r="K602" s="30"/>
      <c r="L602" s="30"/>
      <c r="M602" s="29"/>
    </row>
    <row r="603" spans="4:13" ht="12.3" x14ac:dyDescent="0.4">
      <c r="D603" s="29"/>
      <c r="I603" s="30"/>
      <c r="J603" s="30"/>
      <c r="K603" s="30"/>
      <c r="L603" s="30"/>
      <c r="M603" s="29"/>
    </row>
    <row r="604" spans="4:13" ht="12.3" x14ac:dyDescent="0.4">
      <c r="D604" s="29"/>
      <c r="I604" s="30"/>
      <c r="J604" s="30"/>
      <c r="K604" s="30"/>
      <c r="L604" s="30"/>
      <c r="M604" s="29"/>
    </row>
    <row r="605" spans="4:13" ht="12.3" x14ac:dyDescent="0.4">
      <c r="D605" s="29"/>
      <c r="I605" s="30"/>
      <c r="J605" s="30"/>
      <c r="K605" s="30"/>
      <c r="L605" s="30"/>
      <c r="M605" s="29"/>
    </row>
    <row r="606" spans="4:13" ht="12.3" x14ac:dyDescent="0.4">
      <c r="D606" s="29"/>
      <c r="I606" s="30"/>
      <c r="J606" s="30"/>
      <c r="K606" s="30"/>
      <c r="L606" s="30"/>
      <c r="M606" s="29"/>
    </row>
    <row r="607" spans="4:13" ht="12.3" x14ac:dyDescent="0.4">
      <c r="D607" s="29"/>
      <c r="I607" s="30"/>
      <c r="J607" s="30"/>
      <c r="K607" s="30"/>
      <c r="L607" s="30"/>
      <c r="M607" s="29"/>
    </row>
    <row r="608" spans="4:13" ht="12.3" x14ac:dyDescent="0.4">
      <c r="D608" s="29"/>
      <c r="I608" s="30"/>
      <c r="J608" s="30"/>
      <c r="K608" s="30"/>
      <c r="L608" s="30"/>
      <c r="M608" s="29"/>
    </row>
    <row r="609" spans="4:13" ht="12.3" x14ac:dyDescent="0.4">
      <c r="D609" s="29"/>
      <c r="I609" s="30"/>
      <c r="J609" s="30"/>
      <c r="K609" s="30"/>
      <c r="L609" s="30"/>
      <c r="M609" s="29"/>
    </row>
    <row r="610" spans="4:13" ht="12.3" x14ac:dyDescent="0.4">
      <c r="D610" s="29"/>
      <c r="I610" s="30"/>
      <c r="J610" s="30"/>
      <c r="K610" s="30"/>
      <c r="L610" s="30"/>
      <c r="M610" s="29"/>
    </row>
    <row r="611" spans="4:13" ht="12.3" x14ac:dyDescent="0.4">
      <c r="D611" s="29"/>
      <c r="I611" s="30"/>
      <c r="J611" s="30"/>
      <c r="K611" s="30"/>
      <c r="L611" s="30"/>
      <c r="M611" s="29"/>
    </row>
    <row r="612" spans="4:13" ht="12.3" x14ac:dyDescent="0.4">
      <c r="D612" s="29"/>
      <c r="I612" s="30"/>
      <c r="J612" s="30"/>
      <c r="K612" s="30"/>
      <c r="L612" s="30"/>
      <c r="M612" s="29"/>
    </row>
    <row r="613" spans="4:13" ht="12.3" x14ac:dyDescent="0.4">
      <c r="D613" s="29"/>
      <c r="I613" s="30"/>
      <c r="J613" s="30"/>
      <c r="K613" s="30"/>
      <c r="L613" s="30"/>
      <c r="M613" s="29"/>
    </row>
    <row r="614" spans="4:13" ht="12.3" x14ac:dyDescent="0.4">
      <c r="D614" s="29"/>
      <c r="I614" s="30"/>
      <c r="J614" s="30"/>
      <c r="K614" s="30"/>
      <c r="L614" s="30"/>
      <c r="M614" s="29"/>
    </row>
    <row r="615" spans="4:13" ht="12.3" x14ac:dyDescent="0.4">
      <c r="D615" s="29"/>
      <c r="I615" s="30"/>
      <c r="J615" s="30"/>
      <c r="K615" s="30"/>
      <c r="L615" s="30"/>
      <c r="M615" s="29"/>
    </row>
    <row r="616" spans="4:13" ht="12.3" x14ac:dyDescent="0.4">
      <c r="D616" s="29"/>
      <c r="I616" s="30"/>
      <c r="J616" s="30"/>
      <c r="K616" s="30"/>
      <c r="L616" s="30"/>
      <c r="M616" s="29"/>
    </row>
    <row r="617" spans="4:13" ht="12.3" x14ac:dyDescent="0.4">
      <c r="D617" s="29"/>
      <c r="I617" s="30"/>
      <c r="J617" s="30"/>
      <c r="K617" s="30"/>
      <c r="L617" s="30"/>
      <c r="M617" s="29"/>
    </row>
    <row r="618" spans="4:13" ht="12.3" x14ac:dyDescent="0.4">
      <c r="D618" s="29"/>
      <c r="I618" s="30"/>
      <c r="J618" s="30"/>
      <c r="K618" s="30"/>
      <c r="L618" s="30"/>
      <c r="M618" s="29"/>
    </row>
    <row r="619" spans="4:13" ht="12.3" x14ac:dyDescent="0.4">
      <c r="D619" s="29"/>
      <c r="I619" s="30"/>
      <c r="J619" s="30"/>
      <c r="K619" s="30"/>
      <c r="L619" s="30"/>
      <c r="M619" s="29"/>
    </row>
    <row r="620" spans="4:13" ht="12.3" x14ac:dyDescent="0.4">
      <c r="D620" s="29"/>
      <c r="I620" s="30"/>
      <c r="J620" s="30"/>
      <c r="K620" s="30"/>
      <c r="L620" s="30"/>
      <c r="M620" s="29"/>
    </row>
    <row r="621" spans="4:13" ht="12.3" x14ac:dyDescent="0.4">
      <c r="D621" s="29"/>
      <c r="I621" s="30"/>
      <c r="J621" s="30"/>
      <c r="K621" s="30"/>
      <c r="L621" s="30"/>
      <c r="M621" s="29"/>
    </row>
    <row r="622" spans="4:13" ht="12.3" x14ac:dyDescent="0.4">
      <c r="D622" s="29"/>
      <c r="I622" s="30"/>
      <c r="J622" s="30"/>
      <c r="K622" s="30"/>
      <c r="L622" s="30"/>
      <c r="M622" s="29"/>
    </row>
    <row r="623" spans="4:13" ht="12.3" x14ac:dyDescent="0.4">
      <c r="D623" s="29"/>
      <c r="I623" s="30"/>
      <c r="J623" s="30"/>
      <c r="K623" s="30"/>
      <c r="L623" s="30"/>
      <c r="M623" s="29"/>
    </row>
    <row r="624" spans="4:13" ht="12.3" x14ac:dyDescent="0.4">
      <c r="D624" s="29"/>
      <c r="I624" s="30"/>
      <c r="J624" s="30"/>
      <c r="K624" s="30"/>
      <c r="L624" s="30"/>
      <c r="M624" s="29"/>
    </row>
    <row r="625" spans="4:13" ht="12.3" x14ac:dyDescent="0.4">
      <c r="D625" s="29"/>
      <c r="I625" s="30"/>
      <c r="J625" s="30"/>
      <c r="K625" s="30"/>
      <c r="L625" s="30"/>
      <c r="M625" s="29"/>
    </row>
    <row r="626" spans="4:13" ht="12.3" x14ac:dyDescent="0.4">
      <c r="D626" s="29"/>
      <c r="I626" s="30"/>
      <c r="J626" s="30"/>
      <c r="K626" s="30"/>
      <c r="L626" s="30"/>
      <c r="M626" s="29"/>
    </row>
    <row r="627" spans="4:13" ht="12.3" x14ac:dyDescent="0.4">
      <c r="D627" s="29"/>
      <c r="I627" s="30"/>
      <c r="J627" s="30"/>
      <c r="K627" s="30"/>
      <c r="L627" s="30"/>
      <c r="M627" s="29"/>
    </row>
    <row r="628" spans="4:13" ht="12.3" x14ac:dyDescent="0.4">
      <c r="D628" s="29"/>
      <c r="I628" s="30"/>
      <c r="J628" s="30"/>
      <c r="K628" s="30"/>
      <c r="L628" s="30"/>
      <c r="M628" s="29"/>
    </row>
    <row r="629" spans="4:13" ht="12.3" x14ac:dyDescent="0.4">
      <c r="D629" s="29"/>
      <c r="I629" s="30"/>
      <c r="J629" s="30"/>
      <c r="K629" s="30"/>
      <c r="L629" s="30"/>
      <c r="M629" s="29"/>
    </row>
    <row r="630" spans="4:13" ht="12.3" x14ac:dyDescent="0.4">
      <c r="D630" s="29"/>
      <c r="I630" s="30"/>
      <c r="J630" s="30"/>
      <c r="K630" s="30"/>
      <c r="L630" s="30"/>
      <c r="M630" s="29"/>
    </row>
    <row r="631" spans="4:13" ht="12.3" x14ac:dyDescent="0.4">
      <c r="D631" s="29"/>
      <c r="I631" s="30"/>
      <c r="J631" s="30"/>
      <c r="K631" s="30"/>
      <c r="L631" s="30"/>
      <c r="M631" s="29"/>
    </row>
    <row r="632" spans="4:13" ht="12.3" x14ac:dyDescent="0.4">
      <c r="D632" s="29"/>
      <c r="I632" s="30"/>
      <c r="J632" s="30"/>
      <c r="K632" s="30"/>
      <c r="L632" s="30"/>
      <c r="M632" s="29"/>
    </row>
    <row r="633" spans="4:13" ht="12.3" x14ac:dyDescent="0.4">
      <c r="D633" s="29"/>
      <c r="I633" s="30"/>
      <c r="J633" s="30"/>
      <c r="K633" s="30"/>
      <c r="L633" s="30"/>
      <c r="M633" s="29"/>
    </row>
    <row r="634" spans="4:13" ht="12.3" x14ac:dyDescent="0.4">
      <c r="D634" s="29"/>
      <c r="I634" s="30"/>
      <c r="J634" s="30"/>
      <c r="K634" s="30"/>
      <c r="L634" s="30"/>
      <c r="M634" s="29"/>
    </row>
    <row r="635" spans="4:13" ht="12.3" x14ac:dyDescent="0.4">
      <c r="D635" s="29"/>
      <c r="I635" s="30"/>
      <c r="J635" s="30"/>
      <c r="K635" s="30"/>
      <c r="L635" s="30"/>
      <c r="M635" s="29"/>
    </row>
    <row r="636" spans="4:13" ht="12.3" x14ac:dyDescent="0.4">
      <c r="D636" s="29"/>
      <c r="I636" s="30"/>
      <c r="J636" s="30"/>
      <c r="K636" s="30"/>
      <c r="L636" s="30"/>
      <c r="M636" s="29"/>
    </row>
    <row r="637" spans="4:13" ht="12.3" x14ac:dyDescent="0.4">
      <c r="D637" s="29"/>
      <c r="I637" s="30"/>
      <c r="J637" s="30"/>
      <c r="K637" s="30"/>
      <c r="L637" s="30"/>
      <c r="M637" s="29"/>
    </row>
    <row r="638" spans="4:13" ht="12.3" x14ac:dyDescent="0.4">
      <c r="D638" s="29"/>
      <c r="I638" s="30"/>
      <c r="J638" s="30"/>
      <c r="K638" s="30"/>
      <c r="L638" s="30"/>
      <c r="M638" s="29"/>
    </row>
    <row r="639" spans="4:13" ht="12.3" x14ac:dyDescent="0.4">
      <c r="D639" s="29"/>
      <c r="I639" s="30"/>
      <c r="J639" s="30"/>
      <c r="K639" s="30"/>
      <c r="L639" s="30"/>
      <c r="M639" s="29"/>
    </row>
    <row r="640" spans="4:13" ht="12.3" x14ac:dyDescent="0.4">
      <c r="D640" s="29"/>
      <c r="I640" s="30"/>
      <c r="J640" s="30"/>
      <c r="K640" s="30"/>
      <c r="L640" s="30"/>
      <c r="M640" s="29"/>
    </row>
    <row r="641" spans="4:13" ht="12.3" x14ac:dyDescent="0.4">
      <c r="D641" s="29"/>
      <c r="I641" s="30"/>
      <c r="J641" s="30"/>
      <c r="K641" s="30"/>
      <c r="L641" s="30"/>
      <c r="M641" s="29"/>
    </row>
    <row r="642" spans="4:13" ht="12.3" x14ac:dyDescent="0.4">
      <c r="D642" s="29"/>
      <c r="I642" s="30"/>
      <c r="J642" s="30"/>
      <c r="K642" s="30"/>
      <c r="L642" s="30"/>
      <c r="M642" s="29"/>
    </row>
    <row r="643" spans="4:13" ht="12.3" x14ac:dyDescent="0.4">
      <c r="D643" s="29"/>
      <c r="I643" s="30"/>
      <c r="J643" s="30"/>
      <c r="K643" s="30"/>
      <c r="L643" s="30"/>
      <c r="M643" s="29"/>
    </row>
    <row r="644" spans="4:13" ht="12.3" x14ac:dyDescent="0.4">
      <c r="D644" s="29"/>
      <c r="I644" s="30"/>
      <c r="J644" s="30"/>
      <c r="K644" s="30"/>
      <c r="L644" s="30"/>
      <c r="M644" s="29"/>
    </row>
    <row r="645" spans="4:13" ht="12.3" x14ac:dyDescent="0.4">
      <c r="D645" s="29"/>
      <c r="I645" s="30"/>
      <c r="J645" s="30"/>
      <c r="K645" s="30"/>
      <c r="L645" s="30"/>
      <c r="M645" s="29"/>
    </row>
    <row r="646" spans="4:13" ht="12.3" x14ac:dyDescent="0.4">
      <c r="D646" s="29"/>
      <c r="I646" s="30"/>
      <c r="J646" s="30"/>
      <c r="K646" s="30"/>
      <c r="L646" s="30"/>
      <c r="M646" s="29"/>
    </row>
    <row r="647" spans="4:13" ht="12.3" x14ac:dyDescent="0.4">
      <c r="D647" s="29"/>
      <c r="I647" s="30"/>
      <c r="J647" s="30"/>
      <c r="K647" s="30"/>
      <c r="L647" s="30"/>
      <c r="M647" s="29"/>
    </row>
    <row r="648" spans="4:13" ht="12.3" x14ac:dyDescent="0.4">
      <c r="D648" s="29"/>
      <c r="I648" s="30"/>
      <c r="J648" s="30"/>
      <c r="K648" s="30"/>
      <c r="L648" s="30"/>
      <c r="M648" s="29"/>
    </row>
    <row r="649" spans="4:13" ht="12.3" x14ac:dyDescent="0.4">
      <c r="D649" s="29"/>
      <c r="I649" s="30"/>
      <c r="J649" s="30"/>
      <c r="K649" s="30"/>
      <c r="L649" s="30"/>
      <c r="M649" s="29"/>
    </row>
    <row r="650" spans="4:13" ht="12.3" x14ac:dyDescent="0.4">
      <c r="D650" s="29"/>
      <c r="I650" s="30"/>
      <c r="J650" s="30"/>
      <c r="K650" s="30"/>
      <c r="L650" s="30"/>
      <c r="M650" s="29"/>
    </row>
    <row r="651" spans="4:13" ht="12.3" x14ac:dyDescent="0.4">
      <c r="D651" s="29"/>
      <c r="I651" s="30"/>
      <c r="J651" s="30"/>
      <c r="K651" s="30"/>
      <c r="L651" s="30"/>
      <c r="M651" s="29"/>
    </row>
    <row r="652" spans="4:13" ht="12.3" x14ac:dyDescent="0.4">
      <c r="D652" s="29"/>
      <c r="I652" s="30"/>
      <c r="J652" s="30"/>
      <c r="K652" s="30"/>
      <c r="L652" s="30"/>
      <c r="M652" s="29"/>
    </row>
    <row r="653" spans="4:13" ht="12.3" x14ac:dyDescent="0.4">
      <c r="D653" s="29"/>
      <c r="I653" s="30"/>
      <c r="J653" s="30"/>
      <c r="K653" s="30"/>
      <c r="L653" s="30"/>
      <c r="M653" s="29"/>
    </row>
    <row r="654" spans="4:13" ht="12.3" x14ac:dyDescent="0.4">
      <c r="D654" s="29"/>
      <c r="I654" s="30"/>
      <c r="J654" s="30"/>
      <c r="K654" s="30"/>
      <c r="L654" s="30"/>
      <c r="M654" s="29"/>
    </row>
    <row r="655" spans="4:13" ht="12.3" x14ac:dyDescent="0.4">
      <c r="D655" s="29"/>
      <c r="I655" s="30"/>
      <c r="J655" s="30"/>
      <c r="K655" s="30"/>
      <c r="L655" s="30"/>
      <c r="M655" s="29"/>
    </row>
    <row r="656" spans="4:13" ht="12.3" x14ac:dyDescent="0.4">
      <c r="D656" s="29"/>
      <c r="I656" s="30"/>
      <c r="J656" s="30"/>
      <c r="K656" s="30"/>
      <c r="L656" s="30"/>
      <c r="M656" s="29"/>
    </row>
    <row r="657" spans="4:13" ht="12.3" x14ac:dyDescent="0.4">
      <c r="D657" s="29"/>
      <c r="I657" s="30"/>
      <c r="J657" s="30"/>
      <c r="K657" s="30"/>
      <c r="L657" s="30"/>
      <c r="M657" s="29"/>
    </row>
    <row r="658" spans="4:13" ht="12.3" x14ac:dyDescent="0.4">
      <c r="D658" s="29"/>
      <c r="I658" s="30"/>
      <c r="J658" s="30"/>
      <c r="K658" s="30"/>
      <c r="L658" s="30"/>
      <c r="M658" s="29"/>
    </row>
    <row r="659" spans="4:13" ht="12.3" x14ac:dyDescent="0.4">
      <c r="D659" s="29"/>
      <c r="I659" s="30"/>
      <c r="J659" s="30"/>
      <c r="K659" s="30"/>
      <c r="L659" s="30"/>
      <c r="M659" s="29"/>
    </row>
    <row r="660" spans="4:13" ht="12.3" x14ac:dyDescent="0.4">
      <c r="D660" s="29"/>
      <c r="I660" s="30"/>
      <c r="J660" s="30"/>
      <c r="K660" s="30"/>
      <c r="L660" s="30"/>
      <c r="M660" s="29"/>
    </row>
    <row r="661" spans="4:13" ht="12.3" x14ac:dyDescent="0.4">
      <c r="D661" s="29"/>
      <c r="I661" s="30"/>
      <c r="J661" s="30"/>
      <c r="K661" s="30"/>
      <c r="L661" s="30"/>
      <c r="M661" s="29"/>
    </row>
    <row r="662" spans="4:13" ht="12.3" x14ac:dyDescent="0.4">
      <c r="D662" s="29"/>
      <c r="I662" s="30"/>
      <c r="J662" s="30"/>
      <c r="K662" s="30"/>
      <c r="L662" s="30"/>
      <c r="M662" s="29"/>
    </row>
    <row r="663" spans="4:13" ht="12.3" x14ac:dyDescent="0.4">
      <c r="D663" s="29"/>
      <c r="I663" s="30"/>
      <c r="J663" s="30"/>
      <c r="K663" s="30"/>
      <c r="L663" s="30"/>
      <c r="M663" s="29"/>
    </row>
    <row r="664" spans="4:13" ht="12.3" x14ac:dyDescent="0.4">
      <c r="D664" s="29"/>
      <c r="I664" s="30"/>
      <c r="J664" s="30"/>
      <c r="K664" s="30"/>
      <c r="L664" s="30"/>
      <c r="M664" s="29"/>
    </row>
    <row r="665" spans="4:13" ht="12.3" x14ac:dyDescent="0.4">
      <c r="D665" s="29"/>
      <c r="I665" s="30"/>
      <c r="J665" s="30"/>
      <c r="K665" s="30"/>
      <c r="L665" s="30"/>
      <c r="M665" s="29"/>
    </row>
    <row r="666" spans="4:13" ht="12.3" x14ac:dyDescent="0.4">
      <c r="D666" s="29"/>
      <c r="I666" s="30"/>
      <c r="J666" s="30"/>
      <c r="K666" s="30"/>
      <c r="L666" s="30"/>
      <c r="M666" s="29"/>
    </row>
    <row r="667" spans="4:13" ht="12.3" x14ac:dyDescent="0.4">
      <c r="D667" s="29"/>
      <c r="I667" s="30"/>
      <c r="J667" s="30"/>
      <c r="K667" s="30"/>
      <c r="L667" s="30"/>
      <c r="M667" s="29"/>
    </row>
    <row r="668" spans="4:13" ht="12.3" x14ac:dyDescent="0.4">
      <c r="D668" s="29"/>
      <c r="I668" s="30"/>
      <c r="J668" s="30"/>
      <c r="K668" s="30"/>
      <c r="L668" s="30"/>
      <c r="M668" s="29"/>
    </row>
    <row r="669" spans="4:13" ht="12.3" x14ac:dyDescent="0.4">
      <c r="D669" s="29"/>
      <c r="I669" s="30"/>
      <c r="J669" s="30"/>
      <c r="K669" s="30"/>
      <c r="L669" s="30"/>
      <c r="M669" s="29"/>
    </row>
    <row r="670" spans="4:13" ht="12.3" x14ac:dyDescent="0.4">
      <c r="D670" s="29"/>
      <c r="I670" s="30"/>
      <c r="J670" s="30"/>
      <c r="K670" s="30"/>
      <c r="L670" s="30"/>
      <c r="M670" s="29"/>
    </row>
    <row r="671" spans="4:13" ht="12.3" x14ac:dyDescent="0.4">
      <c r="D671" s="29"/>
      <c r="I671" s="30"/>
      <c r="J671" s="30"/>
      <c r="K671" s="30"/>
      <c r="L671" s="30"/>
      <c r="M671" s="29"/>
    </row>
    <row r="672" spans="4:13" ht="12.3" x14ac:dyDescent="0.4">
      <c r="D672" s="29"/>
      <c r="I672" s="30"/>
      <c r="J672" s="30"/>
      <c r="K672" s="30"/>
      <c r="L672" s="30"/>
      <c r="M672" s="29"/>
    </row>
    <row r="673" spans="4:13" ht="12.3" x14ac:dyDescent="0.4">
      <c r="D673" s="29"/>
      <c r="I673" s="30"/>
      <c r="J673" s="30"/>
      <c r="K673" s="30"/>
      <c r="L673" s="30"/>
      <c r="M673" s="29"/>
    </row>
    <row r="674" spans="4:13" ht="12.3" x14ac:dyDescent="0.4">
      <c r="D674" s="29"/>
      <c r="I674" s="30"/>
      <c r="J674" s="30"/>
      <c r="K674" s="30"/>
      <c r="L674" s="30"/>
      <c r="M674" s="29"/>
    </row>
    <row r="675" spans="4:13" ht="12.3" x14ac:dyDescent="0.4">
      <c r="D675" s="29"/>
      <c r="I675" s="30"/>
      <c r="J675" s="30"/>
      <c r="K675" s="30"/>
      <c r="L675" s="30"/>
      <c r="M675" s="29"/>
    </row>
    <row r="676" spans="4:13" ht="12.3" x14ac:dyDescent="0.4">
      <c r="D676" s="29"/>
      <c r="I676" s="30"/>
      <c r="J676" s="30"/>
      <c r="K676" s="30"/>
      <c r="L676" s="30"/>
      <c r="M676" s="29"/>
    </row>
    <row r="677" spans="4:13" ht="12.3" x14ac:dyDescent="0.4">
      <c r="D677" s="29"/>
      <c r="I677" s="30"/>
      <c r="J677" s="30"/>
      <c r="K677" s="30"/>
      <c r="L677" s="30"/>
      <c r="M677" s="29"/>
    </row>
    <row r="678" spans="4:13" ht="12.3" x14ac:dyDescent="0.4">
      <c r="D678" s="29"/>
      <c r="I678" s="30"/>
      <c r="J678" s="30"/>
      <c r="K678" s="30"/>
      <c r="L678" s="30"/>
      <c r="M678" s="29"/>
    </row>
    <row r="679" spans="4:13" ht="12.3" x14ac:dyDescent="0.4">
      <c r="D679" s="29"/>
      <c r="I679" s="30"/>
      <c r="J679" s="30"/>
      <c r="K679" s="30"/>
      <c r="L679" s="30"/>
      <c r="M679" s="29"/>
    </row>
    <row r="680" spans="4:13" ht="12.3" x14ac:dyDescent="0.4">
      <c r="D680" s="29"/>
      <c r="I680" s="30"/>
      <c r="J680" s="30"/>
      <c r="K680" s="30"/>
      <c r="L680" s="30"/>
      <c r="M680" s="29"/>
    </row>
    <row r="681" spans="4:13" ht="12.3" x14ac:dyDescent="0.4">
      <c r="D681" s="29"/>
      <c r="I681" s="30"/>
      <c r="J681" s="30"/>
      <c r="K681" s="30"/>
      <c r="L681" s="30"/>
      <c r="M681" s="29"/>
    </row>
    <row r="682" spans="4:13" ht="12.3" x14ac:dyDescent="0.4">
      <c r="D682" s="29"/>
      <c r="I682" s="30"/>
      <c r="J682" s="30"/>
      <c r="K682" s="30"/>
      <c r="L682" s="30"/>
      <c r="M682" s="29"/>
    </row>
    <row r="683" spans="4:13" ht="12.3" x14ac:dyDescent="0.4">
      <c r="D683" s="29"/>
      <c r="I683" s="30"/>
      <c r="J683" s="30"/>
      <c r="K683" s="30"/>
      <c r="L683" s="30"/>
      <c r="M683" s="29"/>
    </row>
    <row r="684" spans="4:13" ht="12.3" x14ac:dyDescent="0.4">
      <c r="D684" s="29"/>
      <c r="I684" s="30"/>
      <c r="J684" s="30"/>
      <c r="K684" s="30"/>
      <c r="L684" s="30"/>
      <c r="M684" s="29"/>
    </row>
    <row r="685" spans="4:13" ht="12.3" x14ac:dyDescent="0.4">
      <c r="D685" s="29"/>
      <c r="I685" s="30"/>
      <c r="J685" s="30"/>
      <c r="K685" s="30"/>
      <c r="L685" s="30"/>
      <c r="M685" s="29"/>
    </row>
    <row r="686" spans="4:13" ht="12.3" x14ac:dyDescent="0.4">
      <c r="D686" s="29"/>
      <c r="I686" s="30"/>
      <c r="J686" s="30"/>
      <c r="K686" s="30"/>
      <c r="L686" s="30"/>
      <c r="M686" s="29"/>
    </row>
    <row r="687" spans="4:13" ht="12.3" x14ac:dyDescent="0.4">
      <c r="D687" s="29"/>
      <c r="I687" s="30"/>
      <c r="J687" s="30"/>
      <c r="K687" s="30"/>
      <c r="L687" s="30"/>
      <c r="M687" s="29"/>
    </row>
    <row r="688" spans="4:13" ht="12.3" x14ac:dyDescent="0.4">
      <c r="D688" s="29"/>
      <c r="I688" s="30"/>
      <c r="J688" s="30"/>
      <c r="K688" s="30"/>
      <c r="L688" s="30"/>
      <c r="M688" s="29"/>
    </row>
    <row r="689" spans="4:13" ht="12.3" x14ac:dyDescent="0.4">
      <c r="D689" s="29"/>
      <c r="I689" s="30"/>
      <c r="J689" s="30"/>
      <c r="K689" s="30"/>
      <c r="L689" s="30"/>
      <c r="M689" s="29"/>
    </row>
    <row r="690" spans="4:13" ht="12.3" x14ac:dyDescent="0.4">
      <c r="D690" s="29"/>
      <c r="I690" s="30"/>
      <c r="J690" s="30"/>
      <c r="K690" s="30"/>
      <c r="L690" s="30"/>
      <c r="M690" s="29"/>
    </row>
    <row r="691" spans="4:13" ht="12.3" x14ac:dyDescent="0.4">
      <c r="D691" s="29"/>
      <c r="I691" s="30"/>
      <c r="J691" s="30"/>
      <c r="K691" s="30"/>
      <c r="L691" s="30"/>
      <c r="M691" s="29"/>
    </row>
    <row r="692" spans="4:13" ht="12.3" x14ac:dyDescent="0.4">
      <c r="D692" s="29"/>
      <c r="I692" s="30"/>
      <c r="J692" s="30"/>
      <c r="K692" s="30"/>
      <c r="L692" s="30"/>
      <c r="M692" s="29"/>
    </row>
    <row r="693" spans="4:13" ht="12.3" x14ac:dyDescent="0.4">
      <c r="D693" s="29"/>
      <c r="I693" s="30"/>
      <c r="J693" s="30"/>
      <c r="K693" s="30"/>
      <c r="L693" s="30"/>
      <c r="M693" s="29"/>
    </row>
    <row r="694" spans="4:13" ht="12.3" x14ac:dyDescent="0.4">
      <c r="D694" s="29"/>
      <c r="I694" s="30"/>
      <c r="J694" s="30"/>
      <c r="K694" s="30"/>
      <c r="L694" s="30"/>
      <c r="M694" s="29"/>
    </row>
    <row r="695" spans="4:13" ht="12.3" x14ac:dyDescent="0.4">
      <c r="D695" s="29"/>
      <c r="I695" s="30"/>
      <c r="J695" s="30"/>
      <c r="K695" s="30"/>
      <c r="L695" s="30"/>
      <c r="M695" s="29"/>
    </row>
    <row r="696" spans="4:13" ht="12.3" x14ac:dyDescent="0.4">
      <c r="D696" s="29"/>
      <c r="I696" s="30"/>
      <c r="J696" s="30"/>
      <c r="K696" s="30"/>
      <c r="L696" s="30"/>
      <c r="M696" s="29"/>
    </row>
    <row r="697" spans="4:13" ht="12.3" x14ac:dyDescent="0.4">
      <c r="D697" s="29"/>
      <c r="I697" s="30"/>
      <c r="J697" s="30"/>
      <c r="K697" s="30"/>
      <c r="L697" s="30"/>
      <c r="M697" s="29"/>
    </row>
    <row r="698" spans="4:13" ht="12.3" x14ac:dyDescent="0.4">
      <c r="D698" s="29"/>
      <c r="I698" s="30"/>
      <c r="J698" s="30"/>
      <c r="K698" s="30"/>
      <c r="L698" s="30"/>
      <c r="M698" s="29"/>
    </row>
    <row r="699" spans="4:13" ht="12.3" x14ac:dyDescent="0.4">
      <c r="D699" s="29"/>
      <c r="I699" s="30"/>
      <c r="J699" s="30"/>
      <c r="K699" s="30"/>
      <c r="L699" s="30"/>
      <c r="M699" s="29"/>
    </row>
    <row r="700" spans="4:13" ht="12.3" x14ac:dyDescent="0.4">
      <c r="D700" s="29"/>
      <c r="I700" s="30"/>
      <c r="J700" s="30"/>
      <c r="K700" s="30"/>
      <c r="L700" s="30"/>
      <c r="M700" s="29"/>
    </row>
    <row r="701" spans="4:13" ht="12.3" x14ac:dyDescent="0.4">
      <c r="D701" s="29"/>
      <c r="I701" s="30"/>
      <c r="J701" s="30"/>
      <c r="K701" s="30"/>
      <c r="L701" s="30"/>
      <c r="M701" s="29"/>
    </row>
    <row r="702" spans="4:13" ht="12.3" x14ac:dyDescent="0.4">
      <c r="D702" s="29"/>
      <c r="I702" s="30"/>
      <c r="J702" s="30"/>
      <c r="K702" s="30"/>
      <c r="L702" s="30"/>
      <c r="M702" s="29"/>
    </row>
    <row r="703" spans="4:13" ht="12.3" x14ac:dyDescent="0.4">
      <c r="D703" s="29"/>
      <c r="I703" s="30"/>
      <c r="J703" s="30"/>
      <c r="K703" s="30"/>
      <c r="L703" s="30"/>
      <c r="M703" s="29"/>
    </row>
    <row r="704" spans="4:13" ht="12.3" x14ac:dyDescent="0.4">
      <c r="D704" s="29"/>
      <c r="I704" s="30"/>
      <c r="J704" s="30"/>
      <c r="K704" s="30"/>
      <c r="L704" s="30"/>
      <c r="M704" s="29"/>
    </row>
    <row r="705" spans="4:13" ht="12.3" x14ac:dyDescent="0.4">
      <c r="D705" s="29"/>
      <c r="I705" s="30"/>
      <c r="J705" s="30"/>
      <c r="K705" s="30"/>
      <c r="L705" s="30"/>
      <c r="M705" s="29"/>
    </row>
    <row r="706" spans="4:13" ht="12.3" x14ac:dyDescent="0.4">
      <c r="D706" s="29"/>
      <c r="I706" s="30"/>
      <c r="J706" s="30"/>
      <c r="K706" s="30"/>
      <c r="L706" s="30"/>
      <c r="M706" s="29"/>
    </row>
    <row r="707" spans="4:13" ht="12.3" x14ac:dyDescent="0.4">
      <c r="D707" s="29"/>
      <c r="I707" s="30"/>
      <c r="J707" s="30"/>
      <c r="K707" s="30"/>
      <c r="L707" s="30"/>
      <c r="M707" s="29"/>
    </row>
    <row r="708" spans="4:13" ht="12.3" x14ac:dyDescent="0.4">
      <c r="D708" s="29"/>
      <c r="I708" s="30"/>
      <c r="J708" s="30"/>
      <c r="K708" s="30"/>
      <c r="L708" s="30"/>
      <c r="M708" s="29"/>
    </row>
    <row r="709" spans="4:13" ht="12.3" x14ac:dyDescent="0.4">
      <c r="D709" s="29"/>
      <c r="I709" s="30"/>
      <c r="J709" s="30"/>
      <c r="K709" s="30"/>
      <c r="L709" s="30"/>
      <c r="M709" s="29"/>
    </row>
    <row r="710" spans="4:13" ht="12.3" x14ac:dyDescent="0.4">
      <c r="D710" s="29"/>
      <c r="I710" s="30"/>
      <c r="J710" s="30"/>
      <c r="K710" s="30"/>
      <c r="L710" s="30"/>
      <c r="M710" s="29"/>
    </row>
    <row r="711" spans="4:13" ht="12.3" x14ac:dyDescent="0.4">
      <c r="D711" s="29"/>
      <c r="I711" s="30"/>
      <c r="J711" s="30"/>
      <c r="K711" s="30"/>
      <c r="L711" s="30"/>
      <c r="M711" s="29"/>
    </row>
    <row r="712" spans="4:13" ht="12.3" x14ac:dyDescent="0.4">
      <c r="D712" s="29"/>
      <c r="I712" s="30"/>
      <c r="J712" s="30"/>
      <c r="K712" s="30"/>
      <c r="L712" s="30"/>
      <c r="M712" s="29"/>
    </row>
    <row r="713" spans="4:13" ht="12.3" x14ac:dyDescent="0.4">
      <c r="D713" s="29"/>
      <c r="I713" s="30"/>
      <c r="J713" s="30"/>
      <c r="K713" s="30"/>
      <c r="L713" s="30"/>
      <c r="M713" s="29"/>
    </row>
    <row r="714" spans="4:13" ht="12.3" x14ac:dyDescent="0.4">
      <c r="D714" s="29"/>
      <c r="I714" s="30"/>
      <c r="J714" s="30"/>
      <c r="K714" s="30"/>
      <c r="L714" s="30"/>
      <c r="M714" s="29"/>
    </row>
    <row r="715" spans="4:13" ht="12.3" x14ac:dyDescent="0.4">
      <c r="D715" s="29"/>
      <c r="I715" s="30"/>
      <c r="J715" s="30"/>
      <c r="K715" s="30"/>
      <c r="L715" s="30"/>
      <c r="M715" s="29"/>
    </row>
    <row r="716" spans="4:13" ht="12.3" x14ac:dyDescent="0.4">
      <c r="D716" s="29"/>
      <c r="I716" s="30"/>
      <c r="J716" s="30"/>
      <c r="K716" s="30"/>
      <c r="L716" s="30"/>
      <c r="M716" s="29"/>
    </row>
    <row r="717" spans="4:13" ht="12.3" x14ac:dyDescent="0.4">
      <c r="D717" s="29"/>
      <c r="I717" s="30"/>
      <c r="J717" s="30"/>
      <c r="K717" s="30"/>
      <c r="L717" s="30"/>
      <c r="M717" s="29"/>
    </row>
    <row r="718" spans="4:13" ht="12.3" x14ac:dyDescent="0.4">
      <c r="D718" s="29"/>
      <c r="I718" s="30"/>
      <c r="J718" s="30"/>
      <c r="K718" s="30"/>
      <c r="L718" s="30"/>
      <c r="M718" s="29"/>
    </row>
    <row r="719" spans="4:13" ht="12.3" x14ac:dyDescent="0.4">
      <c r="D719" s="29"/>
      <c r="I719" s="30"/>
      <c r="J719" s="30"/>
      <c r="K719" s="30"/>
      <c r="L719" s="30"/>
      <c r="M719" s="29"/>
    </row>
    <row r="720" spans="4:13" ht="12.3" x14ac:dyDescent="0.4">
      <c r="D720" s="29"/>
      <c r="I720" s="30"/>
      <c r="J720" s="30"/>
      <c r="K720" s="30"/>
      <c r="L720" s="30"/>
      <c r="M720" s="29"/>
    </row>
    <row r="721" spans="4:13" ht="12.3" x14ac:dyDescent="0.4">
      <c r="D721" s="29"/>
      <c r="I721" s="30"/>
      <c r="J721" s="30"/>
      <c r="K721" s="30"/>
      <c r="L721" s="30"/>
      <c r="M721" s="29"/>
    </row>
    <row r="722" spans="4:13" ht="12.3" x14ac:dyDescent="0.4">
      <c r="D722" s="29"/>
      <c r="I722" s="30"/>
      <c r="J722" s="30"/>
      <c r="K722" s="30"/>
      <c r="L722" s="30"/>
      <c r="M722" s="29"/>
    </row>
    <row r="723" spans="4:13" ht="12.3" x14ac:dyDescent="0.4">
      <c r="D723" s="29"/>
      <c r="I723" s="30"/>
      <c r="J723" s="30"/>
      <c r="K723" s="30"/>
      <c r="L723" s="30"/>
      <c r="M723" s="29"/>
    </row>
    <row r="724" spans="4:13" ht="12.3" x14ac:dyDescent="0.4">
      <c r="D724" s="29"/>
      <c r="I724" s="30"/>
      <c r="J724" s="30"/>
      <c r="K724" s="30"/>
      <c r="L724" s="30"/>
      <c r="M724" s="29"/>
    </row>
    <row r="725" spans="4:13" ht="12.3" x14ac:dyDescent="0.4">
      <c r="D725" s="29"/>
      <c r="I725" s="30"/>
      <c r="J725" s="30"/>
      <c r="K725" s="30"/>
      <c r="L725" s="30"/>
      <c r="M725" s="29"/>
    </row>
    <row r="726" spans="4:13" ht="12.3" x14ac:dyDescent="0.4">
      <c r="D726" s="29"/>
      <c r="I726" s="30"/>
      <c r="J726" s="30"/>
      <c r="K726" s="30"/>
      <c r="L726" s="30"/>
      <c r="M726" s="29"/>
    </row>
    <row r="727" spans="4:13" ht="12.3" x14ac:dyDescent="0.4">
      <c r="D727" s="29"/>
      <c r="I727" s="30"/>
      <c r="J727" s="30"/>
      <c r="K727" s="30"/>
      <c r="L727" s="30"/>
      <c r="M727" s="29"/>
    </row>
    <row r="728" spans="4:13" ht="12.3" x14ac:dyDescent="0.4">
      <c r="D728" s="29"/>
      <c r="I728" s="30"/>
      <c r="J728" s="30"/>
      <c r="K728" s="30"/>
      <c r="L728" s="30"/>
      <c r="M728" s="29"/>
    </row>
    <row r="729" spans="4:13" ht="12.3" x14ac:dyDescent="0.4">
      <c r="D729" s="29"/>
      <c r="I729" s="30"/>
      <c r="J729" s="30"/>
      <c r="K729" s="30"/>
      <c r="L729" s="30"/>
      <c r="M729" s="29"/>
    </row>
    <row r="730" spans="4:13" ht="12.3" x14ac:dyDescent="0.4">
      <c r="D730" s="29"/>
      <c r="I730" s="30"/>
      <c r="J730" s="30"/>
      <c r="K730" s="30"/>
      <c r="L730" s="30"/>
      <c r="M730" s="29"/>
    </row>
    <row r="731" spans="4:13" ht="12.3" x14ac:dyDescent="0.4">
      <c r="D731" s="29"/>
      <c r="I731" s="30"/>
      <c r="J731" s="30"/>
      <c r="K731" s="30"/>
      <c r="L731" s="30"/>
      <c r="M731" s="29"/>
    </row>
    <row r="732" spans="4:13" ht="12.3" x14ac:dyDescent="0.4">
      <c r="D732" s="29"/>
      <c r="I732" s="30"/>
      <c r="J732" s="30"/>
      <c r="K732" s="30"/>
      <c r="L732" s="30"/>
      <c r="M732" s="29"/>
    </row>
    <row r="733" spans="4:13" ht="12.3" x14ac:dyDescent="0.4">
      <c r="D733" s="29"/>
      <c r="I733" s="30"/>
      <c r="J733" s="30"/>
      <c r="K733" s="30"/>
      <c r="L733" s="30"/>
      <c r="M733" s="29"/>
    </row>
    <row r="734" spans="4:13" ht="12.3" x14ac:dyDescent="0.4">
      <c r="D734" s="29"/>
      <c r="I734" s="30"/>
      <c r="J734" s="30"/>
      <c r="K734" s="30"/>
      <c r="L734" s="30"/>
      <c r="M734" s="29"/>
    </row>
    <row r="735" spans="4:13" ht="12.3" x14ac:dyDescent="0.4">
      <c r="D735" s="29"/>
      <c r="I735" s="30"/>
      <c r="J735" s="30"/>
      <c r="K735" s="30"/>
      <c r="L735" s="30"/>
      <c r="M735" s="29"/>
    </row>
    <row r="736" spans="4:13" ht="12.3" x14ac:dyDescent="0.4">
      <c r="D736" s="29"/>
      <c r="I736" s="30"/>
      <c r="J736" s="30"/>
      <c r="K736" s="30"/>
      <c r="L736" s="30"/>
      <c r="M736" s="29"/>
    </row>
    <row r="737" spans="4:13" ht="12.3" x14ac:dyDescent="0.4">
      <c r="D737" s="29"/>
      <c r="I737" s="30"/>
      <c r="J737" s="30"/>
      <c r="K737" s="30"/>
      <c r="L737" s="30"/>
      <c r="M737" s="29"/>
    </row>
    <row r="738" spans="4:13" ht="12.3" x14ac:dyDescent="0.4">
      <c r="D738" s="29"/>
      <c r="I738" s="30"/>
      <c r="J738" s="30"/>
      <c r="K738" s="30"/>
      <c r="L738" s="30"/>
      <c r="M738" s="29"/>
    </row>
    <row r="739" spans="4:13" ht="12.3" x14ac:dyDescent="0.4">
      <c r="D739" s="29"/>
      <c r="I739" s="30"/>
      <c r="J739" s="30"/>
      <c r="K739" s="30"/>
      <c r="L739" s="30"/>
      <c r="M739" s="29"/>
    </row>
    <row r="740" spans="4:13" ht="12.3" x14ac:dyDescent="0.4">
      <c r="D740" s="29"/>
      <c r="I740" s="30"/>
      <c r="J740" s="30"/>
      <c r="K740" s="30"/>
      <c r="L740" s="30"/>
      <c r="M740" s="29"/>
    </row>
    <row r="741" spans="4:13" ht="12.3" x14ac:dyDescent="0.4">
      <c r="D741" s="29"/>
      <c r="I741" s="30"/>
      <c r="J741" s="30"/>
      <c r="K741" s="30"/>
      <c r="L741" s="30"/>
      <c r="M741" s="29"/>
    </row>
    <row r="742" spans="4:13" ht="12.3" x14ac:dyDescent="0.4">
      <c r="D742" s="29"/>
      <c r="I742" s="30"/>
      <c r="J742" s="30"/>
      <c r="K742" s="30"/>
      <c r="L742" s="30"/>
      <c r="M742" s="29"/>
    </row>
    <row r="743" spans="4:13" ht="12.3" x14ac:dyDescent="0.4">
      <c r="D743" s="29"/>
      <c r="I743" s="30"/>
      <c r="J743" s="30"/>
      <c r="K743" s="30"/>
      <c r="L743" s="30"/>
      <c r="M743" s="29"/>
    </row>
    <row r="744" spans="4:13" ht="12.3" x14ac:dyDescent="0.4">
      <c r="D744" s="29"/>
      <c r="I744" s="30"/>
      <c r="J744" s="30"/>
      <c r="K744" s="30"/>
      <c r="L744" s="30"/>
      <c r="M744" s="29"/>
    </row>
    <row r="745" spans="4:13" ht="12.3" x14ac:dyDescent="0.4">
      <c r="D745" s="29"/>
      <c r="I745" s="30"/>
      <c r="J745" s="30"/>
      <c r="K745" s="30"/>
      <c r="L745" s="30"/>
      <c r="M745" s="29"/>
    </row>
    <row r="746" spans="4:13" ht="12.3" x14ac:dyDescent="0.4">
      <c r="D746" s="29"/>
      <c r="I746" s="30"/>
      <c r="J746" s="30"/>
      <c r="K746" s="30"/>
      <c r="L746" s="30"/>
      <c r="M746" s="29"/>
    </row>
    <row r="747" spans="4:13" ht="12.3" x14ac:dyDescent="0.4">
      <c r="D747" s="29"/>
      <c r="I747" s="30"/>
      <c r="J747" s="30"/>
      <c r="K747" s="30"/>
      <c r="L747" s="30"/>
      <c r="M747" s="29"/>
    </row>
    <row r="748" spans="4:13" ht="12.3" x14ac:dyDescent="0.4">
      <c r="D748" s="29"/>
      <c r="I748" s="30"/>
      <c r="J748" s="30"/>
      <c r="K748" s="30"/>
      <c r="L748" s="30"/>
      <c r="M748" s="29"/>
    </row>
    <row r="749" spans="4:13" ht="12.3" x14ac:dyDescent="0.4">
      <c r="D749" s="29"/>
      <c r="I749" s="30"/>
      <c r="J749" s="30"/>
      <c r="K749" s="30"/>
      <c r="L749" s="30"/>
      <c r="M749" s="29"/>
    </row>
    <row r="750" spans="4:13" ht="12.3" x14ac:dyDescent="0.4">
      <c r="D750" s="29"/>
      <c r="I750" s="30"/>
      <c r="J750" s="30"/>
      <c r="K750" s="30"/>
      <c r="L750" s="30"/>
      <c r="M750" s="29"/>
    </row>
    <row r="751" spans="4:13" ht="12.3" x14ac:dyDescent="0.4">
      <c r="D751" s="29"/>
      <c r="I751" s="30"/>
      <c r="J751" s="30"/>
      <c r="K751" s="30"/>
      <c r="L751" s="30"/>
      <c r="M751" s="29"/>
    </row>
    <row r="752" spans="4:13" ht="12.3" x14ac:dyDescent="0.4">
      <c r="D752" s="29"/>
      <c r="I752" s="30"/>
      <c r="J752" s="30"/>
      <c r="K752" s="30"/>
      <c r="L752" s="30"/>
      <c r="M752" s="29"/>
    </row>
    <row r="753" spans="4:13" ht="12.3" x14ac:dyDescent="0.4">
      <c r="D753" s="29"/>
      <c r="I753" s="30"/>
      <c r="J753" s="30"/>
      <c r="K753" s="30"/>
      <c r="L753" s="30"/>
      <c r="M753" s="29"/>
    </row>
    <row r="754" spans="4:13" ht="12.3" x14ac:dyDescent="0.4">
      <c r="D754" s="29"/>
      <c r="I754" s="30"/>
      <c r="J754" s="30"/>
      <c r="K754" s="30"/>
      <c r="L754" s="30"/>
      <c r="M754" s="29"/>
    </row>
    <row r="755" spans="4:13" ht="12.3" x14ac:dyDescent="0.4">
      <c r="D755" s="29"/>
      <c r="I755" s="30"/>
      <c r="J755" s="30"/>
      <c r="K755" s="30"/>
      <c r="L755" s="30"/>
      <c r="M755" s="29"/>
    </row>
    <row r="756" spans="4:13" ht="12.3" x14ac:dyDescent="0.4">
      <c r="D756" s="29"/>
      <c r="I756" s="30"/>
      <c r="J756" s="30"/>
      <c r="K756" s="30"/>
      <c r="L756" s="30"/>
      <c r="M756" s="29"/>
    </row>
    <row r="757" spans="4:13" ht="12.3" x14ac:dyDescent="0.4">
      <c r="D757" s="29"/>
      <c r="I757" s="30"/>
      <c r="J757" s="30"/>
      <c r="K757" s="30"/>
      <c r="L757" s="30"/>
      <c r="M757" s="29"/>
    </row>
    <row r="758" spans="4:13" ht="12.3" x14ac:dyDescent="0.4">
      <c r="D758" s="29"/>
      <c r="I758" s="30"/>
      <c r="J758" s="30"/>
      <c r="K758" s="30"/>
      <c r="L758" s="30"/>
      <c r="M758" s="29"/>
    </row>
    <row r="759" spans="4:13" ht="12.3" x14ac:dyDescent="0.4">
      <c r="D759" s="29"/>
      <c r="I759" s="30"/>
      <c r="J759" s="30"/>
      <c r="K759" s="30"/>
      <c r="L759" s="30"/>
      <c r="M759" s="29"/>
    </row>
    <row r="760" spans="4:13" ht="12.3" x14ac:dyDescent="0.4">
      <c r="D760" s="29"/>
      <c r="I760" s="30"/>
      <c r="J760" s="30"/>
      <c r="K760" s="30"/>
      <c r="L760" s="30"/>
      <c r="M760" s="29"/>
    </row>
    <row r="761" spans="4:13" ht="12.3" x14ac:dyDescent="0.4">
      <c r="D761" s="29"/>
      <c r="I761" s="30"/>
      <c r="J761" s="30"/>
      <c r="K761" s="30"/>
      <c r="L761" s="30"/>
      <c r="M761" s="29"/>
    </row>
    <row r="762" spans="4:13" ht="12.3" x14ac:dyDescent="0.4">
      <c r="D762" s="29"/>
      <c r="I762" s="30"/>
      <c r="J762" s="30"/>
      <c r="K762" s="30"/>
      <c r="L762" s="30"/>
      <c r="M762" s="29"/>
    </row>
    <row r="763" spans="4:13" ht="12.3" x14ac:dyDescent="0.4">
      <c r="D763" s="29"/>
      <c r="I763" s="30"/>
      <c r="J763" s="30"/>
      <c r="K763" s="30"/>
      <c r="L763" s="30"/>
      <c r="M763" s="29"/>
    </row>
    <row r="764" spans="4:13" ht="12.3" x14ac:dyDescent="0.4">
      <c r="D764" s="29"/>
      <c r="I764" s="30"/>
      <c r="J764" s="30"/>
      <c r="K764" s="30"/>
      <c r="L764" s="30"/>
      <c r="M764" s="29"/>
    </row>
    <row r="765" spans="4:13" ht="12.3" x14ac:dyDescent="0.4">
      <c r="D765" s="29"/>
      <c r="I765" s="30"/>
      <c r="J765" s="30"/>
      <c r="K765" s="30"/>
      <c r="L765" s="30"/>
      <c r="M765" s="29"/>
    </row>
    <row r="766" spans="4:13" ht="12.3" x14ac:dyDescent="0.4">
      <c r="D766" s="29"/>
      <c r="I766" s="30"/>
      <c r="J766" s="30"/>
      <c r="K766" s="30"/>
      <c r="L766" s="30"/>
      <c r="M766" s="29"/>
    </row>
    <row r="767" spans="4:13" ht="12.3" x14ac:dyDescent="0.4">
      <c r="D767" s="29"/>
      <c r="I767" s="30"/>
      <c r="J767" s="30"/>
      <c r="K767" s="30"/>
      <c r="L767" s="30"/>
      <c r="M767" s="29"/>
    </row>
    <row r="768" spans="4:13" ht="12.3" x14ac:dyDescent="0.4">
      <c r="D768" s="29"/>
      <c r="I768" s="30"/>
      <c r="J768" s="30"/>
      <c r="K768" s="30"/>
      <c r="L768" s="30"/>
      <c r="M768" s="29"/>
    </row>
    <row r="769" spans="4:13" ht="12.3" x14ac:dyDescent="0.4">
      <c r="D769" s="29"/>
      <c r="I769" s="30"/>
      <c r="J769" s="30"/>
      <c r="K769" s="30"/>
      <c r="L769" s="30"/>
      <c r="M769" s="29"/>
    </row>
    <row r="770" spans="4:13" ht="12.3" x14ac:dyDescent="0.4">
      <c r="D770" s="29"/>
      <c r="I770" s="30"/>
      <c r="J770" s="30"/>
      <c r="K770" s="30"/>
      <c r="L770" s="30"/>
      <c r="M770" s="29"/>
    </row>
    <row r="771" spans="4:13" ht="12.3" x14ac:dyDescent="0.4">
      <c r="D771" s="29"/>
      <c r="I771" s="30"/>
      <c r="J771" s="30"/>
      <c r="K771" s="30"/>
      <c r="L771" s="30"/>
      <c r="M771" s="29"/>
    </row>
    <row r="772" spans="4:13" ht="12.3" x14ac:dyDescent="0.4">
      <c r="D772" s="29"/>
      <c r="I772" s="30"/>
      <c r="J772" s="30"/>
      <c r="K772" s="30"/>
      <c r="L772" s="30"/>
      <c r="M772" s="29"/>
    </row>
    <row r="773" spans="4:13" ht="12.3" x14ac:dyDescent="0.4">
      <c r="D773" s="29"/>
      <c r="I773" s="30"/>
      <c r="J773" s="30"/>
      <c r="K773" s="30"/>
      <c r="L773" s="30"/>
      <c r="M773" s="29"/>
    </row>
    <row r="774" spans="4:13" ht="12.3" x14ac:dyDescent="0.4">
      <c r="D774" s="29"/>
      <c r="I774" s="30"/>
      <c r="J774" s="30"/>
      <c r="K774" s="30"/>
      <c r="L774" s="30"/>
      <c r="M774" s="29"/>
    </row>
    <row r="775" spans="4:13" ht="12.3" x14ac:dyDescent="0.4">
      <c r="D775" s="29"/>
      <c r="I775" s="30"/>
      <c r="J775" s="30"/>
      <c r="K775" s="30"/>
      <c r="L775" s="30"/>
      <c r="M775" s="29"/>
    </row>
    <row r="776" spans="4:13" ht="12.3" x14ac:dyDescent="0.4">
      <c r="D776" s="29"/>
      <c r="I776" s="30"/>
      <c r="J776" s="30"/>
      <c r="K776" s="30"/>
      <c r="L776" s="30"/>
      <c r="M776" s="29"/>
    </row>
    <row r="777" spans="4:13" ht="12.3" x14ac:dyDescent="0.4">
      <c r="D777" s="29"/>
      <c r="I777" s="30"/>
      <c r="J777" s="30"/>
      <c r="K777" s="30"/>
      <c r="L777" s="30"/>
      <c r="M777" s="29"/>
    </row>
    <row r="778" spans="4:13" ht="12.3" x14ac:dyDescent="0.4">
      <c r="D778" s="29"/>
      <c r="I778" s="30"/>
      <c r="J778" s="30"/>
      <c r="K778" s="30"/>
      <c r="L778" s="30"/>
      <c r="M778" s="29"/>
    </row>
    <row r="779" spans="4:13" ht="12.3" x14ac:dyDescent="0.4">
      <c r="D779" s="29"/>
      <c r="I779" s="30"/>
      <c r="J779" s="30"/>
      <c r="K779" s="30"/>
      <c r="L779" s="30"/>
      <c r="M779" s="29"/>
    </row>
    <row r="780" spans="4:13" ht="12.3" x14ac:dyDescent="0.4">
      <c r="D780" s="29"/>
      <c r="I780" s="30"/>
      <c r="J780" s="30"/>
      <c r="K780" s="30"/>
      <c r="L780" s="30"/>
      <c r="M780" s="29"/>
    </row>
    <row r="781" spans="4:13" ht="12.3" x14ac:dyDescent="0.4">
      <c r="D781" s="29"/>
      <c r="I781" s="30"/>
      <c r="J781" s="30"/>
      <c r="K781" s="30"/>
      <c r="L781" s="30"/>
      <c r="M781" s="29"/>
    </row>
    <row r="782" spans="4:13" ht="12.3" x14ac:dyDescent="0.4">
      <c r="D782" s="29"/>
      <c r="I782" s="30"/>
      <c r="J782" s="30"/>
      <c r="K782" s="30"/>
      <c r="L782" s="30"/>
      <c r="M782" s="29"/>
    </row>
    <row r="783" spans="4:13" ht="12.3" x14ac:dyDescent="0.4">
      <c r="D783" s="29"/>
      <c r="I783" s="30"/>
      <c r="J783" s="30"/>
      <c r="K783" s="30"/>
      <c r="L783" s="30"/>
      <c r="M783" s="29"/>
    </row>
    <row r="784" spans="4:13" ht="12.3" x14ac:dyDescent="0.4">
      <c r="D784" s="29"/>
      <c r="I784" s="30"/>
      <c r="J784" s="30"/>
      <c r="K784" s="30"/>
      <c r="L784" s="30"/>
      <c r="M784" s="29"/>
    </row>
    <row r="785" spans="4:13" ht="12.3" x14ac:dyDescent="0.4">
      <c r="D785" s="29"/>
      <c r="I785" s="30"/>
      <c r="J785" s="30"/>
      <c r="K785" s="30"/>
      <c r="L785" s="30"/>
      <c r="M785" s="29"/>
    </row>
    <row r="786" spans="4:13" ht="12.3" x14ac:dyDescent="0.4">
      <c r="D786" s="29"/>
      <c r="I786" s="30"/>
      <c r="J786" s="30"/>
      <c r="K786" s="30"/>
      <c r="L786" s="30"/>
      <c r="M786" s="29"/>
    </row>
    <row r="787" spans="4:13" ht="12.3" x14ac:dyDescent="0.4">
      <c r="D787" s="29"/>
      <c r="I787" s="30"/>
      <c r="J787" s="30"/>
      <c r="K787" s="30"/>
      <c r="L787" s="30"/>
      <c r="M787" s="29"/>
    </row>
    <row r="788" spans="4:13" ht="12.3" x14ac:dyDescent="0.4">
      <c r="D788" s="29"/>
      <c r="I788" s="30"/>
      <c r="J788" s="30"/>
      <c r="K788" s="30"/>
      <c r="L788" s="30"/>
      <c r="M788" s="29"/>
    </row>
    <row r="789" spans="4:13" ht="12.3" x14ac:dyDescent="0.4">
      <c r="D789" s="29"/>
      <c r="I789" s="30"/>
      <c r="J789" s="30"/>
      <c r="K789" s="30"/>
      <c r="L789" s="30"/>
      <c r="M789" s="29"/>
    </row>
    <row r="790" spans="4:13" ht="12.3" x14ac:dyDescent="0.4">
      <c r="D790" s="29"/>
      <c r="I790" s="30"/>
      <c r="J790" s="30"/>
      <c r="K790" s="30"/>
      <c r="L790" s="30"/>
      <c r="M790" s="29"/>
    </row>
    <row r="791" spans="4:13" ht="12.3" x14ac:dyDescent="0.4">
      <c r="D791" s="29"/>
      <c r="I791" s="30"/>
      <c r="J791" s="30"/>
      <c r="K791" s="30"/>
      <c r="L791" s="30"/>
      <c r="M791" s="29"/>
    </row>
    <row r="792" spans="4:13" ht="12.3" x14ac:dyDescent="0.4">
      <c r="D792" s="29"/>
      <c r="I792" s="30"/>
      <c r="J792" s="30"/>
      <c r="K792" s="30"/>
      <c r="L792" s="30"/>
      <c r="M792" s="29"/>
    </row>
    <row r="793" spans="4:13" ht="12.3" x14ac:dyDescent="0.4">
      <c r="D793" s="29"/>
      <c r="I793" s="30"/>
      <c r="J793" s="30"/>
      <c r="K793" s="30"/>
      <c r="L793" s="30"/>
      <c r="M793" s="29"/>
    </row>
    <row r="794" spans="4:13" ht="12.3" x14ac:dyDescent="0.4">
      <c r="D794" s="29"/>
      <c r="I794" s="30"/>
      <c r="J794" s="30"/>
      <c r="K794" s="30"/>
      <c r="L794" s="30"/>
      <c r="M794" s="29"/>
    </row>
    <row r="795" spans="4:13" ht="12.3" x14ac:dyDescent="0.4">
      <c r="D795" s="29"/>
      <c r="I795" s="30"/>
      <c r="J795" s="30"/>
      <c r="K795" s="30"/>
      <c r="L795" s="30"/>
      <c r="M795" s="29"/>
    </row>
    <row r="796" spans="4:13" ht="12.3" x14ac:dyDescent="0.4">
      <c r="D796" s="29"/>
      <c r="I796" s="30"/>
      <c r="J796" s="30"/>
      <c r="K796" s="30"/>
      <c r="L796" s="30"/>
      <c r="M796" s="29"/>
    </row>
    <row r="797" spans="4:13" ht="12.3" x14ac:dyDescent="0.4">
      <c r="D797" s="29"/>
      <c r="I797" s="30"/>
      <c r="J797" s="30"/>
      <c r="K797" s="30"/>
      <c r="L797" s="30"/>
      <c r="M797" s="29"/>
    </row>
    <row r="798" spans="4:13" ht="12.3" x14ac:dyDescent="0.4">
      <c r="D798" s="29"/>
      <c r="I798" s="30"/>
      <c r="J798" s="30"/>
      <c r="K798" s="30"/>
      <c r="L798" s="30"/>
      <c r="M798" s="29"/>
    </row>
    <row r="799" spans="4:13" ht="12.3" x14ac:dyDescent="0.4">
      <c r="D799" s="29"/>
      <c r="I799" s="30"/>
      <c r="J799" s="30"/>
      <c r="K799" s="30"/>
      <c r="L799" s="30"/>
      <c r="M799" s="29"/>
    </row>
    <row r="800" spans="4:13" ht="12.3" x14ac:dyDescent="0.4">
      <c r="D800" s="29"/>
      <c r="I800" s="30"/>
      <c r="J800" s="30"/>
      <c r="K800" s="30"/>
      <c r="L800" s="30"/>
      <c r="M800" s="29"/>
    </row>
    <row r="801" spans="4:13" ht="12.3" x14ac:dyDescent="0.4">
      <c r="D801" s="29"/>
      <c r="I801" s="30"/>
      <c r="J801" s="30"/>
      <c r="K801" s="30"/>
      <c r="L801" s="30"/>
      <c r="M801" s="29"/>
    </row>
    <row r="802" spans="4:13" ht="12.3" x14ac:dyDescent="0.4">
      <c r="D802" s="29"/>
      <c r="I802" s="30"/>
      <c r="J802" s="30"/>
      <c r="K802" s="30"/>
      <c r="L802" s="30"/>
      <c r="M802" s="29"/>
    </row>
    <row r="803" spans="4:13" ht="12.3" x14ac:dyDescent="0.4">
      <c r="D803" s="29"/>
      <c r="I803" s="30"/>
      <c r="J803" s="30"/>
      <c r="K803" s="30"/>
      <c r="L803" s="30"/>
      <c r="M803" s="29"/>
    </row>
    <row r="804" spans="4:13" ht="12.3" x14ac:dyDescent="0.4">
      <c r="D804" s="29"/>
      <c r="I804" s="30"/>
      <c r="J804" s="30"/>
      <c r="K804" s="30"/>
      <c r="L804" s="30"/>
      <c r="M804" s="29"/>
    </row>
    <row r="805" spans="4:13" ht="12.3" x14ac:dyDescent="0.4">
      <c r="D805" s="29"/>
      <c r="I805" s="30"/>
      <c r="J805" s="30"/>
      <c r="K805" s="30"/>
      <c r="L805" s="30"/>
      <c r="M805" s="29"/>
    </row>
    <row r="806" spans="4:13" ht="12.3" x14ac:dyDescent="0.4">
      <c r="D806" s="29"/>
      <c r="I806" s="30"/>
      <c r="J806" s="30"/>
      <c r="K806" s="30"/>
      <c r="L806" s="30"/>
      <c r="M806" s="29"/>
    </row>
    <row r="807" spans="4:13" ht="12.3" x14ac:dyDescent="0.4">
      <c r="D807" s="29"/>
      <c r="I807" s="30"/>
      <c r="J807" s="30"/>
      <c r="K807" s="30"/>
      <c r="L807" s="30"/>
      <c r="M807" s="29"/>
    </row>
    <row r="808" spans="4:13" ht="12.3" x14ac:dyDescent="0.4">
      <c r="D808" s="29"/>
      <c r="I808" s="30"/>
      <c r="J808" s="30"/>
      <c r="K808" s="30"/>
      <c r="L808" s="30"/>
      <c r="M808" s="29"/>
    </row>
    <row r="809" spans="4:13" ht="12.3" x14ac:dyDescent="0.4">
      <c r="D809" s="29"/>
      <c r="I809" s="30"/>
      <c r="J809" s="30"/>
      <c r="K809" s="30"/>
      <c r="L809" s="30"/>
      <c r="M809" s="29"/>
    </row>
    <row r="810" spans="4:13" ht="12.3" x14ac:dyDescent="0.4">
      <c r="D810" s="29"/>
      <c r="I810" s="30"/>
      <c r="J810" s="30"/>
      <c r="K810" s="30"/>
      <c r="L810" s="30"/>
      <c r="M810" s="29"/>
    </row>
    <row r="811" spans="4:13" ht="12.3" x14ac:dyDescent="0.4">
      <c r="D811" s="29"/>
      <c r="I811" s="30"/>
      <c r="J811" s="30"/>
      <c r="K811" s="30"/>
      <c r="L811" s="30"/>
      <c r="M811" s="29"/>
    </row>
    <row r="812" spans="4:13" ht="12.3" x14ac:dyDescent="0.4">
      <c r="D812" s="29"/>
      <c r="I812" s="30"/>
      <c r="J812" s="30"/>
      <c r="K812" s="30"/>
      <c r="L812" s="30"/>
      <c r="M812" s="29"/>
    </row>
    <row r="813" spans="4:13" ht="12.3" x14ac:dyDescent="0.4">
      <c r="D813" s="29"/>
      <c r="I813" s="30"/>
      <c r="J813" s="30"/>
      <c r="K813" s="30"/>
      <c r="L813" s="30"/>
      <c r="M813" s="29"/>
    </row>
    <row r="814" spans="4:13" ht="12.3" x14ac:dyDescent="0.4">
      <c r="D814" s="29"/>
      <c r="I814" s="30"/>
      <c r="J814" s="30"/>
      <c r="K814" s="30"/>
      <c r="L814" s="30"/>
      <c r="M814" s="29"/>
    </row>
    <row r="815" spans="4:13" ht="12.3" x14ac:dyDescent="0.4">
      <c r="D815" s="29"/>
      <c r="I815" s="30"/>
      <c r="J815" s="30"/>
      <c r="K815" s="30"/>
      <c r="L815" s="30"/>
      <c r="M815" s="29"/>
    </row>
    <row r="816" spans="4:13" ht="12.3" x14ac:dyDescent="0.4">
      <c r="D816" s="29"/>
      <c r="I816" s="30"/>
      <c r="J816" s="30"/>
      <c r="K816" s="30"/>
      <c r="L816" s="30"/>
      <c r="M816" s="29"/>
    </row>
    <row r="817" spans="4:13" ht="12.3" x14ac:dyDescent="0.4">
      <c r="D817" s="29"/>
      <c r="I817" s="30"/>
      <c r="J817" s="30"/>
      <c r="K817" s="30"/>
      <c r="L817" s="30"/>
      <c r="M817" s="29"/>
    </row>
    <row r="818" spans="4:13" ht="12.3" x14ac:dyDescent="0.4">
      <c r="D818" s="29"/>
      <c r="I818" s="30"/>
      <c r="J818" s="30"/>
      <c r="K818" s="30"/>
      <c r="L818" s="30"/>
      <c r="M818" s="29"/>
    </row>
    <row r="819" spans="4:13" ht="12.3" x14ac:dyDescent="0.4">
      <c r="D819" s="29"/>
      <c r="I819" s="30"/>
      <c r="J819" s="30"/>
      <c r="K819" s="30"/>
      <c r="L819" s="30"/>
      <c r="M819" s="29"/>
    </row>
    <row r="820" spans="4:13" ht="12.3" x14ac:dyDescent="0.4">
      <c r="D820" s="29"/>
      <c r="I820" s="30"/>
      <c r="J820" s="30"/>
      <c r="K820" s="30"/>
      <c r="L820" s="30"/>
      <c r="M820" s="29"/>
    </row>
    <row r="821" spans="4:13" ht="12.3" x14ac:dyDescent="0.4">
      <c r="D821" s="29"/>
      <c r="I821" s="30"/>
      <c r="J821" s="30"/>
      <c r="K821" s="30"/>
      <c r="L821" s="30"/>
      <c r="M821" s="29"/>
    </row>
    <row r="822" spans="4:13" ht="12.3" x14ac:dyDescent="0.4">
      <c r="D822" s="29"/>
      <c r="I822" s="30"/>
      <c r="J822" s="30"/>
      <c r="K822" s="30"/>
      <c r="L822" s="30"/>
      <c r="M822" s="29"/>
    </row>
    <row r="823" spans="4:13" ht="12.3" x14ac:dyDescent="0.4">
      <c r="D823" s="29"/>
      <c r="I823" s="30"/>
      <c r="J823" s="30"/>
      <c r="K823" s="30"/>
      <c r="L823" s="30"/>
      <c r="M823" s="29"/>
    </row>
    <row r="824" spans="4:13" ht="12.3" x14ac:dyDescent="0.4">
      <c r="D824" s="29"/>
      <c r="I824" s="30"/>
      <c r="J824" s="30"/>
      <c r="K824" s="30"/>
      <c r="L824" s="30"/>
      <c r="M824" s="29"/>
    </row>
    <row r="825" spans="4:13" ht="12.3" x14ac:dyDescent="0.4">
      <c r="D825" s="29"/>
      <c r="I825" s="30"/>
      <c r="J825" s="30"/>
      <c r="K825" s="30"/>
      <c r="L825" s="30"/>
      <c r="M825" s="29"/>
    </row>
    <row r="826" spans="4:13" ht="12.3" x14ac:dyDescent="0.4">
      <c r="D826" s="29"/>
      <c r="I826" s="30"/>
      <c r="J826" s="30"/>
      <c r="K826" s="30"/>
      <c r="L826" s="30"/>
      <c r="M826" s="29"/>
    </row>
    <row r="827" spans="4:13" ht="12.3" x14ac:dyDescent="0.4">
      <c r="D827" s="29"/>
      <c r="I827" s="30"/>
      <c r="J827" s="30"/>
      <c r="K827" s="30"/>
      <c r="L827" s="30"/>
      <c r="M827" s="29"/>
    </row>
    <row r="828" spans="4:13" ht="12.3" x14ac:dyDescent="0.4">
      <c r="D828" s="29"/>
      <c r="I828" s="30"/>
      <c r="J828" s="30"/>
      <c r="K828" s="30"/>
      <c r="L828" s="30"/>
      <c r="M828" s="29"/>
    </row>
    <row r="829" spans="4:13" ht="12.3" x14ac:dyDescent="0.4">
      <c r="D829" s="29"/>
      <c r="I829" s="30"/>
      <c r="J829" s="30"/>
      <c r="K829" s="30"/>
      <c r="L829" s="30"/>
      <c r="M829" s="29"/>
    </row>
    <row r="830" spans="4:13" ht="12.3" x14ac:dyDescent="0.4">
      <c r="D830" s="29"/>
      <c r="I830" s="30"/>
      <c r="J830" s="30"/>
      <c r="K830" s="30"/>
      <c r="L830" s="30"/>
      <c r="M830" s="29"/>
    </row>
    <row r="831" spans="4:13" ht="12.3" x14ac:dyDescent="0.4">
      <c r="D831" s="29"/>
      <c r="I831" s="30"/>
      <c r="J831" s="30"/>
      <c r="K831" s="30"/>
      <c r="L831" s="30"/>
      <c r="M831" s="29"/>
    </row>
    <row r="832" spans="4:13" ht="12.3" x14ac:dyDescent="0.4">
      <c r="D832" s="29"/>
      <c r="I832" s="30"/>
      <c r="J832" s="30"/>
      <c r="K832" s="30"/>
      <c r="L832" s="30"/>
      <c r="M832" s="29"/>
    </row>
    <row r="833" spans="4:13" ht="12.3" x14ac:dyDescent="0.4">
      <c r="D833" s="29"/>
      <c r="I833" s="30"/>
      <c r="J833" s="30"/>
      <c r="K833" s="30"/>
      <c r="L833" s="30"/>
      <c r="M833" s="29"/>
    </row>
    <row r="834" spans="4:13" ht="12.3" x14ac:dyDescent="0.4">
      <c r="D834" s="29"/>
      <c r="I834" s="30"/>
      <c r="J834" s="30"/>
      <c r="K834" s="30"/>
      <c r="L834" s="30"/>
      <c r="M834" s="29"/>
    </row>
    <row r="835" spans="4:13" ht="12.3" x14ac:dyDescent="0.4">
      <c r="D835" s="29"/>
      <c r="I835" s="30"/>
      <c r="J835" s="30"/>
      <c r="K835" s="30"/>
      <c r="L835" s="30"/>
      <c r="M835" s="29"/>
    </row>
    <row r="836" spans="4:13" ht="12.3" x14ac:dyDescent="0.4">
      <c r="D836" s="29"/>
      <c r="I836" s="30"/>
      <c r="J836" s="30"/>
      <c r="K836" s="30"/>
      <c r="L836" s="30"/>
      <c r="M836" s="29"/>
    </row>
    <row r="837" spans="4:13" ht="12.3" x14ac:dyDescent="0.4">
      <c r="D837" s="29"/>
      <c r="I837" s="30"/>
      <c r="J837" s="30"/>
      <c r="K837" s="30"/>
      <c r="L837" s="30"/>
      <c r="M837" s="29"/>
    </row>
    <row r="838" spans="4:13" ht="12.3" x14ac:dyDescent="0.4">
      <c r="D838" s="29"/>
      <c r="I838" s="30"/>
      <c r="J838" s="30"/>
      <c r="K838" s="30"/>
      <c r="L838" s="30"/>
      <c r="M838" s="29"/>
    </row>
    <row r="839" spans="4:13" ht="12.3" x14ac:dyDescent="0.4">
      <c r="D839" s="29"/>
      <c r="I839" s="30"/>
      <c r="J839" s="30"/>
      <c r="K839" s="30"/>
      <c r="L839" s="30"/>
      <c r="M839" s="29"/>
    </row>
    <row r="840" spans="4:13" ht="12.3" x14ac:dyDescent="0.4">
      <c r="D840" s="29"/>
      <c r="I840" s="30"/>
      <c r="J840" s="30"/>
      <c r="K840" s="30"/>
      <c r="L840" s="30"/>
      <c r="M840" s="29"/>
    </row>
    <row r="841" spans="4:13" ht="12.3" x14ac:dyDescent="0.4">
      <c r="D841" s="29"/>
      <c r="I841" s="30"/>
      <c r="J841" s="30"/>
      <c r="K841" s="30"/>
      <c r="L841" s="30"/>
      <c r="M841" s="29"/>
    </row>
    <row r="842" spans="4:13" ht="12.3" x14ac:dyDescent="0.4">
      <c r="D842" s="29"/>
      <c r="I842" s="30"/>
      <c r="J842" s="30"/>
      <c r="K842" s="30"/>
      <c r="L842" s="30"/>
      <c r="M842" s="29"/>
    </row>
    <row r="843" spans="4:13" ht="12.3" x14ac:dyDescent="0.4">
      <c r="D843" s="29"/>
      <c r="I843" s="30"/>
      <c r="J843" s="30"/>
      <c r="K843" s="30"/>
      <c r="L843" s="30"/>
      <c r="M843" s="29"/>
    </row>
    <row r="844" spans="4:13" ht="12.3" x14ac:dyDescent="0.4">
      <c r="D844" s="29"/>
      <c r="I844" s="30"/>
      <c r="J844" s="30"/>
      <c r="K844" s="30"/>
      <c r="L844" s="30"/>
      <c r="M844" s="29"/>
    </row>
    <row r="845" spans="4:13" ht="12.3" x14ac:dyDescent="0.4">
      <c r="D845" s="29"/>
      <c r="I845" s="30"/>
      <c r="J845" s="30"/>
      <c r="K845" s="30"/>
      <c r="L845" s="30"/>
      <c r="M845" s="29"/>
    </row>
    <row r="846" spans="4:13" ht="12.3" x14ac:dyDescent="0.4">
      <c r="D846" s="29"/>
      <c r="I846" s="30"/>
      <c r="J846" s="30"/>
      <c r="K846" s="30"/>
      <c r="L846" s="30"/>
      <c r="M846" s="29"/>
    </row>
    <row r="847" spans="4:13" ht="12.3" x14ac:dyDescent="0.4">
      <c r="D847" s="29"/>
      <c r="I847" s="30"/>
      <c r="J847" s="30"/>
      <c r="K847" s="30"/>
      <c r="L847" s="30"/>
      <c r="M847" s="29"/>
    </row>
    <row r="848" spans="4:13" ht="12.3" x14ac:dyDescent="0.4">
      <c r="D848" s="29"/>
      <c r="I848" s="30"/>
      <c r="J848" s="30"/>
      <c r="K848" s="30"/>
      <c r="L848" s="30"/>
      <c r="M848" s="29"/>
    </row>
    <row r="849" spans="4:13" ht="12.3" x14ac:dyDescent="0.4">
      <c r="D849" s="29"/>
      <c r="I849" s="30"/>
      <c r="J849" s="30"/>
      <c r="K849" s="30"/>
      <c r="L849" s="30"/>
      <c r="M849" s="29"/>
    </row>
    <row r="850" spans="4:13" ht="12.3" x14ac:dyDescent="0.4">
      <c r="D850" s="29"/>
      <c r="I850" s="30"/>
      <c r="J850" s="30"/>
      <c r="K850" s="30"/>
      <c r="L850" s="30"/>
      <c r="M850" s="29"/>
    </row>
    <row r="851" spans="4:13" ht="12.3" x14ac:dyDescent="0.4">
      <c r="D851" s="29"/>
      <c r="I851" s="30"/>
      <c r="J851" s="30"/>
      <c r="K851" s="30"/>
      <c r="L851" s="30"/>
      <c r="M851" s="29"/>
    </row>
    <row r="852" spans="4:13" ht="12.3" x14ac:dyDescent="0.4">
      <c r="D852" s="29"/>
      <c r="I852" s="30"/>
      <c r="J852" s="30"/>
      <c r="K852" s="30"/>
      <c r="L852" s="30"/>
      <c r="M852" s="29"/>
    </row>
    <row r="853" spans="4:13" ht="12.3" x14ac:dyDescent="0.4">
      <c r="D853" s="29"/>
      <c r="I853" s="30"/>
      <c r="J853" s="30"/>
      <c r="K853" s="30"/>
      <c r="L853" s="30"/>
      <c r="M853" s="29"/>
    </row>
    <row r="854" spans="4:13" ht="12.3" x14ac:dyDescent="0.4">
      <c r="D854" s="29"/>
      <c r="I854" s="30"/>
      <c r="J854" s="30"/>
      <c r="K854" s="30"/>
      <c r="L854" s="30"/>
      <c r="M854" s="29"/>
    </row>
    <row r="855" spans="4:13" ht="12.3" x14ac:dyDescent="0.4">
      <c r="D855" s="29"/>
      <c r="I855" s="30"/>
      <c r="J855" s="30"/>
      <c r="K855" s="30"/>
      <c r="L855" s="30"/>
      <c r="M855" s="29"/>
    </row>
    <row r="856" spans="4:13" ht="12.3" x14ac:dyDescent="0.4">
      <c r="D856" s="29"/>
      <c r="I856" s="30"/>
      <c r="J856" s="30"/>
      <c r="K856" s="30"/>
      <c r="L856" s="30"/>
      <c r="M856" s="29"/>
    </row>
    <row r="857" spans="4:13" ht="12.3" x14ac:dyDescent="0.4">
      <c r="D857" s="29"/>
      <c r="I857" s="30"/>
      <c r="J857" s="30"/>
      <c r="K857" s="30"/>
      <c r="L857" s="30"/>
      <c r="M857" s="29"/>
    </row>
    <row r="858" spans="4:13" ht="12.3" x14ac:dyDescent="0.4">
      <c r="D858" s="29"/>
      <c r="I858" s="30"/>
      <c r="J858" s="30"/>
      <c r="K858" s="30"/>
      <c r="L858" s="30"/>
      <c r="M858" s="29"/>
    </row>
    <row r="859" spans="4:13" ht="12.3" x14ac:dyDescent="0.4">
      <c r="D859" s="29"/>
      <c r="I859" s="30"/>
      <c r="J859" s="30"/>
      <c r="K859" s="30"/>
      <c r="L859" s="30"/>
      <c r="M859" s="29"/>
    </row>
    <row r="860" spans="4:13" ht="12.3" x14ac:dyDescent="0.4">
      <c r="D860" s="29"/>
      <c r="I860" s="30"/>
      <c r="J860" s="30"/>
      <c r="K860" s="30"/>
      <c r="L860" s="30"/>
      <c r="M860" s="29"/>
    </row>
    <row r="861" spans="4:13" ht="12.3" x14ac:dyDescent="0.4">
      <c r="D861" s="29"/>
      <c r="I861" s="30"/>
      <c r="J861" s="30"/>
      <c r="K861" s="30"/>
      <c r="L861" s="30"/>
      <c r="M861" s="29"/>
    </row>
    <row r="862" spans="4:13" ht="12.3" x14ac:dyDescent="0.4">
      <c r="D862" s="29"/>
      <c r="I862" s="30"/>
      <c r="J862" s="30"/>
      <c r="K862" s="30"/>
      <c r="L862" s="30"/>
      <c r="M862" s="29"/>
    </row>
    <row r="863" spans="4:13" ht="12.3" x14ac:dyDescent="0.4">
      <c r="D863" s="29"/>
      <c r="I863" s="30"/>
      <c r="J863" s="30"/>
      <c r="K863" s="30"/>
      <c r="L863" s="30"/>
      <c r="M863" s="29"/>
    </row>
    <row r="864" spans="4:13" ht="12.3" x14ac:dyDescent="0.4">
      <c r="D864" s="29"/>
      <c r="I864" s="30"/>
      <c r="J864" s="30"/>
      <c r="K864" s="30"/>
      <c r="L864" s="30"/>
      <c r="M864" s="29"/>
    </row>
    <row r="865" spans="4:13" ht="12.3" x14ac:dyDescent="0.4">
      <c r="D865" s="29"/>
      <c r="I865" s="30"/>
      <c r="J865" s="30"/>
      <c r="K865" s="30"/>
      <c r="L865" s="30"/>
      <c r="M865" s="29"/>
    </row>
    <row r="866" spans="4:13" ht="12.3" x14ac:dyDescent="0.4">
      <c r="D866" s="29"/>
      <c r="I866" s="30"/>
      <c r="J866" s="30"/>
      <c r="K866" s="30"/>
      <c r="L866" s="30"/>
      <c r="M866" s="29"/>
    </row>
    <row r="867" spans="4:13" ht="12.3" x14ac:dyDescent="0.4">
      <c r="D867" s="29"/>
      <c r="I867" s="30"/>
      <c r="J867" s="30"/>
      <c r="K867" s="30"/>
      <c r="L867" s="30"/>
      <c r="M867" s="29"/>
    </row>
    <row r="868" spans="4:13" ht="12.3" x14ac:dyDescent="0.4">
      <c r="D868" s="29"/>
      <c r="I868" s="30"/>
      <c r="J868" s="30"/>
      <c r="K868" s="30"/>
      <c r="L868" s="30"/>
      <c r="M868" s="29"/>
    </row>
    <row r="869" spans="4:13" ht="12.3" x14ac:dyDescent="0.4">
      <c r="D869" s="29"/>
      <c r="I869" s="30"/>
      <c r="J869" s="30"/>
      <c r="K869" s="30"/>
      <c r="L869" s="30"/>
      <c r="M869" s="29"/>
    </row>
    <row r="870" spans="4:13" ht="12.3" x14ac:dyDescent="0.4">
      <c r="D870" s="29"/>
      <c r="I870" s="30"/>
      <c r="J870" s="30"/>
      <c r="K870" s="30"/>
      <c r="L870" s="30"/>
      <c r="M870" s="29"/>
    </row>
    <row r="871" spans="4:13" ht="12.3" x14ac:dyDescent="0.4">
      <c r="D871" s="29"/>
      <c r="I871" s="30"/>
      <c r="J871" s="30"/>
      <c r="K871" s="30"/>
      <c r="L871" s="30"/>
      <c r="M871" s="29"/>
    </row>
    <row r="872" spans="4:13" ht="12.3" x14ac:dyDescent="0.4">
      <c r="D872" s="29"/>
      <c r="I872" s="30"/>
      <c r="J872" s="30"/>
      <c r="K872" s="30"/>
      <c r="L872" s="30"/>
      <c r="M872" s="29"/>
    </row>
    <row r="873" spans="4:13" ht="12.3" x14ac:dyDescent="0.4">
      <c r="D873" s="29"/>
      <c r="I873" s="30"/>
      <c r="J873" s="30"/>
      <c r="K873" s="30"/>
      <c r="L873" s="30"/>
      <c r="M873" s="29"/>
    </row>
    <row r="874" spans="4:13" ht="12.3" x14ac:dyDescent="0.4">
      <c r="D874" s="29"/>
      <c r="I874" s="30"/>
      <c r="J874" s="30"/>
      <c r="K874" s="30"/>
      <c r="L874" s="30"/>
      <c r="M874" s="29"/>
    </row>
    <row r="875" spans="4:13" ht="12.3" x14ac:dyDescent="0.4">
      <c r="D875" s="29"/>
      <c r="I875" s="30"/>
      <c r="J875" s="30"/>
      <c r="K875" s="30"/>
      <c r="L875" s="30"/>
      <c r="M875" s="29"/>
    </row>
    <row r="876" spans="4:13" ht="12.3" x14ac:dyDescent="0.4">
      <c r="D876" s="29"/>
      <c r="I876" s="30"/>
      <c r="J876" s="30"/>
      <c r="K876" s="30"/>
      <c r="L876" s="30"/>
      <c r="M876" s="29"/>
    </row>
    <row r="877" spans="4:13" ht="12.3" x14ac:dyDescent="0.4">
      <c r="D877" s="29"/>
      <c r="I877" s="30"/>
      <c r="J877" s="30"/>
      <c r="K877" s="30"/>
      <c r="L877" s="30"/>
      <c r="M877" s="29"/>
    </row>
    <row r="878" spans="4:13" ht="12.3" x14ac:dyDescent="0.4">
      <c r="D878" s="29"/>
      <c r="I878" s="30"/>
      <c r="J878" s="30"/>
      <c r="K878" s="30"/>
      <c r="L878" s="30"/>
      <c r="M878" s="29"/>
    </row>
    <row r="879" spans="4:13" ht="12.3" x14ac:dyDescent="0.4">
      <c r="D879" s="29"/>
      <c r="I879" s="30"/>
      <c r="J879" s="30"/>
      <c r="K879" s="30"/>
      <c r="L879" s="30"/>
      <c r="M879" s="29"/>
    </row>
    <row r="880" spans="4:13" ht="12.3" x14ac:dyDescent="0.4">
      <c r="D880" s="29"/>
      <c r="I880" s="30"/>
      <c r="J880" s="30"/>
      <c r="K880" s="30"/>
      <c r="L880" s="30"/>
      <c r="M880" s="29"/>
    </row>
    <row r="881" spans="4:13" ht="12.3" x14ac:dyDescent="0.4">
      <c r="D881" s="29"/>
      <c r="I881" s="30"/>
      <c r="J881" s="30"/>
      <c r="K881" s="30"/>
      <c r="L881" s="30"/>
      <c r="M881" s="29"/>
    </row>
    <row r="882" spans="4:13" ht="12.3" x14ac:dyDescent="0.4">
      <c r="D882" s="29"/>
      <c r="I882" s="30"/>
      <c r="J882" s="30"/>
      <c r="K882" s="30"/>
      <c r="L882" s="30"/>
      <c r="M882" s="29"/>
    </row>
    <row r="883" spans="4:13" ht="12.3" x14ac:dyDescent="0.4">
      <c r="D883" s="29"/>
      <c r="I883" s="30"/>
      <c r="J883" s="30"/>
      <c r="K883" s="30"/>
      <c r="L883" s="30"/>
      <c r="M883" s="29"/>
    </row>
    <row r="884" spans="4:13" ht="12.3" x14ac:dyDescent="0.4">
      <c r="D884" s="29"/>
      <c r="I884" s="30"/>
      <c r="J884" s="30"/>
      <c r="K884" s="30"/>
      <c r="L884" s="30"/>
      <c r="M884" s="29"/>
    </row>
    <row r="885" spans="4:13" ht="12.3" x14ac:dyDescent="0.4">
      <c r="D885" s="29"/>
      <c r="I885" s="30"/>
      <c r="J885" s="30"/>
      <c r="K885" s="30"/>
      <c r="L885" s="30"/>
      <c r="M885" s="29"/>
    </row>
    <row r="886" spans="4:13" ht="12.3" x14ac:dyDescent="0.4">
      <c r="D886" s="29"/>
      <c r="I886" s="30"/>
      <c r="J886" s="30"/>
      <c r="K886" s="30"/>
      <c r="L886" s="30"/>
      <c r="M886" s="29"/>
    </row>
    <row r="887" spans="4:13" ht="12.3" x14ac:dyDescent="0.4">
      <c r="D887" s="29"/>
      <c r="I887" s="30"/>
      <c r="J887" s="30"/>
      <c r="K887" s="30"/>
      <c r="L887" s="30"/>
      <c r="M887" s="29"/>
    </row>
    <row r="888" spans="4:13" ht="12.3" x14ac:dyDescent="0.4">
      <c r="D888" s="29"/>
      <c r="I888" s="30"/>
      <c r="J888" s="30"/>
      <c r="K888" s="30"/>
      <c r="L888" s="30"/>
      <c r="M888" s="29"/>
    </row>
    <row r="889" spans="4:13" ht="12.3" x14ac:dyDescent="0.4">
      <c r="D889" s="29"/>
      <c r="I889" s="30"/>
      <c r="J889" s="30"/>
      <c r="K889" s="30"/>
      <c r="L889" s="30"/>
      <c r="M889" s="29"/>
    </row>
    <row r="890" spans="4:13" ht="12.3" x14ac:dyDescent="0.4">
      <c r="D890" s="29"/>
      <c r="I890" s="30"/>
      <c r="J890" s="30"/>
      <c r="K890" s="30"/>
      <c r="L890" s="30"/>
      <c r="M890" s="29"/>
    </row>
    <row r="891" spans="4:13" ht="12.3" x14ac:dyDescent="0.4">
      <c r="D891" s="29"/>
      <c r="I891" s="30"/>
      <c r="J891" s="30"/>
      <c r="K891" s="30"/>
      <c r="L891" s="30"/>
      <c r="M891" s="29"/>
    </row>
    <row r="892" spans="4:13" ht="12.3" x14ac:dyDescent="0.4">
      <c r="D892" s="29"/>
      <c r="I892" s="30"/>
      <c r="J892" s="30"/>
      <c r="K892" s="30"/>
      <c r="L892" s="30"/>
      <c r="M892" s="29"/>
    </row>
    <row r="893" spans="4:13" ht="12.3" x14ac:dyDescent="0.4">
      <c r="D893" s="29"/>
      <c r="I893" s="30"/>
      <c r="J893" s="30"/>
      <c r="K893" s="30"/>
      <c r="L893" s="30"/>
      <c r="M893" s="29"/>
    </row>
    <row r="894" spans="4:13" ht="12.3" x14ac:dyDescent="0.4">
      <c r="D894" s="29"/>
      <c r="I894" s="30"/>
      <c r="J894" s="30"/>
      <c r="K894" s="30"/>
      <c r="L894" s="30"/>
      <c r="M894" s="29"/>
    </row>
    <row r="895" spans="4:13" ht="12.3" x14ac:dyDescent="0.4">
      <c r="D895" s="29"/>
      <c r="I895" s="30"/>
      <c r="J895" s="30"/>
      <c r="K895" s="30"/>
      <c r="L895" s="30"/>
      <c r="M895" s="29"/>
    </row>
    <row r="896" spans="4:13" ht="12.3" x14ac:dyDescent="0.4">
      <c r="D896" s="29"/>
      <c r="I896" s="30"/>
      <c r="J896" s="30"/>
      <c r="K896" s="30"/>
      <c r="L896" s="30"/>
      <c r="M896" s="29"/>
    </row>
    <row r="897" spans="4:13" ht="12.3" x14ac:dyDescent="0.4">
      <c r="D897" s="29"/>
      <c r="I897" s="30"/>
      <c r="J897" s="30"/>
      <c r="K897" s="30"/>
      <c r="L897" s="30"/>
      <c r="M897" s="29"/>
    </row>
    <row r="898" spans="4:13" ht="12.3" x14ac:dyDescent="0.4">
      <c r="D898" s="29"/>
      <c r="I898" s="30"/>
      <c r="J898" s="30"/>
      <c r="K898" s="30"/>
      <c r="L898" s="30"/>
      <c r="M898" s="29"/>
    </row>
    <row r="899" spans="4:13" ht="12.3" x14ac:dyDescent="0.4">
      <c r="D899" s="29"/>
      <c r="I899" s="30"/>
      <c r="J899" s="30"/>
      <c r="K899" s="30"/>
      <c r="L899" s="30"/>
      <c r="M899" s="29"/>
    </row>
    <row r="900" spans="4:13" ht="12.3" x14ac:dyDescent="0.4">
      <c r="D900" s="29"/>
      <c r="I900" s="30"/>
      <c r="J900" s="30"/>
      <c r="K900" s="30"/>
      <c r="L900" s="30"/>
      <c r="M900" s="29"/>
    </row>
    <row r="901" spans="4:13" ht="12.3" x14ac:dyDescent="0.4">
      <c r="D901" s="29"/>
      <c r="I901" s="30"/>
      <c r="J901" s="30"/>
      <c r="K901" s="30"/>
      <c r="L901" s="30"/>
      <c r="M901" s="29"/>
    </row>
    <row r="902" spans="4:13" ht="12.3" x14ac:dyDescent="0.4">
      <c r="D902" s="29"/>
      <c r="I902" s="30"/>
      <c r="J902" s="30"/>
      <c r="K902" s="30"/>
      <c r="L902" s="30"/>
      <c r="M902" s="29"/>
    </row>
    <row r="903" spans="4:13" ht="12.3" x14ac:dyDescent="0.4">
      <c r="D903" s="29"/>
      <c r="I903" s="30"/>
      <c r="J903" s="30"/>
      <c r="K903" s="30"/>
      <c r="L903" s="30"/>
      <c r="M903" s="29"/>
    </row>
    <row r="904" spans="4:13" ht="12.3" x14ac:dyDescent="0.4">
      <c r="D904" s="29"/>
      <c r="I904" s="30"/>
      <c r="J904" s="30"/>
      <c r="K904" s="30"/>
      <c r="L904" s="30"/>
      <c r="M904" s="29"/>
    </row>
    <row r="905" spans="4:13" ht="12.3" x14ac:dyDescent="0.4">
      <c r="D905" s="29"/>
      <c r="I905" s="30"/>
      <c r="J905" s="30"/>
      <c r="K905" s="30"/>
      <c r="L905" s="30"/>
      <c r="M905" s="29"/>
    </row>
    <row r="906" spans="4:13" ht="12.3" x14ac:dyDescent="0.4">
      <c r="D906" s="29"/>
      <c r="I906" s="30"/>
      <c r="J906" s="30"/>
      <c r="K906" s="30"/>
      <c r="L906" s="30"/>
      <c r="M906" s="29"/>
    </row>
    <row r="907" spans="4:13" ht="12.3" x14ac:dyDescent="0.4">
      <c r="D907" s="29"/>
      <c r="I907" s="30"/>
      <c r="J907" s="30"/>
      <c r="K907" s="30"/>
      <c r="L907" s="30"/>
      <c r="M907" s="29"/>
    </row>
    <row r="908" spans="4:13" ht="12.3" x14ac:dyDescent="0.4">
      <c r="D908" s="29"/>
      <c r="I908" s="30"/>
      <c r="J908" s="30"/>
      <c r="K908" s="30"/>
      <c r="L908" s="30"/>
      <c r="M908" s="29"/>
    </row>
    <row r="909" spans="4:13" ht="12.3" x14ac:dyDescent="0.4">
      <c r="D909" s="29"/>
      <c r="I909" s="30"/>
      <c r="J909" s="30"/>
      <c r="K909" s="30"/>
      <c r="L909" s="30"/>
      <c r="M909" s="29"/>
    </row>
    <row r="910" spans="4:13" ht="12.3" x14ac:dyDescent="0.4">
      <c r="D910" s="29"/>
      <c r="I910" s="30"/>
      <c r="J910" s="30"/>
      <c r="K910" s="30"/>
      <c r="L910" s="30"/>
      <c r="M910" s="29"/>
    </row>
    <row r="911" spans="4:13" ht="12.3" x14ac:dyDescent="0.4">
      <c r="D911" s="29"/>
      <c r="I911" s="30"/>
      <c r="J911" s="30"/>
      <c r="K911" s="30"/>
      <c r="L911" s="30"/>
      <c r="M911" s="29"/>
    </row>
    <row r="912" spans="4:13" ht="12.3" x14ac:dyDescent="0.4">
      <c r="D912" s="29"/>
      <c r="I912" s="30"/>
      <c r="J912" s="30"/>
      <c r="K912" s="30"/>
      <c r="L912" s="30"/>
      <c r="M912" s="29"/>
    </row>
    <row r="913" spans="4:13" ht="12.3" x14ac:dyDescent="0.4">
      <c r="D913" s="29"/>
      <c r="I913" s="30"/>
      <c r="J913" s="30"/>
      <c r="K913" s="30"/>
      <c r="L913" s="30"/>
      <c r="M913" s="29"/>
    </row>
    <row r="914" spans="4:13" ht="12.3" x14ac:dyDescent="0.4">
      <c r="D914" s="29"/>
      <c r="I914" s="30"/>
      <c r="J914" s="30"/>
      <c r="K914" s="30"/>
      <c r="L914" s="30"/>
      <c r="M914" s="29"/>
    </row>
    <row r="915" spans="4:13" ht="12.3" x14ac:dyDescent="0.4">
      <c r="D915" s="29"/>
      <c r="I915" s="30"/>
      <c r="J915" s="30"/>
      <c r="K915" s="30"/>
      <c r="L915" s="30"/>
      <c r="M915" s="29"/>
    </row>
    <row r="916" spans="4:13" ht="12.3" x14ac:dyDescent="0.4">
      <c r="D916" s="29"/>
      <c r="I916" s="30"/>
      <c r="J916" s="30"/>
      <c r="K916" s="30"/>
      <c r="L916" s="30"/>
      <c r="M916" s="29"/>
    </row>
    <row r="917" spans="4:13" ht="12.3" x14ac:dyDescent="0.4">
      <c r="D917" s="29"/>
      <c r="I917" s="30"/>
      <c r="J917" s="30"/>
      <c r="K917" s="30"/>
      <c r="L917" s="30"/>
      <c r="M917" s="29"/>
    </row>
    <row r="918" spans="4:13" ht="12.3" x14ac:dyDescent="0.4">
      <c r="D918" s="29"/>
      <c r="I918" s="30"/>
      <c r="J918" s="30"/>
      <c r="K918" s="30"/>
      <c r="L918" s="30"/>
      <c r="M918" s="29"/>
    </row>
    <row r="919" spans="4:13" ht="12.3" x14ac:dyDescent="0.4">
      <c r="D919" s="29"/>
      <c r="I919" s="30"/>
      <c r="J919" s="30"/>
      <c r="K919" s="30"/>
      <c r="L919" s="30"/>
      <c r="M919" s="29"/>
    </row>
    <row r="920" spans="4:13" ht="12.3" x14ac:dyDescent="0.4">
      <c r="D920" s="29"/>
      <c r="I920" s="30"/>
      <c r="J920" s="30"/>
      <c r="K920" s="30"/>
      <c r="L920" s="30"/>
      <c r="M920" s="29"/>
    </row>
    <row r="921" spans="4:13" ht="12.3" x14ac:dyDescent="0.4">
      <c r="D921" s="29"/>
      <c r="I921" s="30"/>
      <c r="J921" s="30"/>
      <c r="K921" s="30"/>
      <c r="L921" s="30"/>
      <c r="M921" s="29"/>
    </row>
    <row r="922" spans="4:13" ht="12.3" x14ac:dyDescent="0.4">
      <c r="D922" s="29"/>
      <c r="I922" s="30"/>
      <c r="J922" s="30"/>
      <c r="K922" s="30"/>
      <c r="L922" s="30"/>
      <c r="M922" s="29"/>
    </row>
    <row r="923" spans="4:13" ht="12.3" x14ac:dyDescent="0.4">
      <c r="D923" s="29"/>
      <c r="I923" s="30"/>
      <c r="J923" s="30"/>
      <c r="K923" s="30"/>
      <c r="L923" s="30"/>
      <c r="M923" s="29"/>
    </row>
    <row r="924" spans="4:13" ht="12.3" x14ac:dyDescent="0.4">
      <c r="D924" s="29"/>
      <c r="I924" s="30"/>
      <c r="J924" s="30"/>
      <c r="K924" s="30"/>
      <c r="L924" s="30"/>
      <c r="M924" s="29"/>
    </row>
    <row r="925" spans="4:13" ht="12.3" x14ac:dyDescent="0.4">
      <c r="D925" s="29"/>
      <c r="I925" s="30"/>
      <c r="J925" s="30"/>
      <c r="K925" s="30"/>
      <c r="L925" s="30"/>
      <c r="M925" s="29"/>
    </row>
    <row r="926" spans="4:13" ht="12.3" x14ac:dyDescent="0.4">
      <c r="D926" s="29"/>
      <c r="I926" s="30"/>
      <c r="J926" s="30"/>
      <c r="K926" s="30"/>
      <c r="L926" s="30"/>
      <c r="M926" s="29"/>
    </row>
    <row r="927" spans="4:13" ht="12.3" x14ac:dyDescent="0.4">
      <c r="D927" s="29"/>
      <c r="I927" s="30"/>
      <c r="J927" s="30"/>
      <c r="K927" s="30"/>
      <c r="L927" s="30"/>
      <c r="M927" s="29"/>
    </row>
    <row r="928" spans="4:13" ht="12.3" x14ac:dyDescent="0.4">
      <c r="D928" s="29"/>
      <c r="I928" s="30"/>
      <c r="J928" s="30"/>
      <c r="K928" s="30"/>
      <c r="L928" s="30"/>
      <c r="M928" s="29"/>
    </row>
    <row r="929" spans="4:13" ht="12.3" x14ac:dyDescent="0.4">
      <c r="D929" s="29"/>
      <c r="I929" s="30"/>
      <c r="J929" s="30"/>
      <c r="K929" s="30"/>
      <c r="L929" s="30"/>
      <c r="M929" s="29"/>
    </row>
    <row r="930" spans="4:13" ht="12.3" x14ac:dyDescent="0.4">
      <c r="D930" s="29"/>
      <c r="I930" s="30"/>
      <c r="J930" s="30"/>
      <c r="K930" s="30"/>
      <c r="L930" s="30"/>
      <c r="M930" s="29"/>
    </row>
    <row r="931" spans="4:13" ht="12.3" x14ac:dyDescent="0.4">
      <c r="D931" s="29"/>
      <c r="I931" s="30"/>
      <c r="J931" s="30"/>
      <c r="K931" s="30"/>
      <c r="L931" s="30"/>
      <c r="M931" s="29"/>
    </row>
    <row r="932" spans="4:13" ht="12.3" x14ac:dyDescent="0.4">
      <c r="D932" s="29"/>
      <c r="I932" s="30"/>
      <c r="J932" s="30"/>
      <c r="K932" s="30"/>
      <c r="L932" s="30"/>
      <c r="M932" s="29"/>
    </row>
    <row r="933" spans="4:13" ht="12.3" x14ac:dyDescent="0.4">
      <c r="D933" s="29"/>
      <c r="I933" s="30"/>
      <c r="J933" s="30"/>
      <c r="K933" s="30"/>
      <c r="L933" s="30"/>
      <c r="M933" s="29"/>
    </row>
    <row r="934" spans="4:13" ht="12.3" x14ac:dyDescent="0.4">
      <c r="D934" s="29"/>
      <c r="I934" s="30"/>
      <c r="J934" s="30"/>
      <c r="K934" s="30"/>
      <c r="L934" s="30"/>
      <c r="M934" s="29"/>
    </row>
    <row r="935" spans="4:13" ht="12.3" x14ac:dyDescent="0.4">
      <c r="D935" s="29"/>
      <c r="I935" s="30"/>
      <c r="J935" s="30"/>
      <c r="K935" s="30"/>
      <c r="L935" s="30"/>
      <c r="M935" s="29"/>
    </row>
    <row r="936" spans="4:13" ht="12.3" x14ac:dyDescent="0.4">
      <c r="D936" s="29"/>
      <c r="I936" s="30"/>
      <c r="J936" s="30"/>
      <c r="K936" s="30"/>
      <c r="L936" s="30"/>
      <c r="M936" s="29"/>
    </row>
    <row r="937" spans="4:13" ht="12.3" x14ac:dyDescent="0.4">
      <c r="D937" s="29"/>
      <c r="I937" s="30"/>
      <c r="J937" s="30"/>
      <c r="K937" s="30"/>
      <c r="L937" s="30"/>
      <c r="M937" s="29"/>
    </row>
    <row r="938" spans="4:13" ht="12.3" x14ac:dyDescent="0.4">
      <c r="D938" s="29"/>
      <c r="I938" s="30"/>
      <c r="J938" s="30"/>
      <c r="K938" s="30"/>
      <c r="L938" s="30"/>
      <c r="M938" s="29"/>
    </row>
    <row r="939" spans="4:13" ht="12.3" x14ac:dyDescent="0.4">
      <c r="D939" s="29"/>
      <c r="I939" s="30"/>
      <c r="J939" s="30"/>
      <c r="K939" s="30"/>
      <c r="L939" s="30"/>
      <c r="M939" s="29"/>
    </row>
    <row r="940" spans="4:13" ht="12.3" x14ac:dyDescent="0.4">
      <c r="D940" s="29"/>
      <c r="I940" s="30"/>
      <c r="J940" s="30"/>
      <c r="K940" s="30"/>
      <c r="L940" s="30"/>
      <c r="M940" s="29"/>
    </row>
    <row r="941" spans="4:13" ht="12.3" x14ac:dyDescent="0.4">
      <c r="D941" s="29"/>
      <c r="I941" s="30"/>
      <c r="J941" s="30"/>
      <c r="K941" s="30"/>
      <c r="L941" s="30"/>
      <c r="M941" s="29"/>
    </row>
    <row r="942" spans="4:13" ht="12.3" x14ac:dyDescent="0.4">
      <c r="D942" s="29"/>
      <c r="I942" s="30"/>
      <c r="J942" s="30"/>
      <c r="K942" s="30"/>
      <c r="L942" s="30"/>
      <c r="M942" s="29"/>
    </row>
    <row r="943" spans="4:13" ht="12.3" x14ac:dyDescent="0.4">
      <c r="D943" s="29"/>
      <c r="I943" s="30"/>
      <c r="J943" s="30"/>
      <c r="K943" s="30"/>
      <c r="L943" s="30"/>
      <c r="M943" s="29"/>
    </row>
    <row r="944" spans="4:13" ht="12.3" x14ac:dyDescent="0.4">
      <c r="D944" s="29"/>
      <c r="I944" s="30"/>
      <c r="J944" s="30"/>
      <c r="K944" s="30"/>
      <c r="L944" s="30"/>
      <c r="M944" s="29"/>
    </row>
    <row r="945" spans="4:13" ht="12.3" x14ac:dyDescent="0.4">
      <c r="D945" s="29"/>
      <c r="I945" s="30"/>
      <c r="J945" s="30"/>
      <c r="K945" s="30"/>
      <c r="L945" s="30"/>
      <c r="M945" s="29"/>
    </row>
    <row r="946" spans="4:13" ht="12.3" x14ac:dyDescent="0.4">
      <c r="D946" s="29"/>
      <c r="I946" s="30"/>
      <c r="J946" s="30"/>
      <c r="K946" s="30"/>
      <c r="L946" s="30"/>
      <c r="M946" s="29"/>
    </row>
    <row r="947" spans="4:13" ht="12.3" x14ac:dyDescent="0.4">
      <c r="D947" s="29"/>
      <c r="I947" s="30"/>
      <c r="J947" s="30"/>
      <c r="K947" s="30"/>
      <c r="L947" s="30"/>
      <c r="M947" s="29"/>
    </row>
    <row r="948" spans="4:13" ht="12.3" x14ac:dyDescent="0.4">
      <c r="D948" s="29"/>
      <c r="I948" s="30"/>
      <c r="J948" s="30"/>
      <c r="K948" s="30"/>
      <c r="L948" s="30"/>
      <c r="M948" s="29"/>
    </row>
    <row r="949" spans="4:13" ht="12.3" x14ac:dyDescent="0.4">
      <c r="D949" s="29"/>
      <c r="I949" s="30"/>
      <c r="J949" s="30"/>
      <c r="K949" s="30"/>
      <c r="L949" s="30"/>
      <c r="M949" s="29"/>
    </row>
    <row r="950" spans="4:13" ht="12.3" x14ac:dyDescent="0.4">
      <c r="D950" s="29"/>
      <c r="I950" s="30"/>
      <c r="J950" s="30"/>
      <c r="K950" s="30"/>
      <c r="L950" s="30"/>
      <c r="M950" s="29"/>
    </row>
    <row r="951" spans="4:13" ht="12.3" x14ac:dyDescent="0.4">
      <c r="D951" s="29"/>
      <c r="I951" s="30"/>
      <c r="J951" s="30"/>
      <c r="K951" s="30"/>
      <c r="L951" s="30"/>
      <c r="M951" s="29"/>
    </row>
    <row r="952" spans="4:13" ht="12.3" x14ac:dyDescent="0.4">
      <c r="D952" s="29"/>
      <c r="I952" s="30"/>
      <c r="J952" s="30"/>
      <c r="K952" s="30"/>
      <c r="L952" s="30"/>
      <c r="M952" s="29"/>
    </row>
    <row r="953" spans="4:13" ht="12.3" x14ac:dyDescent="0.4">
      <c r="D953" s="29"/>
      <c r="I953" s="30"/>
      <c r="J953" s="30"/>
      <c r="K953" s="30"/>
      <c r="L953" s="30"/>
      <c r="M953" s="29"/>
    </row>
    <row r="954" spans="4:13" ht="12.3" x14ac:dyDescent="0.4">
      <c r="D954" s="29"/>
      <c r="I954" s="30"/>
      <c r="J954" s="30"/>
      <c r="K954" s="30"/>
      <c r="L954" s="30"/>
      <c r="M954" s="29"/>
    </row>
    <row r="955" spans="4:13" ht="12.3" x14ac:dyDescent="0.4">
      <c r="D955" s="29"/>
      <c r="I955" s="30"/>
      <c r="J955" s="30"/>
      <c r="K955" s="30"/>
      <c r="L955" s="30"/>
      <c r="M955" s="29"/>
    </row>
    <row r="956" spans="4:13" ht="12.3" x14ac:dyDescent="0.4">
      <c r="D956" s="29"/>
      <c r="I956" s="30"/>
      <c r="J956" s="30"/>
      <c r="K956" s="30"/>
      <c r="L956" s="30"/>
      <c r="M956" s="29"/>
    </row>
    <row r="957" spans="4:13" ht="12.3" x14ac:dyDescent="0.4">
      <c r="D957" s="29"/>
      <c r="I957" s="30"/>
      <c r="J957" s="30"/>
      <c r="K957" s="30"/>
      <c r="L957" s="30"/>
      <c r="M957" s="29"/>
    </row>
    <row r="958" spans="4:13" ht="12.3" x14ac:dyDescent="0.4">
      <c r="D958" s="29"/>
      <c r="I958" s="30"/>
      <c r="J958" s="30"/>
      <c r="K958" s="30"/>
      <c r="L958" s="30"/>
      <c r="M958" s="29"/>
    </row>
    <row r="959" spans="4:13" ht="12.3" x14ac:dyDescent="0.4">
      <c r="D959" s="29"/>
      <c r="I959" s="30"/>
      <c r="J959" s="30"/>
      <c r="K959" s="30"/>
      <c r="L959" s="30"/>
      <c r="M959" s="29"/>
    </row>
    <row r="960" spans="4:13" ht="12.3" x14ac:dyDescent="0.4">
      <c r="D960" s="29"/>
      <c r="I960" s="30"/>
      <c r="J960" s="30"/>
      <c r="K960" s="30"/>
      <c r="L960" s="30"/>
      <c r="M960" s="29"/>
    </row>
    <row r="961" spans="4:13" ht="12.3" x14ac:dyDescent="0.4">
      <c r="D961" s="29"/>
      <c r="I961" s="30"/>
      <c r="J961" s="30"/>
      <c r="K961" s="30"/>
      <c r="L961" s="30"/>
      <c r="M961" s="29"/>
    </row>
    <row r="962" spans="4:13" ht="12.3" x14ac:dyDescent="0.4">
      <c r="D962" s="29"/>
      <c r="I962" s="30"/>
      <c r="J962" s="30"/>
      <c r="K962" s="30"/>
      <c r="L962" s="30"/>
      <c r="M962" s="29"/>
    </row>
    <row r="963" spans="4:13" ht="12.3" x14ac:dyDescent="0.4">
      <c r="D963" s="29"/>
      <c r="I963" s="30"/>
      <c r="J963" s="30"/>
      <c r="K963" s="30"/>
      <c r="L963" s="30"/>
      <c r="M963" s="29"/>
    </row>
    <row r="964" spans="4:13" ht="12.3" x14ac:dyDescent="0.4">
      <c r="D964" s="29"/>
      <c r="I964" s="30"/>
      <c r="J964" s="30"/>
      <c r="K964" s="30"/>
      <c r="L964" s="30"/>
      <c r="M964" s="29"/>
    </row>
    <row r="965" spans="4:13" ht="12.3" x14ac:dyDescent="0.4">
      <c r="D965" s="29"/>
      <c r="I965" s="30"/>
      <c r="J965" s="30"/>
      <c r="K965" s="30"/>
      <c r="L965" s="30"/>
      <c r="M965" s="29"/>
    </row>
    <row r="966" spans="4:13" ht="12.3" x14ac:dyDescent="0.4">
      <c r="D966" s="29"/>
      <c r="I966" s="30"/>
      <c r="J966" s="30"/>
      <c r="K966" s="30"/>
      <c r="L966" s="30"/>
      <c r="M966" s="29"/>
    </row>
    <row r="967" spans="4:13" ht="12.3" x14ac:dyDescent="0.4">
      <c r="D967" s="29"/>
      <c r="I967" s="30"/>
      <c r="J967" s="30"/>
      <c r="K967" s="30"/>
      <c r="L967" s="30"/>
      <c r="M967" s="29"/>
    </row>
    <row r="968" spans="4:13" ht="12.3" x14ac:dyDescent="0.4">
      <c r="D968" s="29"/>
      <c r="I968" s="30"/>
      <c r="J968" s="30"/>
      <c r="K968" s="30"/>
      <c r="L968" s="30"/>
      <c r="M968" s="29"/>
    </row>
    <row r="969" spans="4:13" ht="12.3" x14ac:dyDescent="0.4">
      <c r="D969" s="29"/>
      <c r="I969" s="30"/>
      <c r="J969" s="30"/>
      <c r="K969" s="30"/>
      <c r="L969" s="30"/>
      <c r="M969" s="29"/>
    </row>
    <row r="970" spans="4:13" ht="12.3" x14ac:dyDescent="0.4">
      <c r="D970" s="29"/>
      <c r="I970" s="30"/>
      <c r="J970" s="30"/>
      <c r="K970" s="30"/>
      <c r="L970" s="30"/>
      <c r="M970" s="29"/>
    </row>
    <row r="971" spans="4:13" ht="12.3" x14ac:dyDescent="0.4">
      <c r="D971" s="29"/>
      <c r="I971" s="30"/>
      <c r="J971" s="30"/>
      <c r="K971" s="30"/>
      <c r="L971" s="30"/>
      <c r="M971" s="29"/>
    </row>
    <row r="972" spans="4:13" ht="12.3" x14ac:dyDescent="0.4">
      <c r="D972" s="29"/>
      <c r="I972" s="30"/>
      <c r="J972" s="30"/>
      <c r="K972" s="30"/>
      <c r="L972" s="30"/>
      <c r="M972" s="29"/>
    </row>
    <row r="973" spans="4:13" ht="12.3" x14ac:dyDescent="0.4">
      <c r="D973" s="29"/>
      <c r="I973" s="30"/>
      <c r="J973" s="30"/>
      <c r="K973" s="30"/>
      <c r="L973" s="30"/>
      <c r="M973" s="29"/>
    </row>
    <row r="974" spans="4:13" ht="12.3" x14ac:dyDescent="0.4">
      <c r="D974" s="29"/>
      <c r="I974" s="30"/>
      <c r="J974" s="30"/>
      <c r="K974" s="30"/>
      <c r="L974" s="30"/>
      <c r="M974" s="29"/>
    </row>
    <row r="975" spans="4:13" ht="12.3" x14ac:dyDescent="0.4">
      <c r="D975" s="29"/>
      <c r="I975" s="30"/>
      <c r="J975" s="30"/>
      <c r="K975" s="30"/>
      <c r="L975" s="30"/>
      <c r="M975" s="29"/>
    </row>
    <row r="976" spans="4:13" ht="12.3" x14ac:dyDescent="0.4">
      <c r="D976" s="29"/>
      <c r="I976" s="30"/>
      <c r="J976" s="30"/>
      <c r="K976" s="30"/>
      <c r="L976" s="30"/>
      <c r="M976" s="29"/>
    </row>
    <row r="977" spans="4:13" ht="12.3" x14ac:dyDescent="0.4">
      <c r="D977" s="29"/>
      <c r="I977" s="30"/>
      <c r="J977" s="30"/>
      <c r="K977" s="30"/>
      <c r="L977" s="30"/>
      <c r="M977" s="29"/>
    </row>
    <row r="978" spans="4:13" ht="12.3" x14ac:dyDescent="0.4">
      <c r="D978" s="29"/>
      <c r="I978" s="30"/>
      <c r="J978" s="30"/>
      <c r="K978" s="30"/>
      <c r="L978" s="30"/>
      <c r="M978" s="29"/>
    </row>
    <row r="979" spans="4:13" ht="12.3" x14ac:dyDescent="0.4">
      <c r="D979" s="29"/>
      <c r="I979" s="30"/>
      <c r="J979" s="30"/>
      <c r="K979" s="30"/>
      <c r="L979" s="30"/>
      <c r="M979" s="29"/>
    </row>
    <row r="980" spans="4:13" ht="12.3" x14ac:dyDescent="0.4">
      <c r="D980" s="29"/>
      <c r="I980" s="30"/>
      <c r="J980" s="30"/>
      <c r="K980" s="30"/>
      <c r="L980" s="30"/>
      <c r="M980" s="29"/>
    </row>
    <row r="981" spans="4:13" ht="12.3" x14ac:dyDescent="0.4">
      <c r="D981" s="29"/>
      <c r="I981" s="30"/>
      <c r="J981" s="30"/>
      <c r="K981" s="30"/>
      <c r="L981" s="30"/>
      <c r="M981" s="29"/>
    </row>
    <row r="982" spans="4:13" ht="12.3" x14ac:dyDescent="0.4">
      <c r="D982" s="29"/>
      <c r="I982" s="30"/>
      <c r="J982" s="30"/>
      <c r="K982" s="30"/>
      <c r="L982" s="30"/>
      <c r="M982" s="29"/>
    </row>
    <row r="983" spans="4:13" ht="12.3" x14ac:dyDescent="0.4">
      <c r="D983" s="29"/>
      <c r="I983" s="30"/>
      <c r="J983" s="30"/>
      <c r="K983" s="30"/>
      <c r="L983" s="30"/>
      <c r="M983" s="29"/>
    </row>
    <row r="984" spans="4:13" ht="12.3" x14ac:dyDescent="0.4">
      <c r="D984" s="29"/>
      <c r="I984" s="30"/>
      <c r="J984" s="30"/>
      <c r="K984" s="30"/>
      <c r="L984" s="30"/>
      <c r="M984" s="29"/>
    </row>
    <row r="985" spans="4:13" ht="12.3" x14ac:dyDescent="0.4">
      <c r="D985" s="29"/>
      <c r="I985" s="30"/>
      <c r="J985" s="30"/>
      <c r="K985" s="30"/>
      <c r="L985" s="30"/>
      <c r="M985" s="29"/>
    </row>
    <row r="986" spans="4:13" ht="12.3" x14ac:dyDescent="0.4">
      <c r="D986" s="29"/>
      <c r="I986" s="30"/>
      <c r="J986" s="30"/>
      <c r="K986" s="30"/>
      <c r="L986" s="30"/>
      <c r="M986" s="29"/>
    </row>
    <row r="987" spans="4:13" ht="12.3" x14ac:dyDescent="0.4">
      <c r="D987" s="29"/>
      <c r="I987" s="30"/>
      <c r="J987" s="30"/>
      <c r="K987" s="30"/>
      <c r="L987" s="30"/>
      <c r="M987" s="29"/>
    </row>
    <row r="988" spans="4:13" ht="12.3" x14ac:dyDescent="0.4">
      <c r="D988" s="29"/>
      <c r="I988" s="30"/>
      <c r="J988" s="30"/>
      <c r="K988" s="30"/>
      <c r="L988" s="30"/>
      <c r="M988" s="29"/>
    </row>
    <row r="989" spans="4:13" ht="12.3" x14ac:dyDescent="0.4">
      <c r="D989" s="29"/>
      <c r="I989" s="30"/>
      <c r="J989" s="30"/>
      <c r="K989" s="30"/>
      <c r="L989" s="30"/>
      <c r="M989" s="29"/>
    </row>
    <row r="990" spans="4:13" ht="12.3" x14ac:dyDescent="0.4">
      <c r="D990" s="29"/>
      <c r="I990" s="30"/>
      <c r="J990" s="30"/>
      <c r="K990" s="30"/>
      <c r="L990" s="30"/>
      <c r="M990" s="29"/>
    </row>
    <row r="991" spans="4:13" ht="12.3" x14ac:dyDescent="0.4">
      <c r="D991" s="29"/>
      <c r="I991" s="30"/>
      <c r="J991" s="30"/>
      <c r="K991" s="30"/>
      <c r="L991" s="30"/>
      <c r="M991" s="29"/>
    </row>
    <row r="992" spans="4:13" ht="12.3" x14ac:dyDescent="0.4">
      <c r="D992" s="29"/>
      <c r="I992" s="30"/>
      <c r="J992" s="30"/>
      <c r="K992" s="30"/>
      <c r="L992" s="30"/>
      <c r="M992" s="29"/>
    </row>
    <row r="993" spans="4:13" ht="12.3" x14ac:dyDescent="0.4">
      <c r="D993" s="29"/>
      <c r="I993" s="30"/>
      <c r="J993" s="30"/>
      <c r="K993" s="30"/>
      <c r="L993" s="30"/>
      <c r="M993" s="29"/>
    </row>
    <row r="994" spans="4:13" ht="12.3" x14ac:dyDescent="0.4">
      <c r="D994" s="29"/>
      <c r="I994" s="30"/>
      <c r="J994" s="30"/>
      <c r="K994" s="30"/>
      <c r="L994" s="30"/>
      <c r="M994" s="29"/>
    </row>
    <row r="995" spans="4:13" ht="12.3" x14ac:dyDescent="0.4">
      <c r="D995" s="29"/>
      <c r="I995" s="30"/>
      <c r="J995" s="30"/>
      <c r="K995" s="30"/>
      <c r="L995" s="30"/>
      <c r="M995" s="29"/>
    </row>
    <row r="996" spans="4:13" ht="12.3" x14ac:dyDescent="0.4">
      <c r="D996" s="29"/>
      <c r="I996" s="30"/>
      <c r="J996" s="30"/>
      <c r="K996" s="30"/>
      <c r="L996" s="30"/>
      <c r="M996" s="29"/>
    </row>
    <row r="997" spans="4:13" ht="12.3" x14ac:dyDescent="0.4">
      <c r="D997" s="29"/>
      <c r="I997" s="30"/>
      <c r="J997" s="30"/>
      <c r="K997" s="30"/>
      <c r="L997" s="30"/>
      <c r="M997" s="29"/>
    </row>
    <row r="998" spans="4:13" ht="12.3" x14ac:dyDescent="0.4">
      <c r="D998" s="29"/>
      <c r="I998" s="30"/>
      <c r="J998" s="30"/>
      <c r="K998" s="30"/>
      <c r="L998" s="30"/>
      <c r="M998" s="29"/>
    </row>
    <row r="999" spans="4:13" ht="12.3" x14ac:dyDescent="0.4">
      <c r="D999" s="29"/>
      <c r="I999" s="30"/>
      <c r="J999" s="30"/>
      <c r="K999" s="30"/>
      <c r="L999" s="30"/>
      <c r="M999" s="29"/>
    </row>
    <row r="1000" spans="4:13" ht="12.3" x14ac:dyDescent="0.4">
      <c r="D1000" s="29"/>
      <c r="I1000" s="30"/>
      <c r="J1000" s="30"/>
      <c r="K1000" s="30"/>
      <c r="L1000" s="30"/>
      <c r="M1000" s="29"/>
    </row>
    <row r="1001" spans="4:13" ht="12.3" x14ac:dyDescent="0.4">
      <c r="D1001" s="29"/>
      <c r="I1001" s="30"/>
      <c r="J1001" s="30"/>
      <c r="K1001" s="30"/>
      <c r="L1001" s="30"/>
      <c r="M1001" s="29"/>
    </row>
    <row r="1002" spans="4:13" ht="12.3" x14ac:dyDescent="0.4">
      <c r="D1002" s="29"/>
      <c r="I1002" s="30"/>
      <c r="J1002" s="30"/>
      <c r="K1002" s="30"/>
      <c r="L1002" s="30"/>
      <c r="M1002" s="29"/>
    </row>
    <row r="1003" spans="4:13" ht="12.3" x14ac:dyDescent="0.4">
      <c r="D1003" s="29"/>
      <c r="I1003" s="30"/>
      <c r="J1003" s="30"/>
      <c r="K1003" s="30"/>
      <c r="L1003" s="30"/>
      <c r="M1003" s="29"/>
    </row>
    <row r="1004" spans="4:13" ht="12.3" x14ac:dyDescent="0.4">
      <c r="D1004" s="29"/>
      <c r="I1004" s="30"/>
      <c r="J1004" s="30"/>
      <c r="K1004" s="30"/>
      <c r="L1004" s="30"/>
      <c r="M1004" s="29"/>
    </row>
    <row r="1005" spans="4:13" ht="12.3" x14ac:dyDescent="0.4">
      <c r="D1005" s="29"/>
      <c r="I1005" s="30"/>
      <c r="J1005" s="30"/>
      <c r="K1005" s="30"/>
      <c r="L1005" s="30"/>
      <c r="M1005" s="29"/>
    </row>
    <row r="1006" spans="4:13" ht="12.3" x14ac:dyDescent="0.4">
      <c r="D1006" s="29"/>
      <c r="I1006" s="30"/>
      <c r="J1006" s="30"/>
      <c r="K1006" s="30"/>
      <c r="L1006" s="30"/>
      <c r="M1006" s="29"/>
    </row>
    <row r="1007" spans="4:13" ht="12.3" x14ac:dyDescent="0.4">
      <c r="D1007" s="29"/>
      <c r="I1007" s="30"/>
      <c r="J1007" s="30"/>
      <c r="K1007" s="30"/>
      <c r="L1007" s="30"/>
      <c r="M1007" s="29"/>
    </row>
    <row r="1008" spans="4:13" ht="12.3" x14ac:dyDescent="0.4">
      <c r="D1008" s="29"/>
      <c r="I1008" s="30"/>
      <c r="J1008" s="30"/>
      <c r="K1008" s="30"/>
      <c r="L1008" s="30"/>
      <c r="M1008" s="29"/>
    </row>
    <row r="1009" spans="4:13" ht="12.3" x14ac:dyDescent="0.4">
      <c r="D1009" s="29"/>
      <c r="I1009" s="30"/>
      <c r="J1009" s="30"/>
      <c r="K1009" s="30"/>
      <c r="L1009" s="30"/>
      <c r="M1009" s="29"/>
    </row>
    <row r="1010" spans="4:13" ht="12.3" x14ac:dyDescent="0.4">
      <c r="D1010" s="29"/>
      <c r="I1010" s="30"/>
      <c r="J1010" s="30"/>
      <c r="K1010" s="30"/>
      <c r="L1010" s="30"/>
      <c r="M1010" s="29"/>
    </row>
    <row r="1011" spans="4:13" ht="12.3" x14ac:dyDescent="0.4">
      <c r="D1011" s="29"/>
      <c r="I1011" s="30"/>
      <c r="J1011" s="30"/>
      <c r="K1011" s="30"/>
      <c r="L1011" s="30"/>
      <c r="M1011" s="29"/>
    </row>
    <row r="1012" spans="4:13" ht="12.3" x14ac:dyDescent="0.4">
      <c r="D1012" s="29"/>
      <c r="I1012" s="30"/>
      <c r="J1012" s="30"/>
      <c r="K1012" s="30"/>
      <c r="L1012" s="30"/>
      <c r="M1012" s="29"/>
    </row>
    <row r="1013" spans="4:13" ht="12.3" x14ac:dyDescent="0.4">
      <c r="D1013" s="29"/>
      <c r="I1013" s="30"/>
      <c r="J1013" s="30"/>
      <c r="K1013" s="30"/>
      <c r="L1013" s="30"/>
      <c r="M1013" s="29"/>
    </row>
    <row r="1014" spans="4:13" ht="12.3" x14ac:dyDescent="0.4">
      <c r="D1014" s="29"/>
      <c r="I1014" s="30"/>
      <c r="J1014" s="30"/>
      <c r="K1014" s="30"/>
      <c r="L1014" s="30"/>
      <c r="M1014" s="29"/>
    </row>
    <row r="1015" spans="4:13" ht="12.3" x14ac:dyDescent="0.4">
      <c r="D1015" s="29"/>
      <c r="I1015" s="30"/>
      <c r="J1015" s="30"/>
      <c r="K1015" s="30"/>
      <c r="L1015" s="30"/>
      <c r="M1015" s="29"/>
    </row>
    <row r="1016" spans="4:13" ht="12.3" x14ac:dyDescent="0.4">
      <c r="D1016" s="29"/>
      <c r="I1016" s="30"/>
      <c r="J1016" s="30"/>
      <c r="K1016" s="30"/>
      <c r="L1016" s="30"/>
      <c r="M1016" s="29"/>
    </row>
    <row r="1017" spans="4:13" ht="12.3" x14ac:dyDescent="0.4">
      <c r="D1017" s="29"/>
      <c r="I1017" s="30"/>
      <c r="J1017" s="30"/>
      <c r="K1017" s="30"/>
      <c r="L1017" s="30"/>
      <c r="M1017" s="29"/>
    </row>
    <row r="1018" spans="4:13" ht="12.3" x14ac:dyDescent="0.4">
      <c r="D1018" s="29"/>
      <c r="I1018" s="30"/>
      <c r="J1018" s="30"/>
      <c r="K1018" s="30"/>
      <c r="L1018" s="30"/>
      <c r="M1018" s="29"/>
    </row>
    <row r="1019" spans="4:13" ht="12.3" x14ac:dyDescent="0.4">
      <c r="D1019" s="29"/>
      <c r="I1019" s="30"/>
      <c r="J1019" s="30"/>
      <c r="K1019" s="30"/>
      <c r="L1019" s="30"/>
      <c r="M1019" s="29"/>
    </row>
    <row r="1020" spans="4:13" ht="12.3" x14ac:dyDescent="0.4">
      <c r="D1020" s="29"/>
      <c r="I1020" s="30"/>
      <c r="J1020" s="30"/>
      <c r="K1020" s="30"/>
      <c r="L1020" s="30"/>
      <c r="M1020" s="29"/>
    </row>
    <row r="1021" spans="4:13" ht="12.3" x14ac:dyDescent="0.4">
      <c r="D1021" s="29"/>
      <c r="I1021" s="30"/>
      <c r="J1021" s="30"/>
      <c r="K1021" s="30"/>
      <c r="L1021" s="30"/>
      <c r="M1021" s="29"/>
    </row>
    <row r="1022" spans="4:13" ht="12.3" x14ac:dyDescent="0.4">
      <c r="D1022" s="29"/>
      <c r="I1022" s="30"/>
      <c r="J1022" s="30"/>
      <c r="K1022" s="30"/>
      <c r="L1022" s="30"/>
      <c r="M1022" s="29"/>
    </row>
    <row r="1023" spans="4:13" ht="12.3" x14ac:dyDescent="0.4">
      <c r="D1023" s="29"/>
      <c r="I1023" s="30"/>
      <c r="J1023" s="30"/>
      <c r="K1023" s="30"/>
      <c r="L1023" s="30"/>
      <c r="M1023" s="29"/>
    </row>
    <row r="1024" spans="4:13" ht="12.3" x14ac:dyDescent="0.4">
      <c r="D1024" s="29"/>
      <c r="I1024" s="30"/>
      <c r="J1024" s="30"/>
      <c r="K1024" s="30"/>
      <c r="L1024" s="30"/>
      <c r="M1024" s="29"/>
    </row>
    <row r="1025" spans="4:13" ht="12.3" x14ac:dyDescent="0.4">
      <c r="D1025" s="29"/>
      <c r="I1025" s="30"/>
      <c r="J1025" s="30"/>
      <c r="K1025" s="30"/>
      <c r="L1025" s="30"/>
      <c r="M1025" s="29"/>
    </row>
    <row r="1026" spans="4:13" ht="12.3" x14ac:dyDescent="0.4">
      <c r="D1026" s="29"/>
      <c r="I1026" s="30"/>
      <c r="J1026" s="30"/>
      <c r="K1026" s="30"/>
      <c r="L1026" s="30"/>
      <c r="M1026" s="29"/>
    </row>
    <row r="1027" spans="4:13" ht="12.3" x14ac:dyDescent="0.4">
      <c r="D1027" s="29"/>
      <c r="I1027" s="30"/>
      <c r="J1027" s="30"/>
      <c r="K1027" s="30"/>
      <c r="L1027" s="30"/>
      <c r="M1027" s="29"/>
    </row>
    <row r="1028" spans="4:13" ht="12.3" x14ac:dyDescent="0.4">
      <c r="D1028" s="29"/>
      <c r="I1028" s="30"/>
      <c r="J1028" s="30"/>
      <c r="K1028" s="30"/>
      <c r="L1028" s="30"/>
      <c r="M1028" s="29"/>
    </row>
    <row r="1029" spans="4:13" ht="12.3" x14ac:dyDescent="0.4">
      <c r="D1029" s="29"/>
      <c r="I1029" s="30"/>
      <c r="J1029" s="30"/>
      <c r="K1029" s="30"/>
      <c r="L1029" s="30"/>
      <c r="M1029" s="29"/>
    </row>
    <row r="1030" spans="4:13" ht="12.3" x14ac:dyDescent="0.4">
      <c r="D1030" s="29"/>
      <c r="I1030" s="30"/>
      <c r="J1030" s="30"/>
      <c r="K1030" s="30"/>
      <c r="L1030" s="30"/>
      <c r="M1030" s="29"/>
    </row>
    <row r="1031" spans="4:13" ht="12.3" x14ac:dyDescent="0.4">
      <c r="D1031" s="29"/>
      <c r="I1031" s="30"/>
      <c r="J1031" s="30"/>
      <c r="K1031" s="30"/>
      <c r="L1031" s="30"/>
      <c r="M1031" s="29"/>
    </row>
    <row r="1032" spans="4:13" ht="12.3" x14ac:dyDescent="0.4">
      <c r="D1032" s="29"/>
      <c r="I1032" s="30"/>
      <c r="J1032" s="30"/>
      <c r="K1032" s="30"/>
      <c r="L1032" s="30"/>
      <c r="M1032" s="29"/>
    </row>
    <row r="1033" spans="4:13" ht="12.3" x14ac:dyDescent="0.4">
      <c r="D1033" s="29"/>
      <c r="I1033" s="30"/>
      <c r="J1033" s="30"/>
      <c r="K1033" s="30"/>
      <c r="L1033" s="30"/>
      <c r="M1033" s="29"/>
    </row>
    <row r="1034" spans="4:13" ht="12.3" x14ac:dyDescent="0.4">
      <c r="D1034" s="29"/>
      <c r="I1034" s="30"/>
      <c r="J1034" s="30"/>
      <c r="K1034" s="30"/>
      <c r="L1034" s="30"/>
      <c r="M1034" s="29"/>
    </row>
    <row r="1035" spans="4:13" ht="12.3" x14ac:dyDescent="0.4">
      <c r="D1035" s="29"/>
      <c r="I1035" s="30"/>
      <c r="J1035" s="30"/>
      <c r="K1035" s="30"/>
      <c r="L1035" s="30"/>
      <c r="M1035" s="29"/>
    </row>
    <row r="1036" spans="4:13" ht="12.3" x14ac:dyDescent="0.4">
      <c r="D1036" s="29"/>
      <c r="I1036" s="30"/>
      <c r="J1036" s="30"/>
      <c r="K1036" s="30"/>
      <c r="L1036" s="30"/>
      <c r="M1036" s="29"/>
    </row>
    <row r="1037" spans="4:13" ht="12.3" x14ac:dyDescent="0.4">
      <c r="D1037" s="29"/>
      <c r="I1037" s="30"/>
      <c r="J1037" s="30"/>
      <c r="K1037" s="30"/>
      <c r="L1037" s="30"/>
      <c r="M1037" s="29"/>
    </row>
    <row r="1038" spans="4:13" ht="12.3" x14ac:dyDescent="0.4">
      <c r="D1038" s="29"/>
      <c r="I1038" s="30"/>
      <c r="J1038" s="30"/>
      <c r="K1038" s="30"/>
      <c r="L1038" s="30"/>
      <c r="M1038" s="29"/>
    </row>
    <row r="1039" spans="4:13" ht="12.3" x14ac:dyDescent="0.4">
      <c r="D1039" s="29"/>
      <c r="I1039" s="30"/>
      <c r="J1039" s="30"/>
      <c r="K1039" s="30"/>
      <c r="L1039" s="30"/>
      <c r="M1039" s="29"/>
    </row>
    <row r="1040" spans="4:13" ht="12.3" x14ac:dyDescent="0.4">
      <c r="D1040" s="29"/>
      <c r="I1040" s="30"/>
      <c r="J1040" s="30"/>
      <c r="K1040" s="30"/>
      <c r="L1040" s="30"/>
      <c r="M1040" s="29"/>
    </row>
    <row r="1041" spans="4:13" ht="12.3" x14ac:dyDescent="0.4">
      <c r="D1041" s="29"/>
      <c r="I1041" s="30"/>
      <c r="J1041" s="30"/>
      <c r="K1041" s="30"/>
      <c r="L1041" s="30"/>
      <c r="M1041" s="29"/>
    </row>
    <row r="1042" spans="4:13" ht="12.3" x14ac:dyDescent="0.4">
      <c r="D1042" s="29"/>
      <c r="I1042" s="30"/>
      <c r="J1042" s="30"/>
      <c r="K1042" s="30"/>
      <c r="L1042" s="30"/>
      <c r="M1042" s="29"/>
    </row>
    <row r="1043" spans="4:13" ht="12.3" x14ac:dyDescent="0.4">
      <c r="D1043" s="29"/>
      <c r="I1043" s="30"/>
      <c r="J1043" s="30"/>
      <c r="K1043" s="30"/>
      <c r="L1043" s="30"/>
      <c r="M1043" s="29"/>
    </row>
    <row r="1044" spans="4:13" ht="12.3" x14ac:dyDescent="0.4">
      <c r="D1044" s="29"/>
      <c r="I1044" s="30"/>
      <c r="J1044" s="30"/>
      <c r="K1044" s="30"/>
      <c r="L1044" s="30"/>
      <c r="M1044" s="29"/>
    </row>
    <row r="1045" spans="4:13" ht="12.3" x14ac:dyDescent="0.4">
      <c r="D1045" s="29"/>
      <c r="I1045" s="30"/>
      <c r="J1045" s="30"/>
      <c r="K1045" s="30"/>
      <c r="L1045" s="30"/>
      <c r="M1045" s="29"/>
    </row>
    <row r="1046" spans="4:13" ht="12.3" x14ac:dyDescent="0.4">
      <c r="D1046" s="29"/>
      <c r="I1046" s="30"/>
      <c r="J1046" s="30"/>
      <c r="K1046" s="30"/>
      <c r="L1046" s="30"/>
      <c r="M1046" s="29"/>
    </row>
    <row r="1047" spans="4:13" ht="12.3" x14ac:dyDescent="0.4">
      <c r="D1047" s="29"/>
      <c r="I1047" s="30"/>
      <c r="J1047" s="30"/>
      <c r="K1047" s="30"/>
      <c r="L1047" s="30"/>
      <c r="M1047" s="29"/>
    </row>
    <row r="1048" spans="4:13" ht="12.3" x14ac:dyDescent="0.4">
      <c r="D1048" s="29"/>
      <c r="I1048" s="30"/>
      <c r="J1048" s="30"/>
      <c r="K1048" s="30"/>
      <c r="L1048" s="30"/>
      <c r="M1048" s="29"/>
    </row>
    <row r="1049" spans="4:13" ht="12.3" x14ac:dyDescent="0.4">
      <c r="D1049" s="29"/>
      <c r="I1049" s="30"/>
      <c r="J1049" s="30"/>
      <c r="K1049" s="30"/>
      <c r="L1049" s="30"/>
      <c r="M1049" s="29"/>
    </row>
    <row r="1050" spans="4:13" ht="12.3" x14ac:dyDescent="0.4">
      <c r="D1050" s="29"/>
      <c r="I1050" s="30"/>
      <c r="J1050" s="30"/>
      <c r="K1050" s="30"/>
      <c r="L1050" s="30"/>
      <c r="M1050" s="29"/>
    </row>
    <row r="1051" spans="4:13" ht="12.3" x14ac:dyDescent="0.4">
      <c r="D1051" s="29"/>
      <c r="I1051" s="30"/>
      <c r="J1051" s="30"/>
      <c r="K1051" s="30"/>
      <c r="L1051" s="30"/>
      <c r="M1051" s="29"/>
    </row>
    <row r="1052" spans="4:13" ht="12.3" x14ac:dyDescent="0.4">
      <c r="D1052" s="29"/>
      <c r="I1052" s="30"/>
      <c r="J1052" s="30"/>
      <c r="K1052" s="30"/>
      <c r="L1052" s="30"/>
      <c r="M1052" s="29"/>
    </row>
    <row r="1053" spans="4:13" ht="12.3" x14ac:dyDescent="0.4">
      <c r="D1053" s="29"/>
      <c r="I1053" s="30"/>
      <c r="J1053" s="30"/>
      <c r="K1053" s="30"/>
      <c r="L1053" s="30"/>
      <c r="M1053" s="29"/>
    </row>
    <row r="1054" spans="4:13" ht="12.3" x14ac:dyDescent="0.4">
      <c r="D1054" s="29"/>
      <c r="I1054" s="30"/>
      <c r="J1054" s="30"/>
      <c r="K1054" s="30"/>
      <c r="L1054" s="30"/>
      <c r="M1054" s="29"/>
    </row>
    <row r="1055" spans="4:13" ht="12.3" x14ac:dyDescent="0.4">
      <c r="D1055" s="29"/>
      <c r="I1055" s="30"/>
      <c r="J1055" s="30"/>
      <c r="K1055" s="30"/>
      <c r="L1055" s="30"/>
      <c r="M1055" s="29"/>
    </row>
    <row r="1056" spans="4:13" ht="12.3" x14ac:dyDescent="0.4">
      <c r="D1056" s="29"/>
      <c r="I1056" s="30"/>
      <c r="J1056" s="30"/>
      <c r="K1056" s="30"/>
      <c r="L1056" s="30"/>
      <c r="M1056" s="29"/>
    </row>
    <row r="1057" spans="4:13" ht="12.3" x14ac:dyDescent="0.4">
      <c r="D1057" s="29"/>
      <c r="I1057" s="30"/>
      <c r="J1057" s="30"/>
      <c r="K1057" s="30"/>
      <c r="L1057" s="30"/>
      <c r="M1057" s="29"/>
    </row>
    <row r="1058" spans="4:13" ht="12.3" x14ac:dyDescent="0.4">
      <c r="D1058" s="29"/>
      <c r="I1058" s="30"/>
      <c r="J1058" s="30"/>
      <c r="K1058" s="30"/>
      <c r="L1058" s="30"/>
      <c r="M1058" s="29"/>
    </row>
    <row r="1059" spans="4:13" ht="12.3" x14ac:dyDescent="0.4">
      <c r="D1059" s="29"/>
      <c r="I1059" s="30"/>
      <c r="J1059" s="30"/>
      <c r="K1059" s="30"/>
      <c r="L1059" s="30"/>
      <c r="M1059" s="29"/>
    </row>
    <row r="1060" spans="4:13" ht="12.3" x14ac:dyDescent="0.4">
      <c r="D1060" s="29"/>
      <c r="I1060" s="30"/>
      <c r="J1060" s="30"/>
      <c r="K1060" s="30"/>
      <c r="L1060" s="30"/>
      <c r="M1060" s="29"/>
    </row>
    <row r="1061" spans="4:13" ht="12.3" x14ac:dyDescent="0.4">
      <c r="D1061" s="29"/>
      <c r="I1061" s="30"/>
      <c r="J1061" s="30"/>
      <c r="K1061" s="30"/>
      <c r="L1061" s="30"/>
      <c r="M1061" s="29"/>
    </row>
    <row r="1062" spans="4:13" ht="12.3" x14ac:dyDescent="0.4">
      <c r="D1062" s="29"/>
      <c r="I1062" s="30"/>
      <c r="J1062" s="30"/>
      <c r="K1062" s="30"/>
      <c r="L1062" s="30"/>
      <c r="M1062" s="29"/>
    </row>
    <row r="1063" spans="4:13" ht="12.3" x14ac:dyDescent="0.4">
      <c r="D1063" s="29"/>
      <c r="I1063" s="30"/>
      <c r="J1063" s="30"/>
      <c r="K1063" s="30"/>
      <c r="L1063" s="30"/>
      <c r="M1063" s="29"/>
    </row>
    <row r="1064" spans="4:13" ht="12.3" x14ac:dyDescent="0.4">
      <c r="D1064" s="29"/>
      <c r="I1064" s="30"/>
      <c r="J1064" s="30"/>
      <c r="K1064" s="30"/>
      <c r="L1064" s="30"/>
      <c r="M1064" s="29"/>
    </row>
    <row r="1065" spans="4:13" ht="12.3" x14ac:dyDescent="0.4">
      <c r="D1065" s="29"/>
      <c r="I1065" s="30"/>
      <c r="J1065" s="30"/>
      <c r="K1065" s="30"/>
      <c r="L1065" s="30"/>
      <c r="M1065" s="29"/>
    </row>
    <row r="1066" spans="4:13" ht="12.3" x14ac:dyDescent="0.4">
      <c r="D1066" s="29"/>
      <c r="I1066" s="30"/>
      <c r="J1066" s="30"/>
      <c r="K1066" s="30"/>
      <c r="L1066" s="30"/>
      <c r="M1066" s="29"/>
    </row>
    <row r="1067" spans="4:13" ht="12.3" x14ac:dyDescent="0.4">
      <c r="D1067" s="29"/>
      <c r="I1067" s="30"/>
      <c r="J1067" s="30"/>
      <c r="K1067" s="30"/>
      <c r="L1067" s="30"/>
      <c r="M1067" s="29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59"/>
  <sheetViews>
    <sheetView topLeftCell="A20" zoomScale="110" zoomScaleNormal="130" workbookViewId="0">
      <selection activeCell="E35" sqref="E35"/>
    </sheetView>
  </sheetViews>
  <sheetFormatPr defaultColWidth="10.6640625" defaultRowHeight="12.3" x14ac:dyDescent="0.4"/>
  <cols>
    <col min="2" max="2" width="15" customWidth="1"/>
    <col min="3" max="4" width="18.5" customWidth="1"/>
    <col min="5" max="5" width="14" customWidth="1"/>
    <col min="6" max="6" width="13.5" customWidth="1"/>
    <col min="7" max="7" width="14.6640625" customWidth="1"/>
  </cols>
  <sheetData>
    <row r="1" spans="1:12" x14ac:dyDescent="0.4">
      <c r="A1" s="43" t="s">
        <v>152</v>
      </c>
      <c r="B1" s="53">
        <v>44054</v>
      </c>
      <c r="C1" s="53">
        <v>44056</v>
      </c>
      <c r="D1" s="53">
        <v>44062</v>
      </c>
      <c r="E1" s="53">
        <v>44062</v>
      </c>
      <c r="F1" s="53">
        <v>44068</v>
      </c>
      <c r="G1" s="53">
        <v>44069</v>
      </c>
      <c r="H1" s="53">
        <v>44112</v>
      </c>
      <c r="I1" s="53">
        <v>44112</v>
      </c>
    </row>
    <row r="2" spans="1:12" ht="13.8" x14ac:dyDescent="0.45">
      <c r="A2" s="46" t="s">
        <v>126</v>
      </c>
      <c r="B2" s="47" t="s">
        <v>20</v>
      </c>
      <c r="C2" s="47" t="s">
        <v>25</v>
      </c>
      <c r="D2" s="47" t="s">
        <v>26</v>
      </c>
      <c r="E2" s="48" t="s">
        <v>32</v>
      </c>
      <c r="F2" s="104" t="s">
        <v>32</v>
      </c>
      <c r="G2" s="104" t="s">
        <v>22</v>
      </c>
      <c r="H2" s="104" t="s">
        <v>31</v>
      </c>
      <c r="I2" s="104" t="s">
        <v>264</v>
      </c>
      <c r="K2" s="127"/>
    </row>
    <row r="3" spans="1:12" x14ac:dyDescent="0.4">
      <c r="A3" s="49">
        <v>1</v>
      </c>
      <c r="B3" s="50">
        <v>3011</v>
      </c>
      <c r="C3" s="50">
        <v>3132</v>
      </c>
      <c r="D3" s="50">
        <v>3106</v>
      </c>
      <c r="E3" s="50">
        <v>3317</v>
      </c>
      <c r="F3" s="105">
        <v>3321</v>
      </c>
      <c r="G3" s="131">
        <v>3643</v>
      </c>
      <c r="H3" s="105">
        <v>3850</v>
      </c>
      <c r="I3" s="105" t="s">
        <v>265</v>
      </c>
    </row>
    <row r="4" spans="1:12" x14ac:dyDescent="0.4">
      <c r="A4" s="49">
        <v>2</v>
      </c>
      <c r="B4" s="50">
        <v>3019</v>
      </c>
      <c r="C4" s="50">
        <v>3304</v>
      </c>
      <c r="D4" s="50">
        <v>3108</v>
      </c>
      <c r="E4" s="50">
        <v>3320</v>
      </c>
      <c r="F4" s="105">
        <v>3322</v>
      </c>
      <c r="G4" s="105">
        <v>3457</v>
      </c>
      <c r="H4" s="75">
        <v>3851</v>
      </c>
      <c r="I4" s="128" t="s">
        <v>267</v>
      </c>
    </row>
    <row r="5" spans="1:12" x14ac:dyDescent="0.4">
      <c r="A5" s="49">
        <v>3</v>
      </c>
      <c r="B5" s="50">
        <v>3020</v>
      </c>
      <c r="C5" s="50">
        <v>3319</v>
      </c>
      <c r="D5" s="50">
        <v>3214</v>
      </c>
      <c r="E5" s="50"/>
      <c r="F5" s="105">
        <v>3455</v>
      </c>
      <c r="G5" s="37"/>
      <c r="H5" s="75">
        <v>3852</v>
      </c>
      <c r="I5" s="105">
        <v>3341</v>
      </c>
    </row>
    <row r="6" spans="1:12" x14ac:dyDescent="0.4">
      <c r="A6" s="49">
        <v>4</v>
      </c>
      <c r="B6" s="50">
        <v>3105</v>
      </c>
      <c r="C6" s="50">
        <v>3388</v>
      </c>
      <c r="D6" s="50">
        <v>3276</v>
      </c>
      <c r="E6" s="50"/>
      <c r="F6" s="105">
        <v>3456</v>
      </c>
      <c r="G6" s="37"/>
      <c r="I6" s="105">
        <v>3365</v>
      </c>
      <c r="K6" s="43"/>
    </row>
    <row r="7" spans="1:12" x14ac:dyDescent="0.4">
      <c r="A7" s="49">
        <v>5</v>
      </c>
      <c r="B7" s="50">
        <v>3267</v>
      </c>
      <c r="C7" s="50">
        <v>3399</v>
      </c>
      <c r="D7" s="50">
        <v>3282</v>
      </c>
      <c r="E7" s="50"/>
      <c r="F7" s="105">
        <v>3457</v>
      </c>
      <c r="G7" s="37"/>
      <c r="I7" s="105">
        <v>3451</v>
      </c>
      <c r="K7" s="43"/>
    </row>
    <row r="8" spans="1:12" x14ac:dyDescent="0.4">
      <c r="A8" s="49">
        <v>6</v>
      </c>
      <c r="B8" s="50">
        <v>3268</v>
      </c>
      <c r="C8" s="50">
        <v>3404</v>
      </c>
      <c r="D8" s="50">
        <v>3411</v>
      </c>
      <c r="E8" s="50"/>
      <c r="F8" s="105">
        <v>3458</v>
      </c>
      <c r="G8" s="37"/>
      <c r="I8" s="105" t="s">
        <v>266</v>
      </c>
      <c r="L8" s="43"/>
    </row>
    <row r="9" spans="1:12" x14ac:dyDescent="0.4">
      <c r="A9" s="49">
        <v>7</v>
      </c>
      <c r="B9" s="50">
        <v>3986</v>
      </c>
      <c r="C9" s="50">
        <v>3453</v>
      </c>
      <c r="D9" s="50">
        <v>3412</v>
      </c>
      <c r="E9" s="50"/>
      <c r="F9" s="105">
        <v>3507</v>
      </c>
      <c r="G9" s="37"/>
      <c r="I9" s="105">
        <v>3482</v>
      </c>
      <c r="K9" s="142"/>
    </row>
    <row r="10" spans="1:12" x14ac:dyDescent="0.4">
      <c r="A10" s="49">
        <v>8</v>
      </c>
      <c r="B10" s="50">
        <v>3987</v>
      </c>
      <c r="C10" s="50">
        <v>3460</v>
      </c>
      <c r="D10" s="50">
        <v>3424</v>
      </c>
      <c r="E10" s="50"/>
      <c r="F10" s="105">
        <v>3614</v>
      </c>
      <c r="G10" s="37"/>
      <c r="I10" s="105" t="s">
        <v>268</v>
      </c>
    </row>
    <row r="11" spans="1:12" x14ac:dyDescent="0.4">
      <c r="A11" s="49">
        <v>9</v>
      </c>
      <c r="B11" s="50">
        <v>4019</v>
      </c>
      <c r="C11" s="50">
        <v>3461</v>
      </c>
      <c r="D11" s="50"/>
      <c r="E11" s="50"/>
      <c r="F11" s="105">
        <v>3615</v>
      </c>
      <c r="G11" s="37"/>
      <c r="I11" s="105" t="s">
        <v>269</v>
      </c>
    </row>
    <row r="12" spans="1:12" x14ac:dyDescent="0.4">
      <c r="A12" s="49">
        <v>10</v>
      </c>
      <c r="B12" s="50"/>
      <c r="C12" s="50">
        <v>3520</v>
      </c>
      <c r="D12" s="50"/>
      <c r="E12" s="50"/>
      <c r="F12" s="37"/>
      <c r="G12" s="37"/>
      <c r="I12" s="105">
        <v>3643</v>
      </c>
    </row>
    <row r="13" spans="1:12" x14ac:dyDescent="0.4">
      <c r="A13" s="49">
        <v>11</v>
      </c>
      <c r="B13" s="50"/>
      <c r="C13" s="50">
        <v>3650</v>
      </c>
      <c r="D13" s="50"/>
      <c r="E13" s="50"/>
      <c r="F13" s="37"/>
      <c r="G13" s="37"/>
      <c r="I13" s="105" t="s">
        <v>270</v>
      </c>
    </row>
    <row r="14" spans="1:12" x14ac:dyDescent="0.4">
      <c r="A14" s="49">
        <v>12</v>
      </c>
      <c r="B14" s="50"/>
      <c r="C14" s="50">
        <v>3839</v>
      </c>
      <c r="D14" s="50"/>
      <c r="E14" s="50"/>
      <c r="F14" s="37"/>
      <c r="G14" s="37"/>
      <c r="I14" s="105">
        <v>3864</v>
      </c>
    </row>
    <row r="15" spans="1:12" x14ac:dyDescent="0.4">
      <c r="A15" s="49">
        <v>13</v>
      </c>
      <c r="B15" s="50"/>
      <c r="C15" s="50">
        <v>3974</v>
      </c>
      <c r="D15" s="50"/>
      <c r="E15" s="50"/>
      <c r="F15" s="37"/>
      <c r="G15" s="37"/>
      <c r="I15" s="105" t="s">
        <v>271</v>
      </c>
    </row>
    <row r="16" spans="1:12" x14ac:dyDescent="0.4">
      <c r="A16" s="49">
        <v>14</v>
      </c>
      <c r="B16" s="50"/>
      <c r="C16" s="50">
        <v>3975</v>
      </c>
      <c r="D16" s="50"/>
      <c r="E16" s="50"/>
      <c r="F16" s="37"/>
      <c r="G16" s="37"/>
      <c r="I16" s="105">
        <v>3898</v>
      </c>
    </row>
    <row r="17" spans="1:9" x14ac:dyDescent="0.4">
      <c r="A17" s="51">
        <v>15</v>
      </c>
      <c r="B17" s="52"/>
      <c r="C17" s="52">
        <v>3988</v>
      </c>
      <c r="D17" s="52"/>
      <c r="E17" s="52"/>
      <c r="F17" s="100"/>
      <c r="G17" s="37"/>
      <c r="I17" s="105">
        <v>3108</v>
      </c>
    </row>
    <row r="18" spans="1:9" x14ac:dyDescent="0.4">
      <c r="I18" s="105">
        <v>3238</v>
      </c>
    </row>
    <row r="19" spans="1:9" x14ac:dyDescent="0.4">
      <c r="A19" s="92" t="s">
        <v>173</v>
      </c>
      <c r="B19" s="92"/>
      <c r="C19" s="92"/>
      <c r="D19" s="94"/>
      <c r="I19" s="105">
        <v>3239</v>
      </c>
    </row>
    <row r="20" spans="1:9" x14ac:dyDescent="0.4">
      <c r="A20" s="92" t="s">
        <v>165</v>
      </c>
      <c r="B20" s="92" t="s">
        <v>166</v>
      </c>
      <c r="C20" s="92" t="s">
        <v>167</v>
      </c>
      <c r="D20" s="92" t="s">
        <v>172</v>
      </c>
    </row>
    <row r="21" spans="1:9" x14ac:dyDescent="0.4">
      <c r="A21" s="95">
        <v>3011</v>
      </c>
      <c r="B21" s="43" t="s">
        <v>171</v>
      </c>
      <c r="C21" s="43" t="s">
        <v>20</v>
      </c>
      <c r="D21" s="43" t="s">
        <v>169</v>
      </c>
    </row>
    <row r="22" spans="1:9" x14ac:dyDescent="0.4">
      <c r="A22" s="95">
        <v>3892</v>
      </c>
      <c r="B22" s="43" t="s">
        <v>29</v>
      </c>
      <c r="C22" s="43" t="s">
        <v>26</v>
      </c>
      <c r="D22" s="43" t="s">
        <v>169</v>
      </c>
    </row>
    <row r="23" spans="1:9" x14ac:dyDescent="0.4">
      <c r="A23" s="95">
        <v>3271</v>
      </c>
      <c r="B23" s="43" t="s">
        <v>28</v>
      </c>
      <c r="C23" s="43" t="s">
        <v>23</v>
      </c>
      <c r="D23" s="43" t="s">
        <v>169</v>
      </c>
    </row>
    <row r="24" spans="1:9" x14ac:dyDescent="0.4">
      <c r="A24" s="95">
        <v>3130</v>
      </c>
      <c r="B24" s="43" t="s">
        <v>28</v>
      </c>
      <c r="C24" s="43" t="s">
        <v>168</v>
      </c>
      <c r="D24" s="43" t="s">
        <v>169</v>
      </c>
    </row>
    <row r="25" spans="1:9" x14ac:dyDescent="0.4">
      <c r="A25" s="95">
        <v>3269</v>
      </c>
      <c r="B25" s="43" t="s">
        <v>28</v>
      </c>
      <c r="C25" s="43" t="s">
        <v>29</v>
      </c>
      <c r="D25" s="43" t="s">
        <v>170</v>
      </c>
    </row>
    <row r="26" spans="1:9" x14ac:dyDescent="0.4">
      <c r="A26" s="95">
        <v>3889</v>
      </c>
      <c r="B26" s="43" t="s">
        <v>30</v>
      </c>
      <c r="C26" s="43" t="s">
        <v>171</v>
      </c>
      <c r="D26" s="43" t="s">
        <v>170</v>
      </c>
    </row>
    <row r="27" spans="1:9" x14ac:dyDescent="0.4">
      <c r="A27" s="95">
        <v>3328</v>
      </c>
      <c r="B27" s="43" t="s">
        <v>30</v>
      </c>
      <c r="C27" s="43" t="s">
        <v>171</v>
      </c>
      <c r="D27" s="43" t="s">
        <v>170</v>
      </c>
    </row>
    <row r="28" spans="1:9" x14ac:dyDescent="0.4">
      <c r="A28" s="95">
        <v>3565</v>
      </c>
      <c r="B28" s="43" t="s">
        <v>49</v>
      </c>
      <c r="C28" s="43" t="s">
        <v>21</v>
      </c>
      <c r="D28" s="43" t="s">
        <v>174</v>
      </c>
    </row>
    <row r="29" spans="1:9" x14ac:dyDescent="0.4">
      <c r="A29" s="43" t="s">
        <v>199</v>
      </c>
      <c r="B29" s="43" t="s">
        <v>200</v>
      </c>
      <c r="C29" s="43" t="s">
        <v>201</v>
      </c>
      <c r="D29" s="43" t="s">
        <v>170</v>
      </c>
    </row>
    <row r="30" spans="1:9" x14ac:dyDescent="0.4">
      <c r="A30" s="146">
        <v>3658</v>
      </c>
      <c r="B30" s="43" t="s">
        <v>204</v>
      </c>
      <c r="C30" s="43" t="s">
        <v>201</v>
      </c>
      <c r="D30" s="43" t="s">
        <v>277</v>
      </c>
      <c r="E30" s="43"/>
    </row>
    <row r="31" spans="1:9" x14ac:dyDescent="0.4">
      <c r="A31" s="95">
        <v>3643</v>
      </c>
      <c r="B31" s="43" t="s">
        <v>22</v>
      </c>
      <c r="C31" s="43" t="s">
        <v>264</v>
      </c>
      <c r="D31" s="43" t="s">
        <v>277</v>
      </c>
      <c r="E31" s="43"/>
    </row>
    <row r="32" spans="1:9" x14ac:dyDescent="0.4">
      <c r="A32" s="95">
        <v>3236</v>
      </c>
      <c r="B32" s="43" t="s">
        <v>23</v>
      </c>
      <c r="C32" s="43" t="s">
        <v>20</v>
      </c>
      <c r="D32" s="43" t="s">
        <v>277</v>
      </c>
      <c r="E32" s="43"/>
    </row>
    <row r="33" spans="1:3" x14ac:dyDescent="0.4">
      <c r="A33" s="95">
        <v>3775</v>
      </c>
      <c r="B33" s="43" t="s">
        <v>22</v>
      </c>
      <c r="C33" s="43" t="s">
        <v>274</v>
      </c>
    </row>
    <row r="34" spans="1:3" x14ac:dyDescent="0.4">
      <c r="A34" s="95">
        <v>3772</v>
      </c>
      <c r="B34" t="s">
        <v>22</v>
      </c>
      <c r="C34" s="43" t="s">
        <v>20</v>
      </c>
    </row>
    <row r="39" spans="1:3" x14ac:dyDescent="0.4">
      <c r="A39" s="95"/>
    </row>
    <row r="40" spans="1:3" x14ac:dyDescent="0.4">
      <c r="A40" s="95"/>
    </row>
    <row r="41" spans="1:3" x14ac:dyDescent="0.4">
      <c r="A41" s="132"/>
    </row>
    <row r="42" spans="1:3" x14ac:dyDescent="0.4">
      <c r="A42" s="95"/>
    </row>
    <row r="43" spans="1:3" x14ac:dyDescent="0.4">
      <c r="A43" s="95"/>
    </row>
    <row r="44" spans="1:3" x14ac:dyDescent="0.4">
      <c r="A44" s="95"/>
    </row>
    <row r="45" spans="1:3" x14ac:dyDescent="0.4">
      <c r="A45" s="95"/>
    </row>
    <row r="46" spans="1:3" x14ac:dyDescent="0.4">
      <c r="A46" s="95"/>
    </row>
    <row r="47" spans="1:3" x14ac:dyDescent="0.4">
      <c r="A47" s="95"/>
    </row>
    <row r="48" spans="1:3" x14ac:dyDescent="0.4">
      <c r="A48" s="95"/>
    </row>
    <row r="49" spans="1:1" x14ac:dyDescent="0.4">
      <c r="A49" s="95"/>
    </row>
    <row r="50" spans="1:1" x14ac:dyDescent="0.4">
      <c r="A50" s="95"/>
    </row>
    <row r="51" spans="1:1" x14ac:dyDescent="0.4">
      <c r="A51" s="95"/>
    </row>
    <row r="52" spans="1:1" x14ac:dyDescent="0.4">
      <c r="A52" s="95"/>
    </row>
    <row r="53" spans="1:1" x14ac:dyDescent="0.4">
      <c r="A53" s="95"/>
    </row>
    <row r="54" spans="1:1" x14ac:dyDescent="0.4">
      <c r="A54" s="95"/>
    </row>
    <row r="55" spans="1:1" x14ac:dyDescent="0.4">
      <c r="A55" s="95"/>
    </row>
    <row r="56" spans="1:1" x14ac:dyDescent="0.4">
      <c r="A56" s="95"/>
    </row>
    <row r="57" spans="1:1" x14ac:dyDescent="0.4">
      <c r="A57" s="95"/>
    </row>
    <row r="58" spans="1:1" x14ac:dyDescent="0.4">
      <c r="A58" s="95"/>
    </row>
    <row r="59" spans="1:1" x14ac:dyDescent="0.4">
      <c r="A59" s="9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Stats</vt:lpstr>
      <vt:lpstr>CID Leaderboard</vt:lpstr>
      <vt:lpstr>Motions</vt:lpstr>
      <vt:lpstr>New + changed CID Requests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Want</dc:creator>
  <cp:lastModifiedBy>Roy Want</cp:lastModifiedBy>
  <dcterms:created xsi:type="dcterms:W3CDTF">2020-08-19T00:48:13Z</dcterms:created>
  <dcterms:modified xsi:type="dcterms:W3CDTF">2020-10-31T22:59:24Z</dcterms:modified>
</cp:coreProperties>
</file>