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0-09-14-online-Interim/Chair Meeting Slides/"/>
    </mc:Choice>
  </mc:AlternateContent>
  <xr:revisionPtr revIDLastSave="0" documentId="13_ncr:1_{2476395D-42A4-CB4B-A2EC-3E425E18E45E}" xr6:coauthVersionLast="45" xr6:coauthVersionMax="45" xr10:uidLastSave="{00000000-0000-0000-0000-000000000000}"/>
  <bookViews>
    <workbookView xWindow="1920" yWindow="1560" windowWidth="30360" windowHeight="17760" activeTab="3" xr2:uid="{00000000-000D-0000-FFFF-FFFF00000000}"/>
  </bookViews>
  <sheets>
    <sheet name="Title" sheetId="1" r:id="rId1"/>
    <sheet name="TTbc Meeting Slots" sheetId="3" r:id="rId2"/>
    <sheet name="TGbc Agenda" sheetId="4" r:id="rId3"/>
    <sheet name="Submissions" sheetId="5" r:id="rId4"/>
    <sheet name="Parameters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7" i="4" l="1"/>
  <c r="A119" i="4"/>
  <c r="A113" i="4"/>
  <c r="A111" i="4"/>
  <c r="H111" i="4"/>
  <c r="H101" i="4"/>
  <c r="F103" i="4" s="1"/>
  <c r="H103" i="4" s="1"/>
  <c r="F105" i="4" s="1"/>
  <c r="H105" i="4" s="1"/>
  <c r="F107" i="4" s="1"/>
  <c r="H107" i="4" s="1"/>
  <c r="F109" i="4" s="1"/>
  <c r="H109" i="4" s="1"/>
  <c r="H74" i="4"/>
  <c r="F76" i="4" s="1"/>
  <c r="H76" i="4" s="1"/>
  <c r="F78" i="4" s="1"/>
  <c r="H78" i="4" s="1"/>
  <c r="F80" i="4" s="1"/>
  <c r="H80" i="4" s="1"/>
  <c r="F82" i="4" s="1"/>
  <c r="H82" i="4" s="1"/>
  <c r="F84" i="4" s="1"/>
  <c r="H84" i="4" s="1"/>
  <c r="F86" i="4" s="1"/>
  <c r="H86" i="4" s="1"/>
  <c r="F88" i="4" s="1"/>
  <c r="H88" i="4" s="1"/>
  <c r="F90" i="4" s="1"/>
  <c r="H90" i="4" s="1"/>
  <c r="F92" i="4" s="1"/>
  <c r="H92" i="4" s="1"/>
  <c r="F94" i="4" s="1"/>
  <c r="H94" i="4" s="1"/>
  <c r="G95" i="4" s="1"/>
  <c r="A57" i="4"/>
  <c r="A67" i="4" s="1"/>
  <c r="A74" i="4" s="1"/>
  <c r="A84" i="4" s="1"/>
  <c r="A53" i="4"/>
  <c r="A55" i="4" s="1"/>
  <c r="A86" i="4" l="1"/>
  <c r="A88" i="4" s="1"/>
  <c r="A90" i="4" s="1"/>
  <c r="A92" i="4" s="1"/>
  <c r="A94" i="4"/>
  <c r="A101" i="4" s="1"/>
  <c r="A103" i="4" s="1"/>
  <c r="A105" i="4" s="1"/>
  <c r="A107" i="4" s="1"/>
  <c r="A109" i="4" s="1"/>
  <c r="A76" i="4"/>
  <c r="A78" i="4" s="1"/>
  <c r="A80" i="4" s="1"/>
  <c r="A82" i="4" s="1"/>
  <c r="A59" i="4"/>
  <c r="A61" i="4" s="1"/>
  <c r="A63" i="4" s="1"/>
  <c r="A65" i="4" s="1"/>
  <c r="H138" i="4"/>
  <c r="F140" i="4" s="1"/>
  <c r="H140" i="4" s="1"/>
  <c r="F142" i="4" s="1"/>
  <c r="H142" i="4" s="1"/>
  <c r="F144" i="4" s="1"/>
  <c r="H144" i="4" s="1"/>
  <c r="F146" i="4" s="1"/>
  <c r="H146" i="4" s="1"/>
  <c r="F148" i="4" s="1"/>
  <c r="H148" i="4" l="1"/>
  <c r="F150" i="4" s="1"/>
  <c r="H150" i="4" s="1"/>
  <c r="F152" i="4" s="1"/>
  <c r="H152" i="4" s="1"/>
  <c r="F154" i="4" s="1"/>
  <c r="H154" i="4" s="1"/>
  <c r="F156" i="4" s="1"/>
  <c r="H156" i="4" s="1"/>
  <c r="F159" i="4" s="1"/>
  <c r="B3" i="1"/>
  <c r="B8" i="1" l="1"/>
  <c r="A41" i="4"/>
  <c r="D47" i="4"/>
  <c r="A1" i="3"/>
  <c r="B1" i="3"/>
  <c r="B3" i="3"/>
  <c r="B5" i="3"/>
  <c r="C5" i="3" s="1"/>
  <c r="A1" i="4"/>
  <c r="A3" i="4"/>
  <c r="A4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61" i="4"/>
  <c r="D163" i="4"/>
  <c r="D165" i="4"/>
  <c r="D167" i="4"/>
  <c r="B5" i="7"/>
  <c r="B7" i="7"/>
  <c r="F49" i="4" l="1"/>
  <c r="H49" i="4" s="1"/>
  <c r="F51" i="4" s="1"/>
  <c r="H51" i="4" s="1"/>
  <c r="F53" i="4" s="1"/>
  <c r="H53" i="4" s="1"/>
  <c r="F55" i="4" s="1"/>
  <c r="H55" i="4" s="1"/>
  <c r="F57" i="4"/>
  <c r="H57" i="4" s="1"/>
  <c r="F59" i="4" s="1"/>
  <c r="H59" i="4" s="1"/>
  <c r="F61" i="4" s="1"/>
  <c r="H61" i="4" s="1"/>
  <c r="F63" i="4" s="1"/>
  <c r="H63" i="4" s="1"/>
  <c r="F65" i="4" s="1"/>
  <c r="H65" i="4" s="1"/>
  <c r="F67" i="4" s="1"/>
  <c r="H67" i="4" s="1"/>
  <c r="G68" i="4" s="1"/>
  <c r="A43" i="4"/>
  <c r="A45" i="4" s="1"/>
  <c r="A47" i="4" s="1"/>
  <c r="A49" i="4" s="1"/>
  <c r="A115" i="4"/>
  <c r="A117" i="4" s="1"/>
  <c r="AA5" i="3"/>
  <c r="U5" i="3"/>
  <c r="O5" i="3"/>
  <c r="I5" i="3"/>
  <c r="A129" i="4" l="1"/>
  <c r="A138" i="4" s="1"/>
  <c r="A121" i="4"/>
  <c r="A123" i="4" s="1"/>
  <c r="A125" i="4" s="1"/>
  <c r="A127" i="4" s="1"/>
  <c r="F119" i="4"/>
  <c r="H119" i="4" s="1"/>
  <c r="F121" i="4" s="1"/>
  <c r="H121" i="4" s="1"/>
  <c r="F123" i="4" s="1"/>
  <c r="H123" i="4" s="1"/>
  <c r="F125" i="4" s="1"/>
  <c r="H125" i="4" s="1"/>
  <c r="F127" i="4" s="1"/>
  <c r="H127" i="4" s="1"/>
  <c r="F113" i="4"/>
  <c r="H113" i="4" s="1"/>
  <c r="F115" i="4" s="1"/>
  <c r="H115" i="4" s="1"/>
  <c r="H117" i="4" s="1"/>
  <c r="A140" i="4" l="1"/>
  <c r="A142" i="4" s="1"/>
  <c r="A144" i="4" s="1"/>
  <c r="A146" i="4" s="1"/>
  <c r="A148" i="4"/>
  <c r="H159" i="4"/>
  <c r="F161" i="4" s="1"/>
  <c r="H161" i="4" s="1"/>
  <c r="F163" i="4" s="1"/>
  <c r="H163" i="4" s="1"/>
  <c r="F165" i="4" s="1"/>
  <c r="H165" i="4" s="1"/>
  <c r="F167" i="4" s="1"/>
  <c r="H167" i="4" s="1"/>
  <c r="F169" i="4" s="1"/>
  <c r="H169" i="4" s="1"/>
  <c r="F171" i="4" s="1"/>
  <c r="H171" i="4" s="1"/>
  <c r="F173" i="4" s="1"/>
  <c r="H173" i="4" s="1"/>
  <c r="F175" i="4" s="1"/>
  <c r="H175" i="4" s="1"/>
  <c r="F177" i="4" s="1"/>
  <c r="H177" i="4" s="1"/>
  <c r="F179" i="4" s="1"/>
  <c r="H179" i="4" s="1"/>
  <c r="F181" i="4" s="1"/>
  <c r="H181" i="4" s="1"/>
  <c r="F183" i="4" s="1"/>
  <c r="H183" i="4" s="1"/>
  <c r="F185" i="4" s="1"/>
  <c r="H185" i="4" s="1"/>
  <c r="F187" i="4" s="1"/>
  <c r="H187" i="4" s="1"/>
  <c r="G188" i="4" s="1"/>
  <c r="F129" i="4"/>
  <c r="H129" i="4" s="1"/>
  <c r="G130" i="4" s="1"/>
  <c r="A150" i="4" l="1"/>
  <c r="A152" i="4" s="1"/>
  <c r="A154" i="4" s="1"/>
  <c r="A156" i="4" s="1"/>
  <c r="A159" i="4"/>
  <c r="A161" i="4" s="1"/>
  <c r="A163" i="4" s="1"/>
  <c r="A165" i="4" s="1"/>
  <c r="A167" i="4" s="1"/>
  <c r="A173" i="4" l="1"/>
  <c r="A169" i="4"/>
  <c r="A171" i="4" s="1"/>
  <c r="A175" i="4" l="1"/>
  <c r="A177" i="4" s="1"/>
  <c r="A179" i="4"/>
  <c r="A181" i="4" l="1"/>
  <c r="A183" i="4" s="1"/>
  <c r="A185" i="4"/>
  <c r="A18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73" authorId="0" shapeId="0" xr:uid="{23983839-9CC6-654D-988B-3238A309816C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73" authorId="0" shapeId="0" xr:uid="{B9068BAE-D1EF-324B-BE41-E15BA2F71399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00" authorId="0" shapeId="0" xr:uid="{0BE5ABEA-567B-D34B-BD8D-8CB2D2D6B158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00" authorId="0" shapeId="0" xr:uid="{886940C8-DD9D-0148-8543-15055CF9580E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37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37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<sst xmlns="http://schemas.openxmlformats.org/spreadsheetml/2006/main" count="457" uniqueCount="238">
  <si>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</si>
  <si>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</si>
  <si>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</si>
  <si>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</si>
  <si>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</si>
  <si>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</si>
  <si>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</si>
  <si>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</si>
  <si>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</si>
  <si>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</si>
  <si>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</si>
  <si>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</si>
  <si>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</si>
  <si>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</si>
  <si>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</si>
  <si>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</si>
  <si>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</si>
  <si>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</si>
  <si>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</si>
  <si>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</si>
  <si>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</si>
  <si>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</si>
  <si>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</si>
  <si>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</si>
  <si>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</si>
  <si>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</si>
  <si>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</si>
  <si>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</si>
  <si>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</si>
  <si>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</si>
  <si>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</si>
  <si>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</si>
  <si>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</si>
  <si>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</si>
  <si>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</si>
  <si>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</si>
  <si>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</si>
  <si>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</si>
  <si>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</si>
  <si>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</si>
  <si>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</si>
  <si>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</si>
  <si>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</si>
  <si>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</si>
  <si>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</si>
  <si>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</si>
  <si>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</si>
  <si>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</si>
  <si>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</si>
  <si>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</si>
  <si>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</si>
  <si>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</si>
  <si>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</si>
  <si>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</si>
  <si>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</si>
  <si>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</si>
  <si>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</si>
  <si>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</si>
  <si>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</si>
  <si>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</si>
  <si>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</si>
  <si>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</si>
  <si>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</si>
  <si>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</si>
  <si>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</si>
  <si>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</si>
  <si>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</si>
  <si>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</si>
  <si>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</si>
  <si>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</si>
  <si>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</si>
  <si>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</si>
  <si>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</si>
  <si>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</si>
  <si>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</si>
  <si>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</si>
  <si>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</si>
  <si>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</si>
  <si>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</si>
  <si>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</si>
  <si>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</si>
  <si>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</si>
  <si>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</si>
  <si>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</si>
  <si>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</si>
  <si>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</si>
  <si>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</si>
  <si>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</si>
  <si>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</si>
  <si>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</si>
  <si>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</si>
  <si>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</si>
  <si>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</si>
  <si>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</si>
  <si>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</si>
  <si>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</si>
  <si>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</si>
  <si>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</si>
  <si>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</si>
  <si>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</si>
  <si>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</si>
  <si>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</si>
  <si>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</si>
  <si>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</si>
  <si>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</si>
  <si>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</si>
  <si>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</si>
  <si>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</si>
  <si>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</si>
  <si>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</si>
  <si>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</si>
  <si>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</si>
  <si>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</si>
  <si>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</si>
  <si>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</si>
  <si>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</si>
  <si>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</si>
  <si>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</si>
  <si>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</si>
  <si>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</si>
  <si>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</si>
  <si>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</si>
  <si>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</si>
  <si>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</si>
  <si>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</si>
  <si>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Review and approve BCS SG meeting minutes</t>
  </si>
  <si>
    <t>Review and approve BCS SG telephone conference minutes</t>
  </si>
  <si>
    <t>II</t>
  </si>
  <si>
    <t>TGbc documents</t>
  </si>
  <si>
    <t>BCS Submissions</t>
  </si>
  <si>
    <t>Electronic Online Meeting</t>
  </si>
  <si>
    <t>MI</t>
  </si>
  <si>
    <t>September 2020</t>
  </si>
  <si>
    <t>September 2020 TGbc Agenda</t>
  </si>
  <si>
    <t>13th IEEE 802.11 WIRELESS LOCAL AREA NETWORKS SESSION</t>
  </si>
  <si>
    <t>September 14 - 18, 2020</t>
  </si>
  <si>
    <t>11-20/1362</t>
  </si>
  <si>
    <t>Close call for nominations Vice Chairs</t>
  </si>
  <si>
    <t>Election of Vice Chairs</t>
  </si>
  <si>
    <t>Chair</t>
  </si>
  <si>
    <t>Appointment of Secretary</t>
  </si>
  <si>
    <t>TGbc Submissions / Comment resolution</t>
  </si>
  <si>
    <t>Recess until Thusday</t>
  </si>
  <si>
    <t>Goals for upcoming telcos / Plan until November</t>
  </si>
  <si>
    <t>TGbc Agenda - Thursday 2020-09-17 - 09:00h -- 11:00h ET</t>
  </si>
  <si>
    <t>TGbc  Vice Chair  Stephen McCann (Self)</t>
  </si>
  <si>
    <t>TGbc Technical Editor: Carol Ansley (Self)</t>
  </si>
  <si>
    <t>TGbc Agenda - Monday 2020-09-14 - 11:15h -- 13:15h ET</t>
  </si>
  <si>
    <t>See Motion for Agenda item 1.08</t>
  </si>
  <si>
    <t>Move to Approve the following TGbc minutes: 11-20/1083r0 (July online plenary), 11-20/1201r0 (Aug 4 telco), 11-20/1207r0 (Aug 11 telco), 11-20/1244r1 (Aug 18 telco), 11-20/1306r2 (Aug 25 telco), 11-20/1382r0 (Sep 1 telco), and 11-20/1426r0 (Sep 8 telco)</t>
  </si>
  <si>
    <t>11-20/2123</t>
  </si>
  <si>
    <t>Motions to approve comment resolutions agreeed to in telcos</t>
  </si>
  <si>
    <t>Approve the comment resolutions as contained in the ”2020-08-25 ready for motion” and “2020-09-01 ready for motion” tabs of 11-20/1173r7.</t>
  </si>
  <si>
    <t>Additional motions of agreed comment resolutions</t>
  </si>
  <si>
    <t>11-20/2132</t>
  </si>
  <si>
    <t>Note, thise CRs passed a straw poll in the telco to accept CRs</t>
  </si>
  <si>
    <t xml:space="preserve">Recess </t>
  </si>
  <si>
    <t>TGbc Agenda - Tuesday 2020-09-14 - 09:00h -- 11:00h ET</t>
  </si>
  <si>
    <t>TGbc Agenda - Tuesday 2020-09-14 - 11:15h -- 13:15h ET</t>
  </si>
  <si>
    <t>Leadership elections</t>
  </si>
  <si>
    <t>proposed-changes-to-d0-1</t>
  </si>
  <si>
    <t>Stephen McCann (Self)</t>
  </si>
  <si>
    <t>14-Sep-2020 06:26:14 ET</t>
  </si>
  <si>
    <t>https://mentor.ieee.org/802.11/dcn/20/11-20-1197-04-00bc-proposed-changes-to-d0-1.doc</t>
  </si>
  <si>
    <t>comments-on-p802-11bc-d0-1-mccann</t>
  </si>
  <si>
    <t>14-Sep-2020 06:24:55 ET</t>
  </si>
  <si>
    <t>https://mentor.ieee.org/802.11/dcn/20/11-20-1198-03-00bc-comments-on-p802-11bc-d0-1-mccann.xlsx</t>
  </si>
  <si>
    <t>Proposed resolutions for TGbc CC31 comments assigned to Marc</t>
  </si>
  <si>
    <t>Marc Emmelmann (Koden-TI)</t>
  </si>
  <si>
    <t>https://mentor.ieee.org/802.11/dcn/20/11-20-1397-00-00bc-proposed-resolutions-for-tgbc-cc31-comments-assigned-to-marc.xlsx</t>
  </si>
  <si>
    <t>CID Resolutions Assigned to Carol Ansley</t>
  </si>
  <si>
    <t>Carol Ansley (self)</t>
  </si>
  <si>
    <t>07-Sep-2020 19:53:40 ET</t>
  </si>
  <si>
    <t>https://mentor.ieee.org/802.11/dcn/20/11-20-1389-00-00bc-cid-resolutions-assigned-to-carol-ansley.xlsx</t>
  </si>
  <si>
    <t>Text Changes for CIDs</t>
  </si>
  <si>
    <t>07-Sep-2020 19:53:02 ET</t>
  </si>
  <si>
    <t>https://mentor.ieee.org/802.11/dcn/20/11-20-1420-00-00bc-text-changes-for-cids.docx</t>
  </si>
  <si>
    <t>CC31 Resolutions Assigned to Morioka</t>
  </si>
  <si>
    <t>Hitoshi Morioka (SRC Software)</t>
  </si>
  <si>
    <t>CC31 Resolutions for Clause 10, 11 and 12</t>
  </si>
  <si>
    <t>CC31 Resolution for comments assigned to Abhi - Part 3</t>
  </si>
  <si>
    <t>Abhishek Patil (Qualcomm)</t>
  </si>
  <si>
    <t>11-Sep-2020 16:44:42 ET</t>
  </si>
  <si>
    <t>https://mentor.ieee.org/802.11/dcn/20/11-20-1385-01-00bc-cc31-resolution-for-comments-assigned-to-abhi-part-3.docx</t>
  </si>
  <si>
    <t>CC31 Resolution for CID 31</t>
  </si>
  <si>
    <t>11-Sep-2020 16:44:14 ET</t>
  </si>
  <si>
    <t>https://mentor.ieee.org/802.11/dcn/20/11-20-1422-00-00bc-cc31-resolution-for-cid-31.docx</t>
  </si>
  <si>
    <t>CIDs assigned to Xiaofei</t>
  </si>
  <si>
    <t>Xiaofei WANG (InterDigital)</t>
  </si>
  <si>
    <t>03-Sep-2020 17:34:38 ET</t>
  </si>
  <si>
    <t>https://mentor.ieee.org/802.11/dcn/20/11-20-1386-00-00bc-cids-assigned-to-xiaofei.xlsx</t>
  </si>
  <si>
    <t>Proposed Spec text for CR</t>
  </si>
  <si>
    <t>03-Sep-2020 17:33:56 ET</t>
  </si>
  <si>
    <t>https://mentor.ieee.org/802.11/dcn/20/11-20-1398-00-00bc-proposed-spec-text-for-cr.docx</t>
  </si>
  <si>
    <t>CR for CIDs assigned to Xiaofei Part 2</t>
  </si>
  <si>
    <t>Proposed Spec text for CR Part 2</t>
  </si>
  <si>
    <t>802.11bc CC31 - Resolution for CIDs assigned to Antonio</t>
  </si>
  <si>
    <t>Antonio de la Oliva (InterDigital)</t>
  </si>
  <si>
    <t>07-Sep-2020 08:18:19 ET</t>
  </si>
  <si>
    <t>https://mentor.ieee.org/802.11/dcn/20/11-20-1418-00-00bc-802-11bc-cc31-resolution-for-cids-assigned-to-antonio.docx</t>
  </si>
  <si>
    <t>802.11bc CC31 - Resolution for CID 355</t>
  </si>
  <si>
    <t>14-Sep-2020 03:42:32 ET</t>
  </si>
  <si>
    <t>https://mentor.ieee.org/802.11/dcn/20/11-20-1419-02-00bc-802-11bc-cc31-resolution-for-cid-355.docx</t>
  </si>
  <si>
    <t>14-Sep-2020 10:24:30 ET</t>
  </si>
  <si>
    <t>https://mentor.ieee.org/802.11/dcn/20/11-20-1397-02-00bc-proposed-resolutions-for-tgbc-cc31-comments-assigned-to-marc.xlsx</t>
  </si>
  <si>
    <t>2020-09-15</t>
  </si>
  <si>
    <t>15-Sep-2020 06:27:54 ET</t>
  </si>
  <si>
    <t>https://mentor.ieee.org/802.11/dcn/20/11-20-1198-04-00bc-comments-on-p802-11bc-d0-1-mccann.xlsx</t>
  </si>
  <si>
    <t>15-Sep-2020 06:22:03 ET</t>
  </si>
  <si>
    <t>https://mentor.ieee.org/802.11/dcn/20/11-20-1197-05-00bc-proposed-changes-to-d0-1.doc</t>
  </si>
  <si>
    <t>14-Sep-2020 09:38:42 ET</t>
  </si>
  <si>
    <t>https://mentor.ieee.org/802.11/dcn/20/11-20-1204-06-00bc-cc31-resolutions-assigned-to-morioka.xlsx</t>
  </si>
  <si>
    <t>14-Sep-2020 10:48:17 ET</t>
  </si>
  <si>
    <t>https://mentor.ieee.org/802.11/dcn/20/11-20-1417-01-00bc-cc31-resolutions-for-clause-10-11-and-12.docx</t>
  </si>
  <si>
    <t>Excel with status comments Antonio</t>
  </si>
  <si>
    <t>15-Sep-2020 10:53:19 ET</t>
  </si>
  <si>
    <t>https://mentor.ieee.org/802.11/dcn/20/11-20-1477-01-00bc-excel-with-status-comments-antonio.xlsx</t>
  </si>
  <si>
    <t>15-Sep-2020 11:16:11 ET</t>
  </si>
  <si>
    <t>https://mentor.ieee.org/802.11/dcn/20/11-20-1389-03-00bc-cid-resolutions-assigned-to-carol-ansley.xlsx</t>
  </si>
  <si>
    <t>CIDs assigned to Xiaofei Part 3</t>
  </si>
  <si>
    <t>15-Sep-2020 18:29:43 ET</t>
  </si>
  <si>
    <t>https://mentor.ieee.org/802.11/dcn/20/11-20-1483-01-00bc-cids-assigned-to-xiaofei-part-3.xlsx</t>
  </si>
  <si>
    <t>Proposed Spec Text for CR Part 3</t>
  </si>
  <si>
    <t>15-Sep-2020 17:41:10 ET</t>
  </si>
  <si>
    <t>https://mentor.ieee.org/802.11/dcn/20/11-20-1484-00-00bc-proposed-spec-text-for-cr-part-3.docx</t>
  </si>
  <si>
    <t>16-Sep-2020 15:07:58 ET</t>
  </si>
  <si>
    <t>https://mentor.ieee.org/802.11/dcn/20/11-20-1401-00-00bc-proposed-spec-text-for-cr-part-2.docx</t>
  </si>
  <si>
    <t>16-Sep-2020 15:06:53 ET</t>
  </si>
  <si>
    <t>https://mentor.ieee.org/802.11/dcn/20/11-20-1400-00-00bc-cr-for-cids-assigned-to-xiaofei-part-2.xlsx</t>
  </si>
  <si>
    <t>16-Sep-2020 07:47:00 ET</t>
  </si>
  <si>
    <t>https://mentor.ieee.org/802.11/dcn/20/11-20-1198-06-00bc-comments-on-p802-11bc-d0-1-mccann.xlsx</t>
  </si>
  <si>
    <t>CC31 Resolution for comments assigned to Abhi - Part 4</t>
  </si>
  <si>
    <t>15-Sep-2020 17:44:28 ET</t>
  </si>
  <si>
    <t>https://mentor.ieee.org/802.11/dcn/20/11-20-1485-00-00bc-cc31-resolution-for-comments-assigned-to-abhi-part-4.docx</t>
  </si>
  <si>
    <t>16-Sep-2020 12:48:37 ET</t>
  </si>
  <si>
    <t>https://mentor.ieee.org/802.11/dcn/20/11-20-1417-03-00bc-cc31-resolutions-for-clause-10-11-and-12.docx</t>
  </si>
  <si>
    <t>16-Sep-2020 12:47:45 ET</t>
  </si>
  <si>
    <t>https://mentor.ieee.org/802.11/dcn/20/11-20-1204-09-00bc-cc31-resolutions-assigned-to-morioka.xlsx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</si>
</sst>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  <numFmt numFmtId="168" formatCode="dd\-mmm\-yyyy\ hh:mm:ss"/>
    <numFmt numFmtId="169" formatCode="0.000"/>
  </numFmts>
  <fonts count="31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u/>
      <sz val="10"/>
      <color indexed="12"/>
      <name val="Arial"/>
      <family val="2"/>
    </font>
    <font>
      <u/>
      <sz val="10"/>
      <color rgb="FF0000FF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20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vertical="center" wrapText="1"/>
    </xf>
    <xf numFmtId="0" fontId="18" fillId="7" borderId="0" xfId="0" applyFont="1" applyFill="1" applyBorder="1" applyAlignment="1">
      <alignment vertical="center" wrapText="1"/>
    </xf>
    <xf numFmtId="0" fontId="18" fillId="7" borderId="0" xfId="0" applyFont="1" applyFill="1" applyBorder="1" applyAlignment="1">
      <alignment vertical="center"/>
    </xf>
    <xf numFmtId="0" fontId="18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0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168" fontId="0" fillId="0" borderId="0" xfId="0" applyNumberFormat="1" applyAlignment="1">
      <alignment horizontal="right"/>
    </xf>
    <xf numFmtId="2" fontId="5" fillId="0" borderId="0" xfId="0" applyNumberFormat="1" applyFont="1" applyFill="1" applyBorder="1" applyAlignment="1">
      <alignment wrapText="1"/>
    </xf>
    <xf numFmtId="167" fontId="6" fillId="0" borderId="0" xfId="1" applyNumberFormat="1" applyFill="1" applyBorder="1" applyAlignment="1" applyProtection="1">
      <alignment wrapText="1"/>
    </xf>
    <xf numFmtId="0" fontId="5" fillId="12" borderId="0" xfId="0" applyNumberFormat="1" applyFont="1" applyFill="1" applyBorder="1" applyAlignment="1">
      <alignment wrapText="1"/>
    </xf>
    <xf numFmtId="0" fontId="1" fillId="0" borderId="0" xfId="0" applyFont="1" applyFill="1"/>
    <xf numFmtId="0" fontId="6" fillId="0" borderId="0" xfId="0" applyFont="1"/>
    <xf numFmtId="169" fontId="0" fillId="0" borderId="0" xfId="0" applyNumberFormat="1" applyBorder="1"/>
    <xf numFmtId="169" fontId="15" fillId="0" borderId="0" xfId="0" applyNumberFormat="1" applyFont="1" applyBorder="1"/>
    <xf numFmtId="0" fontId="0" fillId="0" borderId="0" xfId="0" applyBorder="1"/>
    <xf numFmtId="168" fontId="0" fillId="0" borderId="0" xfId="0" applyNumberFormat="1" applyBorder="1" applyAlignment="1">
      <alignment horizontal="right"/>
    </xf>
    <xf numFmtId="0" fontId="6" fillId="0" borderId="0" xfId="0" applyFont="1" applyBorder="1"/>
    <xf numFmtId="0" fontId="0" fillId="13" borderId="0" xfId="0" applyFill="1" applyBorder="1"/>
    <xf numFmtId="0" fontId="0" fillId="14" borderId="0" xfId="0" applyFill="1" applyBorder="1"/>
    <xf numFmtId="0" fontId="29" fillId="0" borderId="0" xfId="0" applyFont="1" applyBorder="1"/>
    <xf numFmtId="168" fontId="0" fillId="14" borderId="0" xfId="0" applyNumberFormat="1" applyFill="1" applyBorder="1" applyAlignment="1">
      <alignment horizontal="right"/>
    </xf>
    <xf numFmtId="0" fontId="6" fillId="14" borderId="0" xfId="0" applyFont="1" applyFill="1" applyBorder="1"/>
    <xf numFmtId="0" fontId="30" fillId="0" borderId="0" xfId="0" applyFont="1"/>
    <xf numFmtId="169" fontId="15" fillId="0" borderId="0" xfId="0" applyNumberFormat="1" applyFont="1" applyBorder="1" applyAlignment="1">
      <alignment wrapText="1"/>
    </xf>
    <xf numFmtId="0" fontId="15" fillId="0" borderId="0" xfId="0" applyFont="1" applyBorder="1" applyAlignment="1">
      <alignment wrapText="1"/>
    </xf>
    <xf numFmtId="169" fontId="0" fillId="13" borderId="0" xfId="0" applyNumberFormat="1" applyFill="1" applyBorder="1"/>
    <xf numFmtId="0" fontId="1" fillId="13" borderId="0" xfId="0" applyFont="1" applyFill="1" applyBorder="1"/>
    <xf numFmtId="0" fontId="1" fillId="0" borderId="0" xfId="0" applyFont="1" applyBorder="1"/>
    <xf numFmtId="0" fontId="30" fillId="0" borderId="0" xfId="0" applyFont="1" applyBorder="1"/>
    <xf numFmtId="0" fontId="0" fillId="15" borderId="0" xfId="0" applyFill="1" applyBorder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19" fillId="6" borderId="15" xfId="0" applyFont="1" applyFill="1" applyBorder="1" applyAlignment="1">
      <alignment horizontal="center"/>
    </xf>
    <xf numFmtId="166" fontId="21" fillId="6" borderId="0" xfId="2" applyFont="1" applyFill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18" fillId="7" borderId="14" xfId="0" applyFont="1" applyFill="1" applyBorder="1" applyAlignment="1">
      <alignment horizontal="center" vertical="center"/>
    </xf>
    <xf numFmtId="0" fontId="18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8" fillId="7" borderId="16" xfId="0" applyFont="1" applyFill="1" applyBorder="1" applyAlignment="1">
      <alignment horizontal="center" vertical="center" wrapText="1"/>
    </xf>
    <xf numFmtId="0" fontId="25" fillId="10" borderId="17" xfId="0" applyFont="1" applyFill="1" applyBorder="1" applyAlignment="1">
      <alignment horizontal="center" vertical="center"/>
    </xf>
    <xf numFmtId="0" fontId="26" fillId="10" borderId="15" xfId="0" applyFont="1" applyFill="1" applyBorder="1" applyAlignment="1">
      <alignment horizontal="center"/>
    </xf>
    <xf numFmtId="0" fontId="26" fillId="10" borderId="11" xfId="0" applyFont="1" applyFill="1" applyBorder="1" applyAlignment="1">
      <alignment horizontal="center"/>
    </xf>
    <xf numFmtId="0" fontId="25" fillId="10" borderId="8" xfId="0" applyFont="1" applyFill="1" applyBorder="1" applyAlignment="1">
      <alignment horizontal="center" vertical="center"/>
    </xf>
    <xf numFmtId="0" fontId="26" fillId="10" borderId="0" xfId="0" applyFont="1" applyFill="1" applyAlignment="1">
      <alignment horizontal="center"/>
    </xf>
    <xf numFmtId="0" fontId="26" fillId="10" borderId="5" xfId="0" applyFont="1" applyFill="1" applyBorder="1" applyAlignment="1">
      <alignment horizontal="center"/>
    </xf>
    <xf numFmtId="0" fontId="25" fillId="10" borderId="18" xfId="0" applyFont="1" applyFill="1" applyBorder="1" applyAlignment="1">
      <alignment horizontal="center" vertical="center"/>
    </xf>
    <xf numFmtId="0" fontId="26" fillId="10" borderId="14" xfId="0" applyFont="1" applyFill="1" applyBorder="1" applyAlignment="1">
      <alignment horizontal="center"/>
    </xf>
    <xf numFmtId="0" fontId="26" fillId="10" borderId="19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7" fillId="12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7" fillId="11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4" fillId="11" borderId="0" xfId="0" applyFont="1" applyFill="1" applyAlignment="1">
      <alignment horizontal="center" wrapText="1"/>
    </xf>
    <xf numFmtId="0" fontId="21" fillId="0" borderId="0" xfId="0" applyFont="1" applyAlignment="1">
      <alignment horizontal="center" wrapText="1"/>
    </xf>
    <xf numFmtId="0" fontId="1" fillId="13" borderId="0" xfId="0" applyFont="1" applyFill="1"/>
    <xf numFmtId="0" fontId="0" fillId="15" borderId="0" xfId="0" applyFill="1"/>
    <xf numFmtId="0" fontId="0" fillId="13" borderId="0" xfId="0" applyFill="1"/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12700</xdr:rowOff>
    </xdr:to>
    <xdr:cxnSp macro="">
      <xdr:nvCxnSpPr>
        <xdr:cNvPr id="17" name="Straight Connector 23">
          <a:extLst>
            <a:ext uri="{FF2B5EF4-FFF2-40B4-BE49-F238E27FC236}">
              <a16:creationId xmlns:a16="http://schemas.microsoft.com/office/drawing/2014/main" id="{9E18C419-F608-B94C-A992-869727513344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318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38100</xdr:rowOff>
    </xdr:to>
    <xdr:cxnSp macro="">
      <xdr:nvCxnSpPr>
        <xdr:cNvPr id="18" name="Straight Connector 40">
          <a:extLst>
            <a:ext uri="{FF2B5EF4-FFF2-40B4-BE49-F238E27FC236}">
              <a16:creationId xmlns:a16="http://schemas.microsoft.com/office/drawing/2014/main" id="{958D9B41-2908-084D-962E-42F97588BE09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572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672414</xdr:colOff>
      <xdr:row>15</xdr:row>
      <xdr:rowOff>158720</xdr:rowOff>
    </xdr:from>
    <xdr:to>
      <xdr:col>11</xdr:col>
      <xdr:colOff>152401</xdr:colOff>
      <xdr:row>22</xdr:row>
      <xdr:rowOff>101599</xdr:rowOff>
    </xdr:to>
    <xdr:sp macro="" textlink="">
      <xdr:nvSpPr>
        <xdr:cNvPr id="19" name="Rectangular Callout 32">
          <a:extLst>
            <a:ext uri="{FF2B5EF4-FFF2-40B4-BE49-F238E27FC236}">
              <a16:creationId xmlns:a16="http://schemas.microsoft.com/office/drawing/2014/main" id="{D479C9D0-1C2F-474E-A2CD-F7568B93BB69}"/>
            </a:ext>
          </a:extLst>
        </xdr:cNvPr>
        <xdr:cNvSpPr/>
      </xdr:nvSpPr>
      <xdr:spPr bwMode="auto">
        <a:xfrm>
          <a:off x="7259481" y="4561387"/>
          <a:ext cx="1596653" cy="1399145"/>
        </a:xfrm>
        <a:prstGeom prst="wedgeRectCallout">
          <a:avLst>
            <a:gd name="adj1" fmla="val 125622"/>
            <a:gd name="adj2" fmla="val -7976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Tuesday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11:15h ET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to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13:15h ET</a:t>
          </a:r>
        </a:p>
      </xdr:txBody>
    </xdr:sp>
    <xdr:clientData/>
  </xdr:twoCellAnchor>
  <xdr:twoCellAnchor>
    <xdr:from>
      <xdr:col>17</xdr:col>
      <xdr:colOff>16934</xdr:colOff>
      <xdr:row>10</xdr:row>
      <xdr:rowOff>50800</xdr:rowOff>
    </xdr:from>
    <xdr:to>
      <xdr:col>19</xdr:col>
      <xdr:colOff>225053</xdr:colOff>
      <xdr:row>16</xdr:row>
      <xdr:rowOff>179945</xdr:rowOff>
    </xdr:to>
    <xdr:sp macro="" textlink="">
      <xdr:nvSpPr>
        <xdr:cNvPr id="20" name="Rectangular Callout 32">
          <a:extLst>
            <a:ext uri="{FF2B5EF4-FFF2-40B4-BE49-F238E27FC236}">
              <a16:creationId xmlns:a16="http://schemas.microsoft.com/office/drawing/2014/main" id="{A19EEB28-A53E-D840-A4CB-2C20E6790183}"/>
            </a:ext>
          </a:extLst>
        </xdr:cNvPr>
        <xdr:cNvSpPr/>
      </xdr:nvSpPr>
      <xdr:spPr bwMode="auto">
        <a:xfrm>
          <a:off x="12886267" y="3369733"/>
          <a:ext cx="1596653" cy="1399145"/>
        </a:xfrm>
        <a:prstGeom prst="wedgeRectCallout">
          <a:avLst>
            <a:gd name="adj1" fmla="val 125622"/>
            <a:gd name="adj2" fmla="val -7976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Thursday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09:00h ET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to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11:00h ET</a:t>
          </a:r>
        </a:p>
      </xdr:txBody>
    </xdr:sp>
    <xdr:clientData/>
  </xdr:twoCellAnchor>
  <xdr:twoCellAnchor>
    <xdr:from>
      <xdr:col>3</xdr:col>
      <xdr:colOff>33868</xdr:colOff>
      <xdr:row>15</xdr:row>
      <xdr:rowOff>152400</xdr:rowOff>
    </xdr:from>
    <xdr:to>
      <xdr:col>5</xdr:col>
      <xdr:colOff>241987</xdr:colOff>
      <xdr:row>22</xdr:row>
      <xdr:rowOff>95279</xdr:rowOff>
    </xdr:to>
    <xdr:sp macro="" textlink="">
      <xdr:nvSpPr>
        <xdr:cNvPr id="21" name="Rectangular Callout 32">
          <a:extLst>
            <a:ext uri="{FF2B5EF4-FFF2-40B4-BE49-F238E27FC236}">
              <a16:creationId xmlns:a16="http://schemas.microsoft.com/office/drawing/2014/main" id="{3A6DC785-BEEE-1B44-8EE8-FC4718FD394F}"/>
            </a:ext>
          </a:extLst>
        </xdr:cNvPr>
        <xdr:cNvSpPr/>
      </xdr:nvSpPr>
      <xdr:spPr bwMode="auto">
        <a:xfrm>
          <a:off x="3149601" y="4555067"/>
          <a:ext cx="1596653" cy="1399145"/>
        </a:xfrm>
        <a:prstGeom prst="wedgeRectCallout">
          <a:avLst>
            <a:gd name="adj1" fmla="val 125622"/>
            <a:gd name="adj2" fmla="val -7976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Monday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11:15h ET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to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13:15h ET</a:t>
          </a:r>
        </a:p>
      </xdr:txBody>
    </xdr:sp>
    <xdr:clientData/>
  </xdr:twoCellAnchor>
  <xdr:twoCellAnchor>
    <xdr:from>
      <xdr:col>5</xdr:col>
      <xdr:colOff>135467</xdr:colOff>
      <xdr:row>0</xdr:row>
      <xdr:rowOff>186267</xdr:rowOff>
    </xdr:from>
    <xdr:to>
      <xdr:col>7</xdr:col>
      <xdr:colOff>343587</xdr:colOff>
      <xdr:row>2</xdr:row>
      <xdr:rowOff>992745</xdr:rowOff>
    </xdr:to>
    <xdr:sp macro="" textlink="">
      <xdr:nvSpPr>
        <xdr:cNvPr id="22" name="Rectangular Callout 32">
          <a:extLst>
            <a:ext uri="{FF2B5EF4-FFF2-40B4-BE49-F238E27FC236}">
              <a16:creationId xmlns:a16="http://schemas.microsoft.com/office/drawing/2014/main" id="{81DBACCB-7D97-B844-A41C-1F3E8990BC6B}"/>
            </a:ext>
          </a:extLst>
        </xdr:cNvPr>
        <xdr:cNvSpPr/>
      </xdr:nvSpPr>
      <xdr:spPr bwMode="auto">
        <a:xfrm>
          <a:off x="4639734" y="186267"/>
          <a:ext cx="1596653" cy="1399145"/>
        </a:xfrm>
        <a:prstGeom prst="wedgeRectCallout">
          <a:avLst>
            <a:gd name="adj1" fmla="val 155317"/>
            <a:gd name="adj2" fmla="val 141713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Tuesday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09:00h ET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to</a:t>
          </a:r>
        </a:p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11:00h 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20/11-20-1398-00-00bc-proposed-spec-text-for-cr.docx" TargetMode="External"/><Relationship Id="rId13" Type="http://schemas.openxmlformats.org/officeDocument/2006/relationships/hyperlink" Target="https://mentor.ieee.org/802.11/dcn/20/11-20-1198-04-00bc-comments-on-p802-11bc-d0-1-mccann.xlsx" TargetMode="External"/><Relationship Id="rId18" Type="http://schemas.openxmlformats.org/officeDocument/2006/relationships/hyperlink" Target="https://mentor.ieee.org/802.11/dcn/20/11-20-1484-00-00bc-proposed-spec-text-for-cr-part-3.docx" TargetMode="External"/><Relationship Id="rId3" Type="http://schemas.openxmlformats.org/officeDocument/2006/relationships/hyperlink" Target="https://mentor.ieee.org/802.11/dcn/20/11-20-1419-02-00bc-802-11bc-cc31-resolution-for-cid-355.docx" TargetMode="External"/><Relationship Id="rId21" Type="http://schemas.openxmlformats.org/officeDocument/2006/relationships/hyperlink" Target="https://mentor.ieee.org/802.11/dcn/20/11-20-1417-03-00bc-cc31-resolutions-for-clause-10-11-and-12.docx" TargetMode="External"/><Relationship Id="rId7" Type="http://schemas.openxmlformats.org/officeDocument/2006/relationships/hyperlink" Target="https://mentor.ieee.org/802.11/dcn/20/11-20-1418-00-00bc-802-11bc-cc31-resolution-for-cids-assigned-to-antonio.docx" TargetMode="External"/><Relationship Id="rId12" Type="http://schemas.openxmlformats.org/officeDocument/2006/relationships/hyperlink" Target="https://mentor.ieee.org/802.11/dcn/20/11-20-1397-02-00bc-proposed-resolutions-for-tgbc-cc31-comments-assigned-to-marc.xlsx" TargetMode="External"/><Relationship Id="rId17" Type="http://schemas.openxmlformats.org/officeDocument/2006/relationships/hyperlink" Target="https://mentor.ieee.org/802.11/dcn/20/11-20-1483-01-00bc-cids-assigned-to-xiaofei-part-3.xlsx" TargetMode="External"/><Relationship Id="rId2" Type="http://schemas.openxmlformats.org/officeDocument/2006/relationships/hyperlink" Target="https://mentor.ieee.org/802.11/dcn/20/11-20-1198-03-00bc-comments-on-p802-11bc-d0-1-mccann.xlsx" TargetMode="External"/><Relationship Id="rId16" Type="http://schemas.openxmlformats.org/officeDocument/2006/relationships/hyperlink" Target="https://mentor.ieee.org/802.11/dcn/20/11-20-1417-01-00bc-cc31-resolutions-for-clause-10-11-and-12.docx" TargetMode="External"/><Relationship Id="rId20" Type="http://schemas.openxmlformats.org/officeDocument/2006/relationships/hyperlink" Target="https://mentor.ieee.org/802.11/dcn/20/11-20-1400-00-00bc-cr-for-cids-assigned-to-xiaofei-part-2.xlsx" TargetMode="External"/><Relationship Id="rId1" Type="http://schemas.openxmlformats.org/officeDocument/2006/relationships/hyperlink" Target="https://mentor.ieee.org/802.11/dcn/20/11-20-1197-04-00bc-proposed-changes-to-d0-1.doc" TargetMode="External"/><Relationship Id="rId6" Type="http://schemas.openxmlformats.org/officeDocument/2006/relationships/hyperlink" Target="https://mentor.ieee.org/802.11/dcn/20/11-20-1420-00-00bc-text-changes-for-cids.docx" TargetMode="External"/><Relationship Id="rId11" Type="http://schemas.openxmlformats.org/officeDocument/2006/relationships/hyperlink" Target="https://mentor.ieee.org/802.11/dcn/20/11-20-1386-00-00bc-cids-assigned-to-xiaofei.xlsx" TargetMode="External"/><Relationship Id="rId5" Type="http://schemas.openxmlformats.org/officeDocument/2006/relationships/hyperlink" Target="https://mentor.ieee.org/802.11/dcn/20/11-20-1422-00-00bc-cc31-resolution-for-cid-31.docx" TargetMode="External"/><Relationship Id="rId15" Type="http://schemas.openxmlformats.org/officeDocument/2006/relationships/hyperlink" Target="https://mentor.ieee.org/802.11/dcn/20/11-20-1204-06-00bc-cc31-resolutions-assigned-to-morioka.xlsx" TargetMode="External"/><Relationship Id="rId10" Type="http://schemas.openxmlformats.org/officeDocument/2006/relationships/hyperlink" Target="https://mentor.ieee.org/802.11/dcn/20/11-20-1389-00-00bc-cid-resolutions-assigned-to-carol-ansley.xlsx" TargetMode="External"/><Relationship Id="rId19" Type="http://schemas.openxmlformats.org/officeDocument/2006/relationships/hyperlink" Target="https://mentor.ieee.org/802.11/dcn/20/11-20-1401-00-00bc-proposed-spec-text-for-cr-part-2.docx" TargetMode="External"/><Relationship Id="rId4" Type="http://schemas.openxmlformats.org/officeDocument/2006/relationships/hyperlink" Target="https://mentor.ieee.org/802.11/dcn/20/11-20-1385-01-00bc-cc31-resolution-for-comments-assigned-to-abhi-part-3.docx" TargetMode="External"/><Relationship Id="rId9" Type="http://schemas.openxmlformats.org/officeDocument/2006/relationships/hyperlink" Target="https://mentor.ieee.org/802.11/dcn/20/11-20-1397-00-00bc-proposed-resolutions-for-tgbc-cc31-comments-assigned-to-marc.xlsx" TargetMode="External"/><Relationship Id="rId14" Type="http://schemas.openxmlformats.org/officeDocument/2006/relationships/hyperlink" Target="https://mentor.ieee.org/802.11/dcn/20/11-20-1197-05-00bc-proposed-changes-to-d0-1.doc" TargetMode="External"/><Relationship Id="rId22" Type="http://schemas.openxmlformats.org/officeDocument/2006/relationships/hyperlink" Target="https://mentor.ieee.org/802.11/dcn/20/11-20-1204-09-00bc-cc31-resolutions-assigned-to-moriok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3" sqref="B3"/>
    </sheetView>
  </sheetViews>
  <sheetFormatPr baseColWidth="10" defaultColWidth="9.1640625" defaultRowHeight="16" x14ac:dyDescent="0.2"/>
  <cols>
    <col min="1" max="1" width="11.33203125" style="2" customWidth="1"/>
    <col min="2" max="16384" width="9.1640625" style="2"/>
  </cols>
  <sheetData>
    <row r="1" spans="1:9" ht="18" x14ac:dyDescent="0.2">
      <c r="B1" s="1" t="s">
        <v>31</v>
      </c>
    </row>
    <row r="2" spans="1:9" ht="18" x14ac:dyDescent="0.2">
      <c r="B2" s="1" t="s">
        <v>29</v>
      </c>
    </row>
    <row r="3" spans="1:9" ht="16" customHeight="1" x14ac:dyDescent="0.2">
      <c r="A3" s="2" t="s">
        <v>41</v>
      </c>
      <c r="B3" s="1" t="str">
        <f xml:space="preserve"> "doc.: IEEE 802.11-19/1361r" &amp; Parameters!B8</f>
        <v>doc.: IEEE 802.11-19/1361r3</v>
      </c>
    </row>
    <row r="4" spans="1:9" ht="16" customHeight="1" x14ac:dyDescent="0.2">
      <c r="A4" s="2" t="s">
        <v>30</v>
      </c>
      <c r="B4" s="8" t="s">
        <v>132</v>
      </c>
      <c r="F4" s="8"/>
    </row>
    <row r="5" spans="1:9" ht="16" customHeight="1" x14ac:dyDescent="0.2">
      <c r="A5" s="2" t="s">
        <v>40</v>
      </c>
      <c r="B5" s="12" t="s">
        <v>44</v>
      </c>
    </row>
    <row r="6" spans="1:9" s="3" customFormat="1" ht="17" customHeight="1" thickBot="1" x14ac:dyDescent="0.25"/>
    <row r="7" spans="1:9" s="4" customFormat="1" ht="18" x14ac:dyDescent="0.2">
      <c r="A7" s="4" t="s">
        <v>33</v>
      </c>
      <c r="B7" s="10" t="s">
        <v>133</v>
      </c>
    </row>
    <row r="8" spans="1:9" x14ac:dyDescent="0.2">
      <c r="A8" s="2" t="s">
        <v>42</v>
      </c>
      <c r="B8" s="9" t="str">
        <f>Parameters!B9</f>
        <v>2020-09-15</v>
      </c>
    </row>
    <row r="9" spans="1:9" x14ac:dyDescent="0.2">
      <c r="A9" s="2" t="s">
        <v>34</v>
      </c>
      <c r="B9" s="9" t="s">
        <v>39</v>
      </c>
      <c r="C9" s="9"/>
      <c r="D9" s="9" t="s">
        <v>45</v>
      </c>
      <c r="E9" s="9"/>
      <c r="F9" s="9"/>
      <c r="G9" s="9"/>
      <c r="H9" s="9"/>
      <c r="I9" s="9"/>
    </row>
    <row r="10" spans="1:9" x14ac:dyDescent="0.2">
      <c r="B10" s="9" t="s">
        <v>43</v>
      </c>
      <c r="C10" s="9"/>
      <c r="D10" s="9" t="s">
        <v>46</v>
      </c>
      <c r="E10" s="9"/>
      <c r="F10" s="9"/>
      <c r="G10" s="9"/>
      <c r="H10" s="9"/>
      <c r="I10" s="9"/>
    </row>
    <row r="11" spans="1:9" x14ac:dyDescent="0.2">
      <c r="B11" s="9" t="s">
        <v>35</v>
      </c>
      <c r="C11" s="9"/>
      <c r="D11" s="9" t="s">
        <v>47</v>
      </c>
      <c r="E11" s="9"/>
      <c r="F11" s="9"/>
      <c r="G11" s="9"/>
      <c r="H11" s="9"/>
      <c r="I11" s="9"/>
    </row>
    <row r="12" spans="1:9" x14ac:dyDescent="0.2">
      <c r="B12" s="9" t="s">
        <v>36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37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38</v>
      </c>
      <c r="C14" s="9"/>
      <c r="D14" s="13" t="s">
        <v>48</v>
      </c>
      <c r="E14" s="9"/>
      <c r="F14" s="9"/>
      <c r="G14" s="9"/>
      <c r="H14" s="9"/>
      <c r="I14" s="9"/>
    </row>
    <row r="15" spans="1:9" x14ac:dyDescent="0.2">
      <c r="A15" s="2" t="s">
        <v>32</v>
      </c>
    </row>
    <row r="27" spans="1:5" ht="15.75" customHeight="1" x14ac:dyDescent="0.2">
      <c r="A27" s="6"/>
      <c r="B27" s="116"/>
      <c r="C27" s="116"/>
      <c r="D27" s="116"/>
      <c r="E27" s="116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115"/>
      <c r="C29" s="115"/>
      <c r="D29" s="115"/>
      <c r="E29" s="115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115"/>
      <c r="C31" s="115"/>
      <c r="D31" s="115"/>
      <c r="E31" s="115"/>
    </row>
    <row r="32" spans="1:5" ht="15.75" customHeight="1" x14ac:dyDescent="0.2">
      <c r="B32" s="115"/>
      <c r="C32" s="115"/>
      <c r="D32" s="115"/>
      <c r="E32" s="115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zoomScale="75" workbookViewId="0">
      <selection activeCell="I18" sqref="I18:N21"/>
    </sheetView>
  </sheetViews>
  <sheetFormatPr baseColWidth="10" defaultColWidth="9.1640625" defaultRowHeight="13" outlineLevelCol="1" x14ac:dyDescent="0.15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 x14ac:dyDescent="0.15">
      <c r="A1" s="184" t="str">
        <f>" 802.11 TBbc Meeting Slots R" &amp;Parameters!B8</f>
        <v xml:space="preserve"> 802.11 TBbc Meeting Slots R3</v>
      </c>
      <c r="B1" s="186" t="str">
        <f>Parameters!B2</f>
        <v>Electronic Online Meeting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</row>
    <row r="2" spans="1:32" s="20" customFormat="1" ht="20.25" customHeight="1" x14ac:dyDescent="0.15">
      <c r="A2" s="185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 x14ac:dyDescent="0.15">
      <c r="A3" s="185"/>
      <c r="B3" s="187" t="str">
        <f>Parameters!B3</f>
        <v>September 14 - 18, 2020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</row>
    <row r="4" spans="1:32" s="20" customFormat="1" ht="21" thickBot="1" x14ac:dyDescent="0.25">
      <c r="A4" s="23"/>
      <c r="B4" s="24" t="s">
        <v>57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 x14ac:dyDescent="0.15">
      <c r="A5" s="27" t="s">
        <v>58</v>
      </c>
      <c r="B5" s="28">
        <f>Parameters!B4</f>
        <v>44087</v>
      </c>
      <c r="C5" s="188">
        <f>B5+1</f>
        <v>44088</v>
      </c>
      <c r="D5" s="189"/>
      <c r="E5" s="189"/>
      <c r="F5" s="189"/>
      <c r="G5" s="189"/>
      <c r="H5" s="190"/>
      <c r="I5" s="188">
        <f>B5+2</f>
        <v>44089</v>
      </c>
      <c r="J5" s="189"/>
      <c r="K5" s="189"/>
      <c r="L5" s="189"/>
      <c r="M5" s="189"/>
      <c r="N5" s="190"/>
      <c r="O5" s="188">
        <f>B5+3</f>
        <v>44090</v>
      </c>
      <c r="P5" s="189"/>
      <c r="Q5" s="189"/>
      <c r="R5" s="189"/>
      <c r="S5" s="189"/>
      <c r="T5" s="190"/>
      <c r="U5" s="188">
        <f>B5+4</f>
        <v>44091</v>
      </c>
      <c r="V5" s="189"/>
      <c r="W5" s="189"/>
      <c r="X5" s="189"/>
      <c r="Y5" s="189"/>
      <c r="Z5" s="190"/>
      <c r="AA5" s="188">
        <f>B5+5</f>
        <v>44092</v>
      </c>
      <c r="AB5" s="189"/>
      <c r="AC5" s="189"/>
      <c r="AD5" s="189"/>
      <c r="AE5" s="189"/>
      <c r="AF5" s="190"/>
    </row>
    <row r="6" spans="1:32" s="20" customFormat="1" ht="27" customHeight="1" x14ac:dyDescent="0.15">
      <c r="A6" s="29" t="s">
        <v>59</v>
      </c>
      <c r="B6" s="30"/>
      <c r="C6" s="31"/>
      <c r="D6" s="30"/>
      <c r="E6" s="30"/>
      <c r="F6" s="30"/>
      <c r="G6" s="30"/>
      <c r="H6" s="32"/>
      <c r="I6" s="141"/>
      <c r="J6" s="142"/>
      <c r="K6" s="142"/>
      <c r="L6" s="142"/>
      <c r="M6" s="142"/>
      <c r="N6" s="142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 x14ac:dyDescent="0.15">
      <c r="A7" s="33" t="s">
        <v>60</v>
      </c>
      <c r="B7" s="34"/>
      <c r="C7" s="178"/>
      <c r="D7" s="179"/>
      <c r="E7" s="179"/>
      <c r="F7" s="179"/>
      <c r="G7" s="179"/>
      <c r="H7" s="180"/>
      <c r="I7" s="144" t="s">
        <v>120</v>
      </c>
      <c r="J7" s="145"/>
      <c r="K7" s="145"/>
      <c r="L7" s="145"/>
      <c r="M7" s="145"/>
      <c r="N7" s="146"/>
      <c r="O7" s="119"/>
      <c r="P7" s="120"/>
      <c r="Q7" s="120"/>
      <c r="R7" s="120"/>
      <c r="S7" s="120"/>
      <c r="T7" s="121"/>
      <c r="U7" s="144" t="s">
        <v>120</v>
      </c>
      <c r="V7" s="145"/>
      <c r="W7" s="145"/>
      <c r="X7" s="145"/>
      <c r="Y7" s="145"/>
      <c r="Z7" s="146"/>
      <c r="AA7" s="159" t="s">
        <v>61</v>
      </c>
      <c r="AB7" s="160"/>
      <c r="AC7" s="160"/>
      <c r="AD7" s="160"/>
      <c r="AE7" s="160"/>
      <c r="AF7" s="161"/>
    </row>
    <row r="8" spans="1:32" s="20" customFormat="1" ht="15.75" customHeight="1" x14ac:dyDescent="0.15">
      <c r="A8" s="33" t="s">
        <v>62</v>
      </c>
      <c r="B8" s="34"/>
      <c r="C8" s="181"/>
      <c r="D8" s="182"/>
      <c r="E8" s="182"/>
      <c r="F8" s="182"/>
      <c r="G8" s="182"/>
      <c r="H8" s="183"/>
      <c r="I8" s="147"/>
      <c r="J8" s="148"/>
      <c r="K8" s="148"/>
      <c r="L8" s="148"/>
      <c r="M8" s="148"/>
      <c r="N8" s="149"/>
      <c r="O8" s="122"/>
      <c r="P8" s="123"/>
      <c r="Q8" s="123"/>
      <c r="R8" s="123"/>
      <c r="S8" s="123"/>
      <c r="T8" s="124"/>
      <c r="U8" s="147"/>
      <c r="V8" s="148"/>
      <c r="W8" s="148"/>
      <c r="X8" s="148"/>
      <c r="Y8" s="148"/>
      <c r="Z8" s="149"/>
      <c r="AA8" s="162"/>
      <c r="AB8" s="163"/>
      <c r="AC8" s="163"/>
      <c r="AD8" s="163"/>
      <c r="AE8" s="163"/>
      <c r="AF8" s="164"/>
    </row>
    <row r="9" spans="1:32" s="20" customFormat="1" ht="15.75" customHeight="1" x14ac:dyDescent="0.15">
      <c r="A9" s="35" t="s">
        <v>63</v>
      </c>
      <c r="B9" s="36"/>
      <c r="C9" s="168"/>
      <c r="D9" s="169"/>
      <c r="E9" s="169"/>
      <c r="F9" s="169"/>
      <c r="G9" s="169"/>
      <c r="H9" s="170"/>
      <c r="I9" s="147"/>
      <c r="J9" s="148"/>
      <c r="K9" s="148"/>
      <c r="L9" s="148"/>
      <c r="M9" s="148"/>
      <c r="N9" s="149"/>
      <c r="O9" s="122"/>
      <c r="P9" s="123"/>
      <c r="Q9" s="123"/>
      <c r="R9" s="123"/>
      <c r="S9" s="123"/>
      <c r="T9" s="124"/>
      <c r="U9" s="147"/>
      <c r="V9" s="148"/>
      <c r="W9" s="148"/>
      <c r="X9" s="148"/>
      <c r="Y9" s="148"/>
      <c r="Z9" s="149"/>
      <c r="AA9" s="162"/>
      <c r="AB9" s="163"/>
      <c r="AC9" s="163"/>
      <c r="AD9" s="163"/>
      <c r="AE9" s="163"/>
      <c r="AF9" s="164"/>
    </row>
    <row r="10" spans="1:32" s="20" customFormat="1" ht="15.75" customHeight="1" x14ac:dyDescent="0.15">
      <c r="A10" s="35" t="s">
        <v>64</v>
      </c>
      <c r="B10" s="36"/>
      <c r="C10" s="171"/>
      <c r="D10" s="172"/>
      <c r="E10" s="172"/>
      <c r="F10" s="172"/>
      <c r="G10" s="172"/>
      <c r="H10" s="173"/>
      <c r="I10" s="150"/>
      <c r="J10" s="151"/>
      <c r="K10" s="151"/>
      <c r="L10" s="151"/>
      <c r="M10" s="151"/>
      <c r="N10" s="152"/>
      <c r="O10" s="125"/>
      <c r="P10" s="126"/>
      <c r="Q10" s="126"/>
      <c r="R10" s="126"/>
      <c r="S10" s="126"/>
      <c r="T10" s="127"/>
      <c r="U10" s="150"/>
      <c r="V10" s="151"/>
      <c r="W10" s="151"/>
      <c r="X10" s="151"/>
      <c r="Y10" s="151"/>
      <c r="Z10" s="152"/>
      <c r="AA10" s="162"/>
      <c r="AB10" s="163"/>
      <c r="AC10" s="163"/>
      <c r="AD10" s="163"/>
      <c r="AE10" s="163"/>
      <c r="AF10" s="164"/>
    </row>
    <row r="11" spans="1:32" s="20" customFormat="1" ht="27" customHeight="1" x14ac:dyDescent="0.15">
      <c r="A11" s="37" t="s">
        <v>65</v>
      </c>
      <c r="B11" s="38"/>
      <c r="C11" s="174" t="s">
        <v>66</v>
      </c>
      <c r="D11" s="175"/>
      <c r="E11" s="175"/>
      <c r="F11" s="175"/>
      <c r="G11" s="175"/>
      <c r="H11" s="143"/>
      <c r="I11" s="176" t="s">
        <v>66</v>
      </c>
      <c r="J11" s="176"/>
      <c r="K11" s="176"/>
      <c r="L11" s="176"/>
      <c r="M11" s="176"/>
      <c r="N11" s="176"/>
      <c r="O11" s="177" t="s">
        <v>66</v>
      </c>
      <c r="P11" s="176"/>
      <c r="Q11" s="176"/>
      <c r="R11" s="176"/>
      <c r="S11" s="176"/>
      <c r="T11" s="176"/>
      <c r="U11" s="129" t="s">
        <v>66</v>
      </c>
      <c r="V11" s="129"/>
      <c r="W11" s="129"/>
      <c r="X11" s="129"/>
      <c r="Y11" s="129"/>
      <c r="Z11" s="129"/>
      <c r="AA11" s="162"/>
      <c r="AB11" s="163"/>
      <c r="AC11" s="163"/>
      <c r="AD11" s="163"/>
      <c r="AE11" s="163"/>
      <c r="AF11" s="164"/>
    </row>
    <row r="12" spans="1:32" s="20" customFormat="1" ht="15.75" customHeight="1" x14ac:dyDescent="0.15">
      <c r="A12" s="39" t="s">
        <v>67</v>
      </c>
      <c r="B12" s="36"/>
      <c r="C12" s="144" t="s">
        <v>120</v>
      </c>
      <c r="D12" s="145"/>
      <c r="E12" s="145"/>
      <c r="F12" s="145"/>
      <c r="G12" s="145"/>
      <c r="H12" s="146"/>
      <c r="I12" s="144" t="s">
        <v>120</v>
      </c>
      <c r="J12" s="145"/>
      <c r="K12" s="145"/>
      <c r="L12" s="145"/>
      <c r="M12" s="145"/>
      <c r="N12" s="146"/>
      <c r="O12" s="119"/>
      <c r="P12" s="153"/>
      <c r="Q12" s="153"/>
      <c r="R12" s="153"/>
      <c r="S12" s="153"/>
      <c r="T12" s="154"/>
      <c r="U12" s="119"/>
      <c r="V12" s="120"/>
      <c r="W12" s="120"/>
      <c r="X12" s="120"/>
      <c r="Y12" s="120"/>
      <c r="Z12" s="121"/>
      <c r="AA12" s="162"/>
      <c r="AB12" s="163"/>
      <c r="AC12" s="163"/>
      <c r="AD12" s="163"/>
      <c r="AE12" s="163"/>
      <c r="AF12" s="164"/>
    </row>
    <row r="13" spans="1:32" s="20" customFormat="1" ht="15.75" customHeight="1" x14ac:dyDescent="0.15">
      <c r="A13" s="39" t="s">
        <v>68</v>
      </c>
      <c r="B13" s="36"/>
      <c r="C13" s="147"/>
      <c r="D13" s="148"/>
      <c r="E13" s="148"/>
      <c r="F13" s="148"/>
      <c r="G13" s="148"/>
      <c r="H13" s="149"/>
      <c r="I13" s="147"/>
      <c r="J13" s="148"/>
      <c r="K13" s="148"/>
      <c r="L13" s="148"/>
      <c r="M13" s="148"/>
      <c r="N13" s="149"/>
      <c r="O13" s="122"/>
      <c r="P13" s="155"/>
      <c r="Q13" s="155"/>
      <c r="R13" s="155"/>
      <c r="S13" s="155"/>
      <c r="T13" s="156"/>
      <c r="U13" s="122"/>
      <c r="V13" s="123"/>
      <c r="W13" s="123"/>
      <c r="X13" s="123"/>
      <c r="Y13" s="123"/>
      <c r="Z13" s="124"/>
      <c r="AA13" s="162"/>
      <c r="AB13" s="163"/>
      <c r="AC13" s="163"/>
      <c r="AD13" s="163"/>
      <c r="AE13" s="163"/>
      <c r="AF13" s="164"/>
    </row>
    <row r="14" spans="1:32" s="20" customFormat="1" ht="15.75" customHeight="1" x14ac:dyDescent="0.15">
      <c r="A14" s="39" t="s">
        <v>69</v>
      </c>
      <c r="B14" s="36"/>
      <c r="C14" s="147"/>
      <c r="D14" s="148"/>
      <c r="E14" s="148"/>
      <c r="F14" s="148"/>
      <c r="G14" s="148"/>
      <c r="H14" s="149"/>
      <c r="I14" s="147"/>
      <c r="J14" s="148"/>
      <c r="K14" s="148"/>
      <c r="L14" s="148"/>
      <c r="M14" s="148"/>
      <c r="N14" s="149"/>
      <c r="O14" s="122"/>
      <c r="P14" s="155"/>
      <c r="Q14" s="155"/>
      <c r="R14" s="155"/>
      <c r="S14" s="155"/>
      <c r="T14" s="156"/>
      <c r="U14" s="122"/>
      <c r="V14" s="123"/>
      <c r="W14" s="123"/>
      <c r="X14" s="123"/>
      <c r="Y14" s="123"/>
      <c r="Z14" s="124"/>
      <c r="AA14" s="165"/>
      <c r="AB14" s="166"/>
      <c r="AC14" s="166"/>
      <c r="AD14" s="166"/>
      <c r="AE14" s="166"/>
      <c r="AF14" s="167"/>
    </row>
    <row r="15" spans="1:32" s="20" customFormat="1" ht="15.75" customHeight="1" x14ac:dyDescent="0.15">
      <c r="A15" s="39" t="s">
        <v>70</v>
      </c>
      <c r="B15" s="36"/>
      <c r="C15" s="150"/>
      <c r="D15" s="151"/>
      <c r="E15" s="151"/>
      <c r="F15" s="151"/>
      <c r="G15" s="151"/>
      <c r="H15" s="152"/>
      <c r="I15" s="150"/>
      <c r="J15" s="151"/>
      <c r="K15" s="151"/>
      <c r="L15" s="151"/>
      <c r="M15" s="151"/>
      <c r="N15" s="152"/>
      <c r="O15" s="125"/>
      <c r="P15" s="157"/>
      <c r="Q15" s="157"/>
      <c r="R15" s="157"/>
      <c r="S15" s="157"/>
      <c r="T15" s="158"/>
      <c r="U15" s="125"/>
      <c r="V15" s="126"/>
      <c r="W15" s="126"/>
      <c r="X15" s="126"/>
      <c r="Y15" s="126"/>
      <c r="Z15" s="127"/>
      <c r="AA15" s="36"/>
      <c r="AB15" s="36"/>
      <c r="AC15" s="36"/>
      <c r="AD15" s="36"/>
      <c r="AE15" s="36"/>
      <c r="AF15" s="36"/>
    </row>
    <row r="16" spans="1:32" s="20" customFormat="1" ht="15.75" customHeight="1" x14ac:dyDescent="0.15">
      <c r="A16" s="40" t="s">
        <v>71</v>
      </c>
      <c r="B16" s="41"/>
      <c r="C16" s="129" t="s">
        <v>72</v>
      </c>
      <c r="D16" s="129"/>
      <c r="E16" s="129"/>
      <c r="F16" s="129"/>
      <c r="G16" s="129"/>
      <c r="H16" s="129"/>
      <c r="I16" s="129" t="s">
        <v>72</v>
      </c>
      <c r="J16" s="129"/>
      <c r="K16" s="129"/>
      <c r="L16" s="129"/>
      <c r="M16" s="129"/>
      <c r="N16" s="129"/>
      <c r="O16" s="143" t="s">
        <v>72</v>
      </c>
      <c r="P16" s="129"/>
      <c r="Q16" s="129"/>
      <c r="R16" s="129"/>
      <c r="S16" s="129"/>
      <c r="T16" s="129"/>
      <c r="U16" s="129" t="s">
        <v>72</v>
      </c>
      <c r="V16" s="129"/>
      <c r="W16" s="129"/>
      <c r="X16" s="129"/>
      <c r="Y16" s="129"/>
      <c r="Z16" s="129"/>
      <c r="AA16" s="36"/>
      <c r="AB16" s="36"/>
      <c r="AC16" s="36"/>
      <c r="AD16" s="36"/>
      <c r="AE16" s="36"/>
      <c r="AF16" s="36"/>
    </row>
    <row r="17" spans="1:32" s="20" customFormat="1" ht="15.75" customHeight="1" x14ac:dyDescent="0.15">
      <c r="A17" s="42" t="s">
        <v>73</v>
      </c>
      <c r="B17" s="43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43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36"/>
      <c r="AB17" s="36"/>
      <c r="AC17" s="36"/>
      <c r="AD17" s="36"/>
      <c r="AE17" s="36"/>
      <c r="AF17" s="36"/>
    </row>
    <row r="18" spans="1:32" s="20" customFormat="1" ht="15.75" customHeight="1" x14ac:dyDescent="0.15">
      <c r="A18" s="44" t="s">
        <v>74</v>
      </c>
      <c r="B18" s="45"/>
      <c r="C18" s="119"/>
      <c r="D18" s="120"/>
      <c r="E18" s="120"/>
      <c r="F18" s="120"/>
      <c r="G18" s="120"/>
      <c r="H18" s="121"/>
      <c r="I18" s="119"/>
      <c r="J18" s="120"/>
      <c r="K18" s="120"/>
      <c r="L18" s="120"/>
      <c r="M18" s="120"/>
      <c r="N18" s="121"/>
      <c r="O18" s="119"/>
      <c r="P18" s="120"/>
      <c r="Q18" s="120"/>
      <c r="R18" s="120"/>
      <c r="S18" s="120"/>
      <c r="T18" s="121"/>
      <c r="U18" s="119"/>
      <c r="V18" s="120"/>
      <c r="W18" s="120"/>
      <c r="X18" s="120"/>
      <c r="Y18" s="120"/>
      <c r="Z18" s="121"/>
      <c r="AA18" s="36"/>
      <c r="AB18" s="36"/>
      <c r="AC18" s="36"/>
      <c r="AD18" s="36"/>
      <c r="AE18" s="36"/>
      <c r="AF18" s="36"/>
    </row>
    <row r="19" spans="1:32" s="20" customFormat="1" ht="15.75" customHeight="1" x14ac:dyDescent="0.15">
      <c r="A19" s="39" t="s">
        <v>75</v>
      </c>
      <c r="B19" s="36"/>
      <c r="C19" s="122"/>
      <c r="D19" s="123"/>
      <c r="E19" s="123"/>
      <c r="F19" s="123"/>
      <c r="G19" s="123"/>
      <c r="H19" s="124"/>
      <c r="I19" s="122"/>
      <c r="J19" s="123"/>
      <c r="K19" s="123"/>
      <c r="L19" s="123"/>
      <c r="M19" s="123"/>
      <c r="N19" s="124"/>
      <c r="O19" s="122"/>
      <c r="P19" s="123"/>
      <c r="Q19" s="123"/>
      <c r="R19" s="123"/>
      <c r="S19" s="123"/>
      <c r="T19" s="124"/>
      <c r="U19" s="122"/>
      <c r="V19" s="123"/>
      <c r="W19" s="123"/>
      <c r="X19" s="123"/>
      <c r="Y19" s="123"/>
      <c r="Z19" s="124"/>
      <c r="AA19" s="36"/>
      <c r="AB19" s="36"/>
      <c r="AC19" s="36"/>
      <c r="AD19" s="36"/>
      <c r="AE19" s="36"/>
      <c r="AF19" s="36"/>
    </row>
    <row r="20" spans="1:32" s="20" customFormat="1" ht="15.75" customHeight="1" x14ac:dyDescent="0.15">
      <c r="A20" s="44" t="s">
        <v>76</v>
      </c>
      <c r="B20" s="34"/>
      <c r="C20" s="122"/>
      <c r="D20" s="123"/>
      <c r="E20" s="123"/>
      <c r="F20" s="123"/>
      <c r="G20" s="123"/>
      <c r="H20" s="124"/>
      <c r="I20" s="122"/>
      <c r="J20" s="123"/>
      <c r="K20" s="123"/>
      <c r="L20" s="123"/>
      <c r="M20" s="123"/>
      <c r="N20" s="124"/>
      <c r="O20" s="122"/>
      <c r="P20" s="123"/>
      <c r="Q20" s="123"/>
      <c r="R20" s="123"/>
      <c r="S20" s="123"/>
      <c r="T20" s="124"/>
      <c r="U20" s="122"/>
      <c r="V20" s="123"/>
      <c r="W20" s="123"/>
      <c r="X20" s="123"/>
      <c r="Y20" s="123"/>
      <c r="Z20" s="124"/>
      <c r="AA20" s="36"/>
      <c r="AB20" s="36"/>
      <c r="AC20" s="36"/>
      <c r="AD20" s="36"/>
      <c r="AE20" s="36"/>
      <c r="AF20" s="36"/>
    </row>
    <row r="21" spans="1:32" s="20" customFormat="1" ht="16.5" customHeight="1" x14ac:dyDescent="0.15">
      <c r="A21" s="44" t="s">
        <v>77</v>
      </c>
      <c r="B21" s="46"/>
      <c r="C21" s="125"/>
      <c r="D21" s="126"/>
      <c r="E21" s="126"/>
      <c r="F21" s="126"/>
      <c r="G21" s="126"/>
      <c r="H21" s="127"/>
      <c r="I21" s="125"/>
      <c r="J21" s="126"/>
      <c r="K21" s="126"/>
      <c r="L21" s="126"/>
      <c r="M21" s="126"/>
      <c r="N21" s="127"/>
      <c r="O21" s="125"/>
      <c r="P21" s="126"/>
      <c r="Q21" s="126"/>
      <c r="R21" s="126"/>
      <c r="S21" s="126"/>
      <c r="T21" s="127"/>
      <c r="U21" s="125"/>
      <c r="V21" s="126"/>
      <c r="W21" s="126"/>
      <c r="X21" s="126"/>
      <c r="Y21" s="126"/>
      <c r="Z21" s="127"/>
      <c r="AA21" s="36"/>
      <c r="AB21" s="36"/>
      <c r="AC21" s="36"/>
      <c r="AD21" s="36"/>
      <c r="AE21" s="36"/>
      <c r="AF21" s="36"/>
    </row>
    <row r="22" spans="1:32" s="20" customFormat="1" ht="25.5" customHeight="1" x14ac:dyDescent="0.15">
      <c r="A22" s="47" t="s">
        <v>78</v>
      </c>
      <c r="B22" s="47"/>
      <c r="C22" s="129" t="s">
        <v>66</v>
      </c>
      <c r="D22" s="129"/>
      <c r="E22" s="129"/>
      <c r="F22" s="129"/>
      <c r="G22" s="129"/>
      <c r="H22" s="129"/>
      <c r="I22" s="129" t="s">
        <v>66</v>
      </c>
      <c r="J22" s="129"/>
      <c r="K22" s="129"/>
      <c r="L22" s="129"/>
      <c r="M22" s="129"/>
      <c r="N22" s="129"/>
      <c r="O22" s="143" t="s">
        <v>66</v>
      </c>
      <c r="P22" s="129"/>
      <c r="Q22" s="129"/>
      <c r="R22" s="129"/>
      <c r="S22" s="129"/>
      <c r="T22" s="129"/>
      <c r="U22" s="129" t="s">
        <v>66</v>
      </c>
      <c r="V22" s="129"/>
      <c r="W22" s="129"/>
      <c r="X22" s="129"/>
      <c r="Y22" s="129"/>
      <c r="Z22" s="129"/>
      <c r="AA22" s="36"/>
      <c r="AB22" s="36"/>
      <c r="AC22" s="36"/>
      <c r="AD22" s="36"/>
      <c r="AE22" s="36"/>
      <c r="AF22" s="36"/>
    </row>
    <row r="23" spans="1:32" s="20" customFormat="1" ht="15.75" customHeight="1" x14ac:dyDescent="0.15">
      <c r="A23" s="44" t="s">
        <v>79</v>
      </c>
      <c r="B23" s="128"/>
      <c r="C23" s="119"/>
      <c r="D23" s="120"/>
      <c r="E23" s="120"/>
      <c r="F23" s="120"/>
      <c r="G23" s="120"/>
      <c r="H23" s="121"/>
      <c r="I23" s="119"/>
      <c r="J23" s="120"/>
      <c r="K23" s="120"/>
      <c r="L23" s="120"/>
      <c r="M23" s="120"/>
      <c r="N23" s="121"/>
      <c r="O23" s="119"/>
      <c r="P23" s="120"/>
      <c r="Q23" s="120"/>
      <c r="R23" s="120"/>
      <c r="S23" s="120"/>
      <c r="T23" s="121"/>
      <c r="U23" s="119"/>
      <c r="V23" s="120"/>
      <c r="W23" s="120"/>
      <c r="X23" s="120"/>
      <c r="Y23" s="120"/>
      <c r="Z23" s="121"/>
      <c r="AA23" s="36"/>
      <c r="AB23" s="36"/>
      <c r="AC23" s="36"/>
      <c r="AD23" s="36"/>
      <c r="AE23" s="36"/>
      <c r="AF23" s="36"/>
    </row>
    <row r="24" spans="1:32" s="20" customFormat="1" ht="15.75" customHeight="1" x14ac:dyDescent="0.15">
      <c r="A24" s="44" t="s">
        <v>80</v>
      </c>
      <c r="B24" s="128"/>
      <c r="C24" s="122"/>
      <c r="D24" s="123"/>
      <c r="E24" s="123"/>
      <c r="F24" s="123"/>
      <c r="G24" s="123"/>
      <c r="H24" s="124"/>
      <c r="I24" s="122"/>
      <c r="J24" s="123"/>
      <c r="K24" s="123"/>
      <c r="L24" s="123"/>
      <c r="M24" s="123"/>
      <c r="N24" s="124"/>
      <c r="O24" s="122"/>
      <c r="P24" s="123"/>
      <c r="Q24" s="123"/>
      <c r="R24" s="123"/>
      <c r="S24" s="123"/>
      <c r="T24" s="124"/>
      <c r="U24" s="122"/>
      <c r="V24" s="123"/>
      <c r="W24" s="123"/>
      <c r="X24" s="123"/>
      <c r="Y24" s="123"/>
      <c r="Z24" s="124"/>
      <c r="AA24" s="36"/>
      <c r="AB24" s="36"/>
      <c r="AC24" s="36"/>
      <c r="AD24" s="36"/>
      <c r="AE24" s="36"/>
      <c r="AF24" s="36"/>
    </row>
    <row r="25" spans="1:32" s="20" customFormat="1" ht="15.75" customHeight="1" x14ac:dyDescent="0.15">
      <c r="A25" s="44" t="s">
        <v>81</v>
      </c>
      <c r="B25" s="128"/>
      <c r="C25" s="122"/>
      <c r="D25" s="123"/>
      <c r="E25" s="123"/>
      <c r="F25" s="123"/>
      <c r="G25" s="123"/>
      <c r="H25" s="124"/>
      <c r="I25" s="122"/>
      <c r="J25" s="123"/>
      <c r="K25" s="123"/>
      <c r="L25" s="123"/>
      <c r="M25" s="123"/>
      <c r="N25" s="124"/>
      <c r="O25" s="122"/>
      <c r="P25" s="123"/>
      <c r="Q25" s="123"/>
      <c r="R25" s="123"/>
      <c r="S25" s="123"/>
      <c r="T25" s="124"/>
      <c r="U25" s="122"/>
      <c r="V25" s="123"/>
      <c r="W25" s="123"/>
      <c r="X25" s="123"/>
      <c r="Y25" s="123"/>
      <c r="Z25" s="124"/>
      <c r="AA25" s="36"/>
      <c r="AB25" s="36"/>
      <c r="AC25" s="36"/>
      <c r="AD25" s="36"/>
      <c r="AE25" s="36"/>
      <c r="AF25" s="36"/>
    </row>
    <row r="26" spans="1:32" s="20" customFormat="1" ht="16.5" customHeight="1" x14ac:dyDescent="0.15">
      <c r="A26" s="39" t="s">
        <v>82</v>
      </c>
      <c r="B26" s="36"/>
      <c r="C26" s="125"/>
      <c r="D26" s="126"/>
      <c r="E26" s="126"/>
      <c r="F26" s="126"/>
      <c r="G26" s="126"/>
      <c r="H26" s="127"/>
      <c r="I26" s="125"/>
      <c r="J26" s="126"/>
      <c r="K26" s="126"/>
      <c r="L26" s="126"/>
      <c r="M26" s="126"/>
      <c r="N26" s="127"/>
      <c r="O26" s="125"/>
      <c r="P26" s="126"/>
      <c r="Q26" s="126"/>
      <c r="R26" s="126"/>
      <c r="S26" s="126"/>
      <c r="T26" s="127"/>
      <c r="U26" s="125"/>
      <c r="V26" s="126"/>
      <c r="W26" s="126"/>
      <c r="X26" s="126"/>
      <c r="Y26" s="126"/>
      <c r="Z26" s="127"/>
      <c r="AA26" s="36"/>
      <c r="AB26" s="36"/>
      <c r="AC26" s="36"/>
      <c r="AD26" s="36"/>
      <c r="AE26" s="36"/>
      <c r="AF26" s="36"/>
    </row>
    <row r="27" spans="1:32" s="20" customFormat="1" ht="15.75" customHeight="1" x14ac:dyDescent="0.15">
      <c r="A27" s="42" t="s">
        <v>83</v>
      </c>
      <c r="B27" s="128"/>
      <c r="C27" s="129" t="s">
        <v>84</v>
      </c>
      <c r="D27" s="129"/>
      <c r="E27" s="129"/>
      <c r="F27" s="129"/>
      <c r="G27" s="129"/>
      <c r="H27" s="129"/>
      <c r="I27" s="129" t="s">
        <v>84</v>
      </c>
      <c r="J27" s="129"/>
      <c r="K27" s="129"/>
      <c r="L27" s="129"/>
      <c r="M27" s="129"/>
      <c r="N27" s="129"/>
      <c r="O27" s="48"/>
      <c r="P27" s="49"/>
      <c r="Q27" s="49"/>
      <c r="R27" s="49"/>
      <c r="S27" s="49"/>
      <c r="T27" s="49"/>
      <c r="U27" s="129" t="s">
        <v>84</v>
      </c>
      <c r="V27" s="129"/>
      <c r="W27" s="129"/>
      <c r="X27" s="129"/>
      <c r="Y27" s="129"/>
      <c r="Z27" s="129"/>
      <c r="AA27" s="36"/>
      <c r="AB27" s="36"/>
      <c r="AC27" s="36"/>
      <c r="AD27" s="36"/>
      <c r="AE27" s="36"/>
      <c r="AF27" s="36"/>
    </row>
    <row r="28" spans="1:32" s="20" customFormat="1" ht="15.75" customHeight="1" x14ac:dyDescent="0.15">
      <c r="A28" s="42" t="s">
        <v>85</v>
      </c>
      <c r="B28" s="128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48"/>
      <c r="P28" s="50"/>
      <c r="Q28" s="50"/>
      <c r="R28" s="50"/>
      <c r="S28" s="50"/>
      <c r="T28" s="51"/>
      <c r="U28" s="129"/>
      <c r="V28" s="129"/>
      <c r="W28" s="129"/>
      <c r="X28" s="129"/>
      <c r="Y28" s="129"/>
      <c r="Z28" s="129"/>
      <c r="AA28" s="36"/>
      <c r="AB28" s="36"/>
      <c r="AC28" s="36"/>
      <c r="AD28" s="36"/>
      <c r="AE28" s="36"/>
      <c r="AF28" s="36"/>
    </row>
    <row r="29" spans="1:32" s="20" customFormat="1" ht="15.75" customHeight="1" x14ac:dyDescent="0.15">
      <c r="A29" s="42" t="s">
        <v>86</v>
      </c>
      <c r="B29" s="128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30" t="s">
        <v>87</v>
      </c>
      <c r="P29" s="131"/>
      <c r="Q29" s="131"/>
      <c r="R29" s="131"/>
      <c r="S29" s="131"/>
      <c r="T29" s="131"/>
      <c r="U29" s="129"/>
      <c r="V29" s="129"/>
      <c r="W29" s="129"/>
      <c r="X29" s="129"/>
      <c r="Y29" s="129"/>
      <c r="Z29" s="129"/>
      <c r="AA29" s="36"/>
      <c r="AB29" s="36"/>
      <c r="AC29" s="36"/>
      <c r="AD29" s="36"/>
      <c r="AE29" s="36"/>
      <c r="AF29" s="36"/>
    </row>
    <row r="30" spans="1:32" s="20" customFormat="1" ht="15.75" customHeight="1" x14ac:dyDescent="0.15">
      <c r="A30" s="44" t="s">
        <v>88</v>
      </c>
      <c r="B30" s="45"/>
      <c r="C30" s="119"/>
      <c r="D30" s="120"/>
      <c r="E30" s="120"/>
      <c r="F30" s="120"/>
      <c r="G30" s="120"/>
      <c r="H30" s="121"/>
      <c r="I30" s="119"/>
      <c r="J30" s="120"/>
      <c r="K30" s="120"/>
      <c r="L30" s="120"/>
      <c r="M30" s="120"/>
      <c r="N30" s="121"/>
      <c r="O30" s="132"/>
      <c r="P30" s="133"/>
      <c r="Q30" s="133"/>
      <c r="R30" s="133"/>
      <c r="S30" s="133"/>
      <c r="T30" s="134"/>
      <c r="U30" s="128"/>
      <c r="V30" s="128"/>
      <c r="W30" s="128"/>
      <c r="X30" s="128"/>
      <c r="Y30" s="128"/>
      <c r="Z30" s="138"/>
      <c r="AA30" s="36"/>
      <c r="AB30" s="36"/>
      <c r="AC30" s="36"/>
      <c r="AD30" s="36"/>
      <c r="AE30" s="36"/>
      <c r="AF30" s="36"/>
    </row>
    <row r="31" spans="1:32" s="20" customFormat="1" ht="15.75" customHeight="1" x14ac:dyDescent="0.15">
      <c r="A31" s="44" t="s">
        <v>89</v>
      </c>
      <c r="B31" s="34"/>
      <c r="C31" s="122"/>
      <c r="D31" s="123"/>
      <c r="E31" s="123"/>
      <c r="F31" s="123"/>
      <c r="G31" s="123"/>
      <c r="H31" s="124"/>
      <c r="I31" s="122"/>
      <c r="J31" s="123"/>
      <c r="K31" s="123"/>
      <c r="L31" s="123"/>
      <c r="M31" s="123"/>
      <c r="N31" s="124"/>
      <c r="O31" s="132"/>
      <c r="P31" s="133"/>
      <c r="Q31" s="133"/>
      <c r="R31" s="133"/>
      <c r="S31" s="133"/>
      <c r="T31" s="134"/>
      <c r="U31" s="128"/>
      <c r="V31" s="128"/>
      <c r="W31" s="128"/>
      <c r="X31" s="128"/>
      <c r="Y31" s="128"/>
      <c r="Z31" s="139"/>
      <c r="AA31" s="36"/>
      <c r="AB31" s="36"/>
      <c r="AC31" s="36"/>
      <c r="AD31" s="36"/>
      <c r="AE31" s="36"/>
      <c r="AF31" s="36"/>
    </row>
    <row r="32" spans="1:32" s="20" customFormat="1" ht="15.75" customHeight="1" x14ac:dyDescent="0.15">
      <c r="A32" s="44" t="s">
        <v>90</v>
      </c>
      <c r="B32" s="34"/>
      <c r="C32" s="122"/>
      <c r="D32" s="123"/>
      <c r="E32" s="123"/>
      <c r="F32" s="123"/>
      <c r="G32" s="123"/>
      <c r="H32" s="124"/>
      <c r="I32" s="122"/>
      <c r="J32" s="123"/>
      <c r="K32" s="123"/>
      <c r="L32" s="123"/>
      <c r="M32" s="123"/>
      <c r="N32" s="124"/>
      <c r="O32" s="132"/>
      <c r="P32" s="133"/>
      <c r="Q32" s="133"/>
      <c r="R32" s="133"/>
      <c r="S32" s="133"/>
      <c r="T32" s="134"/>
      <c r="U32" s="128"/>
      <c r="V32" s="128"/>
      <c r="W32" s="128"/>
      <c r="X32" s="128"/>
      <c r="Y32" s="128"/>
      <c r="Z32" s="139"/>
      <c r="AA32" s="36"/>
      <c r="AB32" s="36"/>
      <c r="AC32" s="36"/>
      <c r="AD32" s="36"/>
      <c r="AE32" s="36"/>
      <c r="AF32" s="36"/>
    </row>
    <row r="33" spans="1:32" s="20" customFormat="1" ht="15.75" customHeight="1" x14ac:dyDescent="0.15">
      <c r="A33" s="44" t="s">
        <v>16</v>
      </c>
      <c r="B33" s="34"/>
      <c r="C33" s="125"/>
      <c r="D33" s="126"/>
      <c r="E33" s="126"/>
      <c r="F33" s="126"/>
      <c r="G33" s="126"/>
      <c r="H33" s="127"/>
      <c r="I33" s="125"/>
      <c r="J33" s="126"/>
      <c r="K33" s="126"/>
      <c r="L33" s="126"/>
      <c r="M33" s="126"/>
      <c r="N33" s="127"/>
      <c r="O33" s="132"/>
      <c r="P33" s="133"/>
      <c r="Q33" s="133"/>
      <c r="R33" s="133"/>
      <c r="S33" s="133"/>
      <c r="T33" s="134"/>
      <c r="U33" s="128"/>
      <c r="V33" s="128"/>
      <c r="W33" s="128"/>
      <c r="X33" s="128"/>
      <c r="Y33" s="128"/>
      <c r="Z33" s="140"/>
      <c r="AA33" s="36"/>
      <c r="AB33" s="36"/>
      <c r="AC33" s="36"/>
      <c r="AD33" s="36"/>
      <c r="AE33" s="36"/>
      <c r="AF33" s="36"/>
    </row>
    <row r="34" spans="1:32" s="20" customFormat="1" ht="15.75" customHeight="1" x14ac:dyDescent="0.15">
      <c r="A34" s="52" t="s">
        <v>17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35"/>
      <c r="P34" s="136"/>
      <c r="Q34" s="136"/>
      <c r="R34" s="136"/>
      <c r="S34" s="136"/>
      <c r="T34" s="137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 x14ac:dyDescent="0.15">
      <c r="A35" s="52" t="s">
        <v>18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 x14ac:dyDescent="0.35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</row>
    <row r="37" spans="1:32" x14ac:dyDescent="0.15">
      <c r="A37" s="118"/>
      <c r="B37" s="118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 x14ac:dyDescent="0.15">
      <c r="A38" s="118"/>
      <c r="B38" s="118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 x14ac:dyDescent="0.15">
      <c r="A39" s="118"/>
      <c r="B39" s="118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 x14ac:dyDescent="0.15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1:A3"/>
    <mergeCell ref="B1:AF1"/>
    <mergeCell ref="B3:AF3"/>
    <mergeCell ref="C5:H5"/>
    <mergeCell ref="I5:N5"/>
    <mergeCell ref="O5:T5"/>
    <mergeCell ref="U5:Z5"/>
    <mergeCell ref="AA5:AF5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88"/>
  <sheetViews>
    <sheetView topLeftCell="A147" zoomScale="110" zoomScaleNormal="110" workbookViewId="0">
      <selection activeCell="C55" sqref="C55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 x14ac:dyDescent="0.2">
      <c r="A1" s="201" t="str">
        <f>Parameters!B1</f>
        <v>13th IEEE 802.11 WIRELESS LOCAL AREA NETWORKS SESSION</v>
      </c>
      <c r="B1" s="202"/>
      <c r="C1" s="202"/>
      <c r="D1" s="202"/>
      <c r="E1" s="202"/>
      <c r="F1" s="202"/>
      <c r="G1" s="202"/>
      <c r="H1" s="202"/>
      <c r="I1" s="202"/>
    </row>
    <row r="2" spans="1:9" ht="25" customHeight="1" x14ac:dyDescent="0.25">
      <c r="A2" s="199" t="s">
        <v>121</v>
      </c>
      <c r="B2" s="200"/>
      <c r="C2" s="200"/>
      <c r="D2" s="200"/>
      <c r="E2" s="200"/>
      <c r="F2" s="200"/>
      <c r="G2" s="200"/>
      <c r="H2" s="200"/>
      <c r="I2" s="200"/>
    </row>
    <row r="3" spans="1:9" ht="25" customHeight="1" x14ac:dyDescent="0.2">
      <c r="A3" s="201" t="str">
        <f>Parameters!B2</f>
        <v>Electronic Online Meeting</v>
      </c>
      <c r="B3" s="202"/>
      <c r="C3" s="202"/>
      <c r="D3" s="202"/>
      <c r="E3" s="202"/>
      <c r="F3" s="202"/>
      <c r="G3" s="202"/>
      <c r="H3" s="202"/>
      <c r="I3" s="202"/>
    </row>
    <row r="4" spans="1:9" ht="25" customHeight="1" x14ac:dyDescent="0.2">
      <c r="A4" s="201" t="str">
        <f>Parameters!B3</f>
        <v>September 14 - 18, 2020</v>
      </c>
      <c r="B4" s="202"/>
      <c r="C4" s="202"/>
      <c r="D4" s="202"/>
      <c r="E4" s="202"/>
      <c r="F4" s="202"/>
      <c r="G4" s="202"/>
      <c r="H4" s="202"/>
      <c r="I4" s="202"/>
    </row>
    <row r="5" spans="1:9" ht="18" customHeight="1" x14ac:dyDescent="0.15">
      <c r="A5" s="195" t="s">
        <v>122</v>
      </c>
      <c r="B5" s="196"/>
      <c r="C5" s="196"/>
      <c r="D5" s="196"/>
      <c r="E5" s="196"/>
      <c r="F5" s="196"/>
      <c r="G5" s="196"/>
      <c r="H5" s="196"/>
      <c r="I5" s="196"/>
    </row>
    <row r="6" spans="1:9" ht="18" customHeight="1" x14ac:dyDescent="0.15">
      <c r="A6" s="195" t="s">
        <v>123</v>
      </c>
      <c r="B6" s="196"/>
      <c r="C6" s="196"/>
      <c r="D6" s="196"/>
      <c r="E6" s="196"/>
      <c r="F6" s="196"/>
      <c r="G6" s="196"/>
      <c r="H6" s="196"/>
      <c r="I6" s="196"/>
    </row>
    <row r="7" spans="1:9" ht="18" customHeight="1" x14ac:dyDescent="0.15">
      <c r="A7" s="195" t="s">
        <v>145</v>
      </c>
      <c r="B7" s="196"/>
      <c r="C7" s="196"/>
      <c r="D7" s="196"/>
      <c r="E7" s="196"/>
      <c r="F7" s="196"/>
      <c r="G7" s="196"/>
      <c r="H7" s="196"/>
      <c r="I7" s="196"/>
    </row>
    <row r="8" spans="1:9" ht="18" customHeight="1" x14ac:dyDescent="0.15">
      <c r="A8" s="195" t="s">
        <v>124</v>
      </c>
      <c r="B8" s="196"/>
      <c r="C8" s="196"/>
      <c r="D8" s="196"/>
      <c r="E8" s="196"/>
      <c r="F8" s="196"/>
      <c r="G8" s="196"/>
      <c r="H8" s="196"/>
      <c r="I8" s="196"/>
    </row>
    <row r="9" spans="1:9" ht="18" customHeight="1" x14ac:dyDescent="0.15">
      <c r="A9" s="194" t="s">
        <v>146</v>
      </c>
      <c r="B9" s="195"/>
      <c r="C9" s="195"/>
      <c r="D9" s="195"/>
      <c r="E9" s="195"/>
      <c r="F9" s="195"/>
      <c r="G9" s="195"/>
      <c r="H9" s="195"/>
      <c r="I9" s="195"/>
    </row>
    <row r="10" spans="1:9" ht="30" customHeight="1" x14ac:dyDescent="0.3">
      <c r="A10" s="197" t="str">
        <f>"Agenda R" &amp; Parameters!$B$8</f>
        <v>Agenda R3</v>
      </c>
      <c r="B10" s="198"/>
      <c r="C10" s="198"/>
      <c r="D10" s="198"/>
      <c r="E10" s="198"/>
      <c r="F10" s="198"/>
      <c r="G10" s="198"/>
      <c r="H10" s="198"/>
      <c r="I10" s="198"/>
    </row>
    <row r="11" spans="1:9" ht="30" customHeight="1" x14ac:dyDescent="0.3">
      <c r="A11" s="89"/>
      <c r="B11" s="89"/>
      <c r="C11" s="89"/>
      <c r="D11" s="89"/>
      <c r="E11" s="89"/>
      <c r="F11" s="89"/>
      <c r="G11" s="89"/>
      <c r="H11" s="89"/>
      <c r="I11" s="89"/>
    </row>
    <row r="12" spans="1:9" s="20" customFormat="1" ht="30" customHeight="1" x14ac:dyDescent="0.3">
      <c r="A12" s="90"/>
      <c r="B12" s="90"/>
      <c r="C12" s="90"/>
      <c r="D12" s="90"/>
      <c r="E12" s="90"/>
      <c r="F12" s="90"/>
      <c r="G12" s="90"/>
      <c r="H12" s="90"/>
      <c r="I12" s="90"/>
    </row>
    <row r="13" spans="1:9" ht="30" customHeight="1" x14ac:dyDescent="0.25">
      <c r="A13" s="193" t="s">
        <v>110</v>
      </c>
      <c r="B13" s="193"/>
      <c r="C13" s="193"/>
      <c r="D13" s="193"/>
      <c r="E13" s="193"/>
      <c r="F13" s="193"/>
      <c r="G13" s="193"/>
      <c r="H13" s="193"/>
      <c r="I13" s="193"/>
    </row>
    <row r="17" spans="1:9" ht="16" x14ac:dyDescent="0.2">
      <c r="A17" s="191" t="s">
        <v>147</v>
      </c>
      <c r="B17" s="192"/>
      <c r="C17" s="192"/>
      <c r="D17" s="192"/>
      <c r="E17" s="192"/>
      <c r="F17" s="192"/>
      <c r="G17" s="192"/>
      <c r="H17" s="192"/>
      <c r="I17" s="192"/>
    </row>
    <row r="18" spans="1:9" s="65" customFormat="1" ht="34" x14ac:dyDescent="0.2">
      <c r="A18" s="62" t="s">
        <v>19</v>
      </c>
      <c r="B18" s="62" t="s">
        <v>20</v>
      </c>
      <c r="C18" s="62" t="s">
        <v>21</v>
      </c>
      <c r="D18" s="62" t="s">
        <v>22</v>
      </c>
      <c r="E18" s="62" t="s">
        <v>23</v>
      </c>
      <c r="F18" s="63" t="s">
        <v>24</v>
      </c>
      <c r="G18" s="64" t="s">
        <v>25</v>
      </c>
      <c r="H18" s="63" t="s">
        <v>26</v>
      </c>
      <c r="I18" s="62" t="s">
        <v>27</v>
      </c>
    </row>
    <row r="19" spans="1:9" ht="17" x14ac:dyDescent="0.2">
      <c r="A19" s="84">
        <v>1</v>
      </c>
      <c r="B19" s="66"/>
      <c r="C19" s="66" t="s">
        <v>2</v>
      </c>
      <c r="D19" s="66"/>
      <c r="E19" s="66"/>
      <c r="F19" s="67">
        <v>0.46875</v>
      </c>
      <c r="G19" s="68">
        <v>0</v>
      </c>
      <c r="H19" s="67">
        <f>F19+TIME(0,G19,0)</f>
        <v>0.46875</v>
      </c>
      <c r="I19" s="69"/>
    </row>
    <row r="20" spans="1:9" ht="16" x14ac:dyDescent="0.2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 x14ac:dyDescent="0.2">
      <c r="A21" s="83">
        <f>A19+0.01</f>
        <v>1.01</v>
      </c>
      <c r="B21" s="70"/>
      <c r="C21" s="70" t="s">
        <v>3</v>
      </c>
      <c r="D21" s="86"/>
      <c r="E21" s="70" t="s">
        <v>5</v>
      </c>
      <c r="F21" s="71">
        <f>H19</f>
        <v>0.46875</v>
      </c>
      <c r="G21" s="72">
        <v>1</v>
      </c>
      <c r="H21" s="71">
        <f>F21+TIME(0,G21,0)</f>
        <v>0.46944444444444444</v>
      </c>
      <c r="I21" s="73"/>
    </row>
    <row r="22" spans="1:9" ht="16" x14ac:dyDescent="0.2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 x14ac:dyDescent="0.2">
      <c r="A23" s="83">
        <f>A21+0.01</f>
        <v>1.02</v>
      </c>
      <c r="B23" s="70" t="s">
        <v>92</v>
      </c>
      <c r="C23" s="70" t="s">
        <v>6</v>
      </c>
      <c r="D23" s="70"/>
      <c r="E23" s="70" t="s">
        <v>5</v>
      </c>
      <c r="F23" s="71">
        <f>H21</f>
        <v>0.46944444444444444</v>
      </c>
      <c r="G23" s="72">
        <v>1</v>
      </c>
      <c r="H23" s="71">
        <f>F23+TIME(0,G23,0)</f>
        <v>0.47013888888888888</v>
      </c>
      <c r="I23" s="73"/>
    </row>
    <row r="24" spans="1:9" ht="16" x14ac:dyDescent="0.2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 x14ac:dyDescent="0.2">
      <c r="A25" s="83">
        <f>A23+0.01</f>
        <v>1.03</v>
      </c>
      <c r="B25" s="70" t="s">
        <v>93</v>
      </c>
      <c r="C25" s="70" t="s">
        <v>11</v>
      </c>
      <c r="D25" s="86" t="str">
        <f>Parameters!B13</f>
        <v>11-20/1362</v>
      </c>
      <c r="E25" s="70" t="s">
        <v>5</v>
      </c>
      <c r="F25" s="71">
        <f>H23</f>
        <v>0.47013888888888888</v>
      </c>
      <c r="G25" s="72">
        <v>1</v>
      </c>
      <c r="H25" s="71">
        <f>F25+TIME(0,G25,0)</f>
        <v>0.47083333333333333</v>
      </c>
      <c r="I25" s="73"/>
    </row>
    <row r="26" spans="1:9" ht="16" x14ac:dyDescent="0.2">
      <c r="A26" s="82"/>
      <c r="B26" s="79"/>
      <c r="C26" s="79"/>
      <c r="D26" s="87"/>
      <c r="E26" s="79"/>
      <c r="F26" s="80"/>
      <c r="G26" s="81"/>
      <c r="H26" s="80"/>
      <c r="I26" s="79"/>
    </row>
    <row r="27" spans="1:9" ht="17" x14ac:dyDescent="0.2">
      <c r="A27" s="83">
        <f>A25+0.01</f>
        <v>1.04</v>
      </c>
      <c r="B27" s="70" t="s">
        <v>92</v>
      </c>
      <c r="C27" s="70" t="s">
        <v>10</v>
      </c>
      <c r="D27" s="86" t="str">
        <f>Parameters!B13</f>
        <v>11-20/1362</v>
      </c>
      <c r="E27" s="70" t="s">
        <v>5</v>
      </c>
      <c r="F27" s="71">
        <f>H25</f>
        <v>0.47083333333333333</v>
      </c>
      <c r="G27" s="72">
        <v>1</v>
      </c>
      <c r="H27" s="71">
        <f>F27+TIME(0,G27,0)</f>
        <v>0.47152777777777777</v>
      </c>
      <c r="I27" s="73"/>
    </row>
    <row r="28" spans="1:9" ht="16" x14ac:dyDescent="0.2">
      <c r="A28" s="82"/>
      <c r="B28" s="79"/>
      <c r="C28" s="79"/>
      <c r="D28" s="87"/>
      <c r="E28" s="79"/>
      <c r="F28" s="80"/>
      <c r="G28" s="81"/>
      <c r="H28" s="80"/>
      <c r="I28" s="79"/>
    </row>
    <row r="29" spans="1:9" ht="17" x14ac:dyDescent="0.2">
      <c r="A29" s="83">
        <f>A27+0.01</f>
        <v>1.05</v>
      </c>
      <c r="B29" s="70" t="s">
        <v>92</v>
      </c>
      <c r="C29" s="70" t="s">
        <v>14</v>
      </c>
      <c r="D29" s="86" t="str">
        <f>Parameters!B13</f>
        <v>11-20/1362</v>
      </c>
      <c r="E29" s="70" t="s">
        <v>5</v>
      </c>
      <c r="F29" s="71">
        <f>H27</f>
        <v>0.47152777777777777</v>
      </c>
      <c r="G29" s="72">
        <v>5</v>
      </c>
      <c r="H29" s="71">
        <f>F29+TIME(0,G29,0)</f>
        <v>0.47499999999999998</v>
      </c>
      <c r="I29" s="73"/>
    </row>
    <row r="30" spans="1:9" ht="16" x14ac:dyDescent="0.2">
      <c r="A30" s="82"/>
      <c r="B30" s="79"/>
      <c r="C30" s="79"/>
      <c r="D30" s="87"/>
      <c r="E30" s="79"/>
      <c r="F30" s="80"/>
      <c r="G30" s="81"/>
      <c r="H30" s="80"/>
      <c r="I30" s="79"/>
    </row>
    <row r="31" spans="1:9" ht="17" x14ac:dyDescent="0.2">
      <c r="A31" s="83">
        <f>A29+0.01</f>
        <v>1.06</v>
      </c>
      <c r="B31" s="70" t="s">
        <v>94</v>
      </c>
      <c r="C31" s="70" t="s">
        <v>7</v>
      </c>
      <c r="D31" s="86"/>
      <c r="E31" s="70" t="s">
        <v>5</v>
      </c>
      <c r="F31" s="71">
        <f>H29</f>
        <v>0.47499999999999998</v>
      </c>
      <c r="G31" s="72">
        <v>10</v>
      </c>
      <c r="H31" s="71">
        <f>F31+TIME(0,G31,0)</f>
        <v>0.4819444444444444</v>
      </c>
      <c r="I31" s="73"/>
    </row>
    <row r="32" spans="1:9" ht="16" x14ac:dyDescent="0.2">
      <c r="A32" s="82"/>
      <c r="B32" s="79"/>
      <c r="C32" s="79"/>
      <c r="D32" s="87"/>
      <c r="E32" s="79"/>
      <c r="F32" s="80"/>
      <c r="G32" s="81"/>
      <c r="H32" s="80"/>
      <c r="I32" s="79"/>
    </row>
    <row r="33" spans="1:9" ht="17" x14ac:dyDescent="0.2">
      <c r="A33" s="83">
        <f>A31+0.01</f>
        <v>1.07</v>
      </c>
      <c r="B33" s="70" t="s">
        <v>95</v>
      </c>
      <c r="C33" s="70" t="s">
        <v>125</v>
      </c>
      <c r="D33" s="86"/>
      <c r="E33" s="70" t="s">
        <v>5</v>
      </c>
      <c r="F33" s="71">
        <f>H31</f>
        <v>0.4819444444444444</v>
      </c>
      <c r="G33" s="72">
        <v>0</v>
      </c>
      <c r="H33" s="71">
        <f>F33+TIME(0,G33,0)</f>
        <v>0.4819444444444444</v>
      </c>
      <c r="I33" s="73"/>
    </row>
    <row r="34" spans="1:9" ht="17" x14ac:dyDescent="0.2">
      <c r="A34" s="82"/>
      <c r="B34" s="79"/>
      <c r="C34" s="87" t="s">
        <v>148</v>
      </c>
      <c r="D34" s="87"/>
      <c r="E34" s="79"/>
      <c r="F34" s="80"/>
      <c r="G34" s="81"/>
      <c r="H34" s="80"/>
      <c r="I34" s="79"/>
    </row>
    <row r="35" spans="1:9" ht="34" x14ac:dyDescent="0.2">
      <c r="A35" s="83">
        <f>A33+0.01</f>
        <v>1.08</v>
      </c>
      <c r="B35" s="70" t="s">
        <v>95</v>
      </c>
      <c r="C35" s="70" t="s">
        <v>126</v>
      </c>
      <c r="D35" s="86"/>
      <c r="E35" s="70" t="s">
        <v>5</v>
      </c>
      <c r="F35" s="71">
        <f>H33</f>
        <v>0.4819444444444444</v>
      </c>
      <c r="G35" s="72">
        <v>0</v>
      </c>
      <c r="H35" s="71">
        <f>F35+TIME(0,G35,0)</f>
        <v>0.4819444444444444</v>
      </c>
      <c r="I35" s="73"/>
    </row>
    <row r="36" spans="1:9" ht="89" customHeight="1" x14ac:dyDescent="0.2">
      <c r="A36" s="82"/>
      <c r="B36" s="79"/>
      <c r="C36" s="94" t="s">
        <v>149</v>
      </c>
      <c r="D36" s="79" t="s">
        <v>150</v>
      </c>
      <c r="E36" s="79"/>
      <c r="F36" s="80"/>
      <c r="G36" s="81"/>
      <c r="H36" s="80"/>
      <c r="I36" s="79"/>
    </row>
    <row r="37" spans="1:9" ht="16" x14ac:dyDescent="0.2">
      <c r="A37" s="83">
        <f>A35+0.01</f>
        <v>1.0900000000000001</v>
      </c>
      <c r="B37" s="70"/>
      <c r="C37" s="70"/>
      <c r="D37" s="70"/>
      <c r="E37" s="70"/>
      <c r="F37" s="71">
        <f>H35</f>
        <v>0.4819444444444444</v>
      </c>
      <c r="G37" s="72">
        <v>0</v>
      </c>
      <c r="H37" s="71">
        <f>F37+TIME(0,G37,0)</f>
        <v>0.4819444444444444</v>
      </c>
      <c r="I37" s="73"/>
    </row>
    <row r="38" spans="1:9" ht="16" x14ac:dyDescent="0.2">
      <c r="A38" s="82"/>
      <c r="B38" s="79"/>
      <c r="C38" s="79"/>
      <c r="D38" s="79"/>
      <c r="E38" s="79"/>
      <c r="F38" s="80"/>
      <c r="G38" s="81"/>
      <c r="H38" s="80"/>
      <c r="I38" s="79"/>
    </row>
    <row r="39" spans="1:9" ht="16" x14ac:dyDescent="0.2">
      <c r="A39" s="83">
        <f>A37+0.01</f>
        <v>1.1000000000000001</v>
      </c>
      <c r="B39" s="70"/>
      <c r="C39" s="70"/>
      <c r="D39" s="70"/>
      <c r="E39" s="70"/>
      <c r="F39" s="71">
        <f>H37</f>
        <v>0.4819444444444444</v>
      </c>
      <c r="G39" s="72">
        <v>0</v>
      </c>
      <c r="H39" s="71">
        <f>F39+TIME(0,G39,0)</f>
        <v>0.4819444444444444</v>
      </c>
      <c r="I39" s="73"/>
    </row>
    <row r="40" spans="1:9" ht="16" x14ac:dyDescent="0.2">
      <c r="A40" s="82"/>
      <c r="B40" s="79"/>
      <c r="C40" s="79"/>
      <c r="D40" s="79"/>
      <c r="E40" s="79"/>
      <c r="F40" s="80"/>
      <c r="G40" s="81"/>
      <c r="H40" s="80"/>
      <c r="I40" s="79"/>
    </row>
    <row r="41" spans="1:9" ht="17" x14ac:dyDescent="0.2">
      <c r="A41" s="84">
        <f>1+A19</f>
        <v>2</v>
      </c>
      <c r="B41" s="66"/>
      <c r="C41" s="66" t="s">
        <v>8</v>
      </c>
      <c r="D41" s="66"/>
      <c r="E41" s="66" t="s">
        <v>4</v>
      </c>
      <c r="F41" s="67">
        <f>H39</f>
        <v>0.4819444444444444</v>
      </c>
      <c r="G41" s="68">
        <v>0</v>
      </c>
      <c r="H41" s="67">
        <f>F41+TIME(0,G41,0)</f>
        <v>0.4819444444444444</v>
      </c>
      <c r="I41" s="69"/>
    </row>
    <row r="42" spans="1:9" ht="16" x14ac:dyDescent="0.2">
      <c r="A42" s="82"/>
      <c r="B42" s="79"/>
      <c r="C42" s="79"/>
      <c r="D42" s="79"/>
      <c r="E42" s="79"/>
      <c r="F42" s="80"/>
      <c r="G42" s="81"/>
      <c r="H42" s="80"/>
      <c r="I42" s="79"/>
    </row>
    <row r="43" spans="1:9" ht="34" x14ac:dyDescent="0.2">
      <c r="A43" s="83">
        <f>A41+0.01</f>
        <v>2.0099999999999998</v>
      </c>
      <c r="B43" s="70" t="s">
        <v>96</v>
      </c>
      <c r="C43" s="70" t="s">
        <v>9</v>
      </c>
      <c r="D43" s="85" t="s">
        <v>12</v>
      </c>
      <c r="E43" s="70" t="s">
        <v>5</v>
      </c>
      <c r="F43" s="71">
        <f>H41</f>
        <v>0.4819444444444444</v>
      </c>
      <c r="G43" s="72">
        <v>3</v>
      </c>
      <c r="H43" s="71">
        <f>F43+TIME(0,G43,0)</f>
        <v>0.48402777777777772</v>
      </c>
      <c r="I43" s="73"/>
    </row>
    <row r="44" spans="1:9" ht="16" x14ac:dyDescent="0.2">
      <c r="A44" s="82"/>
      <c r="B44" s="79"/>
      <c r="C44" s="79"/>
      <c r="D44" s="79"/>
      <c r="E44" s="79"/>
      <c r="F44" s="80"/>
      <c r="G44" s="81"/>
      <c r="H44" s="80"/>
      <c r="I44" s="79"/>
    </row>
    <row r="45" spans="1:9" ht="17" x14ac:dyDescent="0.2">
      <c r="A45" s="83">
        <f>A43+0.01</f>
        <v>2.0199999999999996</v>
      </c>
      <c r="B45" s="70" t="s">
        <v>92</v>
      </c>
      <c r="C45" s="70" t="s">
        <v>13</v>
      </c>
      <c r="D45" s="86" t="str">
        <f>Parameters!B13</f>
        <v>11-20/1362</v>
      </c>
      <c r="E45" s="70" t="s">
        <v>5</v>
      </c>
      <c r="F45" s="71">
        <f>H43</f>
        <v>0.48402777777777772</v>
      </c>
      <c r="G45" s="72">
        <v>1</v>
      </c>
      <c r="H45" s="71">
        <f>F45+TIME(0,G45,0)</f>
        <v>0.48472222222222217</v>
      </c>
      <c r="I45" s="73"/>
    </row>
    <row r="46" spans="1:9" ht="16" x14ac:dyDescent="0.2">
      <c r="A46" s="82"/>
      <c r="B46" s="79"/>
      <c r="C46" s="79"/>
      <c r="D46" s="79"/>
      <c r="E46" s="79"/>
      <c r="F46" s="80"/>
      <c r="G46" s="81"/>
      <c r="H46" s="80"/>
      <c r="I46" s="79"/>
    </row>
    <row r="47" spans="1:9" ht="17" x14ac:dyDescent="0.2">
      <c r="A47" s="83">
        <f>A45+0.01</f>
        <v>2.0299999999999994</v>
      </c>
      <c r="B47" s="70" t="s">
        <v>127</v>
      </c>
      <c r="C47" s="70" t="s">
        <v>128</v>
      </c>
      <c r="D47" s="86" t="str">
        <f>Parameters!B13</f>
        <v>11-20/1362</v>
      </c>
      <c r="E47" s="70" t="s">
        <v>5</v>
      </c>
      <c r="F47" s="71">
        <f>H45</f>
        <v>0.48472222222222217</v>
      </c>
      <c r="G47" s="72">
        <v>1</v>
      </c>
      <c r="H47" s="71">
        <f>F47+TIME(0,G47,0)</f>
        <v>0.48541666666666661</v>
      </c>
      <c r="I47" s="73"/>
    </row>
    <row r="48" spans="1:9" ht="16" x14ac:dyDescent="0.2">
      <c r="A48" s="82"/>
      <c r="B48" s="79"/>
      <c r="C48" s="79"/>
      <c r="D48" s="79"/>
      <c r="E48" s="79"/>
      <c r="F48" s="80"/>
      <c r="G48" s="81"/>
      <c r="H48" s="80"/>
      <c r="I48" s="79"/>
    </row>
    <row r="49" spans="1:10" ht="17" x14ac:dyDescent="0.2">
      <c r="A49" s="83">
        <f>A47+0.01</f>
        <v>2.0399999999999991</v>
      </c>
      <c r="B49" s="70" t="s">
        <v>127</v>
      </c>
      <c r="C49" s="70"/>
      <c r="D49" s="70"/>
      <c r="E49" s="70"/>
      <c r="F49" s="71">
        <f>H47</f>
        <v>0.48541666666666661</v>
      </c>
      <c r="G49" s="72">
        <v>0</v>
      </c>
      <c r="H49" s="71">
        <f>F49+TIME(0,G49,0)</f>
        <v>0.48541666666666661</v>
      </c>
      <c r="I49" s="73"/>
    </row>
    <row r="50" spans="1:10" s="20" customFormat="1" ht="16" x14ac:dyDescent="0.2">
      <c r="A50" s="92"/>
      <c r="B50" s="79"/>
      <c r="C50" s="79"/>
      <c r="D50" s="79"/>
      <c r="E50" s="79"/>
      <c r="F50" s="80"/>
      <c r="G50" s="81"/>
      <c r="H50" s="80"/>
      <c r="I50" s="79"/>
    </row>
    <row r="51" spans="1:10" s="20" customFormat="1" ht="34" x14ac:dyDescent="0.2">
      <c r="A51" s="84">
        <v>3</v>
      </c>
      <c r="B51" s="84"/>
      <c r="C51" s="84" t="s">
        <v>151</v>
      </c>
      <c r="D51" s="84"/>
      <c r="E51" s="84" t="s">
        <v>139</v>
      </c>
      <c r="F51" s="84">
        <f>H49</f>
        <v>0.48541666666666661</v>
      </c>
      <c r="G51" s="68">
        <v>0</v>
      </c>
      <c r="H51" s="67">
        <f>F51+TIME(0,G51,0)</f>
        <v>0.48541666666666661</v>
      </c>
      <c r="I51" s="84"/>
    </row>
    <row r="52" spans="1:10" s="20" customFormat="1" ht="16" x14ac:dyDescent="0.2">
      <c r="A52" s="92"/>
      <c r="B52" s="79"/>
      <c r="C52" s="79"/>
      <c r="D52" s="79"/>
      <c r="E52" s="79"/>
      <c r="F52" s="80"/>
      <c r="G52" s="81"/>
      <c r="H52" s="80"/>
      <c r="I52" s="79"/>
    </row>
    <row r="53" spans="1:10" s="20" customFormat="1" ht="51" x14ac:dyDescent="0.2">
      <c r="A53" s="83">
        <f>A51+0.01</f>
        <v>3.01</v>
      </c>
      <c r="B53" s="70" t="s">
        <v>131</v>
      </c>
      <c r="C53" s="94" t="s">
        <v>152</v>
      </c>
      <c r="D53" s="85" t="s">
        <v>154</v>
      </c>
      <c r="E53" s="70" t="s">
        <v>4</v>
      </c>
      <c r="F53" s="71">
        <f>H51</f>
        <v>0.48541666666666661</v>
      </c>
      <c r="G53" s="72">
        <v>0</v>
      </c>
      <c r="H53" s="71">
        <f>F53+TIME(0,G53,0)</f>
        <v>0.48541666666666661</v>
      </c>
      <c r="I53" s="73"/>
      <c r="J53" s="95" t="s">
        <v>155</v>
      </c>
    </row>
    <row r="54" spans="1:10" s="20" customFormat="1" ht="16" x14ac:dyDescent="0.2">
      <c r="A54" s="92"/>
      <c r="B54" s="79"/>
      <c r="C54" s="79"/>
      <c r="D54" s="79"/>
      <c r="E54" s="79"/>
      <c r="F54" s="80"/>
      <c r="G54" s="81"/>
      <c r="H54" s="80"/>
      <c r="I54" s="79"/>
    </row>
    <row r="55" spans="1:10" ht="17" x14ac:dyDescent="0.2">
      <c r="A55" s="83">
        <f>A53+0.01</f>
        <v>3.0199999999999996</v>
      </c>
      <c r="B55" s="70" t="s">
        <v>131</v>
      </c>
      <c r="C55" s="70" t="s">
        <v>153</v>
      </c>
      <c r="D55" s="85" t="s">
        <v>154</v>
      </c>
      <c r="E55" s="70" t="s">
        <v>4</v>
      </c>
      <c r="F55" s="71">
        <f>H53</f>
        <v>0.48541666666666661</v>
      </c>
      <c r="G55" s="72">
        <v>5</v>
      </c>
      <c r="H55" s="71">
        <f>F55+TIME(0,G55,0)</f>
        <v>0.48888888888888882</v>
      </c>
      <c r="I55" s="73"/>
    </row>
    <row r="56" spans="1:10" s="20" customFormat="1" ht="16" x14ac:dyDescent="0.2">
      <c r="A56" s="92"/>
      <c r="B56" s="79"/>
      <c r="C56" s="79"/>
      <c r="D56" s="79"/>
      <c r="E56" s="79"/>
      <c r="F56" s="80"/>
      <c r="G56" s="81"/>
      <c r="H56" s="80"/>
      <c r="I56" s="79"/>
    </row>
    <row r="57" spans="1:10" s="20" customFormat="1" ht="17" x14ac:dyDescent="0.2">
      <c r="A57" s="84">
        <f>1+A51</f>
        <v>4</v>
      </c>
      <c r="B57" s="66"/>
      <c r="C57" s="66" t="s">
        <v>141</v>
      </c>
      <c r="D57" s="66"/>
      <c r="E57" s="66" t="s">
        <v>4</v>
      </c>
      <c r="F57" s="67">
        <f>H47</f>
        <v>0.48541666666666661</v>
      </c>
      <c r="G57" s="68">
        <v>0</v>
      </c>
      <c r="H57" s="67">
        <f>F57+TIME(0,G57,0)</f>
        <v>0.48541666666666661</v>
      </c>
      <c r="I57" s="69"/>
    </row>
    <row r="58" spans="1:10" s="20" customFormat="1" ht="16" x14ac:dyDescent="0.2">
      <c r="A58" s="82"/>
      <c r="B58" s="79"/>
      <c r="C58" s="79"/>
      <c r="D58" s="79"/>
      <c r="E58" s="79"/>
      <c r="F58" s="80"/>
      <c r="G58" s="81"/>
      <c r="H58" s="80"/>
      <c r="I58" s="79"/>
    </row>
    <row r="59" spans="1:10" s="20" customFormat="1" ht="17" x14ac:dyDescent="0.2">
      <c r="A59" s="83">
        <f>A57+0.01</f>
        <v>4.01</v>
      </c>
      <c r="B59" s="70" t="s">
        <v>97</v>
      </c>
      <c r="C59" s="70" t="s">
        <v>99</v>
      </c>
      <c r="D59" s="85"/>
      <c r="E59" s="70" t="s">
        <v>4</v>
      </c>
      <c r="F59" s="71">
        <f>H57</f>
        <v>0.48541666666666661</v>
      </c>
      <c r="G59" s="72">
        <v>5</v>
      </c>
      <c r="H59" s="71">
        <f>F59+TIME(0,G59,0)</f>
        <v>0.48888888888888882</v>
      </c>
      <c r="I59" s="73"/>
    </row>
    <row r="60" spans="1:10" s="20" customFormat="1" ht="16" x14ac:dyDescent="0.2">
      <c r="A60" s="82"/>
      <c r="B60" s="79"/>
      <c r="C60" s="79"/>
      <c r="D60" s="79"/>
      <c r="E60" s="79"/>
      <c r="F60" s="80"/>
      <c r="G60" s="81"/>
      <c r="H60" s="80"/>
      <c r="I60" s="79"/>
    </row>
    <row r="61" spans="1:10" s="20" customFormat="1" ht="34" x14ac:dyDescent="0.2">
      <c r="A61" s="83">
        <f>A59+0.01</f>
        <v>4.0199999999999996</v>
      </c>
      <c r="B61" s="70" t="s">
        <v>97</v>
      </c>
      <c r="C61" s="70" t="s">
        <v>100</v>
      </c>
      <c r="D61" s="70"/>
      <c r="E61" s="70" t="s">
        <v>4</v>
      </c>
      <c r="F61" s="71">
        <f>H59</f>
        <v>0.48888888888888882</v>
      </c>
      <c r="G61" s="72">
        <v>90</v>
      </c>
      <c r="H61" s="71">
        <f>F61+TIME(0,G61,0)</f>
        <v>0.55138888888888882</v>
      </c>
      <c r="I61" s="73"/>
    </row>
    <row r="62" spans="1:10" s="20" customFormat="1" ht="34" x14ac:dyDescent="0.2">
      <c r="A62" s="82"/>
      <c r="B62" s="79"/>
      <c r="C62" s="79" t="s">
        <v>101</v>
      </c>
      <c r="D62" s="79"/>
      <c r="E62" s="79"/>
      <c r="F62" s="80"/>
      <c r="G62" s="81"/>
      <c r="H62" s="80"/>
      <c r="I62" s="79"/>
    </row>
    <row r="63" spans="1:10" s="20" customFormat="1" ht="17" x14ac:dyDescent="0.2">
      <c r="A63" s="83">
        <f>A61+0.01</f>
        <v>4.0299999999999994</v>
      </c>
      <c r="B63" s="70"/>
      <c r="C63" s="70"/>
      <c r="D63" s="70"/>
      <c r="E63" s="70" t="s">
        <v>4</v>
      </c>
      <c r="F63" s="71">
        <f>H61</f>
        <v>0.55138888888888882</v>
      </c>
      <c r="G63" s="72">
        <v>0</v>
      </c>
      <c r="H63" s="71">
        <f>F63+TIME(0,G63,0)</f>
        <v>0.55138888888888882</v>
      </c>
      <c r="I63" s="73"/>
    </row>
    <row r="64" spans="1:10" s="20" customFormat="1" ht="16" x14ac:dyDescent="0.2">
      <c r="A64" s="82"/>
      <c r="B64" s="79"/>
      <c r="C64" s="79"/>
      <c r="D64" s="79"/>
      <c r="E64" s="79"/>
      <c r="F64" s="80"/>
      <c r="G64" s="81"/>
      <c r="H64" s="80"/>
      <c r="I64" s="79"/>
    </row>
    <row r="65" spans="1:9" s="20" customFormat="1" ht="17" x14ac:dyDescent="0.2">
      <c r="A65" s="83">
        <f>A63+0.01</f>
        <v>4.0399999999999991</v>
      </c>
      <c r="B65" s="70"/>
      <c r="C65" s="70"/>
      <c r="D65" s="70"/>
      <c r="E65" s="70" t="s">
        <v>4</v>
      </c>
      <c r="F65" s="71">
        <f>H63</f>
        <v>0.55138888888888882</v>
      </c>
      <c r="G65" s="72">
        <v>0</v>
      </c>
      <c r="H65" s="71">
        <f>F65+TIME(0,G65,0)</f>
        <v>0.55138888888888882</v>
      </c>
      <c r="I65" s="73"/>
    </row>
    <row r="66" spans="1:9" s="20" customFormat="1" ht="16" x14ac:dyDescent="0.2">
      <c r="A66" s="92"/>
      <c r="B66" s="79"/>
      <c r="C66" s="79"/>
      <c r="D66" s="79"/>
      <c r="E66" s="79"/>
      <c r="F66" s="80"/>
      <c r="G66" s="81"/>
      <c r="H66" s="80"/>
      <c r="I66" s="79"/>
    </row>
    <row r="67" spans="1:9" s="20" customFormat="1" ht="17" x14ac:dyDescent="0.2">
      <c r="A67" s="84">
        <f>1+A57</f>
        <v>5</v>
      </c>
      <c r="B67" s="66"/>
      <c r="C67" s="66" t="s">
        <v>156</v>
      </c>
      <c r="D67" s="66"/>
      <c r="E67" s="66" t="s">
        <v>4</v>
      </c>
      <c r="F67" s="67">
        <f>H65</f>
        <v>0.55138888888888882</v>
      </c>
      <c r="G67" s="68">
        <v>0</v>
      </c>
      <c r="H67" s="67">
        <f>F67+TIME(0,G67,0)</f>
        <v>0.55138888888888882</v>
      </c>
      <c r="I67" s="69"/>
    </row>
    <row r="68" spans="1:9" s="20" customFormat="1" ht="14" x14ac:dyDescent="0.15">
      <c r="A68" s="74"/>
      <c r="B68" s="74"/>
      <c r="C68" s="74" t="s">
        <v>28</v>
      </c>
      <c r="D68" s="74"/>
      <c r="E68" s="74"/>
      <c r="F68" s="75"/>
      <c r="G68" s="76">
        <f>(H68-H67) * 24 * 60</f>
        <v>1.0000000000001563</v>
      </c>
      <c r="H68" s="75">
        <v>0.55208333333333337</v>
      </c>
      <c r="I68" s="74"/>
    </row>
    <row r="69" spans="1:9" s="20" customFormat="1" ht="16" x14ac:dyDescent="0.2">
      <c r="A69" s="92"/>
      <c r="B69" s="79"/>
      <c r="C69" s="79"/>
      <c r="D69" s="79"/>
      <c r="E69" s="79"/>
      <c r="F69" s="80"/>
      <c r="G69" s="81"/>
      <c r="H69" s="80"/>
      <c r="I69" s="79"/>
    </row>
    <row r="70" spans="1:9" s="20" customFormat="1" ht="16" x14ac:dyDescent="0.2">
      <c r="A70" s="92"/>
      <c r="B70" s="79"/>
      <c r="C70" s="79"/>
      <c r="D70" s="79"/>
      <c r="E70" s="79"/>
      <c r="F70" s="80"/>
      <c r="G70" s="81"/>
      <c r="H70" s="80"/>
      <c r="I70" s="79"/>
    </row>
    <row r="71" spans="1:9" s="20" customFormat="1" ht="16" x14ac:dyDescent="0.2">
      <c r="A71" s="92"/>
      <c r="B71" s="79"/>
      <c r="C71" s="79"/>
      <c r="D71" s="79"/>
      <c r="E71" s="79"/>
      <c r="F71" s="80"/>
      <c r="G71" s="81"/>
      <c r="H71" s="80"/>
      <c r="I71" s="79"/>
    </row>
    <row r="72" spans="1:9" ht="16" x14ac:dyDescent="0.2">
      <c r="A72" s="191" t="s">
        <v>157</v>
      </c>
      <c r="B72" s="191"/>
      <c r="C72" s="191"/>
      <c r="D72" s="191"/>
      <c r="E72" s="191"/>
      <c r="F72" s="191"/>
      <c r="G72" s="191"/>
      <c r="H72" s="191"/>
      <c r="I72" s="191"/>
    </row>
    <row r="73" spans="1:9" s="65" customFormat="1" ht="34" x14ac:dyDescent="0.2">
      <c r="A73" s="62" t="s">
        <v>19</v>
      </c>
      <c r="B73" s="62" t="s">
        <v>20</v>
      </c>
      <c r="C73" s="62" t="s">
        <v>21</v>
      </c>
      <c r="D73" s="62" t="s">
        <v>22</v>
      </c>
      <c r="E73" s="62" t="s">
        <v>23</v>
      </c>
      <c r="F73" s="63" t="s">
        <v>24</v>
      </c>
      <c r="G73" s="64" t="s">
        <v>25</v>
      </c>
      <c r="H73" s="63" t="s">
        <v>26</v>
      </c>
      <c r="I73" s="62" t="s">
        <v>27</v>
      </c>
    </row>
    <row r="74" spans="1:9" ht="17" x14ac:dyDescent="0.2">
      <c r="A74" s="84">
        <f>1+A67</f>
        <v>6</v>
      </c>
      <c r="B74" s="66"/>
      <c r="C74" s="66" t="s">
        <v>2</v>
      </c>
      <c r="D74" s="66"/>
      <c r="E74" s="66"/>
      <c r="F74" s="67">
        <v>0.375</v>
      </c>
      <c r="G74" s="68">
        <v>0</v>
      </c>
      <c r="H74" s="67">
        <f>F74+TIME(0,G74,0)</f>
        <v>0.375</v>
      </c>
      <c r="I74" s="69"/>
    </row>
    <row r="75" spans="1:9" ht="16" x14ac:dyDescent="0.2">
      <c r="A75" s="82"/>
      <c r="B75" s="79"/>
      <c r="C75" s="79"/>
      <c r="D75" s="79"/>
      <c r="E75" s="79"/>
      <c r="F75" s="80"/>
      <c r="G75" s="81"/>
      <c r="H75" s="80"/>
      <c r="I75" s="79"/>
    </row>
    <row r="76" spans="1:9" ht="17" x14ac:dyDescent="0.2">
      <c r="A76" s="83">
        <f>A74+0.01</f>
        <v>6.01</v>
      </c>
      <c r="B76" s="70"/>
      <c r="C76" s="70" t="s">
        <v>3</v>
      </c>
      <c r="D76" s="86"/>
      <c r="E76" s="70" t="s">
        <v>4</v>
      </c>
      <c r="F76" s="71">
        <f>H74</f>
        <v>0.375</v>
      </c>
      <c r="G76" s="72">
        <v>1</v>
      </c>
      <c r="H76" s="71">
        <f>F76+TIME(0,G76,0)</f>
        <v>0.37569444444444444</v>
      </c>
      <c r="I76" s="73"/>
    </row>
    <row r="77" spans="1:9" ht="16" x14ac:dyDescent="0.2">
      <c r="A77" s="82"/>
      <c r="B77" s="79"/>
      <c r="C77" s="79"/>
      <c r="D77" s="79"/>
      <c r="E77" s="79"/>
      <c r="F77" s="80"/>
      <c r="G77" s="81"/>
      <c r="H77" s="80"/>
      <c r="I77" s="79"/>
    </row>
    <row r="78" spans="1:9" ht="17" x14ac:dyDescent="0.2">
      <c r="A78" s="83">
        <f>A76+0.01</f>
        <v>6.02</v>
      </c>
      <c r="B78" s="70" t="s">
        <v>92</v>
      </c>
      <c r="C78" s="70" t="s">
        <v>6</v>
      </c>
      <c r="D78" s="70"/>
      <c r="E78" s="70" t="s">
        <v>4</v>
      </c>
      <c r="F78" s="71">
        <f>H76</f>
        <v>0.37569444444444444</v>
      </c>
      <c r="G78" s="72">
        <v>1</v>
      </c>
      <c r="H78" s="71">
        <f>F78+TIME(0,G78,0)</f>
        <v>0.37638888888888888</v>
      </c>
      <c r="I78" s="73"/>
    </row>
    <row r="79" spans="1:9" ht="16" x14ac:dyDescent="0.2">
      <c r="A79" s="82"/>
      <c r="B79" s="79"/>
      <c r="C79" s="79"/>
      <c r="D79" s="79"/>
      <c r="E79" s="79"/>
      <c r="F79" s="80"/>
      <c r="G79" s="81"/>
      <c r="H79" s="80"/>
      <c r="I79" s="79"/>
    </row>
    <row r="80" spans="1:9" ht="17" x14ac:dyDescent="0.2">
      <c r="A80" s="83">
        <f>A78+0.01</f>
        <v>6.0299999999999994</v>
      </c>
      <c r="B80" s="70" t="s">
        <v>92</v>
      </c>
      <c r="C80" s="70" t="s">
        <v>11</v>
      </c>
      <c r="D80" s="86"/>
      <c r="E80" s="70" t="s">
        <v>4</v>
      </c>
      <c r="F80" s="71">
        <f>H78</f>
        <v>0.37638888888888888</v>
      </c>
      <c r="G80" s="72">
        <v>1</v>
      </c>
      <c r="H80" s="71">
        <f>F80+TIME(0,G80,0)</f>
        <v>0.37708333333333333</v>
      </c>
      <c r="I80" s="73"/>
    </row>
    <row r="81" spans="1:9" ht="16" x14ac:dyDescent="0.2">
      <c r="A81" s="82"/>
      <c r="B81" s="79"/>
      <c r="C81" s="79"/>
      <c r="D81" s="87"/>
      <c r="E81" s="79"/>
      <c r="F81" s="80"/>
      <c r="G81" s="81"/>
      <c r="H81" s="80"/>
      <c r="I81" s="79"/>
    </row>
    <row r="82" spans="1:9" ht="17" x14ac:dyDescent="0.2">
      <c r="A82" s="83">
        <f>A80+0.01</f>
        <v>6.0399999999999991</v>
      </c>
      <c r="B82" s="70" t="s">
        <v>92</v>
      </c>
      <c r="C82" s="70" t="s">
        <v>10</v>
      </c>
      <c r="D82" s="86"/>
      <c r="E82" s="70" t="s">
        <v>4</v>
      </c>
      <c r="F82" s="71">
        <f>H80</f>
        <v>0.37708333333333333</v>
      </c>
      <c r="G82" s="72">
        <v>1</v>
      </c>
      <c r="H82" s="71">
        <f>F82+TIME(0,G82,0)</f>
        <v>0.37777777777777777</v>
      </c>
      <c r="I82" s="73"/>
    </row>
    <row r="83" spans="1:9" s="20" customFormat="1" ht="16" x14ac:dyDescent="0.2">
      <c r="A83" s="92"/>
      <c r="B83" s="79"/>
      <c r="C83" s="79"/>
      <c r="D83" s="79"/>
      <c r="E83" s="79"/>
      <c r="F83" s="80"/>
      <c r="G83" s="81"/>
      <c r="H83" s="80"/>
      <c r="I83" s="79"/>
    </row>
    <row r="84" spans="1:9" ht="17" x14ac:dyDescent="0.2">
      <c r="A84" s="84">
        <f>1+A74</f>
        <v>7</v>
      </c>
      <c r="B84" s="66"/>
      <c r="C84" s="66" t="s">
        <v>141</v>
      </c>
      <c r="D84" s="66"/>
      <c r="E84" s="66" t="s">
        <v>4</v>
      </c>
      <c r="F84" s="67">
        <f>H82</f>
        <v>0.37777777777777777</v>
      </c>
      <c r="G84" s="68">
        <v>0</v>
      </c>
      <c r="H84" s="67">
        <f>F84+TIME(0,G84,0)</f>
        <v>0.37777777777777777</v>
      </c>
      <c r="I84" s="69"/>
    </row>
    <row r="85" spans="1:9" ht="16" x14ac:dyDescent="0.2">
      <c r="A85" s="82"/>
      <c r="B85" s="79"/>
      <c r="C85" s="79"/>
      <c r="D85" s="79"/>
      <c r="E85" s="79"/>
      <c r="F85" s="80"/>
      <c r="G85" s="81"/>
      <c r="H85" s="80"/>
      <c r="I85" s="79"/>
    </row>
    <row r="86" spans="1:9" ht="17" x14ac:dyDescent="0.2">
      <c r="A86" s="83">
        <f>A84+0.01</f>
        <v>7.01</v>
      </c>
      <c r="B86" s="70" t="s">
        <v>97</v>
      </c>
      <c r="C86" s="70" t="s">
        <v>99</v>
      </c>
      <c r="D86" s="85"/>
      <c r="E86" s="70" t="s">
        <v>4</v>
      </c>
      <c r="F86" s="71">
        <f>H84</f>
        <v>0.37777777777777777</v>
      </c>
      <c r="G86" s="72">
        <v>0</v>
      </c>
      <c r="H86" s="71">
        <f>F86+TIME(0,G86,0)</f>
        <v>0.37777777777777777</v>
      </c>
      <c r="I86" s="73"/>
    </row>
    <row r="87" spans="1:9" ht="16" x14ac:dyDescent="0.2">
      <c r="A87" s="82"/>
      <c r="B87" s="79"/>
      <c r="C87" s="79"/>
      <c r="D87" s="79"/>
      <c r="E87" s="79"/>
      <c r="F87" s="80"/>
      <c r="G87" s="81"/>
      <c r="H87" s="80"/>
      <c r="I87" s="79"/>
    </row>
    <row r="88" spans="1:9" ht="34" x14ac:dyDescent="0.2">
      <c r="A88" s="83">
        <f>A86+0.01</f>
        <v>7.02</v>
      </c>
      <c r="B88" s="70" t="s">
        <v>97</v>
      </c>
      <c r="C88" s="70" t="s">
        <v>100</v>
      </c>
      <c r="D88" s="70"/>
      <c r="E88" s="70" t="s">
        <v>4</v>
      </c>
      <c r="F88" s="71">
        <f>H86</f>
        <v>0.37777777777777777</v>
      </c>
      <c r="G88" s="72">
        <v>110</v>
      </c>
      <c r="H88" s="71">
        <f>F88+TIME(0,G88,0)</f>
        <v>0.45416666666666666</v>
      </c>
      <c r="I88" s="73"/>
    </row>
    <row r="89" spans="1:9" ht="34" x14ac:dyDescent="0.2">
      <c r="A89" s="82"/>
      <c r="B89" s="79"/>
      <c r="C89" s="79" t="s">
        <v>101</v>
      </c>
      <c r="D89" s="79"/>
      <c r="E89" s="79"/>
      <c r="F89" s="80"/>
      <c r="G89" s="81"/>
      <c r="H89" s="80"/>
      <c r="I89" s="79"/>
    </row>
    <row r="90" spans="1:9" ht="17" x14ac:dyDescent="0.2">
      <c r="A90" s="83">
        <f>A88+0.01</f>
        <v>7.0299999999999994</v>
      </c>
      <c r="B90" s="70"/>
      <c r="C90" s="70"/>
      <c r="D90" s="70"/>
      <c r="E90" s="70" t="s">
        <v>4</v>
      </c>
      <c r="F90" s="71">
        <f>H88</f>
        <v>0.45416666666666666</v>
      </c>
      <c r="G90" s="72">
        <v>0</v>
      </c>
      <c r="H90" s="71">
        <f>F90+TIME(0,G90,0)</f>
        <v>0.45416666666666666</v>
      </c>
      <c r="I90" s="73"/>
    </row>
    <row r="91" spans="1:9" ht="16" x14ac:dyDescent="0.2">
      <c r="A91" s="82"/>
      <c r="B91" s="79"/>
      <c r="C91" s="79"/>
      <c r="D91" s="79"/>
      <c r="E91" s="79"/>
      <c r="F91" s="80"/>
      <c r="G91" s="81"/>
      <c r="H91" s="80"/>
      <c r="I91" s="79"/>
    </row>
    <row r="92" spans="1:9" ht="17" x14ac:dyDescent="0.2">
      <c r="A92" s="83">
        <f>A90+0.01</f>
        <v>7.0399999999999991</v>
      </c>
      <c r="B92" s="70"/>
      <c r="C92" s="70"/>
      <c r="D92" s="70"/>
      <c r="E92" s="70" t="s">
        <v>4</v>
      </c>
      <c r="F92" s="71">
        <f>H90</f>
        <v>0.45416666666666666</v>
      </c>
      <c r="G92" s="72">
        <v>0</v>
      </c>
      <c r="H92" s="71">
        <f>F92+TIME(0,G92,0)</f>
        <v>0.45416666666666666</v>
      </c>
      <c r="I92" s="73"/>
    </row>
    <row r="93" spans="1:9" s="20" customFormat="1" ht="16" x14ac:dyDescent="0.2">
      <c r="A93" s="92"/>
      <c r="B93" s="79"/>
      <c r="C93" s="79"/>
      <c r="D93" s="79"/>
      <c r="E93" s="79"/>
      <c r="F93" s="80"/>
      <c r="G93" s="81"/>
      <c r="H93" s="80"/>
      <c r="I93" s="79"/>
    </row>
    <row r="94" spans="1:9" s="20" customFormat="1" ht="17" x14ac:dyDescent="0.2">
      <c r="A94" s="84">
        <f>1+A84</f>
        <v>8</v>
      </c>
      <c r="B94" s="66"/>
      <c r="C94" s="66" t="s">
        <v>156</v>
      </c>
      <c r="D94" s="66"/>
      <c r="E94" s="66" t="s">
        <v>4</v>
      </c>
      <c r="F94" s="67">
        <f>H92</f>
        <v>0.45416666666666666</v>
      </c>
      <c r="G94" s="68">
        <v>0</v>
      </c>
      <c r="H94" s="67">
        <f>F94+TIME(0,G94,0)</f>
        <v>0.45416666666666666</v>
      </c>
      <c r="I94" s="69"/>
    </row>
    <row r="95" spans="1:9" s="20" customFormat="1" ht="14" x14ac:dyDescent="0.15">
      <c r="A95" s="74"/>
      <c r="B95" s="74"/>
      <c r="C95" s="74" t="s">
        <v>28</v>
      </c>
      <c r="D95" s="74"/>
      <c r="E95" s="74"/>
      <c r="F95" s="75"/>
      <c r="G95" s="76">
        <f>(H95-H94) * 24 * 60</f>
        <v>5.9999999999999787</v>
      </c>
      <c r="H95" s="75">
        <v>0.45833333333333331</v>
      </c>
      <c r="I95" s="74"/>
    </row>
    <row r="96" spans="1:9" s="20" customFormat="1" ht="16" x14ac:dyDescent="0.2">
      <c r="A96" s="92"/>
      <c r="B96" s="79"/>
      <c r="C96" s="79"/>
      <c r="D96" s="79"/>
      <c r="E96" s="79"/>
      <c r="F96" s="80"/>
      <c r="G96" s="81"/>
      <c r="H96" s="80"/>
      <c r="I96" s="79"/>
    </row>
    <row r="97" spans="1:9" s="20" customFormat="1" ht="16" x14ac:dyDescent="0.2">
      <c r="A97" s="92"/>
      <c r="B97" s="79"/>
      <c r="C97" s="79"/>
      <c r="D97" s="79"/>
      <c r="E97" s="79"/>
      <c r="F97" s="80"/>
      <c r="G97" s="81"/>
      <c r="H97" s="80"/>
      <c r="I97" s="79"/>
    </row>
    <row r="98" spans="1:9" s="20" customFormat="1" ht="16" x14ac:dyDescent="0.2">
      <c r="A98" s="92"/>
      <c r="B98" s="79"/>
      <c r="C98" s="79"/>
      <c r="D98" s="79"/>
      <c r="E98" s="79"/>
      <c r="F98" s="80"/>
      <c r="G98" s="81"/>
      <c r="H98" s="80"/>
      <c r="I98" s="79"/>
    </row>
    <row r="99" spans="1:9" ht="16" x14ac:dyDescent="0.2">
      <c r="A99" s="191" t="s">
        <v>158</v>
      </c>
      <c r="B99" s="191"/>
      <c r="C99" s="191"/>
      <c r="D99" s="191"/>
      <c r="E99" s="191"/>
      <c r="F99" s="191"/>
      <c r="G99" s="191"/>
      <c r="H99" s="191"/>
      <c r="I99" s="191"/>
    </row>
    <row r="100" spans="1:9" s="65" customFormat="1" ht="34" x14ac:dyDescent="0.2">
      <c r="A100" s="62" t="s">
        <v>19</v>
      </c>
      <c r="B100" s="62" t="s">
        <v>20</v>
      </c>
      <c r="C100" s="62" t="s">
        <v>21</v>
      </c>
      <c r="D100" s="62" t="s">
        <v>22</v>
      </c>
      <c r="E100" s="62" t="s">
        <v>23</v>
      </c>
      <c r="F100" s="63" t="s">
        <v>24</v>
      </c>
      <c r="G100" s="64" t="s">
        <v>25</v>
      </c>
      <c r="H100" s="63" t="s">
        <v>26</v>
      </c>
      <c r="I100" s="62" t="s">
        <v>27</v>
      </c>
    </row>
    <row r="101" spans="1:9" ht="17" x14ac:dyDescent="0.2">
      <c r="A101" s="84">
        <f>1+A94</f>
        <v>9</v>
      </c>
      <c r="B101" s="66"/>
      <c r="C101" s="66" t="s">
        <v>2</v>
      </c>
      <c r="D101" s="66"/>
      <c r="E101" s="66"/>
      <c r="F101" s="67">
        <v>0.46875</v>
      </c>
      <c r="G101" s="68">
        <v>0</v>
      </c>
      <c r="H101" s="67">
        <f>F101+TIME(0,G101,0)</f>
        <v>0.46875</v>
      </c>
      <c r="I101" s="69"/>
    </row>
    <row r="102" spans="1:9" ht="16" x14ac:dyDescent="0.2">
      <c r="A102" s="82"/>
      <c r="B102" s="79"/>
      <c r="C102" s="79"/>
      <c r="D102" s="79"/>
      <c r="E102" s="79"/>
      <c r="F102" s="80"/>
      <c r="G102" s="81"/>
      <c r="H102" s="80"/>
      <c r="I102" s="79"/>
    </row>
    <row r="103" spans="1:9" ht="17" x14ac:dyDescent="0.2">
      <c r="A103" s="83">
        <f>A101+0.01</f>
        <v>9.01</v>
      </c>
      <c r="B103" s="70"/>
      <c r="C103" s="70" t="s">
        <v>3</v>
      </c>
      <c r="D103" s="86"/>
      <c r="E103" s="70" t="s">
        <v>4</v>
      </c>
      <c r="F103" s="71">
        <f>H101</f>
        <v>0.46875</v>
      </c>
      <c r="G103" s="72">
        <v>1</v>
      </c>
      <c r="H103" s="71">
        <f>F103+TIME(0,G103,0)</f>
        <v>0.46944444444444444</v>
      </c>
      <c r="I103" s="73"/>
    </row>
    <row r="104" spans="1:9" ht="16" x14ac:dyDescent="0.2">
      <c r="A104" s="82"/>
      <c r="B104" s="79"/>
      <c r="C104" s="79"/>
      <c r="D104" s="79"/>
      <c r="E104" s="79"/>
      <c r="F104" s="80"/>
      <c r="G104" s="81"/>
      <c r="H104" s="80"/>
      <c r="I104" s="79"/>
    </row>
    <row r="105" spans="1:9" ht="17" x14ac:dyDescent="0.2">
      <c r="A105" s="83">
        <f>A103+0.01</f>
        <v>9.02</v>
      </c>
      <c r="B105" s="70" t="s">
        <v>92</v>
      </c>
      <c r="C105" s="70" t="s">
        <v>6</v>
      </c>
      <c r="D105" s="70"/>
      <c r="E105" s="70" t="s">
        <v>4</v>
      </c>
      <c r="F105" s="71">
        <f>H103</f>
        <v>0.46944444444444444</v>
      </c>
      <c r="G105" s="72">
        <v>1</v>
      </c>
      <c r="H105" s="71">
        <f>F105+TIME(0,G105,0)</f>
        <v>0.47013888888888888</v>
      </c>
      <c r="I105" s="73"/>
    </row>
    <row r="106" spans="1:9" ht="16" x14ac:dyDescent="0.2">
      <c r="A106" s="82"/>
      <c r="B106" s="79"/>
      <c r="C106" s="79"/>
      <c r="D106" s="79"/>
      <c r="E106" s="79"/>
      <c r="F106" s="80"/>
      <c r="G106" s="81"/>
      <c r="H106" s="80"/>
      <c r="I106" s="79"/>
    </row>
    <row r="107" spans="1:9" ht="17" x14ac:dyDescent="0.2">
      <c r="A107" s="83">
        <f>A105+0.01</f>
        <v>9.0299999999999994</v>
      </c>
      <c r="B107" s="70" t="s">
        <v>92</v>
      </c>
      <c r="C107" s="70" t="s">
        <v>11</v>
      </c>
      <c r="D107" s="86"/>
      <c r="E107" s="70" t="s">
        <v>4</v>
      </c>
      <c r="F107" s="71">
        <f>H105</f>
        <v>0.47013888888888888</v>
      </c>
      <c r="G107" s="72">
        <v>1</v>
      </c>
      <c r="H107" s="71">
        <f>F107+TIME(0,G107,0)</f>
        <v>0.47083333333333333</v>
      </c>
      <c r="I107" s="73"/>
    </row>
    <row r="108" spans="1:9" ht="16" x14ac:dyDescent="0.2">
      <c r="A108" s="82"/>
      <c r="B108" s="79"/>
      <c r="C108" s="79"/>
      <c r="D108" s="87"/>
      <c r="E108" s="79"/>
      <c r="F108" s="80"/>
      <c r="G108" s="81"/>
      <c r="H108" s="80"/>
      <c r="I108" s="79"/>
    </row>
    <row r="109" spans="1:9" ht="17" x14ac:dyDescent="0.2">
      <c r="A109" s="83">
        <f>A107+0.01</f>
        <v>9.0399999999999991</v>
      </c>
      <c r="B109" s="70" t="s">
        <v>92</v>
      </c>
      <c r="C109" s="70" t="s">
        <v>10</v>
      </c>
      <c r="D109" s="86"/>
      <c r="E109" s="70" t="s">
        <v>4</v>
      </c>
      <c r="F109" s="71">
        <f>H107</f>
        <v>0.47083333333333333</v>
      </c>
      <c r="G109" s="72">
        <v>1</v>
      </c>
      <c r="H109" s="71">
        <f>F109+TIME(0,G109,0)</f>
        <v>0.47152777777777777</v>
      </c>
      <c r="I109" s="73"/>
    </row>
    <row r="110" spans="1:9" s="20" customFormat="1" ht="16" x14ac:dyDescent="0.2">
      <c r="A110" s="92"/>
      <c r="B110" s="79"/>
      <c r="C110" s="79"/>
      <c r="D110" s="79"/>
      <c r="E110" s="79"/>
      <c r="F110" s="80"/>
      <c r="G110" s="81"/>
      <c r="H110" s="80"/>
      <c r="I110" s="79"/>
    </row>
    <row r="111" spans="1:9" ht="17" x14ac:dyDescent="0.2">
      <c r="A111" s="84">
        <f>1+A101</f>
        <v>10</v>
      </c>
      <c r="B111" s="66"/>
      <c r="C111" s="66" t="s">
        <v>159</v>
      </c>
      <c r="D111" s="66"/>
      <c r="E111" s="66"/>
      <c r="F111" s="67">
        <v>0.46875</v>
      </c>
      <c r="G111" s="68">
        <v>0</v>
      </c>
      <c r="H111" s="67">
        <f>F111+TIME(0,G111,0)</f>
        <v>0.46875</v>
      </c>
      <c r="I111" s="69"/>
    </row>
    <row r="112" spans="1:9" s="20" customFormat="1" ht="16" x14ac:dyDescent="0.2">
      <c r="A112" s="92"/>
      <c r="B112" s="79"/>
      <c r="C112" s="79"/>
      <c r="D112" s="79"/>
      <c r="E112" s="79"/>
      <c r="F112" s="80"/>
      <c r="G112" s="81"/>
      <c r="H112" s="80"/>
      <c r="I112" s="79"/>
    </row>
    <row r="113" spans="1:9" s="20" customFormat="1" ht="17" x14ac:dyDescent="0.2">
      <c r="A113" s="83">
        <f>A111+0.01</f>
        <v>10.01</v>
      </c>
      <c r="B113" s="70" t="s">
        <v>127</v>
      </c>
      <c r="C113" s="70" t="s">
        <v>137</v>
      </c>
      <c r="D113" s="85"/>
      <c r="E113" s="70" t="s">
        <v>139</v>
      </c>
      <c r="F113" s="71">
        <f>H109</f>
        <v>0.47152777777777777</v>
      </c>
      <c r="G113" s="72">
        <v>5</v>
      </c>
      <c r="H113" s="71">
        <f>F113+TIME(0,G113,0)</f>
        <v>0.47499999999999998</v>
      </c>
      <c r="I113" s="73"/>
    </row>
    <row r="114" spans="1:9" s="20" customFormat="1" ht="16" x14ac:dyDescent="0.2">
      <c r="A114" s="92"/>
      <c r="B114" s="79"/>
      <c r="C114" s="79"/>
      <c r="D114" s="93"/>
      <c r="E114" s="79"/>
      <c r="F114" s="80"/>
      <c r="G114" s="81"/>
      <c r="H114" s="80"/>
      <c r="I114" s="79"/>
    </row>
    <row r="115" spans="1:9" s="20" customFormat="1" ht="17" x14ac:dyDescent="0.2">
      <c r="A115" s="83">
        <f>A113+0.01</f>
        <v>10.02</v>
      </c>
      <c r="B115" s="70" t="s">
        <v>131</v>
      </c>
      <c r="C115" s="70" t="s">
        <v>138</v>
      </c>
      <c r="D115" s="85"/>
      <c r="E115" s="70" t="s">
        <v>139</v>
      </c>
      <c r="F115" s="71">
        <f>H113</f>
        <v>0.47499999999999998</v>
      </c>
      <c r="G115" s="72">
        <v>10</v>
      </c>
      <c r="H115" s="71">
        <f>F115+TIME(0,G115,0)</f>
        <v>0.4819444444444444</v>
      </c>
      <c r="I115" s="73"/>
    </row>
    <row r="116" spans="1:9" s="20" customFormat="1" ht="16" x14ac:dyDescent="0.2">
      <c r="A116" s="82"/>
      <c r="B116" s="79"/>
      <c r="C116" s="79"/>
      <c r="D116" s="79"/>
      <c r="E116" s="79"/>
      <c r="F116" s="80"/>
      <c r="G116" s="81"/>
      <c r="H116" s="80"/>
      <c r="I116" s="79"/>
    </row>
    <row r="117" spans="1:9" s="20" customFormat="1" ht="17" x14ac:dyDescent="0.2">
      <c r="A117" s="83">
        <f>A115+0.01</f>
        <v>10.029999999999999</v>
      </c>
      <c r="B117" s="70" t="s">
        <v>131</v>
      </c>
      <c r="C117" s="70" t="s">
        <v>140</v>
      </c>
      <c r="D117" s="85"/>
      <c r="E117" s="70" t="s">
        <v>139</v>
      </c>
      <c r="F117" s="71">
        <f>H115</f>
        <v>0.4819444444444444</v>
      </c>
      <c r="G117" s="72">
        <v>3</v>
      </c>
      <c r="H117" s="71">
        <f>F117+TIME(0,G117,0)</f>
        <v>0.48402777777777772</v>
      </c>
      <c r="I117" s="73"/>
    </row>
    <row r="118" spans="1:9" ht="16" x14ac:dyDescent="0.2">
      <c r="A118" s="82"/>
      <c r="B118" s="79"/>
      <c r="C118" s="79"/>
      <c r="D118" s="79"/>
      <c r="E118" s="79"/>
      <c r="F118" s="80"/>
      <c r="G118" s="81"/>
      <c r="H118" s="80"/>
      <c r="I118" s="79"/>
    </row>
    <row r="119" spans="1:9" ht="17" x14ac:dyDescent="0.2">
      <c r="A119" s="84">
        <f>1+A111</f>
        <v>11</v>
      </c>
      <c r="B119" s="66"/>
      <c r="C119" s="66" t="s">
        <v>141</v>
      </c>
      <c r="D119" s="66"/>
      <c r="E119" s="66" t="s">
        <v>4</v>
      </c>
      <c r="F119" s="67">
        <f>H109</f>
        <v>0.47152777777777777</v>
      </c>
      <c r="G119" s="68">
        <v>0</v>
      </c>
      <c r="H119" s="67">
        <f>F119+TIME(0,G119,0)</f>
        <v>0.47152777777777777</v>
      </c>
      <c r="I119" s="69"/>
    </row>
    <row r="120" spans="1:9" ht="16" x14ac:dyDescent="0.2">
      <c r="A120" s="82"/>
      <c r="B120" s="79"/>
      <c r="C120" s="79"/>
      <c r="D120" s="79"/>
      <c r="E120" s="79"/>
      <c r="F120" s="80"/>
      <c r="G120" s="81"/>
      <c r="H120" s="80"/>
      <c r="I120" s="79"/>
    </row>
    <row r="121" spans="1:9" ht="17" x14ac:dyDescent="0.2">
      <c r="A121" s="83">
        <f>A119+0.01</f>
        <v>11.01</v>
      </c>
      <c r="B121" s="70" t="s">
        <v>97</v>
      </c>
      <c r="C121" s="70" t="s">
        <v>99</v>
      </c>
      <c r="D121" s="85"/>
      <c r="E121" s="70" t="s">
        <v>5</v>
      </c>
      <c r="F121" s="71">
        <f>H119</f>
        <v>0.47152777777777777</v>
      </c>
      <c r="G121" s="72">
        <v>0</v>
      </c>
      <c r="H121" s="71">
        <f>F121+TIME(0,G121,0)</f>
        <v>0.47152777777777777</v>
      </c>
      <c r="I121" s="73"/>
    </row>
    <row r="122" spans="1:9" ht="16" x14ac:dyDescent="0.2">
      <c r="A122" s="82"/>
      <c r="B122" s="79"/>
      <c r="C122" s="79"/>
      <c r="D122" s="79"/>
      <c r="E122" s="79"/>
      <c r="F122" s="80"/>
      <c r="G122" s="81"/>
      <c r="H122" s="80"/>
      <c r="I122" s="79"/>
    </row>
    <row r="123" spans="1:9" ht="34" x14ac:dyDescent="0.2">
      <c r="A123" s="83">
        <f>A121+0.01</f>
        <v>11.02</v>
      </c>
      <c r="B123" s="70" t="s">
        <v>97</v>
      </c>
      <c r="C123" s="70" t="s">
        <v>100</v>
      </c>
      <c r="D123" s="70"/>
      <c r="E123" s="70" t="s">
        <v>5</v>
      </c>
      <c r="F123" s="71">
        <f>H121</f>
        <v>0.47152777777777777</v>
      </c>
      <c r="G123" s="72">
        <v>110</v>
      </c>
      <c r="H123" s="71">
        <f>F123+TIME(0,G123,0)</f>
        <v>0.54791666666666661</v>
      </c>
      <c r="I123" s="73"/>
    </row>
    <row r="124" spans="1:9" ht="34" x14ac:dyDescent="0.2">
      <c r="A124" s="82"/>
      <c r="B124" s="79"/>
      <c r="C124" s="79" t="s">
        <v>101</v>
      </c>
      <c r="D124" s="79"/>
      <c r="E124" s="79"/>
      <c r="F124" s="80"/>
      <c r="G124" s="81"/>
      <c r="H124" s="80"/>
      <c r="I124" s="79"/>
    </row>
    <row r="125" spans="1:9" ht="17" x14ac:dyDescent="0.2">
      <c r="A125" s="83">
        <f>A123+0.01</f>
        <v>11.03</v>
      </c>
      <c r="B125" s="70"/>
      <c r="C125" s="70"/>
      <c r="D125" s="70"/>
      <c r="E125" s="70" t="s">
        <v>5</v>
      </c>
      <c r="F125" s="71">
        <f>H123</f>
        <v>0.54791666666666661</v>
      </c>
      <c r="G125" s="72">
        <v>0</v>
      </c>
      <c r="H125" s="71">
        <f>F125+TIME(0,G125,0)</f>
        <v>0.54791666666666661</v>
      </c>
      <c r="I125" s="73"/>
    </row>
    <row r="126" spans="1:9" ht="16" x14ac:dyDescent="0.2">
      <c r="A126" s="82"/>
      <c r="B126" s="79"/>
      <c r="C126" s="79"/>
      <c r="D126" s="79"/>
      <c r="E126" s="79"/>
      <c r="F126" s="80"/>
      <c r="G126" s="81"/>
      <c r="H126" s="80"/>
      <c r="I126" s="79"/>
    </row>
    <row r="127" spans="1:9" ht="17" x14ac:dyDescent="0.2">
      <c r="A127" s="83">
        <f>A125+0.01</f>
        <v>11.04</v>
      </c>
      <c r="B127" s="70"/>
      <c r="C127" s="70"/>
      <c r="D127" s="70"/>
      <c r="E127" s="70" t="s">
        <v>5</v>
      </c>
      <c r="F127" s="71">
        <f>H125</f>
        <v>0.54791666666666661</v>
      </c>
      <c r="G127" s="72">
        <v>0</v>
      </c>
      <c r="H127" s="71">
        <f>F127+TIME(0,G127,0)</f>
        <v>0.54791666666666661</v>
      </c>
      <c r="I127" s="73"/>
    </row>
    <row r="128" spans="1:9" s="20" customFormat="1" ht="16" x14ac:dyDescent="0.2">
      <c r="A128" s="92"/>
      <c r="B128" s="79"/>
      <c r="C128" s="79"/>
      <c r="D128" s="79"/>
      <c r="E128" s="79"/>
      <c r="F128" s="80"/>
      <c r="G128" s="81"/>
      <c r="H128" s="80"/>
      <c r="I128" s="79"/>
    </row>
    <row r="129" spans="1:9" ht="17" x14ac:dyDescent="0.2">
      <c r="A129" s="84">
        <f>1+A119</f>
        <v>12</v>
      </c>
      <c r="B129" s="66"/>
      <c r="C129" s="66" t="s">
        <v>142</v>
      </c>
      <c r="D129" s="66"/>
      <c r="E129" s="66" t="s">
        <v>4</v>
      </c>
      <c r="F129" s="67">
        <f>H127</f>
        <v>0.54791666666666661</v>
      </c>
      <c r="G129" s="68">
        <v>0</v>
      </c>
      <c r="H129" s="67">
        <f>F129+TIME(0,G129,0)</f>
        <v>0.54791666666666661</v>
      </c>
      <c r="I129" s="69"/>
    </row>
    <row r="130" spans="1:9" ht="14" x14ac:dyDescent="0.15">
      <c r="A130" s="74"/>
      <c r="B130" s="74"/>
      <c r="C130" s="74" t="s">
        <v>28</v>
      </c>
      <c r="D130" s="74"/>
      <c r="E130" s="74"/>
      <c r="F130" s="75"/>
      <c r="G130" s="76">
        <f>(H130-H129) * 24 * 60</f>
        <v>6.0000000000001386</v>
      </c>
      <c r="H130" s="75">
        <v>0.55208333333333337</v>
      </c>
      <c r="I130" s="74"/>
    </row>
    <row r="131" spans="1:9" s="20" customFormat="1" ht="16" x14ac:dyDescent="0.2">
      <c r="A131" s="92"/>
      <c r="B131" s="79"/>
      <c r="C131" s="79"/>
      <c r="D131" s="79"/>
      <c r="E131" s="79"/>
      <c r="F131" s="80"/>
      <c r="G131" s="81"/>
      <c r="H131" s="80"/>
      <c r="I131" s="79"/>
    </row>
    <row r="132" spans="1:9" s="20" customFormat="1" ht="16" x14ac:dyDescent="0.2">
      <c r="A132" s="92"/>
      <c r="B132" s="79"/>
      <c r="C132" s="79"/>
      <c r="D132" s="79"/>
      <c r="E132" s="79"/>
      <c r="F132" s="80"/>
      <c r="G132" s="81"/>
      <c r="H132" s="80"/>
      <c r="I132" s="79"/>
    </row>
    <row r="133" spans="1:9" s="20" customFormat="1" ht="16" x14ac:dyDescent="0.2">
      <c r="A133" s="92"/>
      <c r="B133" s="79"/>
      <c r="C133" s="79"/>
      <c r="D133" s="79"/>
      <c r="E133" s="79"/>
      <c r="F133" s="80"/>
      <c r="G133" s="81"/>
      <c r="H133" s="80"/>
      <c r="I133" s="79"/>
    </row>
    <row r="134" spans="1:9" s="20" customFormat="1" ht="16" x14ac:dyDescent="0.2">
      <c r="A134" s="92"/>
      <c r="B134" s="79"/>
      <c r="C134" s="79"/>
      <c r="D134" s="79"/>
      <c r="E134" s="79"/>
      <c r="F134" s="80"/>
      <c r="G134" s="81"/>
      <c r="H134" s="80"/>
      <c r="I134" s="79"/>
    </row>
    <row r="135" spans="1:9" s="20" customFormat="1" ht="16" x14ac:dyDescent="0.2">
      <c r="A135" s="92"/>
      <c r="B135" s="79"/>
      <c r="C135" s="79"/>
      <c r="D135" s="79"/>
      <c r="E135" s="79"/>
      <c r="F135" s="80"/>
      <c r="G135" s="81"/>
      <c r="H135" s="80"/>
      <c r="I135" s="79"/>
    </row>
    <row r="136" spans="1:9" ht="16" x14ac:dyDescent="0.2">
      <c r="A136" s="191" t="s">
        <v>144</v>
      </c>
      <c r="B136" s="191"/>
      <c r="C136" s="191"/>
      <c r="D136" s="191"/>
      <c r="E136" s="191"/>
      <c r="F136" s="191"/>
      <c r="G136" s="191"/>
      <c r="H136" s="191"/>
      <c r="I136" s="191"/>
    </row>
    <row r="137" spans="1:9" s="65" customFormat="1" ht="34" x14ac:dyDescent="0.2">
      <c r="A137" s="62" t="s">
        <v>19</v>
      </c>
      <c r="B137" s="62" t="s">
        <v>20</v>
      </c>
      <c r="C137" s="62" t="s">
        <v>21</v>
      </c>
      <c r="D137" s="62" t="s">
        <v>22</v>
      </c>
      <c r="E137" s="62" t="s">
        <v>23</v>
      </c>
      <c r="F137" s="63" t="s">
        <v>24</v>
      </c>
      <c r="G137" s="64" t="s">
        <v>25</v>
      </c>
      <c r="H137" s="63" t="s">
        <v>26</v>
      </c>
      <c r="I137" s="62" t="s">
        <v>27</v>
      </c>
    </row>
    <row r="138" spans="1:9" ht="17" x14ac:dyDescent="0.2">
      <c r="A138" s="84">
        <f>1+A129</f>
        <v>13</v>
      </c>
      <c r="B138" s="66"/>
      <c r="C138" s="66" t="s">
        <v>2</v>
      </c>
      <c r="D138" s="66"/>
      <c r="E138" s="66"/>
      <c r="F138" s="67">
        <v>0.375</v>
      </c>
      <c r="G138" s="68">
        <v>0</v>
      </c>
      <c r="H138" s="67">
        <f>F138+TIME(0,G138,0)</f>
        <v>0.375</v>
      </c>
      <c r="I138" s="69"/>
    </row>
    <row r="139" spans="1:9" ht="16" x14ac:dyDescent="0.2">
      <c r="A139" s="82"/>
      <c r="B139" s="79"/>
      <c r="C139" s="79"/>
      <c r="D139" s="79"/>
      <c r="E139" s="79"/>
      <c r="F139" s="80"/>
      <c r="G139" s="81"/>
      <c r="H139" s="80"/>
      <c r="I139" s="79"/>
    </row>
    <row r="140" spans="1:9" ht="17" x14ac:dyDescent="0.2">
      <c r="A140" s="83">
        <f>A138+0.01</f>
        <v>13.01</v>
      </c>
      <c r="B140" s="70"/>
      <c r="C140" s="70" t="s">
        <v>3</v>
      </c>
      <c r="D140" s="86"/>
      <c r="E140" s="70" t="s">
        <v>4</v>
      </c>
      <c r="F140" s="71">
        <f>H138</f>
        <v>0.375</v>
      </c>
      <c r="G140" s="72">
        <v>1</v>
      </c>
      <c r="H140" s="71">
        <f>F140+TIME(0,G140,0)</f>
        <v>0.37569444444444444</v>
      </c>
      <c r="I140" s="73"/>
    </row>
    <row r="141" spans="1:9" ht="16" x14ac:dyDescent="0.2">
      <c r="A141" s="82"/>
      <c r="B141" s="79"/>
      <c r="C141" s="79"/>
      <c r="D141" s="79"/>
      <c r="E141" s="79"/>
      <c r="F141" s="80"/>
      <c r="G141" s="81"/>
      <c r="H141" s="80"/>
      <c r="I141" s="79"/>
    </row>
    <row r="142" spans="1:9" ht="17" x14ac:dyDescent="0.2">
      <c r="A142" s="83">
        <f>A140+0.01</f>
        <v>13.02</v>
      </c>
      <c r="B142" s="70" t="s">
        <v>92</v>
      </c>
      <c r="C142" s="70" t="s">
        <v>6</v>
      </c>
      <c r="D142" s="70"/>
      <c r="E142" s="70" t="s">
        <v>4</v>
      </c>
      <c r="F142" s="71">
        <f>H140</f>
        <v>0.37569444444444444</v>
      </c>
      <c r="G142" s="72">
        <v>1</v>
      </c>
      <c r="H142" s="71">
        <f>F142+TIME(0,G142,0)</f>
        <v>0.37638888888888888</v>
      </c>
      <c r="I142" s="73"/>
    </row>
    <row r="143" spans="1:9" ht="16" x14ac:dyDescent="0.2">
      <c r="A143" s="82"/>
      <c r="B143" s="79"/>
      <c r="C143" s="79"/>
      <c r="D143" s="79"/>
      <c r="E143" s="79"/>
      <c r="F143" s="80"/>
      <c r="G143" s="81"/>
      <c r="H143" s="80"/>
      <c r="I143" s="79"/>
    </row>
    <row r="144" spans="1:9" ht="17" x14ac:dyDescent="0.2">
      <c r="A144" s="83">
        <f>A142+0.01</f>
        <v>13.03</v>
      </c>
      <c r="B144" s="70" t="s">
        <v>92</v>
      </c>
      <c r="C144" s="70" t="s">
        <v>11</v>
      </c>
      <c r="D144" s="86"/>
      <c r="E144" s="70" t="s">
        <v>4</v>
      </c>
      <c r="F144" s="71">
        <f>H142</f>
        <v>0.37638888888888888</v>
      </c>
      <c r="G144" s="72">
        <v>1</v>
      </c>
      <c r="H144" s="71">
        <f>F144+TIME(0,G144,0)</f>
        <v>0.37708333333333333</v>
      </c>
      <c r="I144" s="73"/>
    </row>
    <row r="145" spans="1:9" ht="16" x14ac:dyDescent="0.2">
      <c r="A145" s="82"/>
      <c r="B145" s="79"/>
      <c r="C145" s="79"/>
      <c r="D145" s="87"/>
      <c r="E145" s="79"/>
      <c r="F145" s="80"/>
      <c r="G145" s="81"/>
      <c r="H145" s="80"/>
      <c r="I145" s="79"/>
    </row>
    <row r="146" spans="1:9" ht="17" x14ac:dyDescent="0.2">
      <c r="A146" s="83">
        <f>A144+0.01</f>
        <v>13.04</v>
      </c>
      <c r="B146" s="70" t="s">
        <v>92</v>
      </c>
      <c r="C146" s="70" t="s">
        <v>10</v>
      </c>
      <c r="D146" s="86"/>
      <c r="E146" s="70" t="s">
        <v>4</v>
      </c>
      <c r="F146" s="71">
        <f>H144</f>
        <v>0.37708333333333333</v>
      </c>
      <c r="G146" s="72">
        <v>1</v>
      </c>
      <c r="H146" s="71">
        <f>F146+TIME(0,G146,0)</f>
        <v>0.37777777777777777</v>
      </c>
      <c r="I146" s="73"/>
    </row>
    <row r="147" spans="1:9" s="20" customFormat="1" ht="16" x14ac:dyDescent="0.2">
      <c r="A147" s="92"/>
      <c r="B147" s="79"/>
      <c r="C147" s="79"/>
      <c r="D147" s="79"/>
      <c r="E147" s="79"/>
      <c r="F147" s="80"/>
      <c r="G147" s="81"/>
      <c r="H147" s="80"/>
      <c r="I147" s="79"/>
    </row>
    <row r="148" spans="1:9" ht="17" x14ac:dyDescent="0.2">
      <c r="A148" s="84">
        <f>1+A138</f>
        <v>14</v>
      </c>
      <c r="B148" s="66"/>
      <c r="C148" s="66" t="s">
        <v>141</v>
      </c>
      <c r="D148" s="66"/>
      <c r="E148" s="66" t="s">
        <v>4</v>
      </c>
      <c r="F148" s="67">
        <f>H146</f>
        <v>0.37777777777777777</v>
      </c>
      <c r="G148" s="68">
        <v>0</v>
      </c>
      <c r="H148" s="67">
        <f>F148+TIME(0,G148,0)</f>
        <v>0.37777777777777777</v>
      </c>
      <c r="I148" s="69"/>
    </row>
    <row r="149" spans="1:9" ht="16" x14ac:dyDescent="0.2">
      <c r="A149" s="82"/>
      <c r="B149" s="79"/>
      <c r="C149" s="79"/>
      <c r="D149" s="79"/>
      <c r="E149" s="79"/>
      <c r="F149" s="80"/>
      <c r="G149" s="81"/>
      <c r="H149" s="80"/>
      <c r="I149" s="79"/>
    </row>
    <row r="150" spans="1:9" ht="17" x14ac:dyDescent="0.2">
      <c r="A150" s="83">
        <f>A148+0.01</f>
        <v>14.01</v>
      </c>
      <c r="B150" s="70" t="s">
        <v>97</v>
      </c>
      <c r="C150" s="70" t="s">
        <v>99</v>
      </c>
      <c r="D150" s="85"/>
      <c r="E150" s="70" t="s">
        <v>4</v>
      </c>
      <c r="F150" s="71">
        <f>H148</f>
        <v>0.37777777777777777</v>
      </c>
      <c r="G150" s="72">
        <v>0</v>
      </c>
      <c r="H150" s="71">
        <f>F150+TIME(0,G150,0)</f>
        <v>0.37777777777777777</v>
      </c>
      <c r="I150" s="73"/>
    </row>
    <row r="151" spans="1:9" ht="16" x14ac:dyDescent="0.2">
      <c r="A151" s="82"/>
      <c r="B151" s="79"/>
      <c r="C151" s="79"/>
      <c r="D151" s="79"/>
      <c r="E151" s="79"/>
      <c r="F151" s="80"/>
      <c r="G151" s="81"/>
      <c r="H151" s="80"/>
      <c r="I151" s="79"/>
    </row>
    <row r="152" spans="1:9" ht="34" x14ac:dyDescent="0.2">
      <c r="A152" s="83">
        <f>A150+0.01</f>
        <v>14.02</v>
      </c>
      <c r="B152" s="70" t="s">
        <v>97</v>
      </c>
      <c r="C152" s="70" t="s">
        <v>100</v>
      </c>
      <c r="D152" s="70"/>
      <c r="E152" s="70" t="s">
        <v>4</v>
      </c>
      <c r="F152" s="71">
        <f>H150</f>
        <v>0.37777777777777777</v>
      </c>
      <c r="G152" s="72">
        <v>90</v>
      </c>
      <c r="H152" s="71">
        <f>F152+TIME(0,G152,0)</f>
        <v>0.44027777777777777</v>
      </c>
      <c r="I152" s="73"/>
    </row>
    <row r="153" spans="1:9" ht="34" x14ac:dyDescent="0.2">
      <c r="A153" s="82"/>
      <c r="B153" s="79"/>
      <c r="C153" s="79" t="s">
        <v>101</v>
      </c>
      <c r="D153" s="79"/>
      <c r="E153" s="79"/>
      <c r="F153" s="80"/>
      <c r="G153" s="81"/>
      <c r="H153" s="80"/>
      <c r="I153" s="79"/>
    </row>
    <row r="154" spans="1:9" ht="17" x14ac:dyDescent="0.2">
      <c r="A154" s="83">
        <f>A152+0.01</f>
        <v>14.03</v>
      </c>
      <c r="B154" s="70"/>
      <c r="C154" s="70"/>
      <c r="D154" s="70"/>
      <c r="E154" s="70" t="s">
        <v>4</v>
      </c>
      <c r="F154" s="71">
        <f>H152</f>
        <v>0.44027777777777777</v>
      </c>
      <c r="G154" s="72">
        <v>0</v>
      </c>
      <c r="H154" s="71">
        <f>F154+TIME(0,G154,0)</f>
        <v>0.44027777777777777</v>
      </c>
      <c r="I154" s="73"/>
    </row>
    <row r="155" spans="1:9" ht="16" x14ac:dyDescent="0.2">
      <c r="A155" s="82"/>
      <c r="B155" s="79"/>
      <c r="C155" s="79"/>
      <c r="D155" s="79"/>
      <c r="E155" s="79"/>
      <c r="F155" s="80"/>
      <c r="G155" s="81"/>
      <c r="H155" s="80"/>
      <c r="I155" s="79"/>
    </row>
    <row r="156" spans="1:9" ht="17" x14ac:dyDescent="0.2">
      <c r="A156" s="83">
        <f>A154+0.01</f>
        <v>14.04</v>
      </c>
      <c r="B156" s="70"/>
      <c r="C156" s="70"/>
      <c r="D156" s="70"/>
      <c r="E156" s="70" t="s">
        <v>4</v>
      </c>
      <c r="F156" s="71">
        <f>H154</f>
        <v>0.44027777777777777</v>
      </c>
      <c r="G156" s="72">
        <v>0</v>
      </c>
      <c r="H156" s="71">
        <f>F156+TIME(0,G156,0)</f>
        <v>0.44027777777777777</v>
      </c>
      <c r="I156" s="73"/>
    </row>
    <row r="157" spans="1:9" s="20" customFormat="1" ht="16" x14ac:dyDescent="0.2">
      <c r="A157" s="92"/>
      <c r="B157" s="79"/>
      <c r="C157" s="79"/>
      <c r="D157" s="79"/>
      <c r="E157" s="79"/>
      <c r="F157" s="80"/>
      <c r="G157" s="81"/>
      <c r="H157" s="80"/>
      <c r="I157" s="79"/>
    </row>
    <row r="158" spans="1:9" s="20" customFormat="1" ht="16" x14ac:dyDescent="0.2">
      <c r="A158" s="82"/>
      <c r="B158" s="79"/>
      <c r="C158" s="79"/>
      <c r="D158" s="79"/>
      <c r="E158" s="79"/>
      <c r="F158" s="80"/>
      <c r="G158" s="81"/>
      <c r="H158" s="80"/>
      <c r="I158" s="79"/>
    </row>
    <row r="159" spans="1:9" ht="17" x14ac:dyDescent="0.2">
      <c r="A159" s="84">
        <f>1+A148</f>
        <v>15</v>
      </c>
      <c r="B159" s="66"/>
      <c r="C159" s="66" t="s">
        <v>102</v>
      </c>
      <c r="D159" s="66"/>
      <c r="E159" s="66" t="s">
        <v>4</v>
      </c>
      <c r="F159" s="67">
        <f>H156</f>
        <v>0.44027777777777777</v>
      </c>
      <c r="G159" s="68">
        <v>0</v>
      </c>
      <c r="H159" s="67">
        <f>F159+TIME(0,G159,0)</f>
        <v>0.44027777777777777</v>
      </c>
      <c r="I159" s="69"/>
    </row>
    <row r="160" spans="1:9" ht="16" x14ac:dyDescent="0.2">
      <c r="A160" s="82"/>
      <c r="B160" s="79"/>
      <c r="C160" s="79"/>
      <c r="D160" s="79"/>
      <c r="E160" s="79"/>
      <c r="F160" s="80"/>
      <c r="G160" s="81"/>
      <c r="H160" s="80"/>
      <c r="I160" s="79"/>
    </row>
    <row r="161" spans="1:9" ht="17" x14ac:dyDescent="0.2">
      <c r="A161" s="83">
        <f>A159+0.01</f>
        <v>15.01</v>
      </c>
      <c r="B161" s="70" t="s">
        <v>97</v>
      </c>
      <c r="C161" s="70" t="s">
        <v>143</v>
      </c>
      <c r="D161" s="86" t="str">
        <f>Parameters!B13</f>
        <v>11-20/1362</v>
      </c>
      <c r="E161" s="70" t="s">
        <v>5</v>
      </c>
      <c r="F161" s="71">
        <f>H159</f>
        <v>0.44027777777777777</v>
      </c>
      <c r="G161" s="72">
        <v>10</v>
      </c>
      <c r="H161" s="71">
        <f>F161+TIME(0,G161,0)</f>
        <v>0.44722222222222219</v>
      </c>
      <c r="I161" s="73"/>
    </row>
    <row r="162" spans="1:9" ht="16" x14ac:dyDescent="0.2">
      <c r="A162" s="82"/>
      <c r="B162" s="79"/>
      <c r="C162" s="79"/>
      <c r="D162" s="87"/>
      <c r="E162" s="79"/>
      <c r="F162" s="80"/>
      <c r="G162" s="81"/>
      <c r="H162" s="80"/>
      <c r="I162" s="79"/>
    </row>
    <row r="163" spans="1:9" ht="17" x14ac:dyDescent="0.2">
      <c r="A163" s="83">
        <f>A161+0.01</f>
        <v>15.02</v>
      </c>
      <c r="B163" s="70" t="s">
        <v>97</v>
      </c>
      <c r="C163" s="70" t="s">
        <v>103</v>
      </c>
      <c r="D163" s="86" t="str">
        <f>Parameters!B13</f>
        <v>11-20/1362</v>
      </c>
      <c r="E163" s="70" t="s">
        <v>5</v>
      </c>
      <c r="F163" s="71">
        <f>H161</f>
        <v>0.44722222222222219</v>
      </c>
      <c r="G163" s="72">
        <v>0</v>
      </c>
      <c r="H163" s="71">
        <f>F163+TIME(0,G163,0)</f>
        <v>0.44722222222222219</v>
      </c>
      <c r="I163" s="73"/>
    </row>
    <row r="164" spans="1:9" ht="16" x14ac:dyDescent="0.2">
      <c r="A164" s="82"/>
      <c r="B164" s="79"/>
      <c r="C164" s="79"/>
      <c r="D164" s="87"/>
      <c r="E164" s="79"/>
      <c r="F164" s="80"/>
      <c r="G164" s="81"/>
      <c r="H164" s="80"/>
      <c r="I164" s="79"/>
    </row>
    <row r="165" spans="1:9" ht="17" x14ac:dyDescent="0.2">
      <c r="A165" s="83">
        <f>A163+0.01</f>
        <v>15.03</v>
      </c>
      <c r="B165" s="70" t="s">
        <v>95</v>
      </c>
      <c r="C165" s="70" t="s">
        <v>104</v>
      </c>
      <c r="D165" s="86" t="str">
        <f>Parameters!B13</f>
        <v>11-20/1362</v>
      </c>
      <c r="E165" s="70" t="s">
        <v>5</v>
      </c>
      <c r="F165" s="71">
        <f>H163</f>
        <v>0.44722222222222219</v>
      </c>
      <c r="G165" s="72">
        <v>3</v>
      </c>
      <c r="H165" s="71">
        <f>F165+TIME(0,G165,0)</f>
        <v>0.44930555555555551</v>
      </c>
      <c r="I165" s="73"/>
    </row>
    <row r="166" spans="1:9" x14ac:dyDescent="0.15">
      <c r="D166" s="88"/>
    </row>
    <row r="167" spans="1:9" ht="17" x14ac:dyDescent="0.2">
      <c r="A167" s="83">
        <f>A165+0.01</f>
        <v>15.04</v>
      </c>
      <c r="B167" s="70" t="s">
        <v>98</v>
      </c>
      <c r="C167" s="70" t="s">
        <v>105</v>
      </c>
      <c r="D167" s="86" t="str">
        <f>Parameters!B13</f>
        <v>11-20/1362</v>
      </c>
      <c r="E167" s="70" t="s">
        <v>5</v>
      </c>
      <c r="F167" s="71">
        <f>H165</f>
        <v>0.44930555555555551</v>
      </c>
      <c r="G167" s="72">
        <v>10</v>
      </c>
      <c r="H167" s="71">
        <f>F167+TIME(0,G167,0)</f>
        <v>0.45624999999999993</v>
      </c>
      <c r="I167" s="73"/>
    </row>
    <row r="169" spans="1:9" ht="17" x14ac:dyDescent="0.2">
      <c r="A169" s="83">
        <f>A167+0.01</f>
        <v>15.049999999999999</v>
      </c>
      <c r="B169" s="70"/>
      <c r="C169" s="70"/>
      <c r="D169" s="70"/>
      <c r="E169" s="70" t="s">
        <v>5</v>
      </c>
      <c r="F169" s="71">
        <f>H167</f>
        <v>0.45624999999999993</v>
      </c>
      <c r="G169" s="72">
        <v>0</v>
      </c>
      <c r="H169" s="71">
        <f>F169+TIME(0,G169,0)</f>
        <v>0.45624999999999993</v>
      </c>
      <c r="I169" s="73"/>
    </row>
    <row r="171" spans="1:9" ht="17" x14ac:dyDescent="0.2">
      <c r="A171" s="83">
        <f>A169+0.01</f>
        <v>15.059999999999999</v>
      </c>
      <c r="B171" s="70"/>
      <c r="C171" s="70"/>
      <c r="D171" s="70"/>
      <c r="E171" s="70" t="s">
        <v>5</v>
      </c>
      <c r="F171" s="71">
        <f>H169</f>
        <v>0.45624999999999993</v>
      </c>
      <c r="G171" s="72">
        <v>0</v>
      </c>
      <c r="H171" s="71">
        <f>F171+TIME(0,G171,0)</f>
        <v>0.45624999999999993</v>
      </c>
      <c r="I171" s="73"/>
    </row>
    <row r="173" spans="1:9" ht="17" x14ac:dyDescent="0.2">
      <c r="A173" s="84">
        <f>1+A167</f>
        <v>16.04</v>
      </c>
      <c r="B173" s="66"/>
      <c r="C173" s="66" t="s">
        <v>106</v>
      </c>
      <c r="D173" s="66"/>
      <c r="E173" s="66" t="s">
        <v>4</v>
      </c>
      <c r="F173" s="67">
        <f>H171</f>
        <v>0.45624999999999993</v>
      </c>
      <c r="G173" s="68">
        <v>0</v>
      </c>
      <c r="H173" s="67">
        <f>F173+TIME(0,G173,0)</f>
        <v>0.45624999999999993</v>
      </c>
      <c r="I173" s="69"/>
    </row>
    <row r="174" spans="1:9" ht="16" x14ac:dyDescent="0.2">
      <c r="A174" s="82"/>
      <c r="B174" s="79"/>
      <c r="C174" s="79"/>
      <c r="D174" s="79"/>
      <c r="E174" s="79"/>
      <c r="F174" s="80"/>
      <c r="G174" s="81"/>
      <c r="H174" s="80"/>
      <c r="I174" s="79"/>
    </row>
    <row r="175" spans="1:9" ht="17" x14ac:dyDescent="0.2">
      <c r="A175" s="83">
        <f>A173+0.01</f>
        <v>16.05</v>
      </c>
      <c r="B175" s="70"/>
      <c r="C175" s="70"/>
      <c r="D175" s="85"/>
      <c r="E175" s="70" t="s">
        <v>5</v>
      </c>
      <c r="F175" s="71">
        <f>H173</f>
        <v>0.45624999999999993</v>
      </c>
      <c r="G175" s="72">
        <v>0</v>
      </c>
      <c r="H175" s="71">
        <f>F175+TIME(0,G175,0)</f>
        <v>0.45624999999999993</v>
      </c>
      <c r="I175" s="73"/>
    </row>
    <row r="176" spans="1:9" ht="16" x14ac:dyDescent="0.2">
      <c r="C176" s="79"/>
    </row>
    <row r="177" spans="1:9" ht="17" x14ac:dyDescent="0.2">
      <c r="A177" s="83">
        <f>A175+0.01</f>
        <v>16.060000000000002</v>
      </c>
      <c r="B177" s="70"/>
      <c r="C177" s="70"/>
      <c r="D177" s="70"/>
      <c r="E177" s="70" t="s">
        <v>5</v>
      </c>
      <c r="F177" s="71">
        <f>H175</f>
        <v>0.45624999999999993</v>
      </c>
      <c r="G177" s="72">
        <v>0</v>
      </c>
      <c r="H177" s="71">
        <f>F177+TIME(0,G177,0)</f>
        <v>0.45624999999999993</v>
      </c>
      <c r="I177" s="73"/>
    </row>
    <row r="179" spans="1:9" ht="17" x14ac:dyDescent="0.2">
      <c r="A179" s="84">
        <f>1+A173</f>
        <v>17.04</v>
      </c>
      <c r="B179" s="66"/>
      <c r="C179" s="66" t="s">
        <v>107</v>
      </c>
      <c r="D179" s="66"/>
      <c r="E179" s="66" t="s">
        <v>4</v>
      </c>
      <c r="F179" s="67">
        <f>H177</f>
        <v>0.45624999999999993</v>
      </c>
      <c r="G179" s="68">
        <v>0</v>
      </c>
      <c r="H179" s="67">
        <f>F179+TIME(0,G179,0)</f>
        <v>0.45624999999999993</v>
      </c>
      <c r="I179" s="69"/>
    </row>
    <row r="180" spans="1:9" ht="16" x14ac:dyDescent="0.2">
      <c r="A180" s="82"/>
      <c r="B180" s="79"/>
      <c r="C180" s="79"/>
      <c r="D180" s="79"/>
      <c r="E180" s="79"/>
      <c r="F180" s="80"/>
      <c r="G180" s="81"/>
      <c r="H180" s="80"/>
      <c r="I180" s="79"/>
    </row>
    <row r="181" spans="1:9" ht="17" x14ac:dyDescent="0.2">
      <c r="A181" s="83">
        <f>A179+0.01</f>
        <v>17.05</v>
      </c>
      <c r="B181" s="70"/>
      <c r="C181" s="70"/>
      <c r="D181" s="85"/>
      <c r="E181" s="70" t="s">
        <v>5</v>
      </c>
      <c r="F181" s="71">
        <f>H179</f>
        <v>0.45624999999999993</v>
      </c>
      <c r="G181" s="72">
        <v>0</v>
      </c>
      <c r="H181" s="71">
        <f>F181+TIME(0,G181,0)</f>
        <v>0.45624999999999993</v>
      </c>
      <c r="I181" s="73"/>
    </row>
    <row r="182" spans="1:9" ht="16" x14ac:dyDescent="0.2">
      <c r="C182" s="79"/>
    </row>
    <row r="183" spans="1:9" ht="17" x14ac:dyDescent="0.2">
      <c r="A183" s="83">
        <f>A181+0.01</f>
        <v>17.060000000000002</v>
      </c>
      <c r="B183" s="70"/>
      <c r="C183" s="70"/>
      <c r="D183" s="70"/>
      <c r="E183" s="70" t="s">
        <v>5</v>
      </c>
      <c r="F183" s="71">
        <f>H181</f>
        <v>0.45624999999999993</v>
      </c>
      <c r="G183" s="72">
        <v>0</v>
      </c>
      <c r="H183" s="71">
        <f>F183+TIME(0,G183,0)</f>
        <v>0.45624999999999993</v>
      </c>
      <c r="I183" s="73"/>
    </row>
    <row r="185" spans="1:9" ht="17" x14ac:dyDescent="0.2">
      <c r="A185" s="84">
        <f>1+A179</f>
        <v>18.04</v>
      </c>
      <c r="B185" s="66"/>
      <c r="C185" s="66" t="s">
        <v>108</v>
      </c>
      <c r="D185" s="66"/>
      <c r="E185" s="66" t="s">
        <v>4</v>
      </c>
      <c r="F185" s="67">
        <f>H183</f>
        <v>0.45624999999999993</v>
      </c>
      <c r="G185" s="68">
        <v>0</v>
      </c>
      <c r="H185" s="67">
        <f>F185+TIME(0,G185,0)</f>
        <v>0.45624999999999993</v>
      </c>
      <c r="I185" s="69"/>
    </row>
    <row r="187" spans="1:9" ht="17" x14ac:dyDescent="0.2">
      <c r="A187" s="83">
        <f>A185+0.01</f>
        <v>18.05</v>
      </c>
      <c r="B187" s="70"/>
      <c r="C187" s="70" t="s">
        <v>109</v>
      </c>
      <c r="D187" s="85"/>
      <c r="E187" s="70" t="s">
        <v>5</v>
      </c>
      <c r="F187" s="71">
        <f>H185</f>
        <v>0.45624999999999993</v>
      </c>
      <c r="G187" s="72">
        <v>0</v>
      </c>
      <c r="H187" s="71">
        <f>F187+TIME(0,G187,0)</f>
        <v>0.45624999999999993</v>
      </c>
      <c r="I187" s="73"/>
    </row>
    <row r="188" spans="1:9" ht="14" x14ac:dyDescent="0.15">
      <c r="A188" s="74"/>
      <c r="B188" s="74"/>
      <c r="C188" s="74" t="s">
        <v>28</v>
      </c>
      <c r="D188" s="74"/>
      <c r="E188" s="74"/>
      <c r="F188" s="75"/>
      <c r="G188" s="76">
        <f>(H188-H187) * 24 * 60</f>
        <v>3.0000000000000693</v>
      </c>
      <c r="H188" s="75">
        <v>0.45833333333333331</v>
      </c>
      <c r="I188" s="74"/>
    </row>
  </sheetData>
  <mergeCells count="15">
    <mergeCell ref="A6:I6"/>
    <mergeCell ref="A2:I2"/>
    <mergeCell ref="A1:I1"/>
    <mergeCell ref="A3:I3"/>
    <mergeCell ref="A4:I4"/>
    <mergeCell ref="A5:I5"/>
    <mergeCell ref="A136:I136"/>
    <mergeCell ref="A17:I17"/>
    <mergeCell ref="A13:I13"/>
    <mergeCell ref="A9:I9"/>
    <mergeCell ref="A7:I7"/>
    <mergeCell ref="A8:I8"/>
    <mergeCell ref="A10:I10"/>
    <mergeCell ref="A72:I72"/>
    <mergeCell ref="A99:I99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40"/>
  <sheetViews>
    <sheetView tabSelected="1" topLeftCell="A3" zoomScale="150" zoomScaleNormal="150" workbookViewId="0">
      <selection activeCell="C28" sqref="C28"/>
    </sheetView>
  </sheetViews>
  <sheetFormatPr baseColWidth="10" defaultColWidth="8.83203125" defaultRowHeight="13" x14ac:dyDescent="0.15"/>
  <cols>
    <col min="1" max="1" width="10" style="97" customWidth="1"/>
    <col min="2" max="2" width="8.83203125" style="99" customWidth="1"/>
    <col min="3" max="5" width="8.83203125" style="99"/>
    <col min="6" max="6" width="54" style="99" customWidth="1"/>
    <col min="7" max="7" width="30.33203125" style="99" customWidth="1"/>
    <col min="8" max="8" width="25.33203125" style="99" customWidth="1"/>
    <col min="9" max="9" width="49.33203125" style="99" customWidth="1"/>
    <col min="10" max="16384" width="8.83203125" style="99"/>
  </cols>
  <sheetData>
    <row r="1" spans="1:10" s="109" customFormat="1" ht="28" x14ac:dyDescent="0.15">
      <c r="A1" s="108" t="s">
        <v>111</v>
      </c>
      <c r="B1" s="109" t="s">
        <v>112</v>
      </c>
      <c r="C1" s="109" t="s">
        <v>113</v>
      </c>
      <c r="D1" s="109" t="s">
        <v>114</v>
      </c>
      <c r="E1" s="109" t="s">
        <v>115</v>
      </c>
      <c r="F1" s="109" t="s">
        <v>116</v>
      </c>
      <c r="G1" s="109" t="s">
        <v>117</v>
      </c>
      <c r="H1" s="109" t="s">
        <v>118</v>
      </c>
      <c r="I1" s="109" t="s">
        <v>119</v>
      </c>
    </row>
    <row r="3" spans="1:10" x14ac:dyDescent="0.15">
      <c r="B3" s="98" t="s">
        <v>129</v>
      </c>
    </row>
    <row r="4" spans="1:10" x14ac:dyDescent="0.15">
      <c r="A4" s="102">
        <v>1.01</v>
      </c>
      <c r="B4" s="102">
        <v>2020</v>
      </c>
      <c r="C4" s="99">
        <v>1389</v>
      </c>
      <c r="D4" s="99">
        <v>0</v>
      </c>
      <c r="E4" s="99" t="s">
        <v>120</v>
      </c>
      <c r="F4" s="99" t="s">
        <v>170</v>
      </c>
      <c r="G4" s="99" t="s">
        <v>171</v>
      </c>
      <c r="H4" s="100" t="s">
        <v>172</v>
      </c>
      <c r="I4" s="101" t="s">
        <v>173</v>
      </c>
    </row>
    <row r="5" spans="1:10" x14ac:dyDescent="0.15">
      <c r="A5" s="102">
        <v>1.02</v>
      </c>
      <c r="B5" s="102">
        <v>2020</v>
      </c>
      <c r="C5" s="99">
        <v>1420</v>
      </c>
      <c r="D5" s="99">
        <v>0</v>
      </c>
      <c r="E5" s="99" t="s">
        <v>120</v>
      </c>
      <c r="F5" s="99" t="s">
        <v>174</v>
      </c>
      <c r="G5" s="99" t="s">
        <v>171</v>
      </c>
      <c r="H5" s="100" t="s">
        <v>175</v>
      </c>
      <c r="I5" s="101" t="s">
        <v>176</v>
      </c>
    </row>
    <row r="6" spans="1:10" x14ac:dyDescent="0.15">
      <c r="A6" s="102">
        <v>2.0099999999999998</v>
      </c>
      <c r="B6" s="102">
        <v>2020</v>
      </c>
      <c r="C6" s="99">
        <v>1397</v>
      </c>
      <c r="D6" s="103">
        <v>2</v>
      </c>
      <c r="E6" s="99" t="s">
        <v>120</v>
      </c>
      <c r="F6" s="99" t="s">
        <v>167</v>
      </c>
      <c r="G6" s="99" t="s">
        <v>168</v>
      </c>
      <c r="H6" s="100" t="s">
        <v>203</v>
      </c>
      <c r="I6" s="104" t="s">
        <v>204</v>
      </c>
      <c r="J6" s="101" t="s">
        <v>169</v>
      </c>
    </row>
    <row r="7" spans="1:10" s="103" customFormat="1" x14ac:dyDescent="0.15">
      <c r="A7" s="102">
        <v>3.01</v>
      </c>
      <c r="B7" s="102">
        <v>2020</v>
      </c>
      <c r="C7" s="103">
        <v>1198</v>
      </c>
      <c r="D7" s="103">
        <v>3</v>
      </c>
      <c r="E7" s="103" t="s">
        <v>120</v>
      </c>
      <c r="F7" s="103" t="s">
        <v>164</v>
      </c>
      <c r="G7" s="103" t="s">
        <v>161</v>
      </c>
      <c r="H7" s="105" t="s">
        <v>165</v>
      </c>
      <c r="I7" s="106" t="s">
        <v>166</v>
      </c>
    </row>
    <row r="8" spans="1:10" s="103" customFormat="1" x14ac:dyDescent="0.15">
      <c r="A8" s="102">
        <v>3.02</v>
      </c>
      <c r="B8" s="102">
        <v>2020</v>
      </c>
      <c r="C8" s="103">
        <v>1197</v>
      </c>
      <c r="D8" s="103">
        <v>4</v>
      </c>
      <c r="E8" s="103" t="s">
        <v>120</v>
      </c>
      <c r="F8" s="103" t="s">
        <v>160</v>
      </c>
      <c r="G8" s="103" t="s">
        <v>161</v>
      </c>
      <c r="H8" s="105" t="s">
        <v>162</v>
      </c>
      <c r="I8" s="106" t="s">
        <v>163</v>
      </c>
    </row>
    <row r="9" spans="1:10" s="103" customFormat="1" x14ac:dyDescent="0.15">
      <c r="A9" s="102">
        <v>3.09</v>
      </c>
      <c r="B9" s="102">
        <v>2020</v>
      </c>
      <c r="C9" s="99">
        <v>1422</v>
      </c>
      <c r="D9" s="99">
        <v>0</v>
      </c>
      <c r="E9" s="99" t="s">
        <v>120</v>
      </c>
      <c r="F9" s="99" t="s">
        <v>184</v>
      </c>
      <c r="G9" s="99" t="s">
        <v>181</v>
      </c>
      <c r="H9" s="100" t="s">
        <v>185</v>
      </c>
      <c r="I9" s="101" t="s">
        <v>186</v>
      </c>
      <c r="J9" s="99"/>
    </row>
    <row r="10" spans="1:10" s="103" customFormat="1" x14ac:dyDescent="0.15">
      <c r="A10" s="102">
        <v>4.01</v>
      </c>
      <c r="B10" s="102">
        <v>2020</v>
      </c>
      <c r="C10" s="99">
        <v>1204</v>
      </c>
      <c r="D10" s="99">
        <v>6</v>
      </c>
      <c r="E10" s="99" t="s">
        <v>120</v>
      </c>
      <c r="F10" s="99" t="s">
        <v>177</v>
      </c>
      <c r="G10" s="99" t="s">
        <v>178</v>
      </c>
      <c r="H10" s="100" t="s">
        <v>210</v>
      </c>
      <c r="I10" s="104" t="s">
        <v>211</v>
      </c>
      <c r="J10" s="99"/>
    </row>
    <row r="11" spans="1:10" x14ac:dyDescent="0.15">
      <c r="A11" s="102">
        <v>4.0199999999999996</v>
      </c>
      <c r="B11" s="102">
        <v>2020</v>
      </c>
      <c r="C11" s="99">
        <v>1417</v>
      </c>
      <c r="D11" s="99">
        <v>1</v>
      </c>
      <c r="E11" s="99" t="s">
        <v>120</v>
      </c>
      <c r="F11" s="99" t="s">
        <v>179</v>
      </c>
      <c r="G11" s="99" t="s">
        <v>178</v>
      </c>
      <c r="H11" s="100" t="s">
        <v>212</v>
      </c>
      <c r="I11" s="104" t="s">
        <v>213</v>
      </c>
    </row>
    <row r="12" spans="1:10" x14ac:dyDescent="0.15">
      <c r="A12" s="102">
        <v>5.01</v>
      </c>
      <c r="B12" s="102">
        <v>2020</v>
      </c>
      <c r="C12" s="99">
        <v>1198</v>
      </c>
      <c r="D12" s="99">
        <v>4</v>
      </c>
      <c r="E12" s="99" t="s">
        <v>120</v>
      </c>
      <c r="F12" s="99" t="s">
        <v>164</v>
      </c>
      <c r="G12" s="99" t="s">
        <v>161</v>
      </c>
      <c r="H12" s="100" t="s">
        <v>206</v>
      </c>
      <c r="I12" s="104" t="s">
        <v>207</v>
      </c>
      <c r="J12" s="103"/>
    </row>
    <row r="13" spans="1:10" x14ac:dyDescent="0.15">
      <c r="A13" s="102">
        <v>5.01</v>
      </c>
      <c r="B13" s="102">
        <v>2020</v>
      </c>
      <c r="C13" s="99">
        <v>1197</v>
      </c>
      <c r="D13" s="99">
        <v>5</v>
      </c>
      <c r="E13" s="99" t="s">
        <v>120</v>
      </c>
      <c r="F13" s="99" t="s">
        <v>160</v>
      </c>
      <c r="G13" s="99" t="s">
        <v>161</v>
      </c>
      <c r="H13" s="100" t="s">
        <v>208</v>
      </c>
      <c r="I13" s="104" t="s">
        <v>209</v>
      </c>
      <c r="J13" s="103"/>
    </row>
    <row r="14" spans="1:10" x14ac:dyDescent="0.15">
      <c r="A14" s="102">
        <v>6.01</v>
      </c>
      <c r="B14" s="102">
        <v>2020</v>
      </c>
      <c r="C14" s="99">
        <v>1386</v>
      </c>
      <c r="D14" s="99">
        <v>0</v>
      </c>
      <c r="E14" s="99" t="s">
        <v>120</v>
      </c>
      <c r="F14" s="99" t="s">
        <v>187</v>
      </c>
      <c r="G14" s="99" t="s">
        <v>188</v>
      </c>
      <c r="H14" s="100" t="s">
        <v>189</v>
      </c>
      <c r="I14" s="101" t="s">
        <v>190</v>
      </c>
    </row>
    <row r="15" spans="1:10" x14ac:dyDescent="0.15">
      <c r="A15" s="102">
        <v>6.02</v>
      </c>
      <c r="B15" s="102">
        <v>2020</v>
      </c>
      <c r="C15" s="99">
        <v>1398</v>
      </c>
      <c r="D15" s="99">
        <v>0</v>
      </c>
      <c r="E15" s="99" t="s">
        <v>120</v>
      </c>
      <c r="F15" s="99" t="s">
        <v>191</v>
      </c>
      <c r="G15" s="99" t="s">
        <v>188</v>
      </c>
      <c r="H15" s="100" t="s">
        <v>192</v>
      </c>
      <c r="I15" s="101" t="s">
        <v>193</v>
      </c>
    </row>
    <row r="16" spans="1:10" x14ac:dyDescent="0.15">
      <c r="A16" s="102">
        <v>7.01</v>
      </c>
      <c r="B16" s="102">
        <v>2020</v>
      </c>
      <c r="C16" s="99">
        <v>1385</v>
      </c>
      <c r="D16" s="99">
        <v>1</v>
      </c>
      <c r="E16" s="99" t="s">
        <v>120</v>
      </c>
      <c r="F16" s="99" t="s">
        <v>180</v>
      </c>
      <c r="G16" s="99" t="s">
        <v>181</v>
      </c>
      <c r="H16" s="100" t="s">
        <v>182</v>
      </c>
      <c r="I16" s="101" t="s">
        <v>183</v>
      </c>
    </row>
    <row r="17" spans="1:10" x14ac:dyDescent="0.15">
      <c r="A17" s="102">
        <v>8.01</v>
      </c>
      <c r="B17" s="102">
        <v>2020</v>
      </c>
      <c r="C17" s="99">
        <v>1418</v>
      </c>
      <c r="D17" s="99">
        <v>0</v>
      </c>
      <c r="E17" s="99" t="s">
        <v>120</v>
      </c>
      <c r="F17" s="99" t="s">
        <v>196</v>
      </c>
      <c r="G17" s="99" t="s">
        <v>197</v>
      </c>
      <c r="H17" s="100" t="s">
        <v>198</v>
      </c>
      <c r="I17" s="101" t="s">
        <v>199</v>
      </c>
    </row>
    <row r="18" spans="1:10" x14ac:dyDescent="0.15">
      <c r="A18" s="102">
        <v>8.02</v>
      </c>
      <c r="B18" s="102">
        <v>2020</v>
      </c>
      <c r="C18" s="99">
        <v>1419</v>
      </c>
      <c r="D18" s="99">
        <v>2</v>
      </c>
      <c r="E18" s="99" t="s">
        <v>120</v>
      </c>
      <c r="F18" s="99" t="s">
        <v>200</v>
      </c>
      <c r="G18" s="99" t="s">
        <v>197</v>
      </c>
      <c r="H18" s="100" t="s">
        <v>201</v>
      </c>
      <c r="I18" s="101" t="s">
        <v>202</v>
      </c>
    </row>
    <row r="19" spans="1:10" x14ac:dyDescent="0.15">
      <c r="A19" s="110">
        <v>8.0299999999999994</v>
      </c>
      <c r="B19" s="111">
        <v>2020</v>
      </c>
      <c r="C19" s="112">
        <v>1477</v>
      </c>
      <c r="D19" s="112">
        <v>1</v>
      </c>
      <c r="E19" s="112" t="s">
        <v>120</v>
      </c>
      <c r="F19" s="112" t="s">
        <v>214</v>
      </c>
      <c r="G19" s="112" t="s">
        <v>197</v>
      </c>
      <c r="H19" s="112" t="s">
        <v>215</v>
      </c>
      <c r="I19" s="113" t="s">
        <v>216</v>
      </c>
    </row>
    <row r="20" spans="1:10" x14ac:dyDescent="0.15">
      <c r="A20" s="110">
        <v>10.01</v>
      </c>
      <c r="B20" s="111">
        <v>2020</v>
      </c>
      <c r="C20" s="112">
        <v>1389</v>
      </c>
      <c r="D20" s="112">
        <v>3</v>
      </c>
      <c r="E20" s="112" t="s">
        <v>120</v>
      </c>
      <c r="F20" s="112" t="s">
        <v>170</v>
      </c>
      <c r="G20" s="112" t="s">
        <v>171</v>
      </c>
      <c r="H20" s="112" t="s">
        <v>217</v>
      </c>
      <c r="I20" s="113" t="s">
        <v>218</v>
      </c>
    </row>
    <row r="21" spans="1:10" x14ac:dyDescent="0.15">
      <c r="A21" s="102">
        <v>20.010000000000002</v>
      </c>
      <c r="B21" s="102">
        <v>2020</v>
      </c>
      <c r="C21" s="99">
        <v>1197</v>
      </c>
      <c r="D21" s="114">
        <v>8</v>
      </c>
      <c r="E21" s="99" t="s">
        <v>120</v>
      </c>
      <c r="F21" s="99" t="s">
        <v>160</v>
      </c>
      <c r="G21" s="99" t="s">
        <v>161</v>
      </c>
      <c r="H21" s="100"/>
      <c r="I21" s="104"/>
      <c r="J21" s="103"/>
    </row>
    <row r="22" spans="1:10" x14ac:dyDescent="0.15">
      <c r="A22" s="102">
        <v>20.02</v>
      </c>
      <c r="B22" s="111">
        <v>2020</v>
      </c>
      <c r="C22" s="112">
        <v>1198</v>
      </c>
      <c r="D22" s="112">
        <v>7</v>
      </c>
      <c r="E22" s="112" t="s">
        <v>120</v>
      </c>
      <c r="F22" s="112" t="s">
        <v>164</v>
      </c>
      <c r="G22" s="112" t="s">
        <v>161</v>
      </c>
      <c r="H22" s="112" t="s">
        <v>229</v>
      </c>
      <c r="I22" s="113" t="s">
        <v>230</v>
      </c>
    </row>
    <row r="23" spans="1:10" x14ac:dyDescent="0.15">
      <c r="A23" s="102">
        <v>21.01</v>
      </c>
      <c r="B23" s="102">
        <v>2020</v>
      </c>
      <c r="C23" s="99">
        <v>1483</v>
      </c>
      <c r="D23" s="102">
        <v>2</v>
      </c>
      <c r="E23" s="99" t="s">
        <v>120</v>
      </c>
      <c r="F23" s="99" t="s">
        <v>219</v>
      </c>
      <c r="G23" s="99" t="s">
        <v>188</v>
      </c>
      <c r="H23" s="100" t="s">
        <v>220</v>
      </c>
      <c r="I23" s="104" t="s">
        <v>221</v>
      </c>
    </row>
    <row r="24" spans="1:10" x14ac:dyDescent="0.15">
      <c r="A24" s="102">
        <v>21.02</v>
      </c>
      <c r="B24" s="102">
        <v>2020</v>
      </c>
      <c r="C24" s="99">
        <v>1484</v>
      </c>
      <c r="D24" s="99">
        <v>0</v>
      </c>
      <c r="E24" s="99" t="s">
        <v>120</v>
      </c>
      <c r="F24" s="99" t="s">
        <v>222</v>
      </c>
      <c r="G24" s="99" t="s">
        <v>188</v>
      </c>
      <c r="H24" s="100" t="s">
        <v>223</v>
      </c>
      <c r="I24" s="104" t="s">
        <v>224</v>
      </c>
    </row>
    <row r="25" spans="1:10" x14ac:dyDescent="0.15">
      <c r="A25" s="110">
        <v>22.01</v>
      </c>
      <c r="B25" s="203">
        <v>2020</v>
      </c>
      <c r="C25" s="14">
        <v>1485</v>
      </c>
      <c r="D25" s="14">
        <v>0</v>
      </c>
      <c r="E25" s="14" t="s">
        <v>120</v>
      </c>
      <c r="F25" s="14" t="s">
        <v>231</v>
      </c>
      <c r="G25" s="14" t="s">
        <v>181</v>
      </c>
      <c r="H25" s="14" t="s">
        <v>232</v>
      </c>
      <c r="I25" s="107" t="s">
        <v>233</v>
      </c>
    </row>
    <row r="26" spans="1:10" x14ac:dyDescent="0.15">
      <c r="A26" s="110">
        <v>23.01</v>
      </c>
      <c r="B26" s="205">
        <v>2020</v>
      </c>
      <c r="C26">
        <v>1417</v>
      </c>
      <c r="D26" s="204">
        <v>3</v>
      </c>
      <c r="E26" t="s">
        <v>120</v>
      </c>
      <c r="F26" t="s">
        <v>179</v>
      </c>
      <c r="G26" t="s">
        <v>178</v>
      </c>
      <c r="H26" s="91" t="s">
        <v>234</v>
      </c>
      <c r="I26" s="96" t="s">
        <v>235</v>
      </c>
    </row>
    <row r="27" spans="1:10" x14ac:dyDescent="0.15">
      <c r="A27" s="110">
        <v>23.02</v>
      </c>
      <c r="B27" s="205">
        <v>2020</v>
      </c>
      <c r="C27">
        <v>1204</v>
      </c>
      <c r="D27">
        <v>9</v>
      </c>
      <c r="E27" t="s">
        <v>120</v>
      </c>
      <c r="F27" t="s">
        <v>177</v>
      </c>
      <c r="G27" t="s">
        <v>178</v>
      </c>
      <c r="H27" s="91" t="s">
        <v>236</v>
      </c>
      <c r="I27" s="96" t="s">
        <v>237</v>
      </c>
    </row>
    <row r="28" spans="1:10" x14ac:dyDescent="0.15">
      <c r="A28" s="103">
        <v>30.01</v>
      </c>
      <c r="B28" s="99">
        <v>2020</v>
      </c>
      <c r="C28" s="99">
        <v>1401</v>
      </c>
      <c r="D28" s="99">
        <v>0</v>
      </c>
      <c r="E28" s="99" t="s">
        <v>120</v>
      </c>
      <c r="F28" s="99" t="s">
        <v>195</v>
      </c>
      <c r="G28" s="99" t="s">
        <v>188</v>
      </c>
      <c r="H28" s="100" t="s">
        <v>225</v>
      </c>
      <c r="I28" s="104" t="s">
        <v>226</v>
      </c>
    </row>
    <row r="29" spans="1:10" x14ac:dyDescent="0.15">
      <c r="A29" s="103">
        <v>30.02</v>
      </c>
      <c r="B29" s="99">
        <v>2020</v>
      </c>
      <c r="C29" s="99">
        <v>1400</v>
      </c>
      <c r="D29" s="99">
        <v>0</v>
      </c>
      <c r="E29" s="99" t="s">
        <v>120</v>
      </c>
      <c r="F29" s="99" t="s">
        <v>194</v>
      </c>
      <c r="G29" s="99" t="s">
        <v>188</v>
      </c>
      <c r="H29" s="100" t="s">
        <v>227</v>
      </c>
      <c r="I29" s="104" t="s">
        <v>228</v>
      </c>
    </row>
    <row r="30" spans="1:10" x14ac:dyDescent="0.15">
      <c r="A30" s="99"/>
      <c r="H30" s="100"/>
      <c r="I30" s="101"/>
    </row>
    <row r="31" spans="1:10" x14ac:dyDescent="0.15">
      <c r="A31" s="99"/>
      <c r="H31" s="100"/>
      <c r="I31" s="101"/>
    </row>
    <row r="32" spans="1:10" x14ac:dyDescent="0.15">
      <c r="A32" s="103"/>
    </row>
    <row r="33" spans="1:9" x14ac:dyDescent="0.15">
      <c r="A33" s="103"/>
      <c r="H33" s="100"/>
      <c r="I33" s="101"/>
    </row>
    <row r="34" spans="1:9" x14ac:dyDescent="0.15">
      <c r="A34" s="103"/>
    </row>
    <row r="35" spans="1:9" x14ac:dyDescent="0.15">
      <c r="A35" s="103"/>
    </row>
    <row r="36" spans="1:9" x14ac:dyDescent="0.15">
      <c r="A36" s="103"/>
    </row>
    <row r="40" spans="1:9" x14ac:dyDescent="0.15">
      <c r="A40" s="98"/>
    </row>
  </sheetData>
  <sortState xmlns:xlrd2="http://schemas.microsoft.com/office/spreadsheetml/2017/richdata2" ref="A4:J40">
    <sortCondition ref="A4:A40"/>
  </sortState>
  <phoneticPr fontId="0" type="noConversion"/>
  <hyperlinks>
    <hyperlink ref="I8" r:id="rId1" xr:uid="{5D36819F-7504-3949-83C2-C49E952DA4BC}"/>
    <hyperlink ref="I7" r:id="rId2" xr:uid="{94A91C2A-2915-854E-BB98-CA122906183D}"/>
    <hyperlink ref="I18" r:id="rId3" xr:uid="{48654977-4735-D045-8147-13AD479E7677}"/>
    <hyperlink ref="I16" r:id="rId4" xr:uid="{0084E3AF-B025-684D-A398-77708F3522A6}"/>
    <hyperlink ref="I9" r:id="rId5" xr:uid="{71F6C7CC-ECEE-FD45-8A5F-8EEF256783F8}"/>
    <hyperlink ref="I5" r:id="rId6" xr:uid="{D07FF9B0-97A8-3443-A1B2-CD32704BC6FF}"/>
    <hyperlink ref="I17" r:id="rId7" xr:uid="{1B2B7B41-0F05-2040-A9C9-D370FBCCFE7C}"/>
    <hyperlink ref="I15" r:id="rId8" xr:uid="{FFC07EA9-E55A-BF43-A9E5-DABA50211135}"/>
    <hyperlink ref="J6" r:id="rId9" xr:uid="{43104162-18B4-A249-97F6-BED20B79AFBC}"/>
    <hyperlink ref="I4" r:id="rId10" xr:uid="{7097D2AE-440E-624F-82EC-740B2F2AF803}"/>
    <hyperlink ref="I14" r:id="rId11" xr:uid="{C6C50203-27B1-F947-A4A3-F366E22974EA}"/>
    <hyperlink ref="I6" r:id="rId12" xr:uid="{69963479-2C0D-EB4E-A4AB-F3604E32805A}"/>
    <hyperlink ref="I12" r:id="rId13" xr:uid="{BA40A868-D421-F84D-A33E-7E294B2DBD7A}"/>
    <hyperlink ref="I13" r:id="rId14" xr:uid="{545B4D65-0413-6140-A2CB-22210A5F5A5B}"/>
    <hyperlink ref="I10" r:id="rId15" xr:uid="{987F17C9-D467-294A-87DF-29DB80D27FE0}"/>
    <hyperlink ref="I11" r:id="rId16" xr:uid="{CF91704B-C001-2543-8DCF-EA141B8E859C}"/>
    <hyperlink ref="I23" r:id="rId17" xr:uid="{2FDCDECE-AA27-CE4B-9E5A-3C4D8EA4E298}"/>
    <hyperlink ref="I24" r:id="rId18" xr:uid="{09069A31-91BC-F442-91D7-2976A268CB81}"/>
    <hyperlink ref="I28" r:id="rId19" xr:uid="{C8032035-D310-4946-AFCE-03C1219261A9}"/>
    <hyperlink ref="I29" r:id="rId20" xr:uid="{146601BA-C8A4-E549-B697-9A30A07E81ED}"/>
    <hyperlink ref="I26" r:id="rId21" xr:uid="{5F0E4BF0-E278-DF43-AF7C-9F81D1C80D4D}"/>
    <hyperlink ref="I27" r:id="rId22" xr:uid="{9B1A97AB-F52F-AD49-B82F-795F0B86372B}"/>
  </hyperlinks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49</v>
      </c>
      <c r="B1" s="14" t="s">
        <v>134</v>
      </c>
    </row>
    <row r="2" spans="1:2" x14ac:dyDescent="0.15">
      <c r="A2" s="14" t="s">
        <v>50</v>
      </c>
      <c r="B2" s="14" t="s">
        <v>130</v>
      </c>
    </row>
    <row r="3" spans="1:2" ht="14" thickBot="1" x14ac:dyDescent="0.2">
      <c r="A3" s="14" t="s">
        <v>51</v>
      </c>
      <c r="B3" s="14" t="s">
        <v>135</v>
      </c>
    </row>
    <row r="4" spans="1:2" x14ac:dyDescent="0.15">
      <c r="A4" t="s">
        <v>52</v>
      </c>
      <c r="B4" s="15">
        <v>44087</v>
      </c>
    </row>
    <row r="5" spans="1:2" x14ac:dyDescent="0.15">
      <c r="A5" s="16" t="s">
        <v>53</v>
      </c>
      <c r="B5" s="17">
        <f>B4+1</f>
        <v>44088</v>
      </c>
    </row>
    <row r="6" spans="1:2" ht="14" thickBot="1" x14ac:dyDescent="0.2">
      <c r="A6" s="18" t="s">
        <v>54</v>
      </c>
      <c r="B6" s="19">
        <v>6</v>
      </c>
    </row>
    <row r="7" spans="1:2" x14ac:dyDescent="0.15">
      <c r="A7" s="18" t="s">
        <v>55</v>
      </c>
      <c r="B7" s="15">
        <f>B4+B6-1</f>
        <v>44092</v>
      </c>
    </row>
    <row r="8" spans="1:2" x14ac:dyDescent="0.15">
      <c r="A8" s="65" t="s">
        <v>56</v>
      </c>
      <c r="B8" s="65">
        <v>3</v>
      </c>
    </row>
    <row r="9" spans="1:2" ht="16" x14ac:dyDescent="0.2">
      <c r="A9" s="65" t="s">
        <v>91</v>
      </c>
      <c r="B9" s="7" t="s">
        <v>205</v>
      </c>
    </row>
    <row r="13" spans="1:2" x14ac:dyDescent="0.15">
      <c r="A13" t="s">
        <v>15</v>
      </c>
      <c r="B13" s="14" t="s">
        <v>136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TTbc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2020-09-17T14:55:09Z</dcterms:modified>
  <cp:category/>
</cp:coreProperties>
</file>