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0-01-12-Irvine-CA-USA/Chair Meeting Slides/"/>
    </mc:Choice>
  </mc:AlternateContent>
  <xr:revisionPtr revIDLastSave="0" documentId="13_ncr:1_{CAF392C5-4270-EF4C-8126-127FEC2AA564}" xr6:coauthVersionLast="36" xr6:coauthVersionMax="36" xr10:uidLastSave="{00000000-0000-0000-0000-000000000000}"/>
  <bookViews>
    <workbookView xWindow="2840" yWindow="2320" windowWidth="30360" windowHeight="17760" activeTab="3" xr2:uid="{00000000-000D-0000-FFFF-FFFF00000000}"/>
  </bookViews>
  <sheets>
    <sheet name="Title" sheetId="1" r:id="rId1"/>
    <sheet name="TTbc Meeting Slots" sheetId="3" r:id="rId2"/>
    <sheet name="TGbc Agenda" sheetId="4" r:id="rId3"/>
    <sheet name="Submissions" sheetId="5" r:id="rId4"/>
    <sheet name="Parameters" sheetId="7" r:id="rId5"/>
  </sheets>
  <calcPr calcId="181029"/>
</workbook>
</file>

<file path=xl/calcChain.xml><?xml version="1.0" encoding="utf-8"?>
<calcChain xmlns="http://schemas.openxmlformats.org/spreadsheetml/2006/main">
  <c r="B29" i="5" l="1"/>
  <c r="B30" i="5" s="1"/>
  <c r="B3" i="1" l="1"/>
  <c r="H90" i="4" l="1"/>
  <c r="F92" i="4" s="1"/>
  <c r="H92" i="4" s="1"/>
  <c r="F94" i="4" s="1"/>
  <c r="H94" i="4" s="1"/>
  <c r="F96" i="4" s="1"/>
  <c r="H96" i="4" s="1"/>
  <c r="F98" i="4" s="1"/>
  <c r="H98" i="4" s="1"/>
  <c r="F100" i="4" s="1"/>
  <c r="H100" i="4" s="1"/>
  <c r="F102" i="4" s="1"/>
  <c r="H102" i="4" s="1"/>
  <c r="F105" i="4" s="1"/>
  <c r="H105" i="4" s="1"/>
  <c r="G106" i="4" s="1"/>
  <c r="B8" i="1" l="1"/>
  <c r="H113" i="4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A41" i="4"/>
  <c r="A51" i="4" s="1"/>
  <c r="H68" i="4"/>
  <c r="F70" i="4" s="1"/>
  <c r="H70" i="4" s="1"/>
  <c r="F72" i="4" s="1"/>
  <c r="H72" i="4" s="1"/>
  <c r="F74" i="4" s="1"/>
  <c r="H74" i="4" s="1"/>
  <c r="F76" i="4" s="1"/>
  <c r="H76" i="4" s="1"/>
  <c r="F78" i="4" s="1"/>
  <c r="H78" i="4" s="1"/>
  <c r="F80" i="4" s="1"/>
  <c r="H80" i="4" s="1"/>
  <c r="F83" i="4" s="1"/>
  <c r="H83" i="4" s="1"/>
  <c r="G84" i="4" s="1"/>
  <c r="D47" i="4"/>
  <c r="A1" i="3"/>
  <c r="C36" i="4"/>
  <c r="B1" i="3"/>
  <c r="B3" i="3"/>
  <c r="B5" i="3"/>
  <c r="C5" i="3" s="1"/>
  <c r="A1" i="4"/>
  <c r="A3" i="4"/>
  <c r="A4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F49" i="4" s="1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33" i="4"/>
  <c r="C34" i="4"/>
  <c r="D35" i="4"/>
  <c r="A43" i="4"/>
  <c r="A45" i="4" s="1"/>
  <c r="A47" i="4" s="1"/>
  <c r="A49" i="4" s="1"/>
  <c r="D45" i="4"/>
  <c r="D131" i="4"/>
  <c r="D133" i="4"/>
  <c r="D135" i="4"/>
  <c r="D137" i="4"/>
  <c r="B5" i="7"/>
  <c r="B7" i="7"/>
  <c r="A53" i="4" l="1"/>
  <c r="A55" i="4" s="1"/>
  <c r="A57" i="4" s="1"/>
  <c r="A59" i="4" s="1"/>
  <c r="A61" i="4"/>
  <c r="A68" i="4" s="1"/>
  <c r="H125" i="4"/>
  <c r="F127" i="4" s="1"/>
  <c r="H127" i="4" s="1"/>
  <c r="F129" i="4" s="1"/>
  <c r="H129" i="4" s="1"/>
  <c r="F131" i="4" s="1"/>
  <c r="H131" i="4" s="1"/>
  <c r="F133" i="4" s="1"/>
  <c r="H133" i="4" s="1"/>
  <c r="F135" i="4" s="1"/>
  <c r="H135" i="4" s="1"/>
  <c r="F137" i="4" s="1"/>
  <c r="H137" i="4" s="1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G158" i="4" s="1"/>
  <c r="AA5" i="3"/>
  <c r="U5" i="3"/>
  <c r="O5" i="3"/>
  <c r="I5" i="3"/>
  <c r="A76" i="4" l="1"/>
  <c r="A70" i="4"/>
  <c r="A72" i="4" s="1"/>
  <c r="A74" i="4" s="1"/>
  <c r="A83" i="4" l="1"/>
  <c r="A78" i="4"/>
  <c r="A80" i="4" s="1"/>
  <c r="A90" i="4" l="1"/>
  <c r="A98" i="4" l="1"/>
  <c r="A92" i="4"/>
  <c r="A94" i="4" s="1"/>
  <c r="A96" i="4" s="1"/>
  <c r="A105" i="4" l="1"/>
  <c r="A113" i="4" s="1"/>
  <c r="A100" i="4"/>
  <c r="A102" i="4" s="1"/>
  <c r="A121" i="4" l="1"/>
  <c r="A115" i="4"/>
  <c r="A117" i="4" s="1"/>
  <c r="A119" i="4" s="1"/>
  <c r="A129" i="4" l="1"/>
  <c r="A131" i="4" s="1"/>
  <c r="A133" i="4" s="1"/>
  <c r="A135" i="4" s="1"/>
  <c r="A137" i="4" s="1"/>
  <c r="A123" i="4"/>
  <c r="A125" i="4" s="1"/>
  <c r="A127" i="4" s="1"/>
  <c r="A143" i="4" l="1"/>
  <c r="A139" i="4"/>
  <c r="A141" i="4" s="1"/>
  <c r="A149" i="4" l="1"/>
  <c r="A145" i="4"/>
  <c r="A147" i="4" s="1"/>
  <c r="A151" i="4" l="1"/>
  <c r="A153" i="4" s="1"/>
  <c r="A155" i="4"/>
  <c r="A15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67" authorId="0" shapeId="0" xr:uid="{A0A4979A-15FF-8641-8D4A-D8D5C9881F5D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7" authorId="0" shapeId="0" xr:uid="{3232D5FB-7749-3E4B-B418-6D22FDC54AF9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89" authorId="0" shapeId="0" xr:uid="{D909CD93-12D8-2843-A18A-A63F3DE3C72D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9" authorId="0" shapeId="0" xr:uid="{3BB26E60-8FC1-154B-A8E3-AA730058EAE6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12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2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<sst xmlns="http://schemas.openxmlformats.org/spreadsheetml/2006/main" count="346" uniqueCount="192">
  <si>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</si>
  <si>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</si>
  <si>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</si>
  <si>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</si>
  <si>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</si>
  <si>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</si>
  <si>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</si>
  <si>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</si>
  <si>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</si>
  <si>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</si>
  <si>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</si>
  <si>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</si>
  <si>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</si>
  <si>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</si>
  <si>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</si>
  <si>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</si>
  <si>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</si>
  <si>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</si>
  <si>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</si>
  <si>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</si>
  <si>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</si>
  <si>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</si>
  <si>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</si>
  <si>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</si>
  <si>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</si>
  <si>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</si>
  <si>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</si>
  <si>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</si>
  <si>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</si>
  <si>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</si>
  <si>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</si>
  <si>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</si>
  <si>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</si>
  <si>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</si>
  <si>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</si>
  <si>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</si>
  <si>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</si>
  <si>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</si>
  <si>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</si>
  <si>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</si>
  <si>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</si>
  <si>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</si>
  <si>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</si>
  <si>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</si>
  <si>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</si>
  <si>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</si>
  <si>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</si>
  <si>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</si>
  <si>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</si>
  <si>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</si>
  <si>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</si>
  <si>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</si>
  <si>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</si>
  <si>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</si>
  <si>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</si>
  <si>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</si>
  <si>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</si>
  <si>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</si>
  <si>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</si>
  <si>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</si>
  <si>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</si>
  <si>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</si>
  <si>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</si>
  <si>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</si>
  <si>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802.11 WG Opening Plenary</t>
  </si>
  <si>
    <t>09:30-10:00</t>
  </si>
  <si>
    <t>10:00-10:30</t>
  </si>
  <si>
    <t>Break</t>
  </si>
  <si>
    <t>10:30-11:00</t>
  </si>
  <si>
    <t>802.11 Working Group
Mid-Week Plenary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</si>
  <si>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</si>
  <si>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</si>
  <si>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</si>
  <si>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</si>
  <si>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</si>
  <si>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</si>
  <si>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</si>
  <si>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</si>
  <si>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</si>
  <si>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</si>
  <si>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</si>
  <si>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</si>
  <si>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</si>
  <si>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</si>
  <si>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</si>
  <si>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</si>
  <si>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</si>
  <si>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</si>
  <si>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</si>
  <si>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</si>
  <si>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</si>
  <si>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</si>
  <si>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</si>
  <si>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</si>
  <si>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</si>
  <si>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</si>
  <si>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</si>
  <si>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</si>
  <si>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</si>
  <si>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</si>
  <si>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</si>
  <si>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</si>
  <si>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</si>
  <si>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BCS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</si>
  <si>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</si>
  <si>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</si>
  <si>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Recess</t>
    <phoneticPr fontId="0" type="noConversion"/>
  </si>
  <si>
    <t>Review of agenda</t>
    <phoneticPr fontId="0" type="noConversion"/>
  </si>
  <si>
    <t>Administrative Items</t>
    <phoneticPr fontId="0" type="noConversion"/>
  </si>
  <si>
    <t>Goals for next meeting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</si>
  <si>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</si>
  <si>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</si>
  <si>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</si>
  <si>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</si>
  <si>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Continue Presentation and discussion of submissions (incl. related motions)</t>
    <phoneticPr fontId="0" type="noConversion"/>
  </si>
  <si>
    <t>Other 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</si>
  <si>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</si>
  <si>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</si>
  <si>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</si>
  <si>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</si>
  <si>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</si>
  <si>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</si>
  <si>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</si>
  <si>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</si>
  <si>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</si>
  <si>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</si>
  <si>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</si>
  <si>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</si>
  <si>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</si>
  <si>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</si>
  <si>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</si>
  <si>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</si>
  <si>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</si>
  <si>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 Vice Chair  Stephen McCann (Blackberry)</t>
  </si>
  <si>
    <t>TGbc Secretary Xiaofei Wang (Interdigital)</t>
  </si>
  <si>
    <t>TGbc Submissions</t>
  </si>
  <si>
    <t>Review and approve BCS SG meeting minutes</t>
  </si>
  <si>
    <t>Review and approve BCS SG telephone conference minutes</t>
  </si>
  <si>
    <t>II</t>
  </si>
  <si>
    <t>TGbc documents</t>
  </si>
  <si>
    <t>TGbc Agenda - Thursday 2019-11-14 - 16:00h to 18:00h</t>
  </si>
  <si>
    <t>DI</t>
  </si>
  <si>
    <t>Added</t>
  </si>
  <si>
    <t>TGbc Technical Editor: Carol Ansley (Comscope)</t>
  </si>
  <si>
    <t>BCS Submissions</t>
  </si>
  <si>
    <t>179th IEEE 802.11 WIRELESS LOCAL AREA NETWORKS SESSION</t>
  </si>
  <si>
    <t>Irvine, CA, USA</t>
  </si>
  <si>
    <t>January 12 - 17, 2020</t>
  </si>
  <si>
    <t>11-19/1689r0</t>
  </si>
  <si>
    <t>11-19/2108r0 and 11-19/2111r0</t>
  </si>
  <si>
    <t>TGbc Agenda - Monay 2020-01-13 - 16:00h -- 18:00h</t>
  </si>
  <si>
    <t>TGbc Agenda - Tuesday 2020-01-14  - 10:30h to 12:30h</t>
  </si>
  <si>
    <t>TGbc Agenda - Tuesday 2020-01-14  - 16:00h to 18:00h</t>
  </si>
  <si>
    <t>January 2020</t>
  </si>
  <si>
    <t>January 2020 TGbc Agenda</t>
  </si>
  <si>
    <t>11-19/2139</t>
  </si>
  <si>
    <t>2020-01-13</t>
  </si>
  <si>
    <t>WNG SC</t>
  </si>
  <si>
    <t>Emergency Alert via WLAN</t>
  </si>
  <si>
    <t>Sandeep Agrawal (CDOT)</t>
  </si>
  <si>
    <t>SFD Text for section 9.6.33</t>
  </si>
  <si>
    <t>Antonio de la Oliva (InterDigital)</t>
  </si>
  <si>
    <t>13-Jan-2020 07:40:16 ET</t>
  </si>
  <si>
    <t>https://mentor.ieee.org/802.11/dcn/20/11-20-0135-00-00bc-sfd-text-for-section-9-6-33.docx</t>
  </si>
  <si>
    <t>UAS Basics</t>
  </si>
  <si>
    <t>Robert Moskowitz (HTT Consulting)</t>
  </si>
  <si>
    <t>13-Jan-2020 11:37:03 ET</t>
  </si>
  <si>
    <t>https://mentor.ieee.org/802.11/dcn/20/11-20-0132-02-00bc-uas-basics.pptx</t>
  </si>
  <si>
    <t>SFD-updates-to-11.23.3.3</t>
  </si>
  <si>
    <t>Stephen McCann (BlackBerry)</t>
  </si>
  <si>
    <t>10-Jan-2020 09:55:53 ET</t>
  </si>
  <si>
    <t>https://mentor.ieee.org/802.11/dcn/20/11-20-0094-00-00bc-sfd-updates-to-11-23-3-3.doc</t>
  </si>
  <si>
    <t>SFD-updates-to-9.4.5</t>
  </si>
  <si>
    <t>10-Jan-2020 09:21:13 ET</t>
  </si>
  <si>
    <t>https://mentor.ieee.org/802.11/dcn/20/11-20-0092-00-00bc-sfd-updates-to-9-4-5.doc</t>
  </si>
  <si>
    <t>Draft Text for 12.15 Security</t>
  </si>
  <si>
    <t>Hitoshi Morioka (SRC Software)</t>
  </si>
  <si>
    <t>Draft Text for 11.55 eBCS Info</t>
  </si>
  <si>
    <t>Draft Text for 10.6.5 Rate Selection</t>
  </si>
  <si>
    <t>Additional SFD text for R3.6.3-R3.6.4</t>
  </si>
  <si>
    <t>Abhishek Patil (Qualcomm)</t>
  </si>
  <si>
    <t>Draft text for 9.6.7 eBCS Info frame</t>
  </si>
  <si>
    <t>Allocated time [minutes]</t>
  </si>
  <si>
    <t>Total</t>
  </si>
  <si>
    <t>minutes</t>
  </si>
  <si>
    <t>sessions</t>
  </si>
  <si>
    <t>TESLA Improvement</t>
  </si>
  <si>
    <t>Monday PM2</t>
  </si>
  <si>
    <t>Thuesday AM2</t>
  </si>
  <si>
    <t>Tuesday PM2</t>
  </si>
  <si>
    <t>???</t>
  </si>
  <si>
    <t>Xiaofei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</si>
</sst>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  <numFmt numFmtId="168" formatCode="dd\-mmm\-yyyy\ hh:mm:ss"/>
    <numFmt numFmtId="169" formatCode="0.000"/>
  </numFmts>
  <fonts count="33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2"/>
      <color indexed="13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u/>
      <sz val="10"/>
      <color indexed="12"/>
      <name val="Arial"/>
      <family val="2"/>
    </font>
    <font>
      <sz val="9"/>
      <color rgb="FF000000"/>
      <name val="Verdana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20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1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0" borderId="0" xfId="0" applyNumberFormat="1"/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49" fontId="5" fillId="10" borderId="0" xfId="0" applyNumberFormat="1" applyFont="1" applyFill="1" applyBorder="1" applyAlignment="1">
      <alignment wrapText="1"/>
    </xf>
    <xf numFmtId="0" fontId="5" fillId="10" borderId="0" xfId="0" applyNumberFormat="1" applyFont="1" applyFill="1" applyBorder="1" applyAlignment="1">
      <alignment wrapText="1"/>
    </xf>
    <xf numFmtId="20" fontId="5" fillId="10" borderId="0" xfId="0" applyNumberFormat="1" applyFont="1" applyFill="1" applyBorder="1" applyAlignment="1">
      <alignment wrapText="1"/>
    </xf>
    <xf numFmtId="1" fontId="5" fillId="10" borderId="0" xfId="0" applyNumberFormat="1" applyFont="1" applyFill="1" applyBorder="1" applyAlignment="1">
      <alignment wrapText="1"/>
    </xf>
    <xf numFmtId="0" fontId="9" fillId="0" borderId="0" xfId="0" applyFont="1" applyFill="1" applyAlignment="1">
      <alignment horizontal="left" wrapText="1"/>
    </xf>
    <xf numFmtId="49" fontId="5" fillId="13" borderId="0" xfId="0" applyNumberFormat="1" applyFont="1" applyFill="1" applyBorder="1" applyAlignment="1">
      <alignment wrapText="1"/>
    </xf>
    <xf numFmtId="0" fontId="5" fillId="13" borderId="0" xfId="0" applyNumberFormat="1" applyFont="1" applyFill="1" applyBorder="1" applyAlignment="1">
      <alignment wrapText="1"/>
    </xf>
    <xf numFmtId="20" fontId="5" fillId="13" borderId="0" xfId="0" applyNumberFormat="1" applyFont="1" applyFill="1" applyBorder="1" applyAlignment="1">
      <alignment wrapText="1"/>
    </xf>
    <xf numFmtId="1" fontId="5" fillId="13" borderId="0" xfId="0" applyNumberFormat="1" applyFont="1" applyFill="1" applyBorder="1" applyAlignment="1">
      <alignment wrapText="1"/>
    </xf>
    <xf numFmtId="0" fontId="15" fillId="0" borderId="0" xfId="0" applyFont="1" applyAlignment="1">
      <alignment wrapText="1"/>
    </xf>
    <xf numFmtId="168" fontId="0" fillId="0" borderId="0" xfId="0" applyNumberFormat="1" applyAlignment="1">
      <alignment horizontal="right"/>
    </xf>
    <xf numFmtId="0" fontId="29" fillId="0" borderId="0" xfId="0" applyFont="1"/>
    <xf numFmtId="0" fontId="30" fillId="0" borderId="0" xfId="0" applyFont="1"/>
    <xf numFmtId="1" fontId="5" fillId="8" borderId="10" xfId="0" applyNumberFormat="1" applyFont="1" applyFill="1" applyBorder="1" applyAlignment="1">
      <alignment horizontal="right" wrapText="1"/>
    </xf>
    <xf numFmtId="169" fontId="15" fillId="0" borderId="0" xfId="0" applyNumberFormat="1" applyFont="1" applyAlignment="1">
      <alignment wrapText="1"/>
    </xf>
    <xf numFmtId="169" fontId="0" fillId="0" borderId="0" xfId="0" applyNumberFormat="1"/>
    <xf numFmtId="169" fontId="15" fillId="0" borderId="0" xfId="0" applyNumberFormat="1" applyFont="1"/>
    <xf numFmtId="0" fontId="32" fillId="0" borderId="0" xfId="0" applyFont="1" applyFill="1"/>
    <xf numFmtId="0" fontId="31" fillId="0" borderId="0" xfId="0" applyFont="1" applyFill="1"/>
    <xf numFmtId="169" fontId="1" fillId="0" borderId="0" xfId="0" applyNumberFormat="1" applyFont="1"/>
    <xf numFmtId="0" fontId="6" fillId="0" borderId="0" xfId="0" applyFont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/>
    </xf>
    <xf numFmtId="0" fontId="26" fillId="11" borderId="17" xfId="0" applyFont="1" applyFill="1" applyBorder="1" applyAlignment="1">
      <alignment horizontal="center" vertical="center"/>
    </xf>
    <xf numFmtId="0" fontId="27" fillId="11" borderId="15" xfId="0" applyFont="1" applyFill="1" applyBorder="1" applyAlignment="1">
      <alignment horizontal="center"/>
    </xf>
    <xf numFmtId="0" fontId="27" fillId="11" borderId="11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27" fillId="11" borderId="5" xfId="0" applyFont="1" applyFill="1" applyBorder="1" applyAlignment="1">
      <alignment horizontal="center"/>
    </xf>
    <xf numFmtId="0" fontId="26" fillId="11" borderId="18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/>
    </xf>
    <xf numFmtId="0" fontId="27" fillId="11" borderId="19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/>
    </xf>
    <xf numFmtId="166" fontId="22" fillId="6" borderId="0" xfId="2" applyFont="1" applyFill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23" fillId="3" borderId="0" xfId="0" applyFont="1" applyFill="1" applyAlignment="1">
      <alignment horizontal="center"/>
    </xf>
    <xf numFmtId="0" fontId="18" fillId="1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5" fillId="1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28" fillId="13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12700</xdr:rowOff>
    </xdr:to>
    <xdr:cxnSp macro="">
      <xdr:nvCxnSpPr>
        <xdr:cNvPr id="17" name="Straight Connector 23">
          <a:extLst>
            <a:ext uri="{FF2B5EF4-FFF2-40B4-BE49-F238E27FC236}">
              <a16:creationId xmlns:a16="http://schemas.microsoft.com/office/drawing/2014/main" id="{9E18C419-F608-B94C-A992-869727513344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318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38100</xdr:rowOff>
    </xdr:to>
    <xdr:cxnSp macro="">
      <xdr:nvCxnSpPr>
        <xdr:cNvPr id="18" name="Straight Connector 40">
          <a:extLst>
            <a:ext uri="{FF2B5EF4-FFF2-40B4-BE49-F238E27FC236}">
              <a16:creationId xmlns:a16="http://schemas.microsoft.com/office/drawing/2014/main" id="{958D9B41-2908-084D-962E-42F97588BE09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572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4" sqref="B4"/>
    </sheetView>
  </sheetViews>
  <sheetFormatPr baseColWidth="10" defaultColWidth="9.1640625" defaultRowHeight="16" x14ac:dyDescent="0.2"/>
  <cols>
    <col min="1" max="1" width="11.33203125" style="2" customWidth="1"/>
    <col min="2" max="16384" width="9.1640625" style="2"/>
  </cols>
  <sheetData>
    <row r="1" spans="1:9" ht="18" x14ac:dyDescent="0.2">
      <c r="B1" s="1" t="s">
        <v>31</v>
      </c>
    </row>
    <row r="2" spans="1:9" ht="18" x14ac:dyDescent="0.2">
      <c r="B2" s="1" t="s">
        <v>29</v>
      </c>
    </row>
    <row r="3" spans="1:9" ht="18" x14ac:dyDescent="0.2">
      <c r="A3" s="2" t="s">
        <v>41</v>
      </c>
      <c r="B3" s="1" t="str">
        <f xml:space="preserve"> "doc.: IEEE 802.11-19/2138r" &amp; Parameters!B8</f>
        <v>doc.: IEEE 802.11-19/2138r2</v>
      </c>
    </row>
    <row r="4" spans="1:9" ht="18" x14ac:dyDescent="0.2">
      <c r="A4" s="2" t="s">
        <v>30</v>
      </c>
      <c r="B4" s="8" t="s">
        <v>153</v>
      </c>
      <c r="F4" s="8"/>
    </row>
    <row r="5" spans="1:9" x14ac:dyDescent="0.2">
      <c r="A5" s="2" t="s">
        <v>40</v>
      </c>
      <c r="B5" s="12" t="s">
        <v>44</v>
      </c>
    </row>
    <row r="6" spans="1:9" s="3" customFormat="1" ht="17" thickBot="1" x14ac:dyDescent="0.25"/>
    <row r="7" spans="1:9" s="4" customFormat="1" ht="18" x14ac:dyDescent="0.2">
      <c r="A7" s="4" t="s">
        <v>33</v>
      </c>
      <c r="B7" s="10" t="s">
        <v>154</v>
      </c>
    </row>
    <row r="8" spans="1:9" x14ac:dyDescent="0.2">
      <c r="A8" s="2" t="s">
        <v>42</v>
      </c>
      <c r="B8" s="9" t="str">
        <f>Parameters!B9</f>
        <v>2020-01-13</v>
      </c>
    </row>
    <row r="9" spans="1:9" x14ac:dyDescent="0.2">
      <c r="A9" s="2" t="s">
        <v>34</v>
      </c>
      <c r="B9" s="9" t="s">
        <v>39</v>
      </c>
      <c r="C9" s="9"/>
      <c r="D9" s="9" t="s">
        <v>45</v>
      </c>
      <c r="E9" s="9"/>
      <c r="F9" s="9"/>
      <c r="G9" s="9"/>
      <c r="H9" s="9"/>
      <c r="I9" s="9"/>
    </row>
    <row r="10" spans="1:9" x14ac:dyDescent="0.2">
      <c r="B10" s="9" t="s">
        <v>43</v>
      </c>
      <c r="C10" s="9"/>
      <c r="D10" s="9" t="s">
        <v>46</v>
      </c>
      <c r="E10" s="9"/>
      <c r="F10" s="9"/>
      <c r="G10" s="9"/>
      <c r="H10" s="9"/>
      <c r="I10" s="9"/>
    </row>
    <row r="11" spans="1:9" x14ac:dyDescent="0.2">
      <c r="B11" s="9" t="s">
        <v>35</v>
      </c>
      <c r="C11" s="9"/>
      <c r="D11" s="9" t="s">
        <v>47</v>
      </c>
      <c r="E11" s="9"/>
      <c r="F11" s="9"/>
      <c r="G11" s="9"/>
      <c r="H11" s="9"/>
      <c r="I11" s="9"/>
    </row>
    <row r="12" spans="1:9" x14ac:dyDescent="0.2">
      <c r="B12" s="9" t="s">
        <v>36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37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38</v>
      </c>
      <c r="C14" s="9"/>
      <c r="D14" s="13" t="s">
        <v>48</v>
      </c>
      <c r="E14" s="9"/>
      <c r="F14" s="9"/>
      <c r="G14" s="9"/>
      <c r="H14" s="9"/>
      <c r="I14" s="9"/>
    </row>
    <row r="15" spans="1:9" x14ac:dyDescent="0.2">
      <c r="A15" s="2" t="s">
        <v>32</v>
      </c>
    </row>
    <row r="27" spans="1:5" ht="15.75" customHeight="1" x14ac:dyDescent="0.2">
      <c r="A27" s="6"/>
      <c r="B27" s="113"/>
      <c r="C27" s="113"/>
      <c r="D27" s="113"/>
      <c r="E27" s="113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112"/>
      <c r="C29" s="112"/>
      <c r="D29" s="112"/>
      <c r="E29" s="112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112"/>
      <c r="C31" s="112"/>
      <c r="D31" s="112"/>
      <c r="E31" s="112"/>
    </row>
    <row r="32" spans="1:5" ht="15.75" customHeight="1" x14ac:dyDescent="0.2">
      <c r="B32" s="112"/>
      <c r="C32" s="112"/>
      <c r="D32" s="112"/>
      <c r="E32" s="112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zoomScale="75" workbookViewId="0">
      <selection activeCell="O18" sqref="O18:T21"/>
    </sheetView>
  </sheetViews>
  <sheetFormatPr baseColWidth="10" defaultColWidth="9.1640625" defaultRowHeight="13" outlineLevelCol="1" x14ac:dyDescent="0.15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 x14ac:dyDescent="0.15">
      <c r="A1" s="114" t="str">
        <f>" 802.11 TBbc Meeting Slots R" &amp;Parameters!B8</f>
        <v xml:space="preserve"> 802.11 TBbc Meeting Slots R2</v>
      </c>
      <c r="B1" s="116" t="str">
        <f>Parameters!B2</f>
        <v>Irvine, CA, USA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</row>
    <row r="2" spans="1:32" s="20" customFormat="1" ht="20.25" customHeight="1" x14ac:dyDescent="0.15">
      <c r="A2" s="115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 x14ac:dyDescent="0.15">
      <c r="A3" s="115"/>
      <c r="B3" s="117" t="str">
        <f>Parameters!B3</f>
        <v>January 12 - 17, 2020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</row>
    <row r="4" spans="1:32" s="20" customFormat="1" ht="21" thickBot="1" x14ac:dyDescent="0.25">
      <c r="A4" s="23"/>
      <c r="B4" s="24" t="s">
        <v>57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 x14ac:dyDescent="0.15">
      <c r="A5" s="27" t="s">
        <v>58</v>
      </c>
      <c r="B5" s="28">
        <f>Parameters!B4</f>
        <v>43842</v>
      </c>
      <c r="C5" s="118">
        <f>B5+1</f>
        <v>43843</v>
      </c>
      <c r="D5" s="119"/>
      <c r="E5" s="119"/>
      <c r="F5" s="119"/>
      <c r="G5" s="119"/>
      <c r="H5" s="120"/>
      <c r="I5" s="118">
        <f>B5+2</f>
        <v>43844</v>
      </c>
      <c r="J5" s="119"/>
      <c r="K5" s="119"/>
      <c r="L5" s="119"/>
      <c r="M5" s="119"/>
      <c r="N5" s="120"/>
      <c r="O5" s="118">
        <f>B5+3</f>
        <v>43845</v>
      </c>
      <c r="P5" s="119"/>
      <c r="Q5" s="119"/>
      <c r="R5" s="119"/>
      <c r="S5" s="119"/>
      <c r="T5" s="120"/>
      <c r="U5" s="118">
        <f>B5+4</f>
        <v>43846</v>
      </c>
      <c r="V5" s="119"/>
      <c r="W5" s="119"/>
      <c r="X5" s="119"/>
      <c r="Y5" s="119"/>
      <c r="Z5" s="120"/>
      <c r="AA5" s="118">
        <f>B5+5</f>
        <v>43847</v>
      </c>
      <c r="AB5" s="119"/>
      <c r="AC5" s="119"/>
      <c r="AD5" s="119"/>
      <c r="AE5" s="119"/>
      <c r="AF5" s="120"/>
    </row>
    <row r="6" spans="1:32" s="20" customFormat="1" ht="27" customHeight="1" x14ac:dyDescent="0.15">
      <c r="A6" s="29" t="s">
        <v>59</v>
      </c>
      <c r="B6" s="30"/>
      <c r="C6" s="31"/>
      <c r="D6" s="30"/>
      <c r="E6" s="30"/>
      <c r="F6" s="30"/>
      <c r="G6" s="30"/>
      <c r="H6" s="32"/>
      <c r="I6" s="167"/>
      <c r="J6" s="168"/>
      <c r="K6" s="168"/>
      <c r="L6" s="168"/>
      <c r="M6" s="168"/>
      <c r="N6" s="168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 x14ac:dyDescent="0.15">
      <c r="A7" s="33" t="s">
        <v>60</v>
      </c>
      <c r="B7" s="34"/>
      <c r="C7" s="151"/>
      <c r="D7" s="152"/>
      <c r="E7" s="152"/>
      <c r="F7" s="152"/>
      <c r="G7" s="152"/>
      <c r="H7" s="153"/>
      <c r="I7" s="142"/>
      <c r="J7" s="143"/>
      <c r="K7" s="143"/>
      <c r="L7" s="143"/>
      <c r="M7" s="143"/>
      <c r="N7" s="144"/>
      <c r="O7" s="142"/>
      <c r="P7" s="143"/>
      <c r="Q7" s="143"/>
      <c r="R7" s="143"/>
      <c r="S7" s="143"/>
      <c r="T7" s="144"/>
      <c r="U7" s="142"/>
      <c r="V7" s="143"/>
      <c r="W7" s="143"/>
      <c r="X7" s="143"/>
      <c r="Y7" s="143"/>
      <c r="Z7" s="144"/>
      <c r="AA7" s="121" t="s">
        <v>61</v>
      </c>
      <c r="AB7" s="122"/>
      <c r="AC7" s="122"/>
      <c r="AD7" s="122"/>
      <c r="AE7" s="122"/>
      <c r="AF7" s="123"/>
    </row>
    <row r="8" spans="1:32" s="20" customFormat="1" ht="15.75" customHeight="1" x14ac:dyDescent="0.15">
      <c r="A8" s="33" t="s">
        <v>62</v>
      </c>
      <c r="B8" s="34"/>
      <c r="C8" s="154"/>
      <c r="D8" s="155"/>
      <c r="E8" s="155"/>
      <c r="F8" s="155"/>
      <c r="G8" s="155"/>
      <c r="H8" s="156"/>
      <c r="I8" s="145"/>
      <c r="J8" s="146"/>
      <c r="K8" s="146"/>
      <c r="L8" s="146"/>
      <c r="M8" s="146"/>
      <c r="N8" s="147"/>
      <c r="O8" s="145"/>
      <c r="P8" s="146"/>
      <c r="Q8" s="146"/>
      <c r="R8" s="146"/>
      <c r="S8" s="146"/>
      <c r="T8" s="147"/>
      <c r="U8" s="145"/>
      <c r="V8" s="146"/>
      <c r="W8" s="146"/>
      <c r="X8" s="146"/>
      <c r="Y8" s="146"/>
      <c r="Z8" s="147"/>
      <c r="AA8" s="124"/>
      <c r="AB8" s="125"/>
      <c r="AC8" s="125"/>
      <c r="AD8" s="125"/>
      <c r="AE8" s="125"/>
      <c r="AF8" s="126"/>
    </row>
    <row r="9" spans="1:32" s="20" customFormat="1" ht="15.75" customHeight="1" x14ac:dyDescent="0.15">
      <c r="A9" s="35" t="s">
        <v>63</v>
      </c>
      <c r="B9" s="36"/>
      <c r="C9" s="130" t="s">
        <v>64</v>
      </c>
      <c r="D9" s="131"/>
      <c r="E9" s="131"/>
      <c r="F9" s="131"/>
      <c r="G9" s="131"/>
      <c r="H9" s="132"/>
      <c r="I9" s="145"/>
      <c r="J9" s="146"/>
      <c r="K9" s="146"/>
      <c r="L9" s="146"/>
      <c r="M9" s="146"/>
      <c r="N9" s="147"/>
      <c r="O9" s="145"/>
      <c r="P9" s="146"/>
      <c r="Q9" s="146"/>
      <c r="R9" s="146"/>
      <c r="S9" s="146"/>
      <c r="T9" s="147"/>
      <c r="U9" s="145"/>
      <c r="V9" s="146"/>
      <c r="W9" s="146"/>
      <c r="X9" s="146"/>
      <c r="Y9" s="146"/>
      <c r="Z9" s="147"/>
      <c r="AA9" s="124"/>
      <c r="AB9" s="125"/>
      <c r="AC9" s="125"/>
      <c r="AD9" s="125"/>
      <c r="AE9" s="125"/>
      <c r="AF9" s="126"/>
    </row>
    <row r="10" spans="1:32" s="20" customFormat="1" ht="15.75" customHeight="1" x14ac:dyDescent="0.15">
      <c r="A10" s="35" t="s">
        <v>65</v>
      </c>
      <c r="B10" s="36"/>
      <c r="C10" s="133"/>
      <c r="D10" s="134"/>
      <c r="E10" s="134"/>
      <c r="F10" s="134"/>
      <c r="G10" s="134"/>
      <c r="H10" s="135"/>
      <c r="I10" s="148"/>
      <c r="J10" s="149"/>
      <c r="K10" s="149"/>
      <c r="L10" s="149"/>
      <c r="M10" s="149"/>
      <c r="N10" s="150"/>
      <c r="O10" s="148"/>
      <c r="P10" s="149"/>
      <c r="Q10" s="149"/>
      <c r="R10" s="149"/>
      <c r="S10" s="149"/>
      <c r="T10" s="150"/>
      <c r="U10" s="148"/>
      <c r="V10" s="149"/>
      <c r="W10" s="149"/>
      <c r="X10" s="149"/>
      <c r="Y10" s="149"/>
      <c r="Z10" s="150"/>
      <c r="AA10" s="124"/>
      <c r="AB10" s="125"/>
      <c r="AC10" s="125"/>
      <c r="AD10" s="125"/>
      <c r="AE10" s="125"/>
      <c r="AF10" s="126"/>
    </row>
    <row r="11" spans="1:32" s="20" customFormat="1" ht="27" customHeight="1" x14ac:dyDescent="0.15">
      <c r="A11" s="37" t="s">
        <v>66</v>
      </c>
      <c r="B11" s="38"/>
      <c r="C11" s="136" t="s">
        <v>67</v>
      </c>
      <c r="D11" s="137"/>
      <c r="E11" s="137"/>
      <c r="F11" s="137"/>
      <c r="G11" s="137"/>
      <c r="H11" s="138"/>
      <c r="I11" s="139" t="s">
        <v>67</v>
      </c>
      <c r="J11" s="139"/>
      <c r="K11" s="139"/>
      <c r="L11" s="139"/>
      <c r="M11" s="139"/>
      <c r="N11" s="139"/>
      <c r="O11" s="140" t="s">
        <v>67</v>
      </c>
      <c r="P11" s="139"/>
      <c r="Q11" s="139"/>
      <c r="R11" s="139"/>
      <c r="S11" s="139"/>
      <c r="T11" s="139"/>
      <c r="U11" s="141" t="s">
        <v>67</v>
      </c>
      <c r="V11" s="141"/>
      <c r="W11" s="141"/>
      <c r="X11" s="141"/>
      <c r="Y11" s="141"/>
      <c r="Z11" s="141"/>
      <c r="AA11" s="124"/>
      <c r="AB11" s="125"/>
      <c r="AC11" s="125"/>
      <c r="AD11" s="125"/>
      <c r="AE11" s="125"/>
      <c r="AF11" s="126"/>
    </row>
    <row r="12" spans="1:32" s="20" customFormat="1" ht="15.75" customHeight="1" x14ac:dyDescent="0.15">
      <c r="A12" s="39" t="s">
        <v>68</v>
      </c>
      <c r="B12" s="36"/>
      <c r="C12" s="169"/>
      <c r="D12" s="143"/>
      <c r="E12" s="143"/>
      <c r="F12" s="143"/>
      <c r="G12" s="143"/>
      <c r="H12" s="144"/>
      <c r="I12" s="158" t="s">
        <v>129</v>
      </c>
      <c r="J12" s="159"/>
      <c r="K12" s="159"/>
      <c r="L12" s="159"/>
      <c r="M12" s="159"/>
      <c r="N12" s="160"/>
      <c r="O12" s="172" t="s">
        <v>69</v>
      </c>
      <c r="P12" s="173"/>
      <c r="Q12" s="173"/>
      <c r="R12" s="173"/>
      <c r="S12" s="173"/>
      <c r="T12" s="174"/>
      <c r="U12" s="142"/>
      <c r="V12" s="143"/>
      <c r="W12" s="143"/>
      <c r="X12" s="143"/>
      <c r="Y12" s="143"/>
      <c r="Z12" s="144"/>
      <c r="AA12" s="124"/>
      <c r="AB12" s="125"/>
      <c r="AC12" s="125"/>
      <c r="AD12" s="125"/>
      <c r="AE12" s="125"/>
      <c r="AF12" s="126"/>
    </row>
    <row r="13" spans="1:32" s="20" customFormat="1" ht="15.75" customHeight="1" x14ac:dyDescent="0.15">
      <c r="A13" s="39" t="s">
        <v>70</v>
      </c>
      <c r="B13" s="36"/>
      <c r="C13" s="170"/>
      <c r="D13" s="146"/>
      <c r="E13" s="146"/>
      <c r="F13" s="146"/>
      <c r="G13" s="146"/>
      <c r="H13" s="147"/>
      <c r="I13" s="161"/>
      <c r="J13" s="162"/>
      <c r="K13" s="162"/>
      <c r="L13" s="162"/>
      <c r="M13" s="162"/>
      <c r="N13" s="163"/>
      <c r="O13" s="130"/>
      <c r="P13" s="131"/>
      <c r="Q13" s="131"/>
      <c r="R13" s="131"/>
      <c r="S13" s="131"/>
      <c r="T13" s="132"/>
      <c r="U13" s="145"/>
      <c r="V13" s="146"/>
      <c r="W13" s="146"/>
      <c r="X13" s="146"/>
      <c r="Y13" s="146"/>
      <c r="Z13" s="147"/>
      <c r="AA13" s="124"/>
      <c r="AB13" s="125"/>
      <c r="AC13" s="125"/>
      <c r="AD13" s="125"/>
      <c r="AE13" s="125"/>
      <c r="AF13" s="126"/>
    </row>
    <row r="14" spans="1:32" s="20" customFormat="1" ht="15.75" customHeight="1" x14ac:dyDescent="0.15">
      <c r="A14" s="39" t="s">
        <v>71</v>
      </c>
      <c r="B14" s="36"/>
      <c r="C14" s="170"/>
      <c r="D14" s="146"/>
      <c r="E14" s="146"/>
      <c r="F14" s="146"/>
      <c r="G14" s="146"/>
      <c r="H14" s="147"/>
      <c r="I14" s="161"/>
      <c r="J14" s="162"/>
      <c r="K14" s="162"/>
      <c r="L14" s="162"/>
      <c r="M14" s="162"/>
      <c r="N14" s="163"/>
      <c r="O14" s="130"/>
      <c r="P14" s="131"/>
      <c r="Q14" s="131"/>
      <c r="R14" s="131"/>
      <c r="S14" s="131"/>
      <c r="T14" s="132"/>
      <c r="U14" s="145"/>
      <c r="V14" s="146"/>
      <c r="W14" s="146"/>
      <c r="X14" s="146"/>
      <c r="Y14" s="146"/>
      <c r="Z14" s="147"/>
      <c r="AA14" s="127"/>
      <c r="AB14" s="128"/>
      <c r="AC14" s="128"/>
      <c r="AD14" s="128"/>
      <c r="AE14" s="128"/>
      <c r="AF14" s="129"/>
    </row>
    <row r="15" spans="1:32" s="20" customFormat="1" ht="15.75" customHeight="1" x14ac:dyDescent="0.15">
      <c r="A15" s="39" t="s">
        <v>72</v>
      </c>
      <c r="B15" s="36"/>
      <c r="C15" s="171"/>
      <c r="D15" s="149"/>
      <c r="E15" s="149"/>
      <c r="F15" s="149"/>
      <c r="G15" s="149"/>
      <c r="H15" s="150"/>
      <c r="I15" s="164"/>
      <c r="J15" s="165"/>
      <c r="K15" s="165"/>
      <c r="L15" s="165"/>
      <c r="M15" s="165"/>
      <c r="N15" s="166"/>
      <c r="O15" s="133"/>
      <c r="P15" s="134"/>
      <c r="Q15" s="134"/>
      <c r="R15" s="134"/>
      <c r="S15" s="134"/>
      <c r="T15" s="135"/>
      <c r="U15" s="148"/>
      <c r="V15" s="149"/>
      <c r="W15" s="149"/>
      <c r="X15" s="149"/>
      <c r="Y15" s="149"/>
      <c r="Z15" s="150"/>
      <c r="AA15" s="36"/>
      <c r="AB15" s="36"/>
      <c r="AC15" s="36"/>
      <c r="AD15" s="36"/>
      <c r="AE15" s="36"/>
      <c r="AF15" s="36"/>
    </row>
    <row r="16" spans="1:32" s="20" customFormat="1" ht="15.75" customHeight="1" x14ac:dyDescent="0.15">
      <c r="A16" s="40" t="s">
        <v>73</v>
      </c>
      <c r="B16" s="41"/>
      <c r="C16" s="141" t="s">
        <v>74</v>
      </c>
      <c r="D16" s="141"/>
      <c r="E16" s="141"/>
      <c r="F16" s="141"/>
      <c r="G16" s="141"/>
      <c r="H16" s="141"/>
      <c r="I16" s="141" t="s">
        <v>74</v>
      </c>
      <c r="J16" s="141"/>
      <c r="K16" s="141"/>
      <c r="L16" s="141"/>
      <c r="M16" s="141"/>
      <c r="N16" s="141"/>
      <c r="O16" s="138" t="s">
        <v>74</v>
      </c>
      <c r="P16" s="141"/>
      <c r="Q16" s="141"/>
      <c r="R16" s="141"/>
      <c r="S16" s="141"/>
      <c r="T16" s="141"/>
      <c r="U16" s="141" t="s">
        <v>74</v>
      </c>
      <c r="V16" s="141"/>
      <c r="W16" s="141"/>
      <c r="X16" s="141"/>
      <c r="Y16" s="141"/>
      <c r="Z16" s="141"/>
      <c r="AA16" s="36"/>
      <c r="AB16" s="36"/>
      <c r="AC16" s="36"/>
      <c r="AD16" s="36"/>
      <c r="AE16" s="36"/>
      <c r="AF16" s="36"/>
    </row>
    <row r="17" spans="1:32" s="20" customFormat="1" ht="15.75" customHeight="1" x14ac:dyDescent="0.15">
      <c r="A17" s="42" t="s">
        <v>75</v>
      </c>
      <c r="B17" s="43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38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36"/>
      <c r="AB17" s="36"/>
      <c r="AC17" s="36"/>
      <c r="AD17" s="36"/>
      <c r="AE17" s="36"/>
      <c r="AF17" s="36"/>
    </row>
    <row r="18" spans="1:32" s="20" customFormat="1" ht="15.75" customHeight="1" x14ac:dyDescent="0.15">
      <c r="A18" s="44" t="s">
        <v>76</v>
      </c>
      <c r="B18" s="45"/>
      <c r="C18" s="142"/>
      <c r="D18" s="143"/>
      <c r="E18" s="143"/>
      <c r="F18" s="143"/>
      <c r="G18" s="143"/>
      <c r="H18" s="144"/>
      <c r="I18" s="142"/>
      <c r="J18" s="143"/>
      <c r="K18" s="143"/>
      <c r="L18" s="143"/>
      <c r="M18" s="143"/>
      <c r="N18" s="144"/>
      <c r="O18" s="142"/>
      <c r="P18" s="143"/>
      <c r="Q18" s="143"/>
      <c r="R18" s="143"/>
      <c r="S18" s="143"/>
      <c r="T18" s="144"/>
      <c r="U18" s="142"/>
      <c r="V18" s="143"/>
      <c r="W18" s="143"/>
      <c r="X18" s="143"/>
      <c r="Y18" s="143"/>
      <c r="Z18" s="144"/>
      <c r="AA18" s="36"/>
      <c r="AB18" s="36"/>
      <c r="AC18" s="36"/>
      <c r="AD18" s="36"/>
      <c r="AE18" s="36"/>
      <c r="AF18" s="36"/>
    </row>
    <row r="19" spans="1:32" s="20" customFormat="1" ht="15.75" customHeight="1" x14ac:dyDescent="0.15">
      <c r="A19" s="39" t="s">
        <v>77</v>
      </c>
      <c r="B19" s="36"/>
      <c r="C19" s="145"/>
      <c r="D19" s="146"/>
      <c r="E19" s="146"/>
      <c r="F19" s="146"/>
      <c r="G19" s="146"/>
      <c r="H19" s="147"/>
      <c r="I19" s="145"/>
      <c r="J19" s="146"/>
      <c r="K19" s="146"/>
      <c r="L19" s="146"/>
      <c r="M19" s="146"/>
      <c r="N19" s="147"/>
      <c r="O19" s="145"/>
      <c r="P19" s="146"/>
      <c r="Q19" s="146"/>
      <c r="R19" s="146"/>
      <c r="S19" s="146"/>
      <c r="T19" s="147"/>
      <c r="U19" s="145"/>
      <c r="V19" s="146"/>
      <c r="W19" s="146"/>
      <c r="X19" s="146"/>
      <c r="Y19" s="146"/>
      <c r="Z19" s="147"/>
      <c r="AA19" s="36"/>
      <c r="AB19" s="36"/>
      <c r="AC19" s="36"/>
      <c r="AD19" s="36"/>
      <c r="AE19" s="36"/>
      <c r="AF19" s="36"/>
    </row>
    <row r="20" spans="1:32" s="20" customFormat="1" ht="15.75" customHeight="1" x14ac:dyDescent="0.15">
      <c r="A20" s="44" t="s">
        <v>78</v>
      </c>
      <c r="B20" s="34"/>
      <c r="C20" s="145"/>
      <c r="D20" s="146"/>
      <c r="E20" s="146"/>
      <c r="F20" s="146"/>
      <c r="G20" s="146"/>
      <c r="H20" s="147"/>
      <c r="I20" s="145"/>
      <c r="J20" s="146"/>
      <c r="K20" s="146"/>
      <c r="L20" s="146"/>
      <c r="M20" s="146"/>
      <c r="N20" s="147"/>
      <c r="O20" s="145"/>
      <c r="P20" s="146"/>
      <c r="Q20" s="146"/>
      <c r="R20" s="146"/>
      <c r="S20" s="146"/>
      <c r="T20" s="147"/>
      <c r="U20" s="145"/>
      <c r="V20" s="146"/>
      <c r="W20" s="146"/>
      <c r="X20" s="146"/>
      <c r="Y20" s="146"/>
      <c r="Z20" s="147"/>
      <c r="AA20" s="36"/>
      <c r="AB20" s="36"/>
      <c r="AC20" s="36"/>
      <c r="AD20" s="36"/>
      <c r="AE20" s="36"/>
      <c r="AF20" s="36"/>
    </row>
    <row r="21" spans="1:32" s="20" customFormat="1" ht="16.5" customHeight="1" x14ac:dyDescent="0.15">
      <c r="A21" s="44" t="s">
        <v>79</v>
      </c>
      <c r="B21" s="46"/>
      <c r="C21" s="148"/>
      <c r="D21" s="149"/>
      <c r="E21" s="149"/>
      <c r="F21" s="149"/>
      <c r="G21" s="149"/>
      <c r="H21" s="150"/>
      <c r="I21" s="148"/>
      <c r="J21" s="149"/>
      <c r="K21" s="149"/>
      <c r="L21" s="149"/>
      <c r="M21" s="149"/>
      <c r="N21" s="150"/>
      <c r="O21" s="148"/>
      <c r="P21" s="149"/>
      <c r="Q21" s="149"/>
      <c r="R21" s="149"/>
      <c r="S21" s="149"/>
      <c r="T21" s="150"/>
      <c r="U21" s="148"/>
      <c r="V21" s="149"/>
      <c r="W21" s="149"/>
      <c r="X21" s="149"/>
      <c r="Y21" s="149"/>
      <c r="Z21" s="150"/>
      <c r="AA21" s="36"/>
      <c r="AB21" s="36"/>
      <c r="AC21" s="36"/>
      <c r="AD21" s="36"/>
      <c r="AE21" s="36"/>
      <c r="AF21" s="36"/>
    </row>
    <row r="22" spans="1:32" s="20" customFormat="1" ht="25.5" customHeight="1" x14ac:dyDescent="0.15">
      <c r="A22" s="47" t="s">
        <v>80</v>
      </c>
      <c r="B22" s="47"/>
      <c r="C22" s="141" t="s">
        <v>67</v>
      </c>
      <c r="D22" s="141"/>
      <c r="E22" s="141"/>
      <c r="F22" s="141"/>
      <c r="G22" s="141"/>
      <c r="H22" s="141"/>
      <c r="I22" s="141" t="s">
        <v>67</v>
      </c>
      <c r="J22" s="141"/>
      <c r="K22" s="141"/>
      <c r="L22" s="141"/>
      <c r="M22" s="141"/>
      <c r="N22" s="141"/>
      <c r="O22" s="138" t="s">
        <v>67</v>
      </c>
      <c r="P22" s="141"/>
      <c r="Q22" s="141"/>
      <c r="R22" s="141"/>
      <c r="S22" s="141"/>
      <c r="T22" s="141"/>
      <c r="U22" s="141" t="s">
        <v>67</v>
      </c>
      <c r="V22" s="141"/>
      <c r="W22" s="141"/>
      <c r="X22" s="141"/>
      <c r="Y22" s="141"/>
      <c r="Z22" s="141"/>
      <c r="AA22" s="36"/>
      <c r="AB22" s="36"/>
      <c r="AC22" s="36"/>
      <c r="AD22" s="36"/>
      <c r="AE22" s="36"/>
      <c r="AF22" s="36"/>
    </row>
    <row r="23" spans="1:32" s="20" customFormat="1" ht="15.75" customHeight="1" x14ac:dyDescent="0.15">
      <c r="A23" s="44" t="s">
        <v>81</v>
      </c>
      <c r="B23" s="157"/>
      <c r="C23" s="158" t="s">
        <v>129</v>
      </c>
      <c r="D23" s="159"/>
      <c r="E23" s="159"/>
      <c r="F23" s="159"/>
      <c r="G23" s="159"/>
      <c r="H23" s="160"/>
      <c r="I23" s="158" t="s">
        <v>129</v>
      </c>
      <c r="J23" s="159"/>
      <c r="K23" s="159"/>
      <c r="L23" s="159"/>
      <c r="M23" s="159"/>
      <c r="N23" s="160"/>
      <c r="O23" s="142"/>
      <c r="P23" s="143"/>
      <c r="Q23" s="143"/>
      <c r="R23" s="143"/>
      <c r="S23" s="143"/>
      <c r="T23" s="144"/>
      <c r="U23" s="158" t="s">
        <v>129</v>
      </c>
      <c r="V23" s="159"/>
      <c r="W23" s="159"/>
      <c r="X23" s="159"/>
      <c r="Y23" s="159"/>
      <c r="Z23" s="160"/>
      <c r="AA23" s="36"/>
      <c r="AB23" s="36"/>
      <c r="AC23" s="36"/>
      <c r="AD23" s="36"/>
      <c r="AE23" s="36"/>
      <c r="AF23" s="36"/>
    </row>
    <row r="24" spans="1:32" s="20" customFormat="1" ht="15.75" customHeight="1" x14ac:dyDescent="0.15">
      <c r="A24" s="44" t="s">
        <v>82</v>
      </c>
      <c r="B24" s="157"/>
      <c r="C24" s="161"/>
      <c r="D24" s="162"/>
      <c r="E24" s="162"/>
      <c r="F24" s="162"/>
      <c r="G24" s="162"/>
      <c r="H24" s="163"/>
      <c r="I24" s="161"/>
      <c r="J24" s="162"/>
      <c r="K24" s="162"/>
      <c r="L24" s="162"/>
      <c r="M24" s="162"/>
      <c r="N24" s="163"/>
      <c r="O24" s="145"/>
      <c r="P24" s="146"/>
      <c r="Q24" s="146"/>
      <c r="R24" s="146"/>
      <c r="S24" s="146"/>
      <c r="T24" s="147"/>
      <c r="U24" s="161"/>
      <c r="V24" s="162"/>
      <c r="W24" s="162"/>
      <c r="X24" s="162"/>
      <c r="Y24" s="162"/>
      <c r="Z24" s="163"/>
      <c r="AA24" s="36"/>
      <c r="AB24" s="36"/>
      <c r="AC24" s="36"/>
      <c r="AD24" s="36"/>
      <c r="AE24" s="36"/>
      <c r="AF24" s="36"/>
    </row>
    <row r="25" spans="1:32" s="20" customFormat="1" ht="15.75" customHeight="1" x14ac:dyDescent="0.15">
      <c r="A25" s="44" t="s">
        <v>83</v>
      </c>
      <c r="B25" s="157"/>
      <c r="C25" s="161"/>
      <c r="D25" s="162"/>
      <c r="E25" s="162"/>
      <c r="F25" s="162"/>
      <c r="G25" s="162"/>
      <c r="H25" s="163"/>
      <c r="I25" s="161"/>
      <c r="J25" s="162"/>
      <c r="K25" s="162"/>
      <c r="L25" s="162"/>
      <c r="M25" s="162"/>
      <c r="N25" s="163"/>
      <c r="O25" s="145"/>
      <c r="P25" s="146"/>
      <c r="Q25" s="146"/>
      <c r="R25" s="146"/>
      <c r="S25" s="146"/>
      <c r="T25" s="147"/>
      <c r="U25" s="161"/>
      <c r="V25" s="162"/>
      <c r="W25" s="162"/>
      <c r="X25" s="162"/>
      <c r="Y25" s="162"/>
      <c r="Z25" s="163"/>
      <c r="AA25" s="36"/>
      <c r="AB25" s="36"/>
      <c r="AC25" s="36"/>
      <c r="AD25" s="36"/>
      <c r="AE25" s="36"/>
      <c r="AF25" s="36"/>
    </row>
    <row r="26" spans="1:32" s="20" customFormat="1" ht="16.5" customHeight="1" x14ac:dyDescent="0.15">
      <c r="A26" s="39" t="s">
        <v>84</v>
      </c>
      <c r="B26" s="36"/>
      <c r="C26" s="164"/>
      <c r="D26" s="165"/>
      <c r="E26" s="165"/>
      <c r="F26" s="165"/>
      <c r="G26" s="165"/>
      <c r="H26" s="166"/>
      <c r="I26" s="164"/>
      <c r="J26" s="165"/>
      <c r="K26" s="165"/>
      <c r="L26" s="165"/>
      <c r="M26" s="165"/>
      <c r="N26" s="166"/>
      <c r="O26" s="148"/>
      <c r="P26" s="149"/>
      <c r="Q26" s="149"/>
      <c r="R26" s="149"/>
      <c r="S26" s="149"/>
      <c r="T26" s="150"/>
      <c r="U26" s="164"/>
      <c r="V26" s="165"/>
      <c r="W26" s="165"/>
      <c r="X26" s="165"/>
      <c r="Y26" s="165"/>
      <c r="Z26" s="166"/>
      <c r="AA26" s="36"/>
      <c r="AB26" s="36"/>
      <c r="AC26" s="36"/>
      <c r="AD26" s="36"/>
      <c r="AE26" s="36"/>
      <c r="AF26" s="36"/>
    </row>
    <row r="27" spans="1:32" s="20" customFormat="1" ht="15.75" customHeight="1" x14ac:dyDescent="0.15">
      <c r="A27" s="42" t="s">
        <v>85</v>
      </c>
      <c r="B27" s="157"/>
      <c r="C27" s="141" t="s">
        <v>86</v>
      </c>
      <c r="D27" s="141"/>
      <c r="E27" s="141"/>
      <c r="F27" s="141"/>
      <c r="G27" s="141"/>
      <c r="H27" s="141"/>
      <c r="I27" s="141" t="s">
        <v>86</v>
      </c>
      <c r="J27" s="141"/>
      <c r="K27" s="141"/>
      <c r="L27" s="141"/>
      <c r="M27" s="141"/>
      <c r="N27" s="141"/>
      <c r="O27" s="48"/>
      <c r="P27" s="49"/>
      <c r="Q27" s="49"/>
      <c r="R27" s="49"/>
      <c r="S27" s="49"/>
      <c r="T27" s="49"/>
      <c r="U27" s="141" t="s">
        <v>86</v>
      </c>
      <c r="V27" s="141"/>
      <c r="W27" s="141"/>
      <c r="X27" s="141"/>
      <c r="Y27" s="141"/>
      <c r="Z27" s="141"/>
      <c r="AA27" s="36"/>
      <c r="AB27" s="36"/>
      <c r="AC27" s="36"/>
      <c r="AD27" s="36"/>
      <c r="AE27" s="36"/>
      <c r="AF27" s="36"/>
    </row>
    <row r="28" spans="1:32" s="20" customFormat="1" ht="15.75" customHeight="1" x14ac:dyDescent="0.15">
      <c r="A28" s="42" t="s">
        <v>87</v>
      </c>
      <c r="B28" s="157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48"/>
      <c r="P28" s="50"/>
      <c r="Q28" s="50"/>
      <c r="R28" s="50"/>
      <c r="S28" s="50"/>
      <c r="T28" s="51"/>
      <c r="U28" s="141"/>
      <c r="V28" s="141"/>
      <c r="W28" s="141"/>
      <c r="X28" s="141"/>
      <c r="Y28" s="141"/>
      <c r="Z28" s="141"/>
      <c r="AA28" s="36"/>
      <c r="AB28" s="36"/>
      <c r="AC28" s="36"/>
      <c r="AD28" s="36"/>
      <c r="AE28" s="36"/>
      <c r="AF28" s="36"/>
    </row>
    <row r="29" spans="1:32" s="20" customFormat="1" ht="15.75" customHeight="1" x14ac:dyDescent="0.15">
      <c r="A29" s="42" t="s">
        <v>88</v>
      </c>
      <c r="B29" s="157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77" t="s">
        <v>89</v>
      </c>
      <c r="P29" s="178"/>
      <c r="Q29" s="178"/>
      <c r="R29" s="178"/>
      <c r="S29" s="178"/>
      <c r="T29" s="178"/>
      <c r="U29" s="141"/>
      <c r="V29" s="141"/>
      <c r="W29" s="141"/>
      <c r="X29" s="141"/>
      <c r="Y29" s="141"/>
      <c r="Z29" s="141"/>
      <c r="AA29" s="36"/>
      <c r="AB29" s="36"/>
      <c r="AC29" s="36"/>
      <c r="AD29" s="36"/>
      <c r="AE29" s="36"/>
      <c r="AF29" s="36"/>
    </row>
    <row r="30" spans="1:32" s="20" customFormat="1" ht="15.75" customHeight="1" x14ac:dyDescent="0.15">
      <c r="A30" s="44" t="s">
        <v>90</v>
      </c>
      <c r="B30" s="45"/>
      <c r="C30" s="142"/>
      <c r="D30" s="143"/>
      <c r="E30" s="143"/>
      <c r="F30" s="143"/>
      <c r="G30" s="143"/>
      <c r="H30" s="144"/>
      <c r="I30" s="142"/>
      <c r="J30" s="143"/>
      <c r="K30" s="143"/>
      <c r="L30" s="143"/>
      <c r="M30" s="143"/>
      <c r="N30" s="144"/>
      <c r="O30" s="179"/>
      <c r="P30" s="180"/>
      <c r="Q30" s="180"/>
      <c r="R30" s="180"/>
      <c r="S30" s="180"/>
      <c r="T30" s="181"/>
      <c r="U30" s="157"/>
      <c r="V30" s="157"/>
      <c r="W30" s="157"/>
      <c r="X30" s="157"/>
      <c r="Y30" s="157"/>
      <c r="Z30" s="185"/>
      <c r="AA30" s="36"/>
      <c r="AB30" s="36"/>
      <c r="AC30" s="36"/>
      <c r="AD30" s="36"/>
      <c r="AE30" s="36"/>
      <c r="AF30" s="36"/>
    </row>
    <row r="31" spans="1:32" s="20" customFormat="1" ht="15.75" customHeight="1" x14ac:dyDescent="0.15">
      <c r="A31" s="44" t="s">
        <v>91</v>
      </c>
      <c r="B31" s="34"/>
      <c r="C31" s="145"/>
      <c r="D31" s="146"/>
      <c r="E31" s="146"/>
      <c r="F31" s="146"/>
      <c r="G31" s="146"/>
      <c r="H31" s="147"/>
      <c r="I31" s="145"/>
      <c r="J31" s="146"/>
      <c r="K31" s="146"/>
      <c r="L31" s="146"/>
      <c r="M31" s="146"/>
      <c r="N31" s="147"/>
      <c r="O31" s="179"/>
      <c r="P31" s="180"/>
      <c r="Q31" s="180"/>
      <c r="R31" s="180"/>
      <c r="S31" s="180"/>
      <c r="T31" s="181"/>
      <c r="U31" s="157"/>
      <c r="V31" s="157"/>
      <c r="W31" s="157"/>
      <c r="X31" s="157"/>
      <c r="Y31" s="157"/>
      <c r="Z31" s="186"/>
      <c r="AA31" s="36"/>
      <c r="AB31" s="36"/>
      <c r="AC31" s="36"/>
      <c r="AD31" s="36"/>
      <c r="AE31" s="36"/>
      <c r="AF31" s="36"/>
    </row>
    <row r="32" spans="1:32" s="20" customFormat="1" ht="15.75" customHeight="1" x14ac:dyDescent="0.15">
      <c r="A32" s="44" t="s">
        <v>92</v>
      </c>
      <c r="B32" s="34"/>
      <c r="C32" s="145"/>
      <c r="D32" s="146"/>
      <c r="E32" s="146"/>
      <c r="F32" s="146"/>
      <c r="G32" s="146"/>
      <c r="H32" s="147"/>
      <c r="I32" s="145"/>
      <c r="J32" s="146"/>
      <c r="K32" s="146"/>
      <c r="L32" s="146"/>
      <c r="M32" s="146"/>
      <c r="N32" s="147"/>
      <c r="O32" s="179"/>
      <c r="P32" s="180"/>
      <c r="Q32" s="180"/>
      <c r="R32" s="180"/>
      <c r="S32" s="180"/>
      <c r="T32" s="181"/>
      <c r="U32" s="157"/>
      <c r="V32" s="157"/>
      <c r="W32" s="157"/>
      <c r="X32" s="157"/>
      <c r="Y32" s="157"/>
      <c r="Z32" s="186"/>
      <c r="AA32" s="36"/>
      <c r="AB32" s="36"/>
      <c r="AC32" s="36"/>
      <c r="AD32" s="36"/>
      <c r="AE32" s="36"/>
      <c r="AF32" s="36"/>
    </row>
    <row r="33" spans="1:32" s="20" customFormat="1" ht="15.75" customHeight="1" x14ac:dyDescent="0.15">
      <c r="A33" s="44" t="s">
        <v>16</v>
      </c>
      <c r="B33" s="34"/>
      <c r="C33" s="148"/>
      <c r="D33" s="149"/>
      <c r="E33" s="149"/>
      <c r="F33" s="149"/>
      <c r="G33" s="149"/>
      <c r="H33" s="150"/>
      <c r="I33" s="148"/>
      <c r="J33" s="149"/>
      <c r="K33" s="149"/>
      <c r="L33" s="149"/>
      <c r="M33" s="149"/>
      <c r="N33" s="150"/>
      <c r="O33" s="179"/>
      <c r="P33" s="180"/>
      <c r="Q33" s="180"/>
      <c r="R33" s="180"/>
      <c r="S33" s="180"/>
      <c r="T33" s="181"/>
      <c r="U33" s="157"/>
      <c r="V33" s="157"/>
      <c r="W33" s="157"/>
      <c r="X33" s="157"/>
      <c r="Y33" s="157"/>
      <c r="Z33" s="187"/>
      <c r="AA33" s="36"/>
      <c r="AB33" s="36"/>
      <c r="AC33" s="36"/>
      <c r="AD33" s="36"/>
      <c r="AE33" s="36"/>
      <c r="AF33" s="36"/>
    </row>
    <row r="34" spans="1:32" s="20" customFormat="1" ht="15.75" customHeight="1" x14ac:dyDescent="0.15">
      <c r="A34" s="52" t="s">
        <v>17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82"/>
      <c r="P34" s="183"/>
      <c r="Q34" s="183"/>
      <c r="R34" s="183"/>
      <c r="S34" s="183"/>
      <c r="T34" s="184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 x14ac:dyDescent="0.15">
      <c r="A35" s="52" t="s">
        <v>18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 x14ac:dyDescent="0.35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</row>
    <row r="37" spans="1:32" x14ac:dyDescent="0.15">
      <c r="A37" s="176"/>
      <c r="B37" s="176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 x14ac:dyDescent="0.15">
      <c r="A38" s="176"/>
      <c r="B38" s="176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 x14ac:dyDescent="0.15">
      <c r="A39" s="176"/>
      <c r="B39" s="176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 x14ac:dyDescent="0.15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A1:A3"/>
    <mergeCell ref="B1:AF1"/>
    <mergeCell ref="B3:AF3"/>
    <mergeCell ref="C5:H5"/>
    <mergeCell ref="I5:N5"/>
    <mergeCell ref="O5:T5"/>
    <mergeCell ref="U5:Z5"/>
    <mergeCell ref="AA5:AF5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58"/>
  <sheetViews>
    <sheetView topLeftCell="A77" zoomScale="140" zoomScaleNormal="140" workbookViewId="0">
      <selection activeCell="G124" sqref="G124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 x14ac:dyDescent="0.2">
      <c r="A1" s="193" t="str">
        <f>Parameters!B1</f>
        <v>179th IEEE 802.11 WIRELESS LOCAL AREA NETWORKS SESSION</v>
      </c>
      <c r="B1" s="194"/>
      <c r="C1" s="194"/>
      <c r="D1" s="194"/>
      <c r="E1" s="194"/>
      <c r="F1" s="194"/>
      <c r="G1" s="194"/>
      <c r="H1" s="194"/>
      <c r="I1" s="194"/>
    </row>
    <row r="2" spans="1:9" ht="25" customHeight="1" x14ac:dyDescent="0.25">
      <c r="A2" s="191" t="s">
        <v>130</v>
      </c>
      <c r="B2" s="192"/>
      <c r="C2" s="192"/>
      <c r="D2" s="192"/>
      <c r="E2" s="192"/>
      <c r="F2" s="192"/>
      <c r="G2" s="192"/>
      <c r="H2" s="192"/>
      <c r="I2" s="192"/>
    </row>
    <row r="3" spans="1:9" ht="25" customHeight="1" x14ac:dyDescent="0.2">
      <c r="A3" s="193" t="str">
        <f>Parameters!B2</f>
        <v>Irvine, CA, USA</v>
      </c>
      <c r="B3" s="194"/>
      <c r="C3" s="194"/>
      <c r="D3" s="194"/>
      <c r="E3" s="194"/>
      <c r="F3" s="194"/>
      <c r="G3" s="194"/>
      <c r="H3" s="194"/>
      <c r="I3" s="194"/>
    </row>
    <row r="4" spans="1:9" ht="25" customHeight="1" x14ac:dyDescent="0.2">
      <c r="A4" s="193" t="str">
        <f>Parameters!B3</f>
        <v>January 12 - 17, 2020</v>
      </c>
      <c r="B4" s="194"/>
      <c r="C4" s="194"/>
      <c r="D4" s="194"/>
      <c r="E4" s="194"/>
      <c r="F4" s="194"/>
      <c r="G4" s="194"/>
      <c r="H4" s="194"/>
      <c r="I4" s="194"/>
    </row>
    <row r="5" spans="1:9" ht="18" customHeight="1" x14ac:dyDescent="0.15">
      <c r="A5" s="188" t="s">
        <v>131</v>
      </c>
      <c r="B5" s="189"/>
      <c r="C5" s="189"/>
      <c r="D5" s="189"/>
      <c r="E5" s="189"/>
      <c r="F5" s="189"/>
      <c r="G5" s="189"/>
      <c r="H5" s="189"/>
      <c r="I5" s="189"/>
    </row>
    <row r="6" spans="1:9" ht="18" customHeight="1" x14ac:dyDescent="0.15">
      <c r="A6" s="188" t="s">
        <v>132</v>
      </c>
      <c r="B6" s="189"/>
      <c r="C6" s="189"/>
      <c r="D6" s="189"/>
      <c r="E6" s="189"/>
      <c r="F6" s="189"/>
      <c r="G6" s="189"/>
      <c r="H6" s="189"/>
      <c r="I6" s="189"/>
    </row>
    <row r="7" spans="1:9" ht="18" customHeight="1" x14ac:dyDescent="0.15">
      <c r="A7" s="188" t="s">
        <v>133</v>
      </c>
      <c r="B7" s="189"/>
      <c r="C7" s="189"/>
      <c r="D7" s="189"/>
      <c r="E7" s="189"/>
      <c r="F7" s="189"/>
      <c r="G7" s="189"/>
      <c r="H7" s="189"/>
      <c r="I7" s="189"/>
    </row>
    <row r="8" spans="1:9" ht="18" customHeight="1" x14ac:dyDescent="0.15">
      <c r="A8" s="188" t="s">
        <v>134</v>
      </c>
      <c r="B8" s="189"/>
      <c r="C8" s="189"/>
      <c r="D8" s="189"/>
      <c r="E8" s="189"/>
      <c r="F8" s="189"/>
      <c r="G8" s="189"/>
      <c r="H8" s="189"/>
      <c r="I8" s="189"/>
    </row>
    <row r="9" spans="1:9" ht="18" customHeight="1" x14ac:dyDescent="0.15">
      <c r="A9" s="196" t="s">
        <v>143</v>
      </c>
      <c r="B9" s="188"/>
      <c r="C9" s="188"/>
      <c r="D9" s="188"/>
      <c r="E9" s="188"/>
      <c r="F9" s="188"/>
      <c r="G9" s="188"/>
      <c r="H9" s="188"/>
      <c r="I9" s="188"/>
    </row>
    <row r="10" spans="1:9" ht="30" customHeight="1" x14ac:dyDescent="0.3">
      <c r="A10" s="197" t="str">
        <f>"Agenda R" &amp; Parameters!$B$8</f>
        <v>Agenda R2</v>
      </c>
      <c r="B10" s="198"/>
      <c r="C10" s="198"/>
      <c r="D10" s="198"/>
      <c r="E10" s="198"/>
      <c r="F10" s="198"/>
      <c r="G10" s="198"/>
      <c r="H10" s="198"/>
      <c r="I10" s="198"/>
    </row>
    <row r="11" spans="1:9" ht="30" customHeight="1" x14ac:dyDescent="0.3">
      <c r="A11" s="90"/>
      <c r="B11" s="90"/>
      <c r="C11" s="90"/>
      <c r="D11" s="90"/>
      <c r="E11" s="90"/>
      <c r="F11" s="90"/>
      <c r="G11" s="90"/>
      <c r="H11" s="90"/>
      <c r="I11" s="90"/>
    </row>
    <row r="12" spans="1:9" s="20" customFormat="1" ht="30" customHeight="1" x14ac:dyDescent="0.3">
      <c r="A12" s="95"/>
      <c r="B12" s="95"/>
      <c r="C12" s="95"/>
      <c r="D12" s="95"/>
      <c r="E12" s="95"/>
      <c r="F12" s="95"/>
      <c r="G12" s="95"/>
      <c r="H12" s="95"/>
      <c r="I12" s="95"/>
    </row>
    <row r="13" spans="1:9" ht="30" customHeight="1" x14ac:dyDescent="0.25">
      <c r="A13" s="195" t="s">
        <v>119</v>
      </c>
      <c r="B13" s="195"/>
      <c r="C13" s="195"/>
      <c r="D13" s="195"/>
      <c r="E13" s="195"/>
      <c r="F13" s="195"/>
      <c r="G13" s="195"/>
      <c r="H13" s="195"/>
      <c r="I13" s="195"/>
    </row>
    <row r="17" spans="1:9" ht="16" x14ac:dyDescent="0.2">
      <c r="A17" s="190" t="s">
        <v>150</v>
      </c>
      <c r="B17" s="199"/>
      <c r="C17" s="199"/>
      <c r="D17" s="199"/>
      <c r="E17" s="199"/>
      <c r="F17" s="199"/>
      <c r="G17" s="199"/>
      <c r="H17" s="199"/>
      <c r="I17" s="199"/>
    </row>
    <row r="18" spans="1:9" s="65" customFormat="1" ht="34" x14ac:dyDescent="0.2">
      <c r="A18" s="62" t="s">
        <v>19</v>
      </c>
      <c r="B18" s="62" t="s">
        <v>20</v>
      </c>
      <c r="C18" s="62" t="s">
        <v>21</v>
      </c>
      <c r="D18" s="62" t="s">
        <v>22</v>
      </c>
      <c r="E18" s="62" t="s">
        <v>23</v>
      </c>
      <c r="F18" s="63" t="s">
        <v>24</v>
      </c>
      <c r="G18" s="64" t="s">
        <v>25</v>
      </c>
      <c r="H18" s="63" t="s">
        <v>26</v>
      </c>
      <c r="I18" s="62" t="s">
        <v>27</v>
      </c>
    </row>
    <row r="19" spans="1:9" ht="17" x14ac:dyDescent="0.2">
      <c r="A19" s="85">
        <v>1</v>
      </c>
      <c r="B19" s="66"/>
      <c r="C19" s="66" t="s">
        <v>2</v>
      </c>
      <c r="D19" s="66"/>
      <c r="E19" s="66"/>
      <c r="F19" s="67">
        <v>0.66666666666666663</v>
      </c>
      <c r="G19" s="68">
        <v>0</v>
      </c>
      <c r="H19" s="67">
        <f>F19+TIME(0,G19,0)</f>
        <v>0.66666666666666663</v>
      </c>
      <c r="I19" s="69"/>
    </row>
    <row r="20" spans="1:9" ht="16" x14ac:dyDescent="0.2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 x14ac:dyDescent="0.2">
      <c r="A21" s="83">
        <f>A19+0.01</f>
        <v>1.01</v>
      </c>
      <c r="B21" s="70"/>
      <c r="C21" s="70" t="s">
        <v>3</v>
      </c>
      <c r="D21" s="87"/>
      <c r="E21" s="70" t="s">
        <v>5</v>
      </c>
      <c r="F21" s="71">
        <f>H19</f>
        <v>0.66666666666666663</v>
      </c>
      <c r="G21" s="72">
        <v>0</v>
      </c>
      <c r="H21" s="71">
        <f>F21+TIME(0,G21,0)</f>
        <v>0.66666666666666663</v>
      </c>
      <c r="I21" s="73"/>
    </row>
    <row r="22" spans="1:9" ht="16" x14ac:dyDescent="0.2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 x14ac:dyDescent="0.2">
      <c r="A23" s="83">
        <f>A21+0.01</f>
        <v>1.02</v>
      </c>
      <c r="B23" s="70" t="s">
        <v>94</v>
      </c>
      <c r="C23" s="70" t="s">
        <v>6</v>
      </c>
      <c r="D23" s="70"/>
      <c r="E23" s="70" t="s">
        <v>5</v>
      </c>
      <c r="F23" s="71">
        <f>H21</f>
        <v>0.66666666666666663</v>
      </c>
      <c r="G23" s="72">
        <v>1</v>
      </c>
      <c r="H23" s="71">
        <f>F23+TIME(0,G23,0)</f>
        <v>0.66736111111111107</v>
      </c>
      <c r="I23" s="73"/>
    </row>
    <row r="24" spans="1:9" ht="16" x14ac:dyDescent="0.2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 x14ac:dyDescent="0.2">
      <c r="A25" s="83">
        <f>A23+0.01</f>
        <v>1.03</v>
      </c>
      <c r="B25" s="70" t="s">
        <v>95</v>
      </c>
      <c r="C25" s="70" t="s">
        <v>11</v>
      </c>
      <c r="D25" s="87" t="str">
        <f>Parameters!B13</f>
        <v>11-19/2139</v>
      </c>
      <c r="E25" s="70" t="s">
        <v>5</v>
      </c>
      <c r="F25" s="71">
        <f>H23</f>
        <v>0.66736111111111107</v>
      </c>
      <c r="G25" s="72">
        <v>1</v>
      </c>
      <c r="H25" s="71">
        <f>F25+TIME(0,G25,0)</f>
        <v>0.66805555555555551</v>
      </c>
      <c r="I25" s="73"/>
    </row>
    <row r="26" spans="1:9" ht="16" x14ac:dyDescent="0.2">
      <c r="A26" s="82"/>
      <c r="B26" s="79"/>
      <c r="C26" s="79"/>
      <c r="D26" s="88"/>
      <c r="E26" s="79"/>
      <c r="F26" s="80"/>
      <c r="G26" s="81"/>
      <c r="H26" s="80"/>
      <c r="I26" s="79"/>
    </row>
    <row r="27" spans="1:9" ht="17" x14ac:dyDescent="0.2">
      <c r="A27" s="83">
        <f>A25+0.01</f>
        <v>1.04</v>
      </c>
      <c r="B27" s="70" t="s">
        <v>94</v>
      </c>
      <c r="C27" s="70" t="s">
        <v>10</v>
      </c>
      <c r="D27" s="87" t="str">
        <f>Parameters!B13</f>
        <v>11-19/2139</v>
      </c>
      <c r="E27" s="70" t="s">
        <v>5</v>
      </c>
      <c r="F27" s="71">
        <f>H25</f>
        <v>0.66805555555555551</v>
      </c>
      <c r="G27" s="72">
        <v>1</v>
      </c>
      <c r="H27" s="71">
        <f>F27+TIME(0,G27,0)</f>
        <v>0.66874999999999996</v>
      </c>
      <c r="I27" s="73"/>
    </row>
    <row r="28" spans="1:9" ht="16" x14ac:dyDescent="0.2">
      <c r="A28" s="82"/>
      <c r="B28" s="79"/>
      <c r="C28" s="79"/>
      <c r="D28" s="88"/>
      <c r="E28" s="79"/>
      <c r="F28" s="80"/>
      <c r="G28" s="81"/>
      <c r="H28" s="80"/>
      <c r="I28" s="79"/>
    </row>
    <row r="29" spans="1:9" ht="17" x14ac:dyDescent="0.2">
      <c r="A29" s="83">
        <f>A27+0.01</f>
        <v>1.05</v>
      </c>
      <c r="B29" s="70" t="s">
        <v>94</v>
      </c>
      <c r="C29" s="70" t="s">
        <v>14</v>
      </c>
      <c r="D29" s="87" t="str">
        <f>Parameters!B13</f>
        <v>11-19/2139</v>
      </c>
      <c r="E29" s="70" t="s">
        <v>5</v>
      </c>
      <c r="F29" s="71">
        <f>H27</f>
        <v>0.66874999999999996</v>
      </c>
      <c r="G29" s="72">
        <v>5</v>
      </c>
      <c r="H29" s="71">
        <f>F29+TIME(0,G29,0)</f>
        <v>0.67222222222222217</v>
      </c>
      <c r="I29" s="73"/>
    </row>
    <row r="30" spans="1:9" ht="16" x14ac:dyDescent="0.2">
      <c r="A30" s="82"/>
      <c r="B30" s="79"/>
      <c r="C30" s="79"/>
      <c r="D30" s="88"/>
      <c r="E30" s="79"/>
      <c r="F30" s="80"/>
      <c r="G30" s="81"/>
      <c r="H30" s="80"/>
      <c r="I30" s="79"/>
    </row>
    <row r="31" spans="1:9" ht="17" x14ac:dyDescent="0.2">
      <c r="A31" s="83">
        <f>A29+0.01</f>
        <v>1.06</v>
      </c>
      <c r="B31" s="70" t="s">
        <v>96</v>
      </c>
      <c r="C31" s="70" t="s">
        <v>7</v>
      </c>
      <c r="D31" s="87"/>
      <c r="E31" s="70" t="s">
        <v>5</v>
      </c>
      <c r="F31" s="71">
        <f>H29</f>
        <v>0.67222222222222217</v>
      </c>
      <c r="G31" s="72">
        <v>5</v>
      </c>
      <c r="H31" s="71">
        <f>F31+TIME(0,G31,0)</f>
        <v>0.67569444444444438</v>
      </c>
      <c r="I31" s="73"/>
    </row>
    <row r="32" spans="1:9" ht="16" x14ac:dyDescent="0.2">
      <c r="A32" s="82"/>
      <c r="B32" s="79"/>
      <c r="C32" s="79"/>
      <c r="D32" s="88"/>
      <c r="E32" s="79"/>
      <c r="F32" s="80"/>
      <c r="G32" s="81"/>
      <c r="H32" s="80"/>
      <c r="I32" s="79"/>
    </row>
    <row r="33" spans="1:9" ht="17" x14ac:dyDescent="0.2">
      <c r="A33" s="83">
        <f>A31+0.01</f>
        <v>1.07</v>
      </c>
      <c r="B33" s="70" t="s">
        <v>97</v>
      </c>
      <c r="C33" s="70" t="s">
        <v>136</v>
      </c>
      <c r="D33" s="87" t="str">
        <f>Parameters!B15</f>
        <v>11-19/1689r0</v>
      </c>
      <c r="E33" s="70" t="s">
        <v>5</v>
      </c>
      <c r="F33" s="71">
        <f>H31</f>
        <v>0.67569444444444438</v>
      </c>
      <c r="G33" s="72">
        <v>1</v>
      </c>
      <c r="H33" s="71">
        <f>F33+TIME(0,G33,0)</f>
        <v>0.67638888888888882</v>
      </c>
      <c r="I33" s="73"/>
    </row>
    <row r="34" spans="1:9" ht="51" x14ac:dyDescent="0.2">
      <c r="A34" s="82"/>
      <c r="B34" s="91"/>
      <c r="C34" s="92" t="str">
        <f>"Move to approve the meeting minutes of the previous face-to-face meeting as contained in document " &amp; Parameters!$B$15</f>
        <v>Move to approve the meeting minutes of the previous face-to-face meeting as contained in document 11-19/1689r0</v>
      </c>
      <c r="D34" s="92"/>
      <c r="E34" s="91"/>
      <c r="F34" s="93"/>
      <c r="G34" s="94"/>
      <c r="H34" s="93"/>
      <c r="I34" s="79"/>
    </row>
    <row r="35" spans="1:9" ht="34" x14ac:dyDescent="0.2">
      <c r="A35" s="83">
        <f>A33+0.01</f>
        <v>1.08</v>
      </c>
      <c r="B35" s="70" t="s">
        <v>97</v>
      </c>
      <c r="C35" s="70" t="s">
        <v>137</v>
      </c>
      <c r="D35" s="87" t="str">
        <f>Parameters!B16</f>
        <v>11-19/2108r0 and 11-19/2111r0</v>
      </c>
      <c r="E35" s="70" t="s">
        <v>5</v>
      </c>
      <c r="F35" s="71">
        <f>H33</f>
        <v>0.67638888888888882</v>
      </c>
      <c r="G35" s="72">
        <v>1</v>
      </c>
      <c r="H35" s="71">
        <f>F35+TIME(0,G35,0)</f>
        <v>0.67708333333333326</v>
      </c>
      <c r="I35" s="73"/>
    </row>
    <row r="36" spans="1:9" ht="68" x14ac:dyDescent="0.2">
      <c r="A36" s="82"/>
      <c r="B36" s="96"/>
      <c r="C36" s="97" t="str">
        <f>"Move to approve the telephone conference minutes of the previous face-to-face meeting as contained in document " &amp; Parameters!$B$16</f>
        <v>Move to approve the telephone conference minutes of the previous face-to-face meeting as contained in document 11-19/2108r0 and 11-19/2111r0</v>
      </c>
      <c r="D36" s="96"/>
      <c r="E36" s="96"/>
      <c r="F36" s="98"/>
      <c r="G36" s="99"/>
      <c r="H36" s="98"/>
      <c r="I36" s="79"/>
    </row>
    <row r="37" spans="1:9" ht="16" x14ac:dyDescent="0.2">
      <c r="A37" s="83">
        <f>A35+0.01</f>
        <v>1.0900000000000001</v>
      </c>
      <c r="B37" s="70"/>
      <c r="C37" s="70"/>
      <c r="D37" s="70"/>
      <c r="E37" s="70"/>
      <c r="F37" s="71">
        <f>H35</f>
        <v>0.67708333333333326</v>
      </c>
      <c r="G37" s="72">
        <v>0</v>
      </c>
      <c r="H37" s="71">
        <f>F37+TIME(0,G37,0)</f>
        <v>0.67708333333333326</v>
      </c>
      <c r="I37" s="73"/>
    </row>
    <row r="38" spans="1:9" ht="16" x14ac:dyDescent="0.2">
      <c r="A38" s="82"/>
      <c r="B38" s="79"/>
      <c r="C38" s="79"/>
      <c r="D38" s="79"/>
      <c r="E38" s="79"/>
      <c r="F38" s="80"/>
      <c r="G38" s="81"/>
      <c r="H38" s="80"/>
      <c r="I38" s="79"/>
    </row>
    <row r="39" spans="1:9" ht="16" x14ac:dyDescent="0.2">
      <c r="A39" s="83">
        <f>A37+0.01</f>
        <v>1.1000000000000001</v>
      </c>
      <c r="B39" s="70"/>
      <c r="C39" s="70"/>
      <c r="D39" s="70"/>
      <c r="E39" s="70"/>
      <c r="F39" s="71">
        <f>H37</f>
        <v>0.67708333333333326</v>
      </c>
      <c r="G39" s="72">
        <v>0</v>
      </c>
      <c r="H39" s="71">
        <f>F39+TIME(0,G39,0)</f>
        <v>0.67708333333333326</v>
      </c>
      <c r="I39" s="73"/>
    </row>
    <row r="40" spans="1:9" ht="16" x14ac:dyDescent="0.2">
      <c r="A40" s="82"/>
      <c r="B40" s="79"/>
      <c r="C40" s="79"/>
      <c r="D40" s="79"/>
      <c r="E40" s="79"/>
      <c r="F40" s="80"/>
      <c r="G40" s="81"/>
      <c r="H40" s="80"/>
      <c r="I40" s="79"/>
    </row>
    <row r="41" spans="1:9" ht="17" x14ac:dyDescent="0.2">
      <c r="A41" s="85">
        <f>1+A19</f>
        <v>2</v>
      </c>
      <c r="B41" s="66"/>
      <c r="C41" s="66" t="s">
        <v>8</v>
      </c>
      <c r="D41" s="66"/>
      <c r="E41" s="66" t="s">
        <v>4</v>
      </c>
      <c r="F41" s="67">
        <f>H39</f>
        <v>0.67708333333333326</v>
      </c>
      <c r="G41" s="68">
        <v>0</v>
      </c>
      <c r="H41" s="67">
        <f>F41+TIME(0,G41,0)</f>
        <v>0.67708333333333326</v>
      </c>
      <c r="I41" s="69"/>
    </row>
    <row r="42" spans="1:9" ht="16" x14ac:dyDescent="0.2">
      <c r="A42" s="82"/>
      <c r="B42" s="79"/>
      <c r="C42" s="79"/>
      <c r="D42" s="79"/>
      <c r="E42" s="79"/>
      <c r="F42" s="80"/>
      <c r="G42" s="81"/>
      <c r="H42" s="80"/>
      <c r="I42" s="79"/>
    </row>
    <row r="43" spans="1:9" ht="34" x14ac:dyDescent="0.2">
      <c r="A43" s="83">
        <f>A41+0.01</f>
        <v>2.0099999999999998</v>
      </c>
      <c r="B43" s="70" t="s">
        <v>98</v>
      </c>
      <c r="C43" s="70" t="s">
        <v>9</v>
      </c>
      <c r="D43" s="86" t="s">
        <v>12</v>
      </c>
      <c r="E43" s="70" t="s">
        <v>5</v>
      </c>
      <c r="F43" s="71">
        <f>H41</f>
        <v>0.67708333333333326</v>
      </c>
      <c r="G43" s="72">
        <v>3</v>
      </c>
      <c r="H43" s="71">
        <f>F43+TIME(0,G43,0)</f>
        <v>0.67916666666666659</v>
      </c>
      <c r="I43" s="73"/>
    </row>
    <row r="44" spans="1:9" ht="16" x14ac:dyDescent="0.2">
      <c r="A44" s="82"/>
      <c r="B44" s="79"/>
      <c r="C44" s="79"/>
      <c r="D44" s="79"/>
      <c r="E44" s="79"/>
      <c r="F44" s="80"/>
      <c r="G44" s="81"/>
      <c r="H44" s="80"/>
      <c r="I44" s="79"/>
    </row>
    <row r="45" spans="1:9" ht="17" x14ac:dyDescent="0.2">
      <c r="A45" s="83">
        <f>A43+0.01</f>
        <v>2.0199999999999996</v>
      </c>
      <c r="B45" s="70" t="s">
        <v>94</v>
      </c>
      <c r="C45" s="70" t="s">
        <v>13</v>
      </c>
      <c r="D45" s="87" t="str">
        <f>Parameters!B13</f>
        <v>11-19/2139</v>
      </c>
      <c r="E45" s="70" t="s">
        <v>5</v>
      </c>
      <c r="F45" s="71">
        <f>H43</f>
        <v>0.67916666666666659</v>
      </c>
      <c r="G45" s="72">
        <v>1</v>
      </c>
      <c r="H45" s="71">
        <f>F45+TIME(0,G45,0)</f>
        <v>0.67986111111111103</v>
      </c>
      <c r="I45" s="73"/>
    </row>
    <row r="46" spans="1:9" ht="16" x14ac:dyDescent="0.2">
      <c r="A46" s="82"/>
      <c r="B46" s="79"/>
      <c r="C46" s="79"/>
      <c r="D46" s="79"/>
      <c r="E46" s="79"/>
      <c r="F46" s="80"/>
      <c r="G46" s="81"/>
      <c r="H46" s="80"/>
      <c r="I46" s="79"/>
    </row>
    <row r="47" spans="1:9" ht="17" x14ac:dyDescent="0.2">
      <c r="A47" s="83">
        <f>A45+0.01</f>
        <v>2.0299999999999994</v>
      </c>
      <c r="B47" s="70" t="s">
        <v>138</v>
      </c>
      <c r="C47" s="70" t="s">
        <v>139</v>
      </c>
      <c r="D47" s="87" t="str">
        <f>Parameters!B13</f>
        <v>11-19/2139</v>
      </c>
      <c r="E47" s="70" t="s">
        <v>5</v>
      </c>
      <c r="F47" s="71">
        <f>H45</f>
        <v>0.67986111111111103</v>
      </c>
      <c r="G47" s="72">
        <v>0</v>
      </c>
      <c r="H47" s="71">
        <f>F47+TIME(0,G47,0)</f>
        <v>0.67986111111111103</v>
      </c>
      <c r="I47" s="73"/>
    </row>
    <row r="48" spans="1:9" ht="16" x14ac:dyDescent="0.2">
      <c r="A48" s="82"/>
      <c r="B48" s="79"/>
      <c r="C48" s="79"/>
      <c r="D48" s="79"/>
      <c r="E48" s="79"/>
      <c r="F48" s="80"/>
      <c r="G48" s="81"/>
      <c r="H48" s="80"/>
      <c r="I48" s="79"/>
    </row>
    <row r="49" spans="1:9" ht="17" x14ac:dyDescent="0.2">
      <c r="A49" s="83">
        <f>A47+0.01</f>
        <v>2.0399999999999991</v>
      </c>
      <c r="B49" s="70" t="s">
        <v>138</v>
      </c>
      <c r="C49" s="70"/>
      <c r="D49" s="70"/>
      <c r="E49" s="70"/>
      <c r="F49" s="71">
        <f>H47</f>
        <v>0.67986111111111103</v>
      </c>
      <c r="G49" s="72">
        <v>0</v>
      </c>
      <c r="H49" s="71">
        <f>F49+TIME(0,G49,0)</f>
        <v>0.67986111111111103</v>
      </c>
      <c r="I49" s="73"/>
    </row>
    <row r="50" spans="1:9" ht="16" x14ac:dyDescent="0.2">
      <c r="A50" s="82"/>
      <c r="B50" s="79"/>
      <c r="C50" s="79"/>
      <c r="D50" s="79"/>
      <c r="E50" s="79"/>
      <c r="F50" s="80"/>
      <c r="G50" s="81"/>
      <c r="H50" s="80"/>
      <c r="I50" s="79"/>
    </row>
    <row r="51" spans="1:9" ht="17" x14ac:dyDescent="0.2">
      <c r="A51" s="85">
        <f>1+A41</f>
        <v>3</v>
      </c>
      <c r="B51" s="66"/>
      <c r="C51" s="66" t="s">
        <v>135</v>
      </c>
      <c r="D51" s="66"/>
      <c r="E51" s="66" t="s">
        <v>4</v>
      </c>
      <c r="F51" s="67">
        <f>H49</f>
        <v>0.67986111111111103</v>
      </c>
      <c r="G51" s="68">
        <v>0</v>
      </c>
      <c r="H51" s="67">
        <f>F51+TIME(0,G51,0)</f>
        <v>0.67986111111111103</v>
      </c>
      <c r="I51" s="69"/>
    </row>
    <row r="52" spans="1:9" ht="16" x14ac:dyDescent="0.2">
      <c r="A52" s="82"/>
      <c r="B52" s="79"/>
      <c r="C52" s="79"/>
      <c r="D52" s="79"/>
      <c r="E52" s="79"/>
      <c r="F52" s="80"/>
      <c r="G52" s="81"/>
      <c r="H52" s="80"/>
      <c r="I52" s="79"/>
    </row>
    <row r="53" spans="1:9" ht="17" x14ac:dyDescent="0.2">
      <c r="A53" s="83">
        <f>A51+0.01</f>
        <v>3.01</v>
      </c>
      <c r="B53" s="70" t="s">
        <v>99</v>
      </c>
      <c r="C53" s="70" t="s">
        <v>102</v>
      </c>
      <c r="D53" s="86"/>
      <c r="E53" s="70" t="s">
        <v>5</v>
      </c>
      <c r="F53" s="71">
        <f>H51</f>
        <v>0.67986111111111103</v>
      </c>
      <c r="G53" s="72">
        <v>3</v>
      </c>
      <c r="H53" s="71">
        <f>F53+TIME(0,G53,0)</f>
        <v>0.68194444444444435</v>
      </c>
      <c r="I53" s="73"/>
    </row>
    <row r="54" spans="1:9" ht="16" x14ac:dyDescent="0.2">
      <c r="A54" s="82"/>
      <c r="B54" s="79"/>
      <c r="C54" s="79"/>
      <c r="D54" s="79"/>
      <c r="E54" s="79"/>
      <c r="F54" s="80"/>
      <c r="G54" s="81"/>
      <c r="H54" s="80"/>
      <c r="I54" s="79"/>
    </row>
    <row r="55" spans="1:9" ht="34" x14ac:dyDescent="0.2">
      <c r="A55" s="83">
        <f>A53+0.01</f>
        <v>3.0199999999999996</v>
      </c>
      <c r="B55" s="70" t="s">
        <v>99</v>
      </c>
      <c r="C55" s="70" t="s">
        <v>104</v>
      </c>
      <c r="D55" s="70"/>
      <c r="E55" s="70" t="s">
        <v>5</v>
      </c>
      <c r="F55" s="71">
        <f>H53</f>
        <v>0.68194444444444435</v>
      </c>
      <c r="G55" s="72">
        <v>90</v>
      </c>
      <c r="H55" s="71">
        <f>F55+TIME(0,G55,0)</f>
        <v>0.74444444444444435</v>
      </c>
      <c r="I55" s="73"/>
    </row>
    <row r="56" spans="1:9" ht="34" x14ac:dyDescent="0.2">
      <c r="A56" s="82"/>
      <c r="B56" s="79"/>
      <c r="C56" s="79" t="s">
        <v>105</v>
      </c>
      <c r="D56" s="79"/>
      <c r="E56" s="79"/>
      <c r="F56" s="80"/>
      <c r="G56" s="81"/>
      <c r="H56" s="80"/>
      <c r="I56" s="79"/>
    </row>
    <row r="57" spans="1:9" ht="17" x14ac:dyDescent="0.2">
      <c r="A57" s="83">
        <f>A55+0.01</f>
        <v>3.0299999999999994</v>
      </c>
      <c r="B57" s="70"/>
      <c r="C57" s="70"/>
      <c r="D57" s="70"/>
      <c r="E57" s="70" t="s">
        <v>5</v>
      </c>
      <c r="F57" s="71">
        <f>H55</f>
        <v>0.74444444444444435</v>
      </c>
      <c r="G57" s="72">
        <v>0</v>
      </c>
      <c r="H57" s="71">
        <f>F57+TIME(0,G57,0)</f>
        <v>0.74444444444444435</v>
      </c>
      <c r="I57" s="73"/>
    </row>
    <row r="58" spans="1:9" ht="16" x14ac:dyDescent="0.2">
      <c r="A58" s="82"/>
      <c r="B58" s="79"/>
      <c r="C58" s="79"/>
      <c r="D58" s="79"/>
      <c r="E58" s="79"/>
      <c r="F58" s="80"/>
      <c r="G58" s="81"/>
      <c r="H58" s="80"/>
      <c r="I58" s="79"/>
    </row>
    <row r="59" spans="1:9" ht="17" x14ac:dyDescent="0.2">
      <c r="A59" s="83">
        <f>A57+0.01</f>
        <v>3.0399999999999991</v>
      </c>
      <c r="B59" s="70"/>
      <c r="C59" s="70"/>
      <c r="D59" s="70"/>
      <c r="E59" s="70" t="s">
        <v>5</v>
      </c>
      <c r="F59" s="71">
        <f>H57</f>
        <v>0.74444444444444435</v>
      </c>
      <c r="G59" s="72">
        <v>0</v>
      </c>
      <c r="H59" s="71">
        <f>F59+TIME(0,G59,0)</f>
        <v>0.74444444444444435</v>
      </c>
      <c r="I59" s="73"/>
    </row>
    <row r="60" spans="1:9" ht="16" x14ac:dyDescent="0.2">
      <c r="A60" s="82"/>
      <c r="B60" s="79"/>
      <c r="C60" s="79"/>
      <c r="D60" s="79"/>
      <c r="E60" s="79"/>
      <c r="F60" s="80"/>
      <c r="G60" s="81"/>
      <c r="H60" s="80"/>
      <c r="I60" s="79"/>
    </row>
    <row r="61" spans="1:9" ht="17" x14ac:dyDescent="0.2">
      <c r="A61" s="85">
        <f>1+A51</f>
        <v>4</v>
      </c>
      <c r="B61" s="66"/>
      <c r="C61" s="66" t="s">
        <v>106</v>
      </c>
      <c r="D61" s="66"/>
      <c r="E61" s="66" t="s">
        <v>4</v>
      </c>
      <c r="F61" s="67">
        <f>H59</f>
        <v>0.74444444444444435</v>
      </c>
      <c r="G61" s="68">
        <v>1</v>
      </c>
      <c r="H61" s="67">
        <f>F61+TIME(0,G61,0)</f>
        <v>0.7451388888888888</v>
      </c>
      <c r="I61" s="69"/>
    </row>
    <row r="62" spans="1:9" ht="14" x14ac:dyDescent="0.15">
      <c r="A62" s="74"/>
      <c r="B62" s="74"/>
      <c r="C62" s="74" t="s">
        <v>28</v>
      </c>
      <c r="D62" s="74"/>
      <c r="E62" s="74"/>
      <c r="F62" s="75"/>
      <c r="G62" s="76">
        <f>(H62-H61) * 24 * 60</f>
        <v>7.000000000000135</v>
      </c>
      <c r="H62" s="75">
        <v>0.75</v>
      </c>
      <c r="I62" s="74"/>
    </row>
    <row r="63" spans="1:9" ht="16" x14ac:dyDescent="0.2">
      <c r="A63" s="82"/>
      <c r="B63" s="79"/>
      <c r="C63" s="79"/>
      <c r="D63" s="79"/>
      <c r="E63" s="79"/>
      <c r="F63" s="80"/>
      <c r="G63" s="81"/>
      <c r="H63" s="80"/>
      <c r="I63" s="79"/>
    </row>
    <row r="64" spans="1:9" ht="16" x14ac:dyDescent="0.2">
      <c r="A64" s="82"/>
      <c r="B64" s="79"/>
      <c r="C64" s="79"/>
      <c r="D64" s="79"/>
      <c r="E64" s="79"/>
      <c r="F64" s="80"/>
      <c r="G64" s="81"/>
      <c r="H64" s="80"/>
      <c r="I64" s="79"/>
    </row>
    <row r="65" spans="1:9" ht="16" x14ac:dyDescent="0.2">
      <c r="A65" s="82"/>
      <c r="B65" s="79"/>
      <c r="C65" s="79"/>
      <c r="D65" s="79"/>
      <c r="E65" s="79"/>
      <c r="F65" s="80"/>
      <c r="G65" s="81"/>
      <c r="H65" s="80"/>
      <c r="I65" s="79"/>
    </row>
    <row r="66" spans="1:9" ht="16" x14ac:dyDescent="0.2">
      <c r="A66" s="190" t="s">
        <v>151</v>
      </c>
      <c r="B66" s="190"/>
      <c r="C66" s="190"/>
      <c r="D66" s="190"/>
      <c r="E66" s="190"/>
      <c r="F66" s="190"/>
      <c r="G66" s="190"/>
      <c r="H66" s="190"/>
      <c r="I66" s="190"/>
    </row>
    <row r="67" spans="1:9" ht="34" x14ac:dyDescent="0.2">
      <c r="A67" s="62" t="s">
        <v>19</v>
      </c>
      <c r="B67" s="62" t="s">
        <v>20</v>
      </c>
      <c r="C67" s="62" t="s">
        <v>21</v>
      </c>
      <c r="D67" s="62" t="s">
        <v>22</v>
      </c>
      <c r="E67" s="62" t="s">
        <v>23</v>
      </c>
      <c r="F67" s="63" t="s">
        <v>24</v>
      </c>
      <c r="G67" s="64" t="s">
        <v>25</v>
      </c>
      <c r="H67" s="63" t="s">
        <v>26</v>
      </c>
      <c r="I67" s="62" t="s">
        <v>27</v>
      </c>
    </row>
    <row r="68" spans="1:9" ht="17" x14ac:dyDescent="0.2">
      <c r="A68" s="85">
        <f>A61+1</f>
        <v>5</v>
      </c>
      <c r="B68" s="66"/>
      <c r="C68" s="66" t="s">
        <v>2</v>
      </c>
      <c r="D68" s="66"/>
      <c r="E68" s="66" t="s">
        <v>4</v>
      </c>
      <c r="F68" s="67">
        <v>0.4375</v>
      </c>
      <c r="G68" s="68">
        <v>0</v>
      </c>
      <c r="H68" s="67">
        <f>F68+TIME(0,G68,0)</f>
        <v>0.4375</v>
      </c>
      <c r="I68" s="69"/>
    </row>
    <row r="69" spans="1:9" ht="16" x14ac:dyDescent="0.2">
      <c r="A69" s="82"/>
      <c r="B69" s="79"/>
      <c r="C69" s="79"/>
      <c r="D69" s="79"/>
      <c r="E69" s="79"/>
      <c r="F69" s="80"/>
      <c r="G69" s="81"/>
      <c r="H69" s="80"/>
      <c r="I69" s="79"/>
    </row>
    <row r="70" spans="1:9" ht="17" x14ac:dyDescent="0.2">
      <c r="A70" s="83">
        <f>A68+0.01</f>
        <v>5.01</v>
      </c>
      <c r="B70" s="70"/>
      <c r="C70" s="70" t="s">
        <v>3</v>
      </c>
      <c r="D70" s="70"/>
      <c r="E70" s="70" t="s">
        <v>4</v>
      </c>
      <c r="F70" s="71">
        <f>H68</f>
        <v>0.4375</v>
      </c>
      <c r="G70" s="72">
        <v>0</v>
      </c>
      <c r="H70" s="71">
        <f>F70+TIME(0,G70,0)</f>
        <v>0.4375</v>
      </c>
      <c r="I70" s="73"/>
    </row>
    <row r="71" spans="1:9" ht="16" x14ac:dyDescent="0.2">
      <c r="A71" s="82"/>
      <c r="B71" s="79"/>
      <c r="C71" s="79"/>
      <c r="D71" s="79"/>
      <c r="E71" s="79"/>
      <c r="F71" s="80"/>
      <c r="G71" s="81"/>
      <c r="H71" s="80"/>
      <c r="I71" s="79"/>
    </row>
    <row r="72" spans="1:9" ht="17" x14ac:dyDescent="0.2">
      <c r="A72" s="83">
        <f>A70+0.01</f>
        <v>5.0199999999999996</v>
      </c>
      <c r="B72" s="70" t="s">
        <v>94</v>
      </c>
      <c r="C72" s="70" t="s">
        <v>6</v>
      </c>
      <c r="D72" s="70"/>
      <c r="E72" s="70" t="s">
        <v>4</v>
      </c>
      <c r="F72" s="71">
        <f>H70</f>
        <v>0.4375</v>
      </c>
      <c r="G72" s="72">
        <v>0</v>
      </c>
      <c r="H72" s="71">
        <f>F72+TIME(0,G72,0)</f>
        <v>0.4375</v>
      </c>
      <c r="I72" s="73"/>
    </row>
    <row r="73" spans="1:9" x14ac:dyDescent="0.15">
      <c r="A73" s="84"/>
    </row>
    <row r="74" spans="1:9" ht="17" x14ac:dyDescent="0.2">
      <c r="A74" s="83">
        <f>A72+0.01</f>
        <v>5.0299999999999994</v>
      </c>
      <c r="B74" s="70" t="s">
        <v>96</v>
      </c>
      <c r="C74" s="70" t="s">
        <v>107</v>
      </c>
      <c r="D74" s="70"/>
      <c r="E74" s="70" t="s">
        <v>4</v>
      </c>
      <c r="F74" s="71">
        <f>H72</f>
        <v>0.4375</v>
      </c>
      <c r="G74" s="72">
        <v>1</v>
      </c>
      <c r="H74" s="71">
        <f>F74+TIME(0,G74,0)</f>
        <v>0.43819444444444444</v>
      </c>
      <c r="I74" s="73"/>
    </row>
    <row r="75" spans="1:9" x14ac:dyDescent="0.15">
      <c r="A75" s="84"/>
    </row>
    <row r="76" spans="1:9" ht="17" x14ac:dyDescent="0.2">
      <c r="A76" s="85">
        <f>1+A68</f>
        <v>6</v>
      </c>
      <c r="B76" s="66"/>
      <c r="C76" s="66" t="s">
        <v>103</v>
      </c>
      <c r="D76" s="66"/>
      <c r="E76" s="66" t="s">
        <v>4</v>
      </c>
      <c r="F76" s="67">
        <f>H74</f>
        <v>0.43819444444444444</v>
      </c>
      <c r="G76" s="68">
        <v>0</v>
      </c>
      <c r="H76" s="67">
        <f>F76+TIME(0,G76,0)</f>
        <v>0.43819444444444444</v>
      </c>
      <c r="I76" s="69"/>
    </row>
    <row r="77" spans="1:9" ht="16" x14ac:dyDescent="0.2">
      <c r="A77" s="82"/>
      <c r="B77" s="79"/>
      <c r="C77" s="79"/>
      <c r="D77" s="79"/>
      <c r="E77" s="79"/>
      <c r="F77" s="80"/>
      <c r="G77" s="81"/>
      <c r="H77" s="80"/>
      <c r="I77" s="79"/>
    </row>
    <row r="78" spans="1:9" ht="34" x14ac:dyDescent="0.2">
      <c r="A78" s="83">
        <f>A76+0.01</f>
        <v>6.01</v>
      </c>
      <c r="B78" s="70" t="s">
        <v>99</v>
      </c>
      <c r="C78" s="70" t="s">
        <v>114</v>
      </c>
      <c r="D78" s="70"/>
      <c r="E78" s="70" t="s">
        <v>4</v>
      </c>
      <c r="F78" s="71">
        <f>H76</f>
        <v>0.43819444444444444</v>
      </c>
      <c r="G78" s="72">
        <v>110</v>
      </c>
      <c r="H78" s="71">
        <f>F78+TIME(0,G78,0)</f>
        <v>0.51458333333333328</v>
      </c>
      <c r="I78" s="73"/>
    </row>
    <row r="79" spans="1:9" ht="34" x14ac:dyDescent="0.2">
      <c r="A79" s="82"/>
      <c r="B79" s="79"/>
      <c r="C79" s="79" t="s">
        <v>105</v>
      </c>
      <c r="D79" s="79"/>
      <c r="E79" s="79"/>
      <c r="F79" s="80"/>
      <c r="G79" s="81"/>
      <c r="H79" s="80"/>
      <c r="I79" s="79"/>
    </row>
    <row r="80" spans="1:9" ht="17" x14ac:dyDescent="0.2">
      <c r="A80" s="83">
        <f>A78+0.01</f>
        <v>6.02</v>
      </c>
      <c r="B80" s="70"/>
      <c r="C80" s="70"/>
      <c r="D80" s="70"/>
      <c r="E80" s="70" t="s">
        <v>4</v>
      </c>
      <c r="F80" s="71">
        <f>H78</f>
        <v>0.51458333333333328</v>
      </c>
      <c r="G80" s="72">
        <v>0</v>
      </c>
      <c r="H80" s="71">
        <f>F80+TIME(0,G80,0)</f>
        <v>0.51458333333333328</v>
      </c>
      <c r="I80" s="73"/>
    </row>
    <row r="81" spans="1:9" ht="16" x14ac:dyDescent="0.2">
      <c r="A81" s="82"/>
      <c r="B81" s="79"/>
      <c r="C81" s="79"/>
      <c r="D81" s="79"/>
      <c r="E81" s="79"/>
      <c r="F81" s="80"/>
      <c r="G81" s="81"/>
      <c r="H81" s="80"/>
      <c r="I81" s="79"/>
    </row>
    <row r="82" spans="1:9" s="65" customFormat="1" x14ac:dyDescent="0.15">
      <c r="A82" s="11"/>
      <c r="B82" s="11"/>
      <c r="C82" s="11"/>
      <c r="D82" s="11"/>
      <c r="E82" s="11"/>
      <c r="F82" s="77"/>
      <c r="G82" s="78"/>
      <c r="H82" s="77"/>
      <c r="I82" s="11"/>
    </row>
    <row r="83" spans="1:9" ht="17" x14ac:dyDescent="0.2">
      <c r="A83" s="85">
        <f>1+A76</f>
        <v>7</v>
      </c>
      <c r="B83" s="66"/>
      <c r="C83" s="66" t="s">
        <v>106</v>
      </c>
      <c r="D83" s="66"/>
      <c r="E83" s="66" t="s">
        <v>4</v>
      </c>
      <c r="F83" s="67">
        <f>H80</f>
        <v>0.51458333333333328</v>
      </c>
      <c r="G83" s="68">
        <v>1</v>
      </c>
      <c r="H83" s="67">
        <f>F83+TIME(0,G83,0)</f>
        <v>0.51527777777777772</v>
      </c>
      <c r="I83" s="69"/>
    </row>
    <row r="84" spans="1:9" ht="14" x14ac:dyDescent="0.15">
      <c r="A84" s="74"/>
      <c r="B84" s="74"/>
      <c r="C84" s="74" t="s">
        <v>28</v>
      </c>
      <c r="D84" s="74"/>
      <c r="E84" s="74"/>
      <c r="F84" s="75"/>
      <c r="G84" s="76">
        <f>(H84-H83) * 24 * 60</f>
        <v>8.0000000000001315</v>
      </c>
      <c r="H84" s="75">
        <v>0.52083333333333337</v>
      </c>
      <c r="I84" s="74"/>
    </row>
    <row r="88" spans="1:9" ht="16" x14ac:dyDescent="0.2">
      <c r="A88" s="190" t="s">
        <v>152</v>
      </c>
      <c r="B88" s="190"/>
      <c r="C88" s="190"/>
      <c r="D88" s="190"/>
      <c r="E88" s="190"/>
      <c r="F88" s="190"/>
      <c r="G88" s="190"/>
      <c r="H88" s="190"/>
      <c r="I88" s="190"/>
    </row>
    <row r="89" spans="1:9" ht="34" x14ac:dyDescent="0.2">
      <c r="A89" s="62" t="s">
        <v>19</v>
      </c>
      <c r="B89" s="62" t="s">
        <v>20</v>
      </c>
      <c r="C89" s="62" t="s">
        <v>21</v>
      </c>
      <c r="D89" s="62" t="s">
        <v>22</v>
      </c>
      <c r="E89" s="62" t="s">
        <v>23</v>
      </c>
      <c r="F89" s="63" t="s">
        <v>24</v>
      </c>
      <c r="G89" s="64" t="s">
        <v>25</v>
      </c>
      <c r="H89" s="63" t="s">
        <v>26</v>
      </c>
      <c r="I89" s="62" t="s">
        <v>27</v>
      </c>
    </row>
    <row r="90" spans="1:9" ht="17" x14ac:dyDescent="0.2">
      <c r="A90" s="85">
        <f>A83+1</f>
        <v>8</v>
      </c>
      <c r="B90" s="66"/>
      <c r="C90" s="66" t="s">
        <v>2</v>
      </c>
      <c r="D90" s="66"/>
      <c r="E90" s="66" t="s">
        <v>4</v>
      </c>
      <c r="F90" s="67">
        <v>0.66666666666666663</v>
      </c>
      <c r="G90" s="68">
        <v>0</v>
      </c>
      <c r="H90" s="67">
        <f>F90+TIME(0,G90,0)</f>
        <v>0.66666666666666663</v>
      </c>
      <c r="I90" s="69"/>
    </row>
    <row r="91" spans="1:9" ht="16" x14ac:dyDescent="0.2">
      <c r="A91" s="82"/>
      <c r="B91" s="79"/>
      <c r="C91" s="79"/>
      <c r="D91" s="79"/>
      <c r="E91" s="79"/>
      <c r="F91" s="80"/>
      <c r="G91" s="81"/>
      <c r="H91" s="80"/>
      <c r="I91" s="79"/>
    </row>
    <row r="92" spans="1:9" ht="17" x14ac:dyDescent="0.2">
      <c r="A92" s="83">
        <f>A90+0.01</f>
        <v>8.01</v>
      </c>
      <c r="B92" s="70"/>
      <c r="C92" s="70" t="s">
        <v>3</v>
      </c>
      <c r="D92" s="70"/>
      <c r="E92" s="70" t="s">
        <v>4</v>
      </c>
      <c r="F92" s="71">
        <f>H90</f>
        <v>0.66666666666666663</v>
      </c>
      <c r="G92" s="72">
        <v>0</v>
      </c>
      <c r="H92" s="71">
        <f>F92+TIME(0,G92,0)</f>
        <v>0.66666666666666663</v>
      </c>
      <c r="I92" s="73"/>
    </row>
    <row r="93" spans="1:9" ht="16" x14ac:dyDescent="0.2">
      <c r="A93" s="82"/>
      <c r="B93" s="79"/>
      <c r="C93" s="79"/>
      <c r="D93" s="79"/>
      <c r="E93" s="79"/>
      <c r="F93" s="80"/>
      <c r="G93" s="81"/>
      <c r="H93" s="80"/>
      <c r="I93" s="79"/>
    </row>
    <row r="94" spans="1:9" ht="17" x14ac:dyDescent="0.2">
      <c r="A94" s="83">
        <f>A92+0.01</f>
        <v>8.02</v>
      </c>
      <c r="B94" s="70" t="s">
        <v>94</v>
      </c>
      <c r="C94" s="70" t="s">
        <v>6</v>
      </c>
      <c r="D94" s="70"/>
      <c r="E94" s="70" t="s">
        <v>4</v>
      </c>
      <c r="F94" s="71">
        <f>H92</f>
        <v>0.66666666666666663</v>
      </c>
      <c r="G94" s="72">
        <v>0</v>
      </c>
      <c r="H94" s="71">
        <f>F94+TIME(0,G94,0)</f>
        <v>0.66666666666666663</v>
      </c>
      <c r="I94" s="73"/>
    </row>
    <row r="95" spans="1:9" x14ac:dyDescent="0.15">
      <c r="A95" s="84"/>
    </row>
    <row r="96" spans="1:9" ht="17" x14ac:dyDescent="0.2">
      <c r="A96" s="83">
        <f>A94+0.01</f>
        <v>8.0299999999999994</v>
      </c>
      <c r="B96" s="70" t="s">
        <v>96</v>
      </c>
      <c r="C96" s="70" t="s">
        <v>107</v>
      </c>
      <c r="D96" s="70"/>
      <c r="E96" s="70" t="s">
        <v>4</v>
      </c>
      <c r="F96" s="71">
        <f>H94</f>
        <v>0.66666666666666663</v>
      </c>
      <c r="G96" s="72">
        <v>1</v>
      </c>
      <c r="H96" s="71">
        <f>F96+TIME(0,G96,0)</f>
        <v>0.66736111111111107</v>
      </c>
      <c r="I96" s="73"/>
    </row>
    <row r="97" spans="1:9" x14ac:dyDescent="0.15">
      <c r="A97" s="84"/>
    </row>
    <row r="98" spans="1:9" ht="17" x14ac:dyDescent="0.2">
      <c r="A98" s="85">
        <f>1+A90</f>
        <v>9</v>
      </c>
      <c r="B98" s="66"/>
      <c r="C98" s="66" t="s">
        <v>103</v>
      </c>
      <c r="D98" s="66"/>
      <c r="E98" s="66" t="s">
        <v>4</v>
      </c>
      <c r="F98" s="67">
        <f>H96</f>
        <v>0.66736111111111107</v>
      </c>
      <c r="G98" s="68">
        <v>0</v>
      </c>
      <c r="H98" s="67">
        <f>F98+TIME(0,G98,0)</f>
        <v>0.66736111111111107</v>
      </c>
      <c r="I98" s="69"/>
    </row>
    <row r="99" spans="1:9" ht="16" x14ac:dyDescent="0.2">
      <c r="A99" s="82"/>
      <c r="B99" s="79"/>
      <c r="C99" s="79"/>
      <c r="D99" s="79"/>
      <c r="E99" s="79"/>
      <c r="F99" s="80"/>
      <c r="G99" s="81"/>
      <c r="H99" s="80"/>
      <c r="I99" s="79"/>
    </row>
    <row r="100" spans="1:9" ht="34" x14ac:dyDescent="0.2">
      <c r="A100" s="83">
        <f>A98+0.01</f>
        <v>9.01</v>
      </c>
      <c r="B100" s="70" t="s">
        <v>99</v>
      </c>
      <c r="C100" s="70" t="s">
        <v>114</v>
      </c>
      <c r="D100" s="70"/>
      <c r="E100" s="70" t="s">
        <v>4</v>
      </c>
      <c r="F100" s="71">
        <f>H98</f>
        <v>0.66736111111111107</v>
      </c>
      <c r="G100" s="72">
        <v>110</v>
      </c>
      <c r="H100" s="71">
        <f>F100+TIME(0,G100,0)</f>
        <v>0.74374999999999991</v>
      </c>
      <c r="I100" s="73"/>
    </row>
    <row r="101" spans="1:9" ht="34" x14ac:dyDescent="0.2">
      <c r="A101" s="82"/>
      <c r="B101" s="79"/>
      <c r="C101" s="79" t="s">
        <v>105</v>
      </c>
      <c r="D101" s="79"/>
      <c r="E101" s="79"/>
      <c r="F101" s="80"/>
      <c r="G101" s="81"/>
      <c r="H101" s="80"/>
      <c r="I101" s="79"/>
    </row>
    <row r="102" spans="1:9" ht="17" x14ac:dyDescent="0.2">
      <c r="A102" s="83">
        <f>A100+0.01</f>
        <v>9.02</v>
      </c>
      <c r="B102" s="70"/>
      <c r="C102" s="70"/>
      <c r="D102" s="70"/>
      <c r="E102" s="70" t="s">
        <v>4</v>
      </c>
      <c r="F102" s="71">
        <f>H100</f>
        <v>0.74374999999999991</v>
      </c>
      <c r="G102" s="72">
        <v>0</v>
      </c>
      <c r="H102" s="71">
        <f>F102+TIME(0,G102,0)</f>
        <v>0.74374999999999991</v>
      </c>
      <c r="I102" s="73"/>
    </row>
    <row r="103" spans="1:9" ht="16" x14ac:dyDescent="0.2">
      <c r="A103" s="82"/>
      <c r="B103" s="79"/>
      <c r="C103" s="79"/>
      <c r="D103" s="79"/>
      <c r="E103" s="79"/>
      <c r="F103" s="80"/>
      <c r="G103" s="81"/>
      <c r="H103" s="80"/>
      <c r="I103" s="79"/>
    </row>
    <row r="104" spans="1:9" s="65" customFormat="1" x14ac:dyDescent="0.15">
      <c r="A104" s="11"/>
      <c r="B104" s="11"/>
      <c r="C104" s="11"/>
      <c r="D104" s="11"/>
      <c r="E104" s="11"/>
      <c r="F104" s="77"/>
      <c r="G104" s="78"/>
      <c r="H104" s="77"/>
      <c r="I104" s="11"/>
    </row>
    <row r="105" spans="1:9" ht="17" x14ac:dyDescent="0.2">
      <c r="A105" s="85">
        <f>1+A98</f>
        <v>10</v>
      </c>
      <c r="B105" s="66"/>
      <c r="C105" s="66" t="s">
        <v>106</v>
      </c>
      <c r="D105" s="66"/>
      <c r="E105" s="66" t="s">
        <v>4</v>
      </c>
      <c r="F105" s="67">
        <f>H102</f>
        <v>0.74374999999999991</v>
      </c>
      <c r="G105" s="68">
        <v>1</v>
      </c>
      <c r="H105" s="67">
        <f>F105+TIME(0,G105,0)</f>
        <v>0.74444444444444435</v>
      </c>
      <c r="I105" s="69"/>
    </row>
    <row r="106" spans="1:9" ht="14" x14ac:dyDescent="0.15">
      <c r="A106" s="74"/>
      <c r="B106" s="74"/>
      <c r="C106" s="74" t="s">
        <v>28</v>
      </c>
      <c r="D106" s="74"/>
      <c r="E106" s="74"/>
      <c r="F106" s="75"/>
      <c r="G106" s="76">
        <f>(H106-H105) * 24 * 60</f>
        <v>8.0000000000001315</v>
      </c>
      <c r="H106" s="75">
        <v>0.75</v>
      </c>
      <c r="I106" s="74"/>
    </row>
    <row r="111" spans="1:9" ht="16" x14ac:dyDescent="0.2">
      <c r="A111" s="190" t="s">
        <v>140</v>
      </c>
      <c r="B111" s="190"/>
      <c r="C111" s="190"/>
      <c r="D111" s="190"/>
      <c r="E111" s="190"/>
      <c r="F111" s="190"/>
      <c r="G111" s="190"/>
      <c r="H111" s="190"/>
      <c r="I111" s="190"/>
    </row>
    <row r="112" spans="1:9" ht="34" x14ac:dyDescent="0.2">
      <c r="A112" s="62" t="s">
        <v>19</v>
      </c>
      <c r="B112" s="62" t="s">
        <v>20</v>
      </c>
      <c r="C112" s="62" t="s">
        <v>21</v>
      </c>
      <c r="D112" s="62" t="s">
        <v>22</v>
      </c>
      <c r="E112" s="62" t="s">
        <v>23</v>
      </c>
      <c r="F112" s="63" t="s">
        <v>24</v>
      </c>
      <c r="G112" s="64" t="s">
        <v>25</v>
      </c>
      <c r="H112" s="63" t="s">
        <v>26</v>
      </c>
      <c r="I112" s="62" t="s">
        <v>27</v>
      </c>
    </row>
    <row r="113" spans="1:9" ht="17" x14ac:dyDescent="0.2">
      <c r="A113" s="85">
        <f>1+A105</f>
        <v>11</v>
      </c>
      <c r="B113" s="66"/>
      <c r="C113" s="66" t="s">
        <v>2</v>
      </c>
      <c r="D113" s="66"/>
      <c r="E113" s="66" t="s">
        <v>4</v>
      </c>
      <c r="F113" s="67">
        <v>0.66666666666666663</v>
      </c>
      <c r="G113" s="68">
        <v>0</v>
      </c>
      <c r="H113" s="67">
        <f>F113+TIME(0,G113,0)</f>
        <v>0.66666666666666663</v>
      </c>
      <c r="I113" s="69"/>
    </row>
    <row r="114" spans="1:9" ht="16" x14ac:dyDescent="0.2">
      <c r="A114" s="82"/>
      <c r="B114" s="79"/>
      <c r="C114" s="79"/>
      <c r="D114" s="79"/>
      <c r="E114" s="79"/>
      <c r="F114" s="80"/>
      <c r="G114" s="81"/>
      <c r="H114" s="80"/>
      <c r="I114" s="79"/>
    </row>
    <row r="115" spans="1:9" ht="17" x14ac:dyDescent="0.2">
      <c r="A115" s="83">
        <f>A113+0.01</f>
        <v>11.01</v>
      </c>
      <c r="B115" s="70"/>
      <c r="C115" s="70" t="s">
        <v>3</v>
      </c>
      <c r="D115" s="70"/>
      <c r="E115" s="70" t="s">
        <v>5</v>
      </c>
      <c r="F115" s="71">
        <f>H113</f>
        <v>0.66666666666666663</v>
      </c>
      <c r="G115" s="72">
        <v>0</v>
      </c>
      <c r="H115" s="71">
        <f>F115+TIME(0,G115,0)</f>
        <v>0.66666666666666663</v>
      </c>
      <c r="I115" s="73"/>
    </row>
    <row r="116" spans="1:9" ht="16" x14ac:dyDescent="0.2">
      <c r="A116" s="82"/>
      <c r="B116" s="79"/>
      <c r="C116" s="79"/>
      <c r="D116" s="79"/>
      <c r="E116" s="79"/>
      <c r="F116" s="80"/>
      <c r="G116" s="81"/>
      <c r="H116" s="80"/>
      <c r="I116" s="79"/>
    </row>
    <row r="117" spans="1:9" ht="17" x14ac:dyDescent="0.2">
      <c r="A117" s="83">
        <f>A115+0.01</f>
        <v>11.02</v>
      </c>
      <c r="B117" s="70" t="s">
        <v>98</v>
      </c>
      <c r="C117" s="70" t="s">
        <v>6</v>
      </c>
      <c r="D117" s="70"/>
      <c r="E117" s="70" t="s">
        <v>5</v>
      </c>
      <c r="F117" s="71">
        <f>H115</f>
        <v>0.66666666666666663</v>
      </c>
      <c r="G117" s="72">
        <v>0</v>
      </c>
      <c r="H117" s="71">
        <f>F117+TIME(0,G117,0)</f>
        <v>0.66666666666666663</v>
      </c>
      <c r="I117" s="73"/>
    </row>
    <row r="118" spans="1:9" x14ac:dyDescent="0.15">
      <c r="A118" s="84"/>
    </row>
    <row r="119" spans="1:9" ht="17" x14ac:dyDescent="0.2">
      <c r="A119" s="83">
        <f>A117+0.01</f>
        <v>11.03</v>
      </c>
      <c r="B119" s="70" t="s">
        <v>96</v>
      </c>
      <c r="C119" s="70" t="s">
        <v>107</v>
      </c>
      <c r="D119" s="70"/>
      <c r="E119" s="70" t="s">
        <v>5</v>
      </c>
      <c r="F119" s="71">
        <f>H117</f>
        <v>0.66666666666666663</v>
      </c>
      <c r="G119" s="72">
        <v>1</v>
      </c>
      <c r="H119" s="71">
        <f>F119+TIME(0,G119,0)</f>
        <v>0.66736111111111107</v>
      </c>
      <c r="I119" s="73"/>
    </row>
    <row r="120" spans="1:9" x14ac:dyDescent="0.15">
      <c r="A120" s="84"/>
    </row>
    <row r="121" spans="1:9" ht="17" x14ac:dyDescent="0.2">
      <c r="A121" s="85">
        <f>1+A113</f>
        <v>12</v>
      </c>
      <c r="B121" s="66"/>
      <c r="C121" s="66" t="s">
        <v>103</v>
      </c>
      <c r="D121" s="66"/>
      <c r="E121" s="66" t="s">
        <v>4</v>
      </c>
      <c r="F121" s="67">
        <f>H119</f>
        <v>0.66736111111111107</v>
      </c>
      <c r="G121" s="68">
        <v>0</v>
      </c>
      <c r="H121" s="67">
        <f>F121+TIME(0,G121,0)</f>
        <v>0.66736111111111107</v>
      </c>
      <c r="I121" s="69"/>
    </row>
    <row r="122" spans="1:9" ht="16" x14ac:dyDescent="0.2">
      <c r="A122" s="82"/>
      <c r="B122" s="79"/>
      <c r="C122" s="79"/>
      <c r="D122" s="79"/>
      <c r="E122" s="79"/>
      <c r="F122" s="80"/>
      <c r="G122" s="81"/>
      <c r="H122" s="80"/>
      <c r="I122" s="79"/>
    </row>
    <row r="123" spans="1:9" ht="34" x14ac:dyDescent="0.2">
      <c r="A123" s="83">
        <f>A121+0.01</f>
        <v>12.01</v>
      </c>
      <c r="B123" s="70" t="s">
        <v>141</v>
      </c>
      <c r="C123" s="70" t="s">
        <v>114</v>
      </c>
      <c r="D123" s="70"/>
      <c r="E123" s="70" t="s">
        <v>4</v>
      </c>
      <c r="F123" s="71">
        <f>H121</f>
        <v>0.66736111111111107</v>
      </c>
      <c r="G123" s="104">
        <v>90</v>
      </c>
      <c r="H123" s="71">
        <f>F123+TIME(0,G123,0)</f>
        <v>0.72986111111111107</v>
      </c>
      <c r="I123" s="70" t="s">
        <v>142</v>
      </c>
    </row>
    <row r="124" spans="1:9" ht="34" x14ac:dyDescent="0.2">
      <c r="A124" s="82"/>
      <c r="B124" s="79"/>
      <c r="C124" s="79" t="s">
        <v>105</v>
      </c>
      <c r="D124" s="79"/>
      <c r="E124" s="79"/>
      <c r="F124" s="80"/>
      <c r="G124" s="81"/>
      <c r="H124" s="80"/>
      <c r="I124" s="79"/>
    </row>
    <row r="125" spans="1:9" ht="17" x14ac:dyDescent="0.2">
      <c r="A125" s="83">
        <f>A123+0.01</f>
        <v>12.02</v>
      </c>
      <c r="B125" s="70" t="s">
        <v>99</v>
      </c>
      <c r="C125" s="70"/>
      <c r="D125" s="70"/>
      <c r="E125" s="70"/>
      <c r="F125" s="71">
        <f>H123</f>
        <v>0.72986111111111107</v>
      </c>
      <c r="G125" s="72">
        <v>0</v>
      </c>
      <c r="H125" s="71">
        <f>F125+TIME(0,G125,0)</f>
        <v>0.72986111111111107</v>
      </c>
      <c r="I125" s="73"/>
    </row>
    <row r="126" spans="1:9" ht="16" x14ac:dyDescent="0.2">
      <c r="A126" s="82"/>
      <c r="B126" s="79"/>
      <c r="C126" s="79"/>
      <c r="D126" s="79"/>
      <c r="E126" s="79"/>
      <c r="F126" s="80"/>
      <c r="G126" s="81"/>
      <c r="H126" s="80"/>
      <c r="I126" s="79"/>
    </row>
    <row r="127" spans="1:9" ht="16" x14ac:dyDescent="0.2">
      <c r="A127" s="83">
        <f>A125+0.01</f>
        <v>12.03</v>
      </c>
      <c r="B127" s="70"/>
      <c r="C127" s="70"/>
      <c r="D127" s="70"/>
      <c r="E127" s="70"/>
      <c r="F127" s="71">
        <f>H125</f>
        <v>0.72986111111111107</v>
      </c>
      <c r="G127" s="72">
        <v>0</v>
      </c>
      <c r="H127" s="71">
        <f>F127+TIME(0,G127,0)</f>
        <v>0.72986111111111107</v>
      </c>
      <c r="I127" s="73"/>
    </row>
    <row r="128" spans="1:9" ht="16" x14ac:dyDescent="0.2">
      <c r="A128" s="82"/>
      <c r="B128" s="79"/>
      <c r="C128" s="79"/>
      <c r="D128" s="79"/>
      <c r="E128" s="79"/>
      <c r="F128" s="80"/>
      <c r="G128" s="81"/>
      <c r="H128" s="80"/>
      <c r="I128" s="79"/>
    </row>
    <row r="129" spans="1:9" ht="17" x14ac:dyDescent="0.2">
      <c r="A129" s="85">
        <f>1+A121</f>
        <v>13</v>
      </c>
      <c r="B129" s="66"/>
      <c r="C129" s="66" t="s">
        <v>108</v>
      </c>
      <c r="D129" s="66"/>
      <c r="E129" s="66" t="s">
        <v>4</v>
      </c>
      <c r="F129" s="67">
        <f>H127</f>
        <v>0.72986111111111107</v>
      </c>
      <c r="G129" s="68">
        <v>0</v>
      </c>
      <c r="H129" s="67">
        <f>F129+TIME(0,G129,0)</f>
        <v>0.72986111111111107</v>
      </c>
      <c r="I129" s="69"/>
    </row>
    <row r="130" spans="1:9" ht="16" x14ac:dyDescent="0.2">
      <c r="A130" s="82"/>
      <c r="B130" s="79"/>
      <c r="C130" s="79"/>
      <c r="D130" s="79"/>
      <c r="E130" s="79"/>
      <c r="F130" s="80"/>
      <c r="G130" s="81"/>
      <c r="H130" s="80"/>
      <c r="I130" s="79"/>
    </row>
    <row r="131" spans="1:9" ht="17" x14ac:dyDescent="0.2">
      <c r="A131" s="83">
        <f>A129+0.01</f>
        <v>13.01</v>
      </c>
      <c r="B131" s="70" t="s">
        <v>99</v>
      </c>
      <c r="C131" s="70" t="s">
        <v>109</v>
      </c>
      <c r="D131" s="87" t="str">
        <f>Parameters!B13</f>
        <v>11-19/2139</v>
      </c>
      <c r="E131" s="70" t="s">
        <v>5</v>
      </c>
      <c r="F131" s="71">
        <f>H129</f>
        <v>0.72986111111111107</v>
      </c>
      <c r="G131" s="72">
        <v>10</v>
      </c>
      <c r="H131" s="71">
        <f>F131+TIME(0,G131,0)</f>
        <v>0.73680555555555549</v>
      </c>
      <c r="I131" s="73"/>
    </row>
    <row r="132" spans="1:9" ht="16" x14ac:dyDescent="0.2">
      <c r="A132" s="82"/>
      <c r="B132" s="79"/>
      <c r="C132" s="79"/>
      <c r="D132" s="88"/>
      <c r="E132" s="79"/>
      <c r="F132" s="80"/>
      <c r="G132" s="81"/>
      <c r="H132" s="80"/>
      <c r="I132" s="79"/>
    </row>
    <row r="133" spans="1:9" ht="17" x14ac:dyDescent="0.2">
      <c r="A133" s="83">
        <f>A131+0.01</f>
        <v>13.02</v>
      </c>
      <c r="B133" s="70" t="s">
        <v>99</v>
      </c>
      <c r="C133" s="70" t="s">
        <v>110</v>
      </c>
      <c r="D133" s="87" t="str">
        <f>Parameters!B13</f>
        <v>11-19/2139</v>
      </c>
      <c r="E133" s="70" t="s">
        <v>5</v>
      </c>
      <c r="F133" s="71">
        <f>H131</f>
        <v>0.73680555555555549</v>
      </c>
      <c r="G133" s="72">
        <v>0</v>
      </c>
      <c r="H133" s="71">
        <f>F133+TIME(0,G133,0)</f>
        <v>0.73680555555555549</v>
      </c>
      <c r="I133" s="73"/>
    </row>
    <row r="134" spans="1:9" ht="16" x14ac:dyDescent="0.2">
      <c r="A134" s="82"/>
      <c r="B134" s="79"/>
      <c r="C134" s="79"/>
      <c r="D134" s="88"/>
      <c r="E134" s="79"/>
      <c r="F134" s="80"/>
      <c r="G134" s="81"/>
      <c r="H134" s="80"/>
      <c r="I134" s="79"/>
    </row>
    <row r="135" spans="1:9" ht="17" x14ac:dyDescent="0.2">
      <c r="A135" s="83">
        <f>A133+0.01</f>
        <v>13.03</v>
      </c>
      <c r="B135" s="70" t="s">
        <v>97</v>
      </c>
      <c r="C135" s="70" t="s">
        <v>111</v>
      </c>
      <c r="D135" s="87" t="str">
        <f>Parameters!B13</f>
        <v>11-19/2139</v>
      </c>
      <c r="E135" s="70" t="s">
        <v>5</v>
      </c>
      <c r="F135" s="71">
        <f>H133</f>
        <v>0.73680555555555549</v>
      </c>
      <c r="G135" s="72">
        <v>3</v>
      </c>
      <c r="H135" s="71">
        <f>F135+TIME(0,G135,0)</f>
        <v>0.73888888888888882</v>
      </c>
      <c r="I135" s="73"/>
    </row>
    <row r="136" spans="1:9" x14ac:dyDescent="0.15">
      <c r="D136" s="89"/>
    </row>
    <row r="137" spans="1:9" ht="17" x14ac:dyDescent="0.2">
      <c r="A137" s="83">
        <f>A135+0.01</f>
        <v>13.04</v>
      </c>
      <c r="B137" s="70" t="s">
        <v>100</v>
      </c>
      <c r="C137" s="70" t="s">
        <v>112</v>
      </c>
      <c r="D137" s="87" t="str">
        <f>Parameters!B13</f>
        <v>11-19/2139</v>
      </c>
      <c r="E137" s="70" t="s">
        <v>5</v>
      </c>
      <c r="F137" s="71">
        <f>H135</f>
        <v>0.73888888888888882</v>
      </c>
      <c r="G137" s="72">
        <v>10</v>
      </c>
      <c r="H137" s="71">
        <f>F137+TIME(0,G137,0)</f>
        <v>0.74583333333333324</v>
      </c>
      <c r="I137" s="73"/>
    </row>
    <row r="139" spans="1:9" ht="17" x14ac:dyDescent="0.2">
      <c r="A139" s="83">
        <f>A137+0.01</f>
        <v>13.049999999999999</v>
      </c>
      <c r="B139" s="70"/>
      <c r="C139" s="70"/>
      <c r="D139" s="70"/>
      <c r="E139" s="70" t="s">
        <v>5</v>
      </c>
      <c r="F139" s="71">
        <f>H137</f>
        <v>0.74583333333333324</v>
      </c>
      <c r="G139" s="72">
        <v>0</v>
      </c>
      <c r="H139" s="71">
        <f>F139+TIME(0,G139,0)</f>
        <v>0.74583333333333324</v>
      </c>
      <c r="I139" s="73"/>
    </row>
    <row r="141" spans="1:9" ht="17" x14ac:dyDescent="0.2">
      <c r="A141" s="83">
        <f>A139+0.01</f>
        <v>13.059999999999999</v>
      </c>
      <c r="B141" s="70"/>
      <c r="C141" s="70"/>
      <c r="D141" s="70"/>
      <c r="E141" s="70" t="s">
        <v>5</v>
      </c>
      <c r="F141" s="71">
        <f>H139</f>
        <v>0.74583333333333324</v>
      </c>
      <c r="G141" s="72">
        <v>0</v>
      </c>
      <c r="H141" s="71">
        <f>F141+TIME(0,G141,0)</f>
        <v>0.74583333333333324</v>
      </c>
      <c r="I141" s="73"/>
    </row>
    <row r="143" spans="1:9" ht="17" x14ac:dyDescent="0.2">
      <c r="A143" s="85">
        <f>1+A137</f>
        <v>14.04</v>
      </c>
      <c r="B143" s="66"/>
      <c r="C143" s="66" t="s">
        <v>113</v>
      </c>
      <c r="D143" s="66"/>
      <c r="E143" s="66" t="s">
        <v>4</v>
      </c>
      <c r="F143" s="67">
        <f>H141</f>
        <v>0.74583333333333324</v>
      </c>
      <c r="G143" s="68">
        <v>0</v>
      </c>
      <c r="H143" s="67">
        <f>F143+TIME(0,G143,0)</f>
        <v>0.74583333333333324</v>
      </c>
      <c r="I143" s="69"/>
    </row>
    <row r="144" spans="1:9" ht="16" x14ac:dyDescent="0.2">
      <c r="A144" s="82"/>
      <c r="B144" s="79"/>
      <c r="C144" s="79"/>
      <c r="D144" s="79"/>
      <c r="E144" s="79"/>
      <c r="F144" s="80"/>
      <c r="G144" s="81"/>
      <c r="H144" s="80"/>
      <c r="I144" s="79"/>
    </row>
    <row r="145" spans="1:9" ht="34" x14ac:dyDescent="0.2">
      <c r="A145" s="83">
        <f>A143+0.01</f>
        <v>14.049999999999999</v>
      </c>
      <c r="B145" s="70" t="s">
        <v>99</v>
      </c>
      <c r="C145" s="70" t="s">
        <v>114</v>
      </c>
      <c r="D145" s="86"/>
      <c r="E145" s="70" t="s">
        <v>5</v>
      </c>
      <c r="F145" s="71">
        <f>H143</f>
        <v>0.74583333333333324</v>
      </c>
      <c r="G145" s="72">
        <v>0</v>
      </c>
      <c r="H145" s="71">
        <f>F145+TIME(0,G145,0)</f>
        <v>0.74583333333333324</v>
      </c>
      <c r="I145" s="73"/>
    </row>
    <row r="146" spans="1:9" ht="34" x14ac:dyDescent="0.2">
      <c r="C146" s="79" t="s">
        <v>105</v>
      </c>
    </row>
    <row r="147" spans="1:9" ht="17" x14ac:dyDescent="0.2">
      <c r="A147" s="83">
        <f>A145+0.01</f>
        <v>14.059999999999999</v>
      </c>
      <c r="B147" s="70" t="s">
        <v>101</v>
      </c>
      <c r="C147" s="70" t="s">
        <v>115</v>
      </c>
      <c r="D147" s="70"/>
      <c r="E147" s="70" t="s">
        <v>5</v>
      </c>
      <c r="F147" s="71">
        <f>H145</f>
        <v>0.74583333333333324</v>
      </c>
      <c r="G147" s="72">
        <v>0</v>
      </c>
      <c r="H147" s="71">
        <f>F147+TIME(0,G147,0)</f>
        <v>0.74583333333333324</v>
      </c>
      <c r="I147" s="73"/>
    </row>
    <row r="149" spans="1:9" ht="17" x14ac:dyDescent="0.2">
      <c r="A149" s="85">
        <f>1+A143</f>
        <v>15.04</v>
      </c>
      <c r="B149" s="66"/>
      <c r="C149" s="66" t="s">
        <v>116</v>
      </c>
      <c r="D149" s="66"/>
      <c r="E149" s="66" t="s">
        <v>4</v>
      </c>
      <c r="F149" s="67">
        <f>H147</f>
        <v>0.74583333333333324</v>
      </c>
      <c r="G149" s="68">
        <v>0</v>
      </c>
      <c r="H149" s="67">
        <f>F149+TIME(0,G149,0)</f>
        <v>0.74583333333333324</v>
      </c>
      <c r="I149" s="69"/>
    </row>
    <row r="150" spans="1:9" ht="16" x14ac:dyDescent="0.2">
      <c r="A150" s="82"/>
      <c r="B150" s="79"/>
      <c r="C150" s="79"/>
      <c r="D150" s="79"/>
      <c r="E150" s="79"/>
      <c r="F150" s="80"/>
      <c r="G150" s="81"/>
      <c r="H150" s="80"/>
      <c r="I150" s="79"/>
    </row>
    <row r="151" spans="1:9" ht="17" x14ac:dyDescent="0.2">
      <c r="A151" s="83">
        <f>A149+0.01</f>
        <v>15.049999999999999</v>
      </c>
      <c r="B151" s="70"/>
      <c r="C151" s="70"/>
      <c r="D151" s="86"/>
      <c r="E151" s="70" t="s">
        <v>5</v>
      </c>
      <c r="F151" s="71">
        <f>H149</f>
        <v>0.74583333333333324</v>
      </c>
      <c r="G151" s="72">
        <v>0</v>
      </c>
      <c r="H151" s="71">
        <f>F151+TIME(0,G151,0)</f>
        <v>0.74583333333333324</v>
      </c>
      <c r="I151" s="73"/>
    </row>
    <row r="152" spans="1:9" ht="16" x14ac:dyDescent="0.2">
      <c r="C152" s="79"/>
    </row>
    <row r="153" spans="1:9" ht="17" x14ac:dyDescent="0.2">
      <c r="A153" s="83">
        <f>A151+0.01</f>
        <v>15.059999999999999</v>
      </c>
      <c r="B153" s="70"/>
      <c r="C153" s="70"/>
      <c r="D153" s="70"/>
      <c r="E153" s="70" t="s">
        <v>5</v>
      </c>
      <c r="F153" s="71">
        <f>H151</f>
        <v>0.74583333333333324</v>
      </c>
      <c r="G153" s="72">
        <v>0</v>
      </c>
      <c r="H153" s="71">
        <f>F153+TIME(0,G153,0)</f>
        <v>0.74583333333333324</v>
      </c>
      <c r="I153" s="73"/>
    </row>
    <row r="155" spans="1:9" ht="17" x14ac:dyDescent="0.2">
      <c r="A155" s="85">
        <f>1+A149</f>
        <v>16.04</v>
      </c>
      <c r="B155" s="66"/>
      <c r="C155" s="66" t="s">
        <v>117</v>
      </c>
      <c r="D155" s="66"/>
      <c r="E155" s="66" t="s">
        <v>4</v>
      </c>
      <c r="F155" s="67">
        <f>H153</f>
        <v>0.74583333333333324</v>
      </c>
      <c r="G155" s="68">
        <v>0</v>
      </c>
      <c r="H155" s="67">
        <f>F155+TIME(0,G155,0)</f>
        <v>0.74583333333333324</v>
      </c>
      <c r="I155" s="69"/>
    </row>
    <row r="157" spans="1:9" ht="17" x14ac:dyDescent="0.2">
      <c r="A157" s="83">
        <f>A155+0.01</f>
        <v>16.05</v>
      </c>
      <c r="B157" s="70"/>
      <c r="C157" s="70" t="s">
        <v>118</v>
      </c>
      <c r="D157" s="86"/>
      <c r="E157" s="70" t="s">
        <v>5</v>
      </c>
      <c r="F157" s="71">
        <f>H155</f>
        <v>0.74583333333333324</v>
      </c>
      <c r="G157" s="72">
        <v>0</v>
      </c>
      <c r="H157" s="71">
        <f>F157+TIME(0,G157,0)</f>
        <v>0.74583333333333324</v>
      </c>
      <c r="I157" s="73"/>
    </row>
    <row r="158" spans="1:9" ht="14" x14ac:dyDescent="0.15">
      <c r="A158" s="74"/>
      <c r="B158" s="74"/>
      <c r="C158" s="74" t="s">
        <v>28</v>
      </c>
      <c r="D158" s="74"/>
      <c r="E158" s="74"/>
      <c r="F158" s="75"/>
      <c r="G158" s="76">
        <f>(H158-H157) * 24 * 60</f>
        <v>6.0000000000001386</v>
      </c>
      <c r="H158" s="75">
        <v>0.75</v>
      </c>
      <c r="I158" s="74"/>
    </row>
  </sheetData>
  <mergeCells count="15">
    <mergeCell ref="A111:I111"/>
    <mergeCell ref="A13:I13"/>
    <mergeCell ref="A9:I9"/>
    <mergeCell ref="A7:I7"/>
    <mergeCell ref="A8:I8"/>
    <mergeCell ref="A10:I10"/>
    <mergeCell ref="A17:I17"/>
    <mergeCell ref="A88:I88"/>
    <mergeCell ref="A6:I6"/>
    <mergeCell ref="A66:I66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30"/>
  <sheetViews>
    <sheetView tabSelected="1" zoomScale="150" zoomScaleNormal="150" workbookViewId="0">
      <selection activeCell="A13" sqref="A13"/>
    </sheetView>
  </sheetViews>
  <sheetFormatPr baseColWidth="10" defaultColWidth="8.83203125" defaultRowHeight="13" x14ac:dyDescent="0.15"/>
  <cols>
    <col min="1" max="2" width="10" style="106" customWidth="1"/>
    <col min="7" max="7" width="54" customWidth="1"/>
    <col min="8" max="8" width="30.33203125" customWidth="1"/>
    <col min="9" max="9" width="25.33203125" customWidth="1"/>
    <col min="10" max="10" width="49.33203125" customWidth="1"/>
  </cols>
  <sheetData>
    <row r="1" spans="1:10" s="100" customFormat="1" ht="42" x14ac:dyDescent="0.15">
      <c r="A1" s="105" t="s">
        <v>120</v>
      </c>
      <c r="B1" s="105" t="s">
        <v>182</v>
      </c>
      <c r="C1" s="100" t="s">
        <v>121</v>
      </c>
      <c r="D1" s="100" t="s">
        <v>122</v>
      </c>
      <c r="E1" s="100" t="s">
        <v>123</v>
      </c>
      <c r="F1" s="100" t="s">
        <v>124</v>
      </c>
      <c r="G1" s="100" t="s">
        <v>125</v>
      </c>
      <c r="H1" s="100" t="s">
        <v>126</v>
      </c>
      <c r="I1" s="100" t="s">
        <v>127</v>
      </c>
      <c r="J1" s="100" t="s">
        <v>128</v>
      </c>
    </row>
    <row r="3" spans="1:10" x14ac:dyDescent="0.15">
      <c r="C3" s="107" t="s">
        <v>144</v>
      </c>
    </row>
    <row r="4" spans="1:10" x14ac:dyDescent="0.15">
      <c r="A4" s="107" t="s">
        <v>187</v>
      </c>
      <c r="I4" s="101"/>
      <c r="J4" s="102"/>
    </row>
    <row r="5" spans="1:10" ht="16" x14ac:dyDescent="0.2">
      <c r="A5" s="106">
        <v>1.101</v>
      </c>
      <c r="B5" s="106">
        <v>30</v>
      </c>
      <c r="C5" s="108">
        <v>2020</v>
      </c>
      <c r="D5" s="108">
        <v>132</v>
      </c>
      <c r="E5" s="108">
        <v>2</v>
      </c>
      <c r="F5" s="108" t="s">
        <v>129</v>
      </c>
      <c r="G5" s="108" t="s">
        <v>164</v>
      </c>
      <c r="H5" s="108" t="s">
        <v>165</v>
      </c>
      <c r="I5" s="108" t="s">
        <v>166</v>
      </c>
      <c r="J5" s="108" t="s">
        <v>167</v>
      </c>
    </row>
    <row r="6" spans="1:10" x14ac:dyDescent="0.15">
      <c r="A6" s="106">
        <v>1.1020000000000001</v>
      </c>
      <c r="B6" s="106">
        <v>30</v>
      </c>
      <c r="C6" s="14">
        <v>2020</v>
      </c>
      <c r="D6" s="14">
        <v>133</v>
      </c>
      <c r="E6" s="14">
        <v>0</v>
      </c>
      <c r="F6" s="14" t="s">
        <v>157</v>
      </c>
      <c r="G6" s="14" t="s">
        <v>158</v>
      </c>
      <c r="H6" s="14" t="s">
        <v>159</v>
      </c>
      <c r="I6" s="101"/>
      <c r="J6" s="102"/>
    </row>
    <row r="7" spans="1:10" x14ac:dyDescent="0.15">
      <c r="A7" s="107" t="s">
        <v>188</v>
      </c>
      <c r="C7" s="14"/>
      <c r="D7" s="14"/>
      <c r="E7" s="14"/>
      <c r="F7" s="14"/>
      <c r="G7" s="14"/>
      <c r="H7" s="14"/>
      <c r="I7" s="101"/>
      <c r="J7" s="102"/>
    </row>
    <row r="8" spans="1:10" x14ac:dyDescent="0.15">
      <c r="A8" s="106">
        <v>1.2010000000000001</v>
      </c>
      <c r="B8" s="106">
        <v>15</v>
      </c>
      <c r="C8">
        <v>2019</v>
      </c>
      <c r="D8">
        <v>1802</v>
      </c>
      <c r="E8">
        <v>2</v>
      </c>
      <c r="F8" t="s">
        <v>129</v>
      </c>
      <c r="G8" t="s">
        <v>186</v>
      </c>
      <c r="H8" t="s">
        <v>176</v>
      </c>
      <c r="I8" s="101"/>
      <c r="J8" s="111"/>
    </row>
    <row r="9" spans="1:10" ht="16" x14ac:dyDescent="0.2">
      <c r="A9" s="106">
        <v>1.3009999999999999</v>
      </c>
      <c r="B9" s="106">
        <v>25</v>
      </c>
      <c r="C9" s="108">
        <v>2020</v>
      </c>
      <c r="D9" s="108">
        <v>92</v>
      </c>
      <c r="E9" s="108">
        <v>0</v>
      </c>
      <c r="F9" s="108" t="s">
        <v>129</v>
      </c>
      <c r="G9" s="108" t="s">
        <v>172</v>
      </c>
      <c r="H9" s="108" t="s">
        <v>169</v>
      </c>
      <c r="I9" s="108" t="s">
        <v>173</v>
      </c>
      <c r="J9" s="108" t="s">
        <v>174</v>
      </c>
    </row>
    <row r="10" spans="1:10" ht="16" x14ac:dyDescent="0.2">
      <c r="A10" s="106">
        <v>1.3029999999999999</v>
      </c>
      <c r="B10" s="106">
        <v>25</v>
      </c>
      <c r="C10" s="108">
        <v>2020</v>
      </c>
      <c r="D10" s="108">
        <v>135</v>
      </c>
      <c r="E10" s="108">
        <v>0</v>
      </c>
      <c r="F10" s="108" t="s">
        <v>129</v>
      </c>
      <c r="G10" s="108" t="s">
        <v>160</v>
      </c>
      <c r="H10" s="108" t="s">
        <v>161</v>
      </c>
      <c r="I10" s="108" t="s">
        <v>162</v>
      </c>
      <c r="J10" s="108" t="s">
        <v>163</v>
      </c>
    </row>
    <row r="11" spans="1:10" ht="16" x14ac:dyDescent="0.2">
      <c r="A11" s="106">
        <v>1.304</v>
      </c>
      <c r="B11" s="106">
        <v>25</v>
      </c>
      <c r="C11" s="108">
        <v>2020</v>
      </c>
      <c r="D11" s="108">
        <v>94</v>
      </c>
      <c r="E11" s="108">
        <v>0</v>
      </c>
      <c r="F11" s="108" t="s">
        <v>129</v>
      </c>
      <c r="G11" s="108" t="s">
        <v>168</v>
      </c>
      <c r="H11" s="108" t="s">
        <v>169</v>
      </c>
      <c r="I11" s="108" t="s">
        <v>170</v>
      </c>
      <c r="J11" s="108" t="s">
        <v>171</v>
      </c>
    </row>
    <row r="12" spans="1:10" ht="16" x14ac:dyDescent="0.2">
      <c r="A12" s="106">
        <v>1.3049999999999999</v>
      </c>
      <c r="C12" s="108">
        <v>2020</v>
      </c>
      <c r="D12" t="s">
        <v>190</v>
      </c>
      <c r="H12" s="108" t="s">
        <v>191</v>
      </c>
      <c r="I12" s="101"/>
      <c r="J12" s="102"/>
    </row>
    <row r="13" spans="1:10" ht="16" x14ac:dyDescent="0.2">
      <c r="A13" s="107" t="s">
        <v>189</v>
      </c>
      <c r="C13" s="108"/>
      <c r="H13" s="108"/>
      <c r="I13" s="101"/>
      <c r="J13" s="102"/>
    </row>
    <row r="14" spans="1:10" ht="16" x14ac:dyDescent="0.2">
      <c r="A14" s="106">
        <v>1.4</v>
      </c>
      <c r="B14" s="106">
        <v>25</v>
      </c>
      <c r="C14" s="108">
        <v>2020</v>
      </c>
      <c r="D14" s="108">
        <v>25</v>
      </c>
      <c r="E14" s="108">
        <v>0</v>
      </c>
      <c r="F14" s="108" t="s">
        <v>129</v>
      </c>
      <c r="G14" s="108" t="s">
        <v>179</v>
      </c>
      <c r="H14" s="108" t="s">
        <v>180</v>
      </c>
      <c r="I14" s="108"/>
      <c r="J14" s="108"/>
    </row>
    <row r="15" spans="1:10" ht="16" x14ac:dyDescent="0.2">
      <c r="A15" s="106">
        <v>1.401</v>
      </c>
      <c r="B15" s="106">
        <v>25</v>
      </c>
      <c r="C15" s="108">
        <v>2020</v>
      </c>
      <c r="D15" s="108">
        <v>40</v>
      </c>
      <c r="E15" s="108">
        <v>0</v>
      </c>
      <c r="F15" s="108" t="s">
        <v>129</v>
      </c>
      <c r="G15" s="108" t="s">
        <v>175</v>
      </c>
      <c r="H15" s="108" t="s">
        <v>176</v>
      </c>
      <c r="I15" s="108"/>
      <c r="J15" s="109"/>
    </row>
    <row r="16" spans="1:10" ht="16" x14ac:dyDescent="0.2">
      <c r="A16" s="106">
        <v>1.4019999999999999</v>
      </c>
      <c r="B16" s="106">
        <v>25</v>
      </c>
      <c r="C16" s="108">
        <v>2019</v>
      </c>
      <c r="D16" s="108">
        <v>2159</v>
      </c>
      <c r="E16" s="108">
        <v>0</v>
      </c>
      <c r="F16" s="108" t="s">
        <v>129</v>
      </c>
      <c r="G16" s="108" t="s">
        <v>181</v>
      </c>
      <c r="H16" s="108" t="s">
        <v>176</v>
      </c>
      <c r="I16" s="108"/>
      <c r="J16" s="109"/>
    </row>
    <row r="17" spans="1:10" ht="16" x14ac:dyDescent="0.2">
      <c r="A17" s="106">
        <v>1.403</v>
      </c>
      <c r="B17" s="106">
        <v>25</v>
      </c>
      <c r="C17" s="108">
        <v>2020</v>
      </c>
      <c r="D17" s="108">
        <v>39</v>
      </c>
      <c r="E17" s="108">
        <v>0</v>
      </c>
      <c r="F17" s="108" t="s">
        <v>129</v>
      </c>
      <c r="G17" s="108" t="s">
        <v>177</v>
      </c>
      <c r="H17" s="108" t="s">
        <v>176</v>
      </c>
      <c r="I17" s="108"/>
      <c r="J17" s="109"/>
    </row>
    <row r="18" spans="1:10" ht="16" x14ac:dyDescent="0.2">
      <c r="A18" s="106">
        <v>1.4039999999999999</v>
      </c>
      <c r="B18" s="106">
        <v>25</v>
      </c>
      <c r="C18" s="108">
        <v>2020</v>
      </c>
      <c r="D18" s="108">
        <v>38</v>
      </c>
      <c r="E18" s="108">
        <v>0</v>
      </c>
      <c r="F18" s="108" t="s">
        <v>129</v>
      </c>
      <c r="G18" s="108" t="s">
        <v>178</v>
      </c>
      <c r="H18" s="108" t="s">
        <v>176</v>
      </c>
      <c r="I18" s="108"/>
      <c r="J18" s="109"/>
    </row>
    <row r="20" spans="1:10" x14ac:dyDescent="0.15">
      <c r="C20" s="14"/>
      <c r="D20" s="14"/>
      <c r="E20" s="14"/>
      <c r="F20" s="14"/>
      <c r="G20" s="14"/>
      <c r="H20" s="14"/>
      <c r="I20" s="101"/>
      <c r="J20" s="102"/>
    </row>
    <row r="21" spans="1:10" ht="16" x14ac:dyDescent="0.2">
      <c r="C21" s="108"/>
      <c r="D21" s="108"/>
      <c r="E21" s="108"/>
      <c r="F21" s="108"/>
      <c r="G21" s="108"/>
      <c r="H21" s="108"/>
      <c r="I21" s="108"/>
      <c r="J21" s="108"/>
    </row>
    <row r="22" spans="1:10" ht="16" x14ac:dyDescent="0.2">
      <c r="C22" s="108"/>
      <c r="D22" s="108"/>
      <c r="E22" s="108"/>
      <c r="F22" s="108"/>
      <c r="G22" s="108"/>
      <c r="H22" s="108"/>
      <c r="I22" s="108"/>
      <c r="J22" s="108"/>
    </row>
    <row r="23" spans="1:10" x14ac:dyDescent="0.15">
      <c r="G23" s="103"/>
      <c r="I23" s="101"/>
    </row>
    <row r="25" spans="1:10" x14ac:dyDescent="0.15">
      <c r="C25" s="14"/>
      <c r="D25" s="14"/>
      <c r="E25" s="14"/>
      <c r="F25" s="14"/>
      <c r="G25" s="14"/>
      <c r="H25" s="14"/>
    </row>
    <row r="29" spans="1:10" x14ac:dyDescent="0.15">
      <c r="A29" s="110" t="s">
        <v>183</v>
      </c>
      <c r="B29" s="106">
        <f>SUM(B4:B27)</f>
        <v>275</v>
      </c>
      <c r="C29" s="14" t="s">
        <v>184</v>
      </c>
    </row>
    <row r="30" spans="1:10" x14ac:dyDescent="0.15">
      <c r="B30" s="106">
        <f>B29/120</f>
        <v>2.2916666666666665</v>
      </c>
      <c r="C30" s="14" t="s">
        <v>185</v>
      </c>
    </row>
  </sheetData>
  <sortState ref="A5:J23">
    <sortCondition ref="A5:A23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9" sqref="B9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49</v>
      </c>
      <c r="B1" s="14" t="s">
        <v>145</v>
      </c>
    </row>
    <row r="2" spans="1:2" x14ac:dyDescent="0.15">
      <c r="A2" s="14" t="s">
        <v>50</v>
      </c>
      <c r="B2" s="14" t="s">
        <v>146</v>
      </c>
    </row>
    <row r="3" spans="1:2" ht="14" thickBot="1" x14ac:dyDescent="0.2">
      <c r="A3" s="14" t="s">
        <v>51</v>
      </c>
      <c r="B3" s="14" t="s">
        <v>147</v>
      </c>
    </row>
    <row r="4" spans="1:2" x14ac:dyDescent="0.15">
      <c r="A4" t="s">
        <v>52</v>
      </c>
      <c r="B4" s="15">
        <v>43842</v>
      </c>
    </row>
    <row r="5" spans="1:2" x14ac:dyDescent="0.15">
      <c r="A5" s="16" t="s">
        <v>53</v>
      </c>
      <c r="B5" s="17">
        <f>B4+1</f>
        <v>43843</v>
      </c>
    </row>
    <row r="6" spans="1:2" ht="14" thickBot="1" x14ac:dyDescent="0.2">
      <c r="A6" s="18" t="s">
        <v>54</v>
      </c>
      <c r="B6" s="19">
        <v>6</v>
      </c>
    </row>
    <row r="7" spans="1:2" x14ac:dyDescent="0.15">
      <c r="A7" s="18" t="s">
        <v>55</v>
      </c>
      <c r="B7" s="15">
        <f>B4+B6-1</f>
        <v>43847</v>
      </c>
    </row>
    <row r="8" spans="1:2" x14ac:dyDescent="0.15">
      <c r="A8" s="65" t="s">
        <v>56</v>
      </c>
      <c r="B8" s="65">
        <v>2</v>
      </c>
    </row>
    <row r="9" spans="1:2" ht="16" x14ac:dyDescent="0.2">
      <c r="A9" s="65" t="s">
        <v>93</v>
      </c>
      <c r="B9" s="7" t="s">
        <v>156</v>
      </c>
    </row>
    <row r="13" spans="1:2" x14ac:dyDescent="0.15">
      <c r="A13" t="s">
        <v>15</v>
      </c>
      <c r="B13" s="14" t="s">
        <v>155</v>
      </c>
    </row>
    <row r="15" spans="1:2" x14ac:dyDescent="0.15">
      <c r="A15" t="s">
        <v>0</v>
      </c>
      <c r="B15" s="14" t="s">
        <v>148</v>
      </c>
    </row>
    <row r="16" spans="1:2" x14ac:dyDescent="0.15">
      <c r="A16" t="s">
        <v>1</v>
      </c>
      <c r="B16" s="14" t="s">
        <v>149</v>
      </c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TTbc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2020-01-14T00:16:15Z</dcterms:modified>
  <cp:category/>
</cp:coreProperties>
</file>