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01-12-Irvine-CA-USA/Chair Meeting Slides/"/>
    </mc:Choice>
  </mc:AlternateContent>
  <xr:revisionPtr revIDLastSave="0" documentId="13_ncr:1_{92C88B47-7D5F-FC4B-B853-C59252BEE91B}" xr6:coauthVersionLast="36" xr6:coauthVersionMax="36" xr10:uidLastSave="{00000000-0000-0000-0000-000000000000}"/>
  <bookViews>
    <workbookView xWindow="260" yWindow="800" windowWidth="30360" windowHeight="17760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B3" i="1" l="1"/>
  <c r="H90" i="4" l="1"/>
  <c r="F92" i="4" s="1"/>
  <c r="H92" i="4" s="1"/>
  <c r="F94" i="4" s="1"/>
  <c r="H94" i="4" s="1"/>
  <c r="F96" i="4" s="1"/>
  <c r="H96" i="4" s="1"/>
  <c r="F98" i="4" s="1"/>
  <c r="H98" i="4" s="1"/>
  <c r="F100" i="4" s="1"/>
  <c r="H100" i="4" s="1"/>
  <c r="F102" i="4" s="1"/>
  <c r="H102" i="4" s="1"/>
  <c r="F105" i="4" s="1"/>
  <c r="H105" i="4" s="1"/>
  <c r="G106" i="4" s="1"/>
  <c r="B8" i="1" l="1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A41" i="4"/>
  <c r="A51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3" i="4" s="1"/>
  <c r="H83" i="4" s="1"/>
  <c r="G84" i="4" s="1"/>
  <c r="D47" i="4"/>
  <c r="A1" i="3"/>
  <c r="C36" i="4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 s="1"/>
  <c r="A47" i="4" s="1"/>
  <c r="A49" i="4" s="1"/>
  <c r="D45" i="4"/>
  <c r="D131" i="4"/>
  <c r="D133" i="4"/>
  <c r="D135" i="4"/>
  <c r="D137" i="4"/>
  <c r="B5" i="7"/>
  <c r="B7" i="7"/>
  <c r="A53" i="4" l="1"/>
  <c r="A55" i="4" s="1"/>
  <c r="A57" i="4" s="1"/>
  <c r="A59" i="4" s="1"/>
  <c r="A61" i="4"/>
  <c r="A68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G158" i="4" s="1"/>
  <c r="AA5" i="3"/>
  <c r="U5" i="3"/>
  <c r="O5" i="3"/>
  <c r="I5" i="3"/>
  <c r="A76" i="4" l="1"/>
  <c r="A70" i="4"/>
  <c r="A72" i="4" s="1"/>
  <c r="A74" i="4" s="1"/>
  <c r="A83" i="4" l="1"/>
  <c r="A78" i="4"/>
  <c r="A80" i="4" s="1"/>
  <c r="A90" i="4" l="1"/>
  <c r="A98" i="4" l="1"/>
  <c r="A92" i="4"/>
  <c r="A94" i="4" s="1"/>
  <c r="A96" i="4" s="1"/>
  <c r="A105" i="4" l="1"/>
  <c r="A113" i="4" s="1"/>
  <c r="A100" i="4"/>
  <c r="A102" i="4" s="1"/>
  <c r="A121" i="4" l="1"/>
  <c r="A115" i="4"/>
  <c r="A117" i="4" s="1"/>
  <c r="A119" i="4" s="1"/>
  <c r="A129" i="4" l="1"/>
  <c r="A131" i="4" s="1"/>
  <c r="A133" i="4" s="1"/>
  <c r="A135" i="4" s="1"/>
  <c r="A137" i="4" s="1"/>
  <c r="A123" i="4"/>
  <c r="A125" i="4" s="1"/>
  <c r="A127" i="4" s="1"/>
  <c r="A143" i="4" l="1"/>
  <c r="A139" i="4"/>
  <c r="A141" i="4" s="1"/>
  <c r="A149" i="4" l="1"/>
  <c r="A145" i="4"/>
  <c r="A147" i="4" s="1"/>
  <c r="A151" i="4" l="1"/>
  <c r="A153" i="4" s="1"/>
  <c r="A155" i="4"/>
  <c r="A15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D909CD93-12D8-2843-A18A-A63F3DE3C72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3BB26E60-8FC1-154B-A8E3-AA730058EAE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1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<sst xmlns="http://schemas.openxmlformats.org/spreadsheetml/2006/main" count="296" uniqueCount="157">
  <si>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</si>
  <si>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</si>
  <si>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</si>
  <si>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</si>
  <si>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</si>
  <si>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</si>
  <si>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</si>
  <si>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</si>
  <si>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</si>
  <si>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</si>
  <si>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</si>
  <si>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</si>
  <si>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</si>
  <si>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</si>
  <si>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</si>
  <si>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</si>
  <si>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</si>
  <si>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</si>
  <si>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</si>
  <si>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</si>
  <si>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</si>
  <si>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</si>
  <si>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</si>
  <si>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</si>
  <si>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</si>
  <si>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</si>
  <si>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</si>
  <si>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</si>
  <si>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</si>
  <si>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</si>
  <si>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</si>
  <si>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</si>
  <si>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</si>
  <si>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</si>
  <si>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</si>
  <si>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</si>
  <si>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</si>
  <si>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</si>
  <si>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</si>
  <si>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</si>
  <si>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</si>
  <si>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</si>
  <si>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</si>
  <si>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</si>
  <si>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</si>
  <si>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</si>
  <si>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</si>
  <si>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</si>
  <si>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</si>
  <si>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</si>
  <si>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</si>
  <si>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</si>
  <si>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</si>
  <si>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</si>
  <si>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</si>
  <si>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</si>
  <si>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</si>
  <si>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</si>
  <si>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</si>
  <si>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</si>
  <si>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</si>
  <si>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</si>
  <si>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</si>
  <si>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</si>
  <si>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</si>
  <si>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</si>
  <si>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</si>
  <si>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</si>
  <si>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</si>
  <si>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</si>
  <si>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</si>
  <si>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</si>
  <si>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</si>
  <si>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</si>
  <si>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</si>
  <si>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</si>
  <si>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</si>
  <si>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</si>
  <si>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</si>
  <si>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</si>
  <si>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</si>
  <si>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</si>
  <si>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</si>
  <si>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</si>
  <si>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</si>
  <si>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</si>
  <si>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</si>
  <si>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</si>
  <si>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</si>
  <si>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</si>
  <si>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</si>
  <si>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</si>
  <si>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</si>
  <si>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</si>
  <si>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</si>
  <si>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</si>
  <si>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</si>
  <si>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</si>
  <si>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</si>
  <si>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</si>
  <si>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</si>
  <si>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</si>
  <si>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</si>
  <si>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</si>
  <si>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</si>
  <si>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</si>
  <si>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</si>
  <si>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</si>
  <si>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</si>
  <si>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</si>
  <si>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</si>
  <si>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</si>
  <si>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</si>
  <si>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</si>
  <si>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</si>
  <si>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</si>
  <si>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</si>
  <si>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</si>
  <si>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</si>
  <si>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</si>
  <si>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</si>
  <si>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</si>
  <si>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</si>
  <si>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</si>
  <si>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</si>
  <si>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</si>
  <si>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</si>
  <si>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</si>
  <si>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</si>
  <si>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</si>
  <si>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</si>
  <si>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</si>
  <si>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</si>
  <si>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</si>
  <si>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</si>
  <si>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</si>
  <si>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</si>
  <si>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</si>
  <si>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</si>
  <si>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</si>
  <si>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TGbc Agenda - Thursday 2019-11-14 - 16:00h to 18:00h</t>
  </si>
  <si>
    <t>DI</t>
  </si>
  <si>
    <t>Added</t>
  </si>
  <si>
    <t>TGbc Technical Editor: Carol Ansley (Comscope)</t>
  </si>
  <si>
    <t>BCS Submissions</t>
  </si>
  <si>
    <t>179th IEEE 802.11 WIRELESS LOCAL AREA NETWORKS SESSION</t>
  </si>
  <si>
    <t>Irvine, CA, USA</t>
  </si>
  <si>
    <t>January 12 - 17, 2020</t>
  </si>
  <si>
    <t>2020-01-06</t>
  </si>
  <si>
    <t>11-19/1689r0</t>
  </si>
  <si>
    <t>11-19/2108r0 and 11-19/2111r0</t>
  </si>
  <si>
    <t>TGbc Agenda - Monay 2020-01-13 - 16:00h -- 18:00h</t>
  </si>
  <si>
    <t>TGbc Agenda - Tuesday 2020-01-14  - 10:30h to 12:30h</t>
  </si>
  <si>
    <t>TGbc Agenda - Tuesday 2020-01-14  - 16:00h to 18:00h</t>
  </si>
  <si>
    <t>January 2020</t>
  </si>
  <si>
    <t>January 2020 TGbc Agenda</t>
  </si>
  <si>
    <t>11-19/2139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</si>
</sst>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1" fontId="5" fillId="8" borderId="10" xfId="0" applyNumberFormat="1" applyFont="1" applyFill="1" applyBorder="1" applyAlignment="1">
      <alignment horizontal="right" wrapText="1"/>
    </xf>
    <xf numFmtId="169" fontId="15" fillId="0" borderId="0" xfId="0" applyNumberFormat="1" applyFont="1" applyAlignment="1">
      <alignment wrapText="1"/>
    </xf>
    <xf numFmtId="169" fontId="0" fillId="0" borderId="0" xfId="0" applyNumberFormat="1"/>
    <xf numFmtId="169" fontId="15" fillId="0" borderId="0" xfId="0" applyNumberFormat="1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workbookViewId="0">
      <selection activeCell="B16" sqref="B16"/>
    </sheetView>
  </sheetViews>
  <sheetFormatPr baseColWidth="10" defaultColWidth="9.1640625" defaultRowHeight="16"/>
  <cols>
    <col min="1" max="1" width="11.33203125" style="2" customWidth="1"/>
    <col min="2" max="16384" width="9.1640625" style="2"/>
  </cols>
  <sheetData>
    <row r="1" spans="1:9" ht="18">
      <c r="B1" s="1" t="s">
        <v>31</v>
      </c>
    </row>
    <row r="2" spans="1:9" ht="18">
      <c r="B2" s="1" t="s">
        <v>29</v>
      </c>
    </row>
    <row r="3" spans="1:9" ht="18">
      <c r="A3" s="2" t="s">
        <v>41</v>
      </c>
      <c r="B3" s="1" t="str">
        <f xml:space="preserve"> "doc.: IEEE 802.11-19/2038r" &amp; Parameters!B8</f>
        <v>doc.: IEEE 802.11-19/2038r0</v>
      </c>
    </row>
    <row r="4" spans="1:9" ht="18">
      <c r="A4" s="2" t="s">
        <v>30</v>
      </c>
      <c r="B4" s="8" t="s">
        <v>154</v>
      </c>
      <c r="F4" s="8"/>
    </row>
    <row r="5" spans="1:9">
      <c r="A5" s="2" t="s">
        <v>40</v>
      </c>
      <c r="B5" s="12" t="s">
        <v>44</v>
      </c>
    </row>
    <row r="6" spans="1:9" s="3" customFormat="1" ht="17" thickBot="1"/>
    <row r="7" spans="1:9" s="4" customFormat="1" ht="18">
      <c r="A7" s="4" t="s">
        <v>33</v>
      </c>
      <c r="B7" s="10" t="s">
        <v>155</v>
      </c>
    </row>
    <row r="8" spans="1:9">
      <c r="A8" s="2" t="s">
        <v>42</v>
      </c>
      <c r="B8" s="9" t="str">
        <f>Parameters!B9</f>
        <v>2020-01-06</v>
      </c>
    </row>
    <row r="9" spans="1:9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>
      <c r="B12" s="9" t="s">
        <v>36</v>
      </c>
      <c r="C12" s="9"/>
      <c r="D12" s="9"/>
      <c r="E12" s="9"/>
      <c r="F12" s="9"/>
      <c r="G12" s="9"/>
      <c r="H12" s="9"/>
      <c r="I12" s="9"/>
    </row>
    <row r="13" spans="1:9">
      <c r="B13" s="9" t="s">
        <v>37</v>
      </c>
      <c r="C13" s="9"/>
      <c r="D13" s="9"/>
      <c r="E13" s="9"/>
      <c r="F13" s="9"/>
      <c r="G13" s="9"/>
      <c r="H13" s="9"/>
      <c r="I13" s="9"/>
    </row>
    <row r="14" spans="1:9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>
      <c r="A15" s="2" t="s">
        <v>32</v>
      </c>
    </row>
    <row r="27" spans="1:5" ht="15.75" customHeight="1">
      <c r="A27" s="6"/>
      <c r="B27" s="109"/>
      <c r="C27" s="109"/>
      <c r="D27" s="109"/>
      <c r="E27" s="109"/>
    </row>
    <row r="28" spans="1:5" ht="15.75" customHeight="1">
      <c r="A28" s="4"/>
      <c r="B28" s="5"/>
      <c r="C28" s="5"/>
      <c r="D28" s="5"/>
      <c r="E28" s="5"/>
    </row>
    <row r="29" spans="1:5" ht="15.75" customHeight="1">
      <c r="A29" s="4"/>
      <c r="B29" s="108"/>
      <c r="C29" s="108"/>
      <c r="D29" s="108"/>
      <c r="E29" s="108"/>
    </row>
    <row r="30" spans="1:5" ht="15.75" customHeight="1">
      <c r="A30" s="4"/>
      <c r="B30" s="5"/>
      <c r="C30" s="5"/>
      <c r="D30" s="5"/>
      <c r="E30" s="5"/>
    </row>
    <row r="31" spans="1:5" ht="15.75" customHeight="1">
      <c r="A31" s="4"/>
      <c r="B31" s="108"/>
      <c r="C31" s="108"/>
      <c r="D31" s="108"/>
      <c r="E31" s="108"/>
    </row>
    <row r="32" spans="1:5" ht="15.75" customHeight="1">
      <c r="B32" s="108"/>
      <c r="C32" s="108"/>
      <c r="D32" s="108"/>
      <c r="E32" s="108"/>
    </row>
    <row r="33" ht="15.75" customHeight="1"/>
    <row r="34" ht="15.75" customHeight="1"/>
    <row r="35" ht="15.75" customHeight="1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O18" sqref="O18:T21"/>
    </sheetView>
  </sheetViews>
  <sheetFormatPr baseColWidth="10" defaultColWidth="9.1640625" defaultRowHeight="13" outlineLevelCol="1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>
      <c r="A1" s="110" t="str">
        <f>" 802.11 TBbc Meeting Slots R" &amp;Parameters!B8</f>
        <v xml:space="preserve"> 802.11 TBbc Meeting Slots R0</v>
      </c>
      <c r="B1" s="112" t="str">
        <f>Parameters!B2</f>
        <v>Irvine, CA, USA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s="20" customFormat="1" ht="20.25" customHeight="1">
      <c r="A2" s="11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>
      <c r="A3" s="111"/>
      <c r="B3" s="113" t="str">
        <f>Parameters!B3</f>
        <v>January 12 - 17, 2020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32" s="20" customFormat="1" ht="21" thickBot="1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>
      <c r="A5" s="27" t="s">
        <v>58</v>
      </c>
      <c r="B5" s="28">
        <f>Parameters!B4</f>
        <v>43842</v>
      </c>
      <c r="C5" s="114">
        <f>B5+1</f>
        <v>43843</v>
      </c>
      <c r="D5" s="115"/>
      <c r="E5" s="115"/>
      <c r="F5" s="115"/>
      <c r="G5" s="115"/>
      <c r="H5" s="116"/>
      <c r="I5" s="114">
        <f>B5+2</f>
        <v>43844</v>
      </c>
      <c r="J5" s="115"/>
      <c r="K5" s="115"/>
      <c r="L5" s="115"/>
      <c r="M5" s="115"/>
      <c r="N5" s="116"/>
      <c r="O5" s="114">
        <f>B5+3</f>
        <v>43845</v>
      </c>
      <c r="P5" s="115"/>
      <c r="Q5" s="115"/>
      <c r="R5" s="115"/>
      <c r="S5" s="115"/>
      <c r="T5" s="116"/>
      <c r="U5" s="114">
        <f>B5+4</f>
        <v>43846</v>
      </c>
      <c r="V5" s="115"/>
      <c r="W5" s="115"/>
      <c r="X5" s="115"/>
      <c r="Y5" s="115"/>
      <c r="Z5" s="116"/>
      <c r="AA5" s="114">
        <f>B5+5</f>
        <v>43847</v>
      </c>
      <c r="AB5" s="115"/>
      <c r="AC5" s="115"/>
      <c r="AD5" s="115"/>
      <c r="AE5" s="115"/>
      <c r="AF5" s="116"/>
    </row>
    <row r="6" spans="1:32" s="20" customFormat="1" ht="27" customHeight="1">
      <c r="A6" s="29" t="s">
        <v>59</v>
      </c>
      <c r="B6" s="30"/>
      <c r="C6" s="31"/>
      <c r="D6" s="30"/>
      <c r="E6" s="30"/>
      <c r="F6" s="30"/>
      <c r="G6" s="30"/>
      <c r="H6" s="32"/>
      <c r="I6" s="166"/>
      <c r="J6" s="167"/>
      <c r="K6" s="167"/>
      <c r="L6" s="167"/>
      <c r="M6" s="167"/>
      <c r="N6" s="167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>
      <c r="A7" s="33" t="s">
        <v>60</v>
      </c>
      <c r="B7" s="34"/>
      <c r="C7" s="147"/>
      <c r="D7" s="148"/>
      <c r="E7" s="148"/>
      <c r="F7" s="148"/>
      <c r="G7" s="148"/>
      <c r="H7" s="149"/>
      <c r="I7" s="138"/>
      <c r="J7" s="139"/>
      <c r="K7" s="139"/>
      <c r="L7" s="139"/>
      <c r="M7" s="139"/>
      <c r="N7" s="140"/>
      <c r="O7" s="138"/>
      <c r="P7" s="139"/>
      <c r="Q7" s="139"/>
      <c r="R7" s="139"/>
      <c r="S7" s="139"/>
      <c r="T7" s="140"/>
      <c r="U7" s="138"/>
      <c r="V7" s="139"/>
      <c r="W7" s="139"/>
      <c r="X7" s="139"/>
      <c r="Y7" s="139"/>
      <c r="Z7" s="140"/>
      <c r="AA7" s="117" t="s">
        <v>61</v>
      </c>
      <c r="AB7" s="118"/>
      <c r="AC7" s="118"/>
      <c r="AD7" s="118"/>
      <c r="AE7" s="118"/>
      <c r="AF7" s="119"/>
    </row>
    <row r="8" spans="1:32" s="20" customFormat="1" ht="15.75" customHeight="1">
      <c r="A8" s="33" t="s">
        <v>62</v>
      </c>
      <c r="B8" s="34"/>
      <c r="C8" s="150"/>
      <c r="D8" s="151"/>
      <c r="E8" s="151"/>
      <c r="F8" s="151"/>
      <c r="G8" s="151"/>
      <c r="H8" s="152"/>
      <c r="I8" s="141"/>
      <c r="J8" s="142"/>
      <c r="K8" s="142"/>
      <c r="L8" s="142"/>
      <c r="M8" s="142"/>
      <c r="N8" s="143"/>
      <c r="O8" s="141"/>
      <c r="P8" s="142"/>
      <c r="Q8" s="142"/>
      <c r="R8" s="142"/>
      <c r="S8" s="142"/>
      <c r="T8" s="143"/>
      <c r="U8" s="141"/>
      <c r="V8" s="142"/>
      <c r="W8" s="142"/>
      <c r="X8" s="142"/>
      <c r="Y8" s="142"/>
      <c r="Z8" s="143"/>
      <c r="AA8" s="120"/>
      <c r="AB8" s="121"/>
      <c r="AC8" s="121"/>
      <c r="AD8" s="121"/>
      <c r="AE8" s="121"/>
      <c r="AF8" s="122"/>
    </row>
    <row r="9" spans="1:32" s="20" customFormat="1" ht="15.75" customHeight="1">
      <c r="A9" s="35" t="s">
        <v>63</v>
      </c>
      <c r="B9" s="36"/>
      <c r="C9" s="126" t="s">
        <v>64</v>
      </c>
      <c r="D9" s="127"/>
      <c r="E9" s="127"/>
      <c r="F9" s="127"/>
      <c r="G9" s="127"/>
      <c r="H9" s="128"/>
      <c r="I9" s="141"/>
      <c r="J9" s="142"/>
      <c r="K9" s="142"/>
      <c r="L9" s="142"/>
      <c r="M9" s="142"/>
      <c r="N9" s="143"/>
      <c r="O9" s="141"/>
      <c r="P9" s="142"/>
      <c r="Q9" s="142"/>
      <c r="R9" s="142"/>
      <c r="S9" s="142"/>
      <c r="T9" s="143"/>
      <c r="U9" s="141"/>
      <c r="V9" s="142"/>
      <c r="W9" s="142"/>
      <c r="X9" s="142"/>
      <c r="Y9" s="142"/>
      <c r="Z9" s="143"/>
      <c r="AA9" s="120"/>
      <c r="AB9" s="121"/>
      <c r="AC9" s="121"/>
      <c r="AD9" s="121"/>
      <c r="AE9" s="121"/>
      <c r="AF9" s="122"/>
    </row>
    <row r="10" spans="1:32" s="20" customFormat="1" ht="15.75" customHeight="1">
      <c r="A10" s="35" t="s">
        <v>65</v>
      </c>
      <c r="B10" s="36"/>
      <c r="C10" s="129"/>
      <c r="D10" s="130"/>
      <c r="E10" s="130"/>
      <c r="F10" s="130"/>
      <c r="G10" s="130"/>
      <c r="H10" s="131"/>
      <c r="I10" s="144"/>
      <c r="J10" s="145"/>
      <c r="K10" s="145"/>
      <c r="L10" s="145"/>
      <c r="M10" s="145"/>
      <c r="N10" s="146"/>
      <c r="O10" s="144"/>
      <c r="P10" s="145"/>
      <c r="Q10" s="145"/>
      <c r="R10" s="145"/>
      <c r="S10" s="145"/>
      <c r="T10" s="146"/>
      <c r="U10" s="144"/>
      <c r="V10" s="145"/>
      <c r="W10" s="145"/>
      <c r="X10" s="145"/>
      <c r="Y10" s="145"/>
      <c r="Z10" s="146"/>
      <c r="AA10" s="120"/>
      <c r="AB10" s="121"/>
      <c r="AC10" s="121"/>
      <c r="AD10" s="121"/>
      <c r="AE10" s="121"/>
      <c r="AF10" s="122"/>
    </row>
    <row r="11" spans="1:32" s="20" customFormat="1" ht="27" customHeight="1">
      <c r="A11" s="37" t="s">
        <v>66</v>
      </c>
      <c r="B11" s="38"/>
      <c r="C11" s="132" t="s">
        <v>67</v>
      </c>
      <c r="D11" s="133"/>
      <c r="E11" s="133"/>
      <c r="F11" s="133"/>
      <c r="G11" s="133"/>
      <c r="H11" s="134"/>
      <c r="I11" s="135" t="s">
        <v>67</v>
      </c>
      <c r="J11" s="135"/>
      <c r="K11" s="135"/>
      <c r="L11" s="135"/>
      <c r="M11" s="135"/>
      <c r="N11" s="135"/>
      <c r="O11" s="136" t="s">
        <v>67</v>
      </c>
      <c r="P11" s="135"/>
      <c r="Q11" s="135"/>
      <c r="R11" s="135"/>
      <c r="S11" s="135"/>
      <c r="T11" s="135"/>
      <c r="U11" s="137" t="s">
        <v>67</v>
      </c>
      <c r="V11" s="137"/>
      <c r="W11" s="137"/>
      <c r="X11" s="137"/>
      <c r="Y11" s="137"/>
      <c r="Z11" s="137"/>
      <c r="AA11" s="120"/>
      <c r="AB11" s="121"/>
      <c r="AC11" s="121"/>
      <c r="AD11" s="121"/>
      <c r="AE11" s="121"/>
      <c r="AF11" s="122"/>
    </row>
    <row r="12" spans="1:32" s="20" customFormat="1" ht="15.75" customHeight="1">
      <c r="A12" s="39" t="s">
        <v>68</v>
      </c>
      <c r="B12" s="36"/>
      <c r="C12" s="163"/>
      <c r="D12" s="139"/>
      <c r="E12" s="139"/>
      <c r="F12" s="139"/>
      <c r="G12" s="139"/>
      <c r="H12" s="140"/>
      <c r="I12" s="154" t="s">
        <v>129</v>
      </c>
      <c r="J12" s="155"/>
      <c r="K12" s="155"/>
      <c r="L12" s="155"/>
      <c r="M12" s="155"/>
      <c r="N12" s="156"/>
      <c r="O12" s="168" t="s">
        <v>69</v>
      </c>
      <c r="P12" s="169"/>
      <c r="Q12" s="169"/>
      <c r="R12" s="169"/>
      <c r="S12" s="169"/>
      <c r="T12" s="170"/>
      <c r="U12" s="138"/>
      <c r="V12" s="139"/>
      <c r="W12" s="139"/>
      <c r="X12" s="139"/>
      <c r="Y12" s="139"/>
      <c r="Z12" s="140"/>
      <c r="AA12" s="120"/>
      <c r="AB12" s="121"/>
      <c r="AC12" s="121"/>
      <c r="AD12" s="121"/>
      <c r="AE12" s="121"/>
      <c r="AF12" s="122"/>
    </row>
    <row r="13" spans="1:32" s="20" customFormat="1" ht="15.75" customHeight="1">
      <c r="A13" s="39" t="s">
        <v>70</v>
      </c>
      <c r="B13" s="36"/>
      <c r="C13" s="164"/>
      <c r="D13" s="142"/>
      <c r="E13" s="142"/>
      <c r="F13" s="142"/>
      <c r="G13" s="142"/>
      <c r="H13" s="143"/>
      <c r="I13" s="157"/>
      <c r="J13" s="158"/>
      <c r="K13" s="158"/>
      <c r="L13" s="158"/>
      <c r="M13" s="158"/>
      <c r="N13" s="159"/>
      <c r="O13" s="126"/>
      <c r="P13" s="127"/>
      <c r="Q13" s="127"/>
      <c r="R13" s="127"/>
      <c r="S13" s="127"/>
      <c r="T13" s="128"/>
      <c r="U13" s="141"/>
      <c r="V13" s="142"/>
      <c r="W13" s="142"/>
      <c r="X13" s="142"/>
      <c r="Y13" s="142"/>
      <c r="Z13" s="143"/>
      <c r="AA13" s="120"/>
      <c r="AB13" s="121"/>
      <c r="AC13" s="121"/>
      <c r="AD13" s="121"/>
      <c r="AE13" s="121"/>
      <c r="AF13" s="122"/>
    </row>
    <row r="14" spans="1:32" s="20" customFormat="1" ht="15.75" customHeight="1">
      <c r="A14" s="39" t="s">
        <v>71</v>
      </c>
      <c r="B14" s="36"/>
      <c r="C14" s="164"/>
      <c r="D14" s="142"/>
      <c r="E14" s="142"/>
      <c r="F14" s="142"/>
      <c r="G14" s="142"/>
      <c r="H14" s="143"/>
      <c r="I14" s="157"/>
      <c r="J14" s="158"/>
      <c r="K14" s="158"/>
      <c r="L14" s="158"/>
      <c r="M14" s="158"/>
      <c r="N14" s="159"/>
      <c r="O14" s="126"/>
      <c r="P14" s="127"/>
      <c r="Q14" s="127"/>
      <c r="R14" s="127"/>
      <c r="S14" s="127"/>
      <c r="T14" s="128"/>
      <c r="U14" s="141"/>
      <c r="V14" s="142"/>
      <c r="W14" s="142"/>
      <c r="X14" s="142"/>
      <c r="Y14" s="142"/>
      <c r="Z14" s="143"/>
      <c r="AA14" s="123"/>
      <c r="AB14" s="124"/>
      <c r="AC14" s="124"/>
      <c r="AD14" s="124"/>
      <c r="AE14" s="124"/>
      <c r="AF14" s="125"/>
    </row>
    <row r="15" spans="1:32" s="20" customFormat="1" ht="15.75" customHeight="1">
      <c r="A15" s="39" t="s">
        <v>72</v>
      </c>
      <c r="B15" s="36"/>
      <c r="C15" s="165"/>
      <c r="D15" s="145"/>
      <c r="E15" s="145"/>
      <c r="F15" s="145"/>
      <c r="G15" s="145"/>
      <c r="H15" s="146"/>
      <c r="I15" s="160"/>
      <c r="J15" s="161"/>
      <c r="K15" s="161"/>
      <c r="L15" s="161"/>
      <c r="M15" s="161"/>
      <c r="N15" s="162"/>
      <c r="O15" s="129"/>
      <c r="P15" s="130"/>
      <c r="Q15" s="130"/>
      <c r="R15" s="130"/>
      <c r="S15" s="130"/>
      <c r="T15" s="131"/>
      <c r="U15" s="144"/>
      <c r="V15" s="145"/>
      <c r="W15" s="145"/>
      <c r="X15" s="145"/>
      <c r="Y15" s="145"/>
      <c r="Z15" s="146"/>
      <c r="AA15" s="36"/>
      <c r="AB15" s="36"/>
      <c r="AC15" s="36"/>
      <c r="AD15" s="36"/>
      <c r="AE15" s="36"/>
      <c r="AF15" s="36"/>
    </row>
    <row r="16" spans="1:32" s="20" customFormat="1" ht="15.75" customHeight="1">
      <c r="A16" s="40" t="s">
        <v>73</v>
      </c>
      <c r="B16" s="41"/>
      <c r="C16" s="137" t="s">
        <v>74</v>
      </c>
      <c r="D16" s="137"/>
      <c r="E16" s="137"/>
      <c r="F16" s="137"/>
      <c r="G16" s="137"/>
      <c r="H16" s="137"/>
      <c r="I16" s="137" t="s">
        <v>74</v>
      </c>
      <c r="J16" s="137"/>
      <c r="K16" s="137"/>
      <c r="L16" s="137"/>
      <c r="M16" s="137"/>
      <c r="N16" s="137"/>
      <c r="O16" s="134" t="s">
        <v>74</v>
      </c>
      <c r="P16" s="137"/>
      <c r="Q16" s="137"/>
      <c r="R16" s="137"/>
      <c r="S16" s="137"/>
      <c r="T16" s="137"/>
      <c r="U16" s="137" t="s">
        <v>74</v>
      </c>
      <c r="V16" s="137"/>
      <c r="W16" s="137"/>
      <c r="X16" s="137"/>
      <c r="Y16" s="137"/>
      <c r="Z16" s="137"/>
      <c r="AA16" s="36"/>
      <c r="AB16" s="36"/>
      <c r="AC16" s="36"/>
      <c r="AD16" s="36"/>
      <c r="AE16" s="36"/>
      <c r="AF16" s="36"/>
    </row>
    <row r="17" spans="1:32" s="20" customFormat="1" ht="15.75" customHeight="1">
      <c r="A17" s="42" t="s">
        <v>75</v>
      </c>
      <c r="B17" s="43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4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36"/>
      <c r="AB17" s="36"/>
      <c r="AC17" s="36"/>
      <c r="AD17" s="36"/>
      <c r="AE17" s="36"/>
      <c r="AF17" s="36"/>
    </row>
    <row r="18" spans="1:32" s="20" customFormat="1" ht="15.75" customHeight="1">
      <c r="A18" s="44" t="s">
        <v>76</v>
      </c>
      <c r="B18" s="45"/>
      <c r="C18" s="138"/>
      <c r="D18" s="139"/>
      <c r="E18" s="139"/>
      <c r="F18" s="139"/>
      <c r="G18" s="139"/>
      <c r="H18" s="140"/>
      <c r="I18" s="138"/>
      <c r="J18" s="139"/>
      <c r="K18" s="139"/>
      <c r="L18" s="139"/>
      <c r="M18" s="139"/>
      <c r="N18" s="140"/>
      <c r="O18" s="138"/>
      <c r="P18" s="139"/>
      <c r="Q18" s="139"/>
      <c r="R18" s="139"/>
      <c r="S18" s="139"/>
      <c r="T18" s="140"/>
      <c r="U18" s="138"/>
      <c r="V18" s="139"/>
      <c r="W18" s="139"/>
      <c r="X18" s="139"/>
      <c r="Y18" s="139"/>
      <c r="Z18" s="140"/>
      <c r="AA18" s="36"/>
      <c r="AB18" s="36"/>
      <c r="AC18" s="36"/>
      <c r="AD18" s="36"/>
      <c r="AE18" s="36"/>
      <c r="AF18" s="36"/>
    </row>
    <row r="19" spans="1:32" s="20" customFormat="1" ht="15.75" customHeight="1">
      <c r="A19" s="39" t="s">
        <v>77</v>
      </c>
      <c r="B19" s="36"/>
      <c r="C19" s="141"/>
      <c r="D19" s="142"/>
      <c r="E19" s="142"/>
      <c r="F19" s="142"/>
      <c r="G19" s="142"/>
      <c r="H19" s="143"/>
      <c r="I19" s="141"/>
      <c r="J19" s="142"/>
      <c r="K19" s="142"/>
      <c r="L19" s="142"/>
      <c r="M19" s="142"/>
      <c r="N19" s="143"/>
      <c r="O19" s="141"/>
      <c r="P19" s="142"/>
      <c r="Q19" s="142"/>
      <c r="R19" s="142"/>
      <c r="S19" s="142"/>
      <c r="T19" s="143"/>
      <c r="U19" s="141"/>
      <c r="V19" s="142"/>
      <c r="W19" s="142"/>
      <c r="X19" s="142"/>
      <c r="Y19" s="142"/>
      <c r="Z19" s="143"/>
      <c r="AA19" s="36"/>
      <c r="AB19" s="36"/>
      <c r="AC19" s="36"/>
      <c r="AD19" s="36"/>
      <c r="AE19" s="36"/>
      <c r="AF19" s="36"/>
    </row>
    <row r="20" spans="1:32" s="20" customFormat="1" ht="15.75" customHeight="1">
      <c r="A20" s="44" t="s">
        <v>78</v>
      </c>
      <c r="B20" s="34"/>
      <c r="C20" s="141"/>
      <c r="D20" s="142"/>
      <c r="E20" s="142"/>
      <c r="F20" s="142"/>
      <c r="G20" s="142"/>
      <c r="H20" s="143"/>
      <c r="I20" s="141"/>
      <c r="J20" s="142"/>
      <c r="K20" s="142"/>
      <c r="L20" s="142"/>
      <c r="M20" s="142"/>
      <c r="N20" s="143"/>
      <c r="O20" s="141"/>
      <c r="P20" s="142"/>
      <c r="Q20" s="142"/>
      <c r="R20" s="142"/>
      <c r="S20" s="142"/>
      <c r="T20" s="143"/>
      <c r="U20" s="141"/>
      <c r="V20" s="142"/>
      <c r="W20" s="142"/>
      <c r="X20" s="142"/>
      <c r="Y20" s="142"/>
      <c r="Z20" s="143"/>
      <c r="AA20" s="36"/>
      <c r="AB20" s="36"/>
      <c r="AC20" s="36"/>
      <c r="AD20" s="36"/>
      <c r="AE20" s="36"/>
      <c r="AF20" s="36"/>
    </row>
    <row r="21" spans="1:32" s="20" customFormat="1" ht="16.5" customHeight="1">
      <c r="A21" s="44" t="s">
        <v>79</v>
      </c>
      <c r="B21" s="46"/>
      <c r="C21" s="144"/>
      <c r="D21" s="145"/>
      <c r="E21" s="145"/>
      <c r="F21" s="145"/>
      <c r="G21" s="145"/>
      <c r="H21" s="146"/>
      <c r="I21" s="144"/>
      <c r="J21" s="145"/>
      <c r="K21" s="145"/>
      <c r="L21" s="145"/>
      <c r="M21" s="145"/>
      <c r="N21" s="146"/>
      <c r="O21" s="144"/>
      <c r="P21" s="145"/>
      <c r="Q21" s="145"/>
      <c r="R21" s="145"/>
      <c r="S21" s="145"/>
      <c r="T21" s="146"/>
      <c r="U21" s="144"/>
      <c r="V21" s="145"/>
      <c r="W21" s="145"/>
      <c r="X21" s="145"/>
      <c r="Y21" s="145"/>
      <c r="Z21" s="146"/>
      <c r="AA21" s="36"/>
      <c r="AB21" s="36"/>
      <c r="AC21" s="36"/>
      <c r="AD21" s="36"/>
      <c r="AE21" s="36"/>
      <c r="AF21" s="36"/>
    </row>
    <row r="22" spans="1:32" s="20" customFormat="1" ht="25.5" customHeight="1">
      <c r="A22" s="47" t="s">
        <v>80</v>
      </c>
      <c r="B22" s="47"/>
      <c r="C22" s="137" t="s">
        <v>67</v>
      </c>
      <c r="D22" s="137"/>
      <c r="E22" s="137"/>
      <c r="F22" s="137"/>
      <c r="G22" s="137"/>
      <c r="H22" s="137"/>
      <c r="I22" s="137" t="s">
        <v>67</v>
      </c>
      <c r="J22" s="137"/>
      <c r="K22" s="137"/>
      <c r="L22" s="137"/>
      <c r="M22" s="137"/>
      <c r="N22" s="137"/>
      <c r="O22" s="134" t="s">
        <v>67</v>
      </c>
      <c r="P22" s="137"/>
      <c r="Q22" s="137"/>
      <c r="R22" s="137"/>
      <c r="S22" s="137"/>
      <c r="T22" s="137"/>
      <c r="U22" s="137" t="s">
        <v>67</v>
      </c>
      <c r="V22" s="137"/>
      <c r="W22" s="137"/>
      <c r="X22" s="137"/>
      <c r="Y22" s="137"/>
      <c r="Z22" s="137"/>
      <c r="AA22" s="36"/>
      <c r="AB22" s="36"/>
      <c r="AC22" s="36"/>
      <c r="AD22" s="36"/>
      <c r="AE22" s="36"/>
      <c r="AF22" s="36"/>
    </row>
    <row r="23" spans="1:32" s="20" customFormat="1" ht="15.75" customHeight="1">
      <c r="A23" s="44" t="s">
        <v>81</v>
      </c>
      <c r="B23" s="153"/>
      <c r="C23" s="154" t="s">
        <v>129</v>
      </c>
      <c r="D23" s="155"/>
      <c r="E23" s="155"/>
      <c r="F23" s="155"/>
      <c r="G23" s="155"/>
      <c r="H23" s="156"/>
      <c r="I23" s="154" t="s">
        <v>129</v>
      </c>
      <c r="J23" s="155"/>
      <c r="K23" s="155"/>
      <c r="L23" s="155"/>
      <c r="M23" s="155"/>
      <c r="N23" s="156"/>
      <c r="O23" s="138"/>
      <c r="P23" s="139"/>
      <c r="Q23" s="139"/>
      <c r="R23" s="139"/>
      <c r="S23" s="139"/>
      <c r="T23" s="140"/>
      <c r="U23" s="154" t="s">
        <v>129</v>
      </c>
      <c r="V23" s="155"/>
      <c r="W23" s="155"/>
      <c r="X23" s="155"/>
      <c r="Y23" s="155"/>
      <c r="Z23" s="156"/>
      <c r="AA23" s="36"/>
      <c r="AB23" s="36"/>
      <c r="AC23" s="36"/>
      <c r="AD23" s="36"/>
      <c r="AE23" s="36"/>
      <c r="AF23" s="36"/>
    </row>
    <row r="24" spans="1:32" s="20" customFormat="1" ht="15.75" customHeight="1">
      <c r="A24" s="44" t="s">
        <v>82</v>
      </c>
      <c r="B24" s="153"/>
      <c r="C24" s="157"/>
      <c r="D24" s="158"/>
      <c r="E24" s="158"/>
      <c r="F24" s="158"/>
      <c r="G24" s="158"/>
      <c r="H24" s="159"/>
      <c r="I24" s="157"/>
      <c r="J24" s="158"/>
      <c r="K24" s="158"/>
      <c r="L24" s="158"/>
      <c r="M24" s="158"/>
      <c r="N24" s="159"/>
      <c r="O24" s="141"/>
      <c r="P24" s="142"/>
      <c r="Q24" s="142"/>
      <c r="R24" s="142"/>
      <c r="S24" s="142"/>
      <c r="T24" s="143"/>
      <c r="U24" s="157"/>
      <c r="V24" s="158"/>
      <c r="W24" s="158"/>
      <c r="X24" s="158"/>
      <c r="Y24" s="158"/>
      <c r="Z24" s="159"/>
      <c r="AA24" s="36"/>
      <c r="AB24" s="36"/>
      <c r="AC24" s="36"/>
      <c r="AD24" s="36"/>
      <c r="AE24" s="36"/>
      <c r="AF24" s="36"/>
    </row>
    <row r="25" spans="1:32" s="20" customFormat="1" ht="15.75" customHeight="1">
      <c r="A25" s="44" t="s">
        <v>83</v>
      </c>
      <c r="B25" s="153"/>
      <c r="C25" s="157"/>
      <c r="D25" s="158"/>
      <c r="E25" s="158"/>
      <c r="F25" s="158"/>
      <c r="G25" s="158"/>
      <c r="H25" s="159"/>
      <c r="I25" s="157"/>
      <c r="J25" s="158"/>
      <c r="K25" s="158"/>
      <c r="L25" s="158"/>
      <c r="M25" s="158"/>
      <c r="N25" s="159"/>
      <c r="O25" s="141"/>
      <c r="P25" s="142"/>
      <c r="Q25" s="142"/>
      <c r="R25" s="142"/>
      <c r="S25" s="142"/>
      <c r="T25" s="143"/>
      <c r="U25" s="157"/>
      <c r="V25" s="158"/>
      <c r="W25" s="158"/>
      <c r="X25" s="158"/>
      <c r="Y25" s="158"/>
      <c r="Z25" s="159"/>
      <c r="AA25" s="36"/>
      <c r="AB25" s="36"/>
      <c r="AC25" s="36"/>
      <c r="AD25" s="36"/>
      <c r="AE25" s="36"/>
      <c r="AF25" s="36"/>
    </row>
    <row r="26" spans="1:32" s="20" customFormat="1" ht="16.5" customHeight="1">
      <c r="A26" s="39" t="s">
        <v>84</v>
      </c>
      <c r="B26" s="36"/>
      <c r="C26" s="160"/>
      <c r="D26" s="161"/>
      <c r="E26" s="161"/>
      <c r="F26" s="161"/>
      <c r="G26" s="161"/>
      <c r="H26" s="162"/>
      <c r="I26" s="160"/>
      <c r="J26" s="161"/>
      <c r="K26" s="161"/>
      <c r="L26" s="161"/>
      <c r="M26" s="161"/>
      <c r="N26" s="162"/>
      <c r="O26" s="144"/>
      <c r="P26" s="145"/>
      <c r="Q26" s="145"/>
      <c r="R26" s="145"/>
      <c r="S26" s="145"/>
      <c r="T26" s="146"/>
      <c r="U26" s="160"/>
      <c r="V26" s="161"/>
      <c r="W26" s="161"/>
      <c r="X26" s="161"/>
      <c r="Y26" s="161"/>
      <c r="Z26" s="162"/>
      <c r="AA26" s="36"/>
      <c r="AB26" s="36"/>
      <c r="AC26" s="36"/>
      <c r="AD26" s="36"/>
      <c r="AE26" s="36"/>
      <c r="AF26" s="36"/>
    </row>
    <row r="27" spans="1:32" s="20" customFormat="1" ht="15.75" customHeight="1">
      <c r="A27" s="42" t="s">
        <v>85</v>
      </c>
      <c r="B27" s="153"/>
      <c r="C27" s="137" t="s">
        <v>86</v>
      </c>
      <c r="D27" s="137"/>
      <c r="E27" s="137"/>
      <c r="F27" s="137"/>
      <c r="G27" s="137"/>
      <c r="H27" s="137"/>
      <c r="I27" s="137" t="s">
        <v>86</v>
      </c>
      <c r="J27" s="137"/>
      <c r="K27" s="137"/>
      <c r="L27" s="137"/>
      <c r="M27" s="137"/>
      <c r="N27" s="137"/>
      <c r="O27" s="48"/>
      <c r="P27" s="49"/>
      <c r="Q27" s="49"/>
      <c r="R27" s="49"/>
      <c r="S27" s="49"/>
      <c r="T27" s="49"/>
      <c r="U27" s="137" t="s">
        <v>86</v>
      </c>
      <c r="V27" s="137"/>
      <c r="W27" s="137"/>
      <c r="X27" s="137"/>
      <c r="Y27" s="137"/>
      <c r="Z27" s="137"/>
      <c r="AA27" s="36"/>
      <c r="AB27" s="36"/>
      <c r="AC27" s="36"/>
      <c r="AD27" s="36"/>
      <c r="AE27" s="36"/>
      <c r="AF27" s="36"/>
    </row>
    <row r="28" spans="1:32" s="20" customFormat="1" ht="15.75" customHeight="1">
      <c r="A28" s="42" t="s">
        <v>87</v>
      </c>
      <c r="B28" s="153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48"/>
      <c r="P28" s="50"/>
      <c r="Q28" s="50"/>
      <c r="R28" s="50"/>
      <c r="S28" s="50"/>
      <c r="T28" s="51"/>
      <c r="U28" s="137"/>
      <c r="V28" s="137"/>
      <c r="W28" s="137"/>
      <c r="X28" s="137"/>
      <c r="Y28" s="137"/>
      <c r="Z28" s="137"/>
      <c r="AA28" s="36"/>
      <c r="AB28" s="36"/>
      <c r="AC28" s="36"/>
      <c r="AD28" s="36"/>
      <c r="AE28" s="36"/>
      <c r="AF28" s="36"/>
    </row>
    <row r="29" spans="1:32" s="20" customFormat="1" ht="15.75" customHeight="1">
      <c r="A29" s="42" t="s">
        <v>88</v>
      </c>
      <c r="B29" s="153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73" t="s">
        <v>89</v>
      </c>
      <c r="P29" s="174"/>
      <c r="Q29" s="174"/>
      <c r="R29" s="174"/>
      <c r="S29" s="174"/>
      <c r="T29" s="174"/>
      <c r="U29" s="137"/>
      <c r="V29" s="137"/>
      <c r="W29" s="137"/>
      <c r="X29" s="137"/>
      <c r="Y29" s="137"/>
      <c r="Z29" s="137"/>
      <c r="AA29" s="36"/>
      <c r="AB29" s="36"/>
      <c r="AC29" s="36"/>
      <c r="AD29" s="36"/>
      <c r="AE29" s="36"/>
      <c r="AF29" s="36"/>
    </row>
    <row r="30" spans="1:32" s="20" customFormat="1" ht="15.75" customHeight="1">
      <c r="A30" s="44" t="s">
        <v>90</v>
      </c>
      <c r="B30" s="45"/>
      <c r="C30" s="138"/>
      <c r="D30" s="139"/>
      <c r="E30" s="139"/>
      <c r="F30" s="139"/>
      <c r="G30" s="139"/>
      <c r="H30" s="140"/>
      <c r="I30" s="138"/>
      <c r="J30" s="139"/>
      <c r="K30" s="139"/>
      <c r="L30" s="139"/>
      <c r="M30" s="139"/>
      <c r="N30" s="140"/>
      <c r="O30" s="175"/>
      <c r="P30" s="176"/>
      <c r="Q30" s="176"/>
      <c r="R30" s="176"/>
      <c r="S30" s="176"/>
      <c r="T30" s="177"/>
      <c r="U30" s="153"/>
      <c r="V30" s="153"/>
      <c r="W30" s="153"/>
      <c r="X30" s="153"/>
      <c r="Y30" s="153"/>
      <c r="Z30" s="181"/>
      <c r="AA30" s="36"/>
      <c r="AB30" s="36"/>
      <c r="AC30" s="36"/>
      <c r="AD30" s="36"/>
      <c r="AE30" s="36"/>
      <c r="AF30" s="36"/>
    </row>
    <row r="31" spans="1:32" s="20" customFormat="1" ht="15.75" customHeight="1">
      <c r="A31" s="44" t="s">
        <v>91</v>
      </c>
      <c r="B31" s="34"/>
      <c r="C31" s="141"/>
      <c r="D31" s="142"/>
      <c r="E31" s="142"/>
      <c r="F31" s="142"/>
      <c r="G31" s="142"/>
      <c r="H31" s="143"/>
      <c r="I31" s="141"/>
      <c r="J31" s="142"/>
      <c r="K31" s="142"/>
      <c r="L31" s="142"/>
      <c r="M31" s="142"/>
      <c r="N31" s="143"/>
      <c r="O31" s="175"/>
      <c r="P31" s="176"/>
      <c r="Q31" s="176"/>
      <c r="R31" s="176"/>
      <c r="S31" s="176"/>
      <c r="T31" s="177"/>
      <c r="U31" s="153"/>
      <c r="V31" s="153"/>
      <c r="W31" s="153"/>
      <c r="X31" s="153"/>
      <c r="Y31" s="153"/>
      <c r="Z31" s="182"/>
      <c r="AA31" s="36"/>
      <c r="AB31" s="36"/>
      <c r="AC31" s="36"/>
      <c r="AD31" s="36"/>
      <c r="AE31" s="36"/>
      <c r="AF31" s="36"/>
    </row>
    <row r="32" spans="1:32" s="20" customFormat="1" ht="15.75" customHeight="1">
      <c r="A32" s="44" t="s">
        <v>92</v>
      </c>
      <c r="B32" s="34"/>
      <c r="C32" s="141"/>
      <c r="D32" s="142"/>
      <c r="E32" s="142"/>
      <c r="F32" s="142"/>
      <c r="G32" s="142"/>
      <c r="H32" s="143"/>
      <c r="I32" s="141"/>
      <c r="J32" s="142"/>
      <c r="K32" s="142"/>
      <c r="L32" s="142"/>
      <c r="M32" s="142"/>
      <c r="N32" s="143"/>
      <c r="O32" s="175"/>
      <c r="P32" s="176"/>
      <c r="Q32" s="176"/>
      <c r="R32" s="176"/>
      <c r="S32" s="176"/>
      <c r="T32" s="177"/>
      <c r="U32" s="153"/>
      <c r="V32" s="153"/>
      <c r="W32" s="153"/>
      <c r="X32" s="153"/>
      <c r="Y32" s="153"/>
      <c r="Z32" s="182"/>
      <c r="AA32" s="36"/>
      <c r="AB32" s="36"/>
      <c r="AC32" s="36"/>
      <c r="AD32" s="36"/>
      <c r="AE32" s="36"/>
      <c r="AF32" s="36"/>
    </row>
    <row r="33" spans="1:32" s="20" customFormat="1" ht="15.75" customHeight="1">
      <c r="A33" s="44" t="s">
        <v>16</v>
      </c>
      <c r="B33" s="34"/>
      <c r="C33" s="144"/>
      <c r="D33" s="145"/>
      <c r="E33" s="145"/>
      <c r="F33" s="145"/>
      <c r="G33" s="145"/>
      <c r="H33" s="146"/>
      <c r="I33" s="144"/>
      <c r="J33" s="145"/>
      <c r="K33" s="145"/>
      <c r="L33" s="145"/>
      <c r="M33" s="145"/>
      <c r="N33" s="146"/>
      <c r="O33" s="175"/>
      <c r="P33" s="176"/>
      <c r="Q33" s="176"/>
      <c r="R33" s="176"/>
      <c r="S33" s="176"/>
      <c r="T33" s="177"/>
      <c r="U33" s="153"/>
      <c r="V33" s="153"/>
      <c r="W33" s="153"/>
      <c r="X33" s="153"/>
      <c r="Y33" s="153"/>
      <c r="Z33" s="183"/>
      <c r="AA33" s="36"/>
      <c r="AB33" s="36"/>
      <c r="AC33" s="36"/>
      <c r="AD33" s="36"/>
      <c r="AE33" s="36"/>
      <c r="AF33" s="36"/>
    </row>
    <row r="34" spans="1:32" s="20" customFormat="1" ht="15.75" customHeight="1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8"/>
      <c r="P34" s="179"/>
      <c r="Q34" s="179"/>
      <c r="R34" s="179"/>
      <c r="S34" s="179"/>
      <c r="T34" s="180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</row>
    <row r="37" spans="1:32">
      <c r="A37" s="172"/>
      <c r="B37" s="172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>
      <c r="A38" s="172"/>
      <c r="B38" s="172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>
      <c r="A39" s="172"/>
      <c r="B39" s="172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8"/>
  <sheetViews>
    <sheetView zoomScaleNormal="100" workbookViewId="0">
      <selection activeCell="G124" sqref="G124"/>
    </sheetView>
  </sheetViews>
  <sheetFormatPr baseColWidth="10" defaultColWidth="8.83203125" defaultRowHeight="13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>
      <c r="A1" s="189" t="str">
        <f>Parameters!B1</f>
        <v>179th IEEE 802.11 WIRELESS LOCAL AREA NETWORKS SESSION</v>
      </c>
      <c r="B1" s="190"/>
      <c r="C1" s="190"/>
      <c r="D1" s="190"/>
      <c r="E1" s="190"/>
      <c r="F1" s="190"/>
      <c r="G1" s="190"/>
      <c r="H1" s="190"/>
      <c r="I1" s="190"/>
    </row>
    <row r="2" spans="1:9" ht="25" customHeight="1">
      <c r="A2" s="187" t="s">
        <v>130</v>
      </c>
      <c r="B2" s="188"/>
      <c r="C2" s="188"/>
      <c r="D2" s="188"/>
      <c r="E2" s="188"/>
      <c r="F2" s="188"/>
      <c r="G2" s="188"/>
      <c r="H2" s="188"/>
      <c r="I2" s="188"/>
    </row>
    <row r="3" spans="1:9" ht="25" customHeight="1">
      <c r="A3" s="189" t="str">
        <f>Parameters!B2</f>
        <v>Irvine, CA, USA</v>
      </c>
      <c r="B3" s="190"/>
      <c r="C3" s="190"/>
      <c r="D3" s="190"/>
      <c r="E3" s="190"/>
      <c r="F3" s="190"/>
      <c r="G3" s="190"/>
      <c r="H3" s="190"/>
      <c r="I3" s="190"/>
    </row>
    <row r="4" spans="1:9" ht="25" customHeight="1">
      <c r="A4" s="189" t="str">
        <f>Parameters!B3</f>
        <v>January 12 - 17, 2020</v>
      </c>
      <c r="B4" s="190"/>
      <c r="C4" s="190"/>
      <c r="D4" s="190"/>
      <c r="E4" s="190"/>
      <c r="F4" s="190"/>
      <c r="G4" s="190"/>
      <c r="H4" s="190"/>
      <c r="I4" s="190"/>
    </row>
    <row r="5" spans="1:9" ht="18" customHeight="1">
      <c r="A5" s="184" t="s">
        <v>131</v>
      </c>
      <c r="B5" s="185"/>
      <c r="C5" s="185"/>
      <c r="D5" s="185"/>
      <c r="E5" s="185"/>
      <c r="F5" s="185"/>
      <c r="G5" s="185"/>
      <c r="H5" s="185"/>
      <c r="I5" s="185"/>
    </row>
    <row r="6" spans="1:9" ht="18" customHeight="1">
      <c r="A6" s="184" t="s">
        <v>132</v>
      </c>
      <c r="B6" s="185"/>
      <c r="C6" s="185"/>
      <c r="D6" s="185"/>
      <c r="E6" s="185"/>
      <c r="F6" s="185"/>
      <c r="G6" s="185"/>
      <c r="H6" s="185"/>
      <c r="I6" s="185"/>
    </row>
    <row r="7" spans="1:9" ht="18" customHeight="1">
      <c r="A7" s="184" t="s">
        <v>133</v>
      </c>
      <c r="B7" s="185"/>
      <c r="C7" s="185"/>
      <c r="D7" s="185"/>
      <c r="E7" s="185"/>
      <c r="F7" s="185"/>
      <c r="G7" s="185"/>
      <c r="H7" s="185"/>
      <c r="I7" s="185"/>
    </row>
    <row r="8" spans="1:9" ht="18" customHeight="1">
      <c r="A8" s="184" t="s">
        <v>134</v>
      </c>
      <c r="B8" s="185"/>
      <c r="C8" s="185"/>
      <c r="D8" s="185"/>
      <c r="E8" s="185"/>
      <c r="F8" s="185"/>
      <c r="G8" s="185"/>
      <c r="H8" s="185"/>
      <c r="I8" s="185"/>
    </row>
    <row r="9" spans="1:9" ht="18" customHeight="1">
      <c r="A9" s="192" t="s">
        <v>143</v>
      </c>
      <c r="B9" s="184"/>
      <c r="C9" s="184"/>
      <c r="D9" s="184"/>
      <c r="E9" s="184"/>
      <c r="F9" s="184"/>
      <c r="G9" s="184"/>
      <c r="H9" s="184"/>
      <c r="I9" s="184"/>
    </row>
    <row r="10" spans="1:9" ht="30" customHeight="1">
      <c r="A10" s="193" t="str">
        <f>"Agenda R" &amp; Parameters!$B$8</f>
        <v>Agenda R0</v>
      </c>
      <c r="B10" s="194"/>
      <c r="C10" s="194"/>
      <c r="D10" s="194"/>
      <c r="E10" s="194"/>
      <c r="F10" s="194"/>
      <c r="G10" s="194"/>
      <c r="H10" s="194"/>
      <c r="I10" s="194"/>
    </row>
    <row r="11" spans="1:9" ht="30" customHeight="1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>
      <c r="A13" s="191" t="s">
        <v>119</v>
      </c>
      <c r="B13" s="191"/>
      <c r="C13" s="191"/>
      <c r="D13" s="191"/>
      <c r="E13" s="191"/>
      <c r="F13" s="191"/>
      <c r="G13" s="191"/>
      <c r="H13" s="191"/>
      <c r="I13" s="191"/>
    </row>
    <row r="17" spans="1:9" ht="16">
      <c r="A17" s="186" t="s">
        <v>151</v>
      </c>
      <c r="B17" s="195"/>
      <c r="C17" s="195"/>
      <c r="D17" s="195"/>
      <c r="E17" s="195"/>
      <c r="F17" s="195"/>
      <c r="G17" s="195"/>
      <c r="H17" s="195"/>
      <c r="I17" s="195"/>
    </row>
    <row r="18" spans="1:9" s="65" customFormat="1" ht="34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>
      <c r="A25" s="83">
        <f>A23+0.01</f>
        <v>1.03</v>
      </c>
      <c r="B25" s="70" t="s">
        <v>95</v>
      </c>
      <c r="C25" s="70" t="s">
        <v>11</v>
      </c>
      <c r="D25" s="87" t="str">
        <f>Parameters!B13</f>
        <v>11-19/2139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>
      <c r="A27" s="83">
        <f>A25+0.01</f>
        <v>1.04</v>
      </c>
      <c r="B27" s="70" t="s">
        <v>94</v>
      </c>
      <c r="C27" s="70" t="s">
        <v>10</v>
      </c>
      <c r="D27" s="87" t="str">
        <f>Parameters!B13</f>
        <v>11-19/2139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>
      <c r="A29" s="83">
        <f>A27+0.01</f>
        <v>1.05</v>
      </c>
      <c r="B29" s="70" t="s">
        <v>94</v>
      </c>
      <c r="C29" s="70" t="s">
        <v>14</v>
      </c>
      <c r="D29" s="87" t="str">
        <f>Parameters!B13</f>
        <v>11-19/2139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>
      <c r="A33" s="83">
        <f>A31+0.01</f>
        <v>1.07</v>
      </c>
      <c r="B33" s="70" t="s">
        <v>97</v>
      </c>
      <c r="C33" s="70" t="s">
        <v>136</v>
      </c>
      <c r="D33" s="87" t="str">
        <f>Parameters!B15</f>
        <v>11-19/1689r0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11-19/1689r0</v>
      </c>
      <c r="D34" s="92"/>
      <c r="E34" s="91"/>
      <c r="F34" s="93"/>
      <c r="G34" s="94"/>
      <c r="H34" s="93"/>
      <c r="I34" s="79"/>
    </row>
    <row r="35" spans="1:9" ht="34">
      <c r="A35" s="83">
        <f>A33+0.01</f>
        <v>1.08</v>
      </c>
      <c r="B35" s="70" t="s">
        <v>97</v>
      </c>
      <c r="C35" s="70" t="s">
        <v>137</v>
      </c>
      <c r="D35" s="87" t="str">
        <f>Parameters!B16</f>
        <v>11-19/2108r0 and 11-19/2111r0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11-19/2108r0 and 11-19/2111r0</v>
      </c>
      <c r="D36" s="96"/>
      <c r="E36" s="96"/>
      <c r="F36" s="98"/>
      <c r="G36" s="99"/>
      <c r="H36" s="98"/>
      <c r="I36" s="79"/>
    </row>
    <row r="37" spans="1:9" ht="16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>11-19/2139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>
      <c r="A47" s="83">
        <f>A45+0.01</f>
        <v>2.0299999999999994</v>
      </c>
      <c r="B47" s="70" t="s">
        <v>138</v>
      </c>
      <c r="C47" s="70" t="s">
        <v>139</v>
      </c>
      <c r="D47" s="87" t="str">
        <f>Parameters!B13</f>
        <v>11-19/2139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>
      <c r="A49" s="83">
        <f>A47+0.01</f>
        <v>2.0399999999999991</v>
      </c>
      <c r="B49" s="70" t="s">
        <v>138</v>
      </c>
      <c r="C49" s="70"/>
      <c r="D49" s="70"/>
      <c r="E49" s="70"/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>
      <c r="A51" s="85">
        <f>1+A41</f>
        <v>3</v>
      </c>
      <c r="B51" s="66"/>
      <c r="C51" s="66" t="s">
        <v>135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>
      <c r="A66" s="186" t="s">
        <v>152</v>
      </c>
      <c r="B66" s="186"/>
      <c r="C66" s="186"/>
      <c r="D66" s="186"/>
      <c r="E66" s="186"/>
      <c r="F66" s="186"/>
      <c r="G66" s="186"/>
      <c r="H66" s="186"/>
      <c r="I66" s="186"/>
    </row>
    <row r="67" spans="1:9" ht="34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>
      <c r="A73" s="84"/>
    </row>
    <row r="74" spans="1:9" ht="17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>
      <c r="A75" s="84"/>
    </row>
    <row r="76" spans="1:9" ht="17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110</v>
      </c>
      <c r="H78" s="71">
        <f>F78+TIME(0,G78,0)</f>
        <v>0.51458333333333328</v>
      </c>
      <c r="I78" s="73"/>
    </row>
    <row r="79" spans="1:9" ht="34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>
      <c r="A80" s="83">
        <f>A78+0.01</f>
        <v>6.02</v>
      </c>
      <c r="B80" s="70"/>
      <c r="C80" s="70"/>
      <c r="D80" s="70"/>
      <c r="E80" s="70" t="s">
        <v>4</v>
      </c>
      <c r="F80" s="71">
        <f>H78</f>
        <v>0.51458333333333328</v>
      </c>
      <c r="G80" s="72">
        <v>0</v>
      </c>
      <c r="H80" s="71">
        <f>F80+TIME(0,G80,0)</f>
        <v>0.51458333333333328</v>
      </c>
      <c r="I80" s="73"/>
    </row>
    <row r="81" spans="1:9" ht="16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>
      <c r="A83" s="85">
        <f>1+A76</f>
        <v>7</v>
      </c>
      <c r="B83" s="66"/>
      <c r="C83" s="66" t="s">
        <v>106</v>
      </c>
      <c r="D83" s="66"/>
      <c r="E83" s="66" t="s">
        <v>4</v>
      </c>
      <c r="F83" s="67">
        <f>H80</f>
        <v>0.51458333333333328</v>
      </c>
      <c r="G83" s="68">
        <v>1</v>
      </c>
      <c r="H83" s="67">
        <f>F83+TIME(0,G83,0)</f>
        <v>0.51527777777777772</v>
      </c>
      <c r="I83" s="69"/>
    </row>
    <row r="84" spans="1:9" ht="14">
      <c r="A84" s="74"/>
      <c r="B84" s="74"/>
      <c r="C84" s="74" t="s">
        <v>28</v>
      </c>
      <c r="D84" s="74"/>
      <c r="E84" s="74"/>
      <c r="F84" s="75"/>
      <c r="G84" s="76">
        <f>(H84-H83) * 24 * 60</f>
        <v>8.0000000000001315</v>
      </c>
      <c r="H84" s="75">
        <v>0.52083333333333337</v>
      </c>
      <c r="I84" s="74"/>
    </row>
    <row r="88" spans="1:9" ht="16">
      <c r="A88" s="186" t="s">
        <v>153</v>
      </c>
      <c r="B88" s="186"/>
      <c r="C88" s="186"/>
      <c r="D88" s="186"/>
      <c r="E88" s="186"/>
      <c r="F88" s="186"/>
      <c r="G88" s="186"/>
      <c r="H88" s="186"/>
      <c r="I88" s="186"/>
    </row>
    <row r="89" spans="1:9" ht="34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>
      <c r="A90" s="85">
        <f>A83+1</f>
        <v>8</v>
      </c>
      <c r="B90" s="66"/>
      <c r="C90" s="66" t="s">
        <v>2</v>
      </c>
      <c r="D90" s="66"/>
      <c r="E90" s="66" t="s">
        <v>4</v>
      </c>
      <c r="F90" s="67">
        <v>0.66666666666666663</v>
      </c>
      <c r="G90" s="68">
        <v>0</v>
      </c>
      <c r="H90" s="67">
        <f>F90+TIME(0,G90,0)</f>
        <v>0.66666666666666663</v>
      </c>
      <c r="I90" s="69"/>
    </row>
    <row r="91" spans="1:9" ht="16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>
      <c r="A92" s="83">
        <f>A90+0.01</f>
        <v>8.01</v>
      </c>
      <c r="B92" s="70"/>
      <c r="C92" s="70" t="s">
        <v>3</v>
      </c>
      <c r="D92" s="70"/>
      <c r="E92" s="70" t="s">
        <v>4</v>
      </c>
      <c r="F92" s="71">
        <f>H90</f>
        <v>0.66666666666666663</v>
      </c>
      <c r="G92" s="72">
        <v>0</v>
      </c>
      <c r="H92" s="71">
        <f>F92+TIME(0,G92,0)</f>
        <v>0.66666666666666663</v>
      </c>
      <c r="I92" s="73"/>
    </row>
    <row r="93" spans="1:9" ht="16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>
      <c r="A94" s="83">
        <f>A92+0.01</f>
        <v>8.02</v>
      </c>
      <c r="B94" s="70" t="s">
        <v>94</v>
      </c>
      <c r="C94" s="70" t="s">
        <v>6</v>
      </c>
      <c r="D94" s="70"/>
      <c r="E94" s="70" t="s">
        <v>4</v>
      </c>
      <c r="F94" s="71">
        <f>H92</f>
        <v>0.66666666666666663</v>
      </c>
      <c r="G94" s="72">
        <v>0</v>
      </c>
      <c r="H94" s="71">
        <f>F94+TIME(0,G94,0)</f>
        <v>0.66666666666666663</v>
      </c>
      <c r="I94" s="73"/>
    </row>
    <row r="95" spans="1:9">
      <c r="A95" s="84"/>
    </row>
    <row r="96" spans="1:9" ht="17">
      <c r="A96" s="83">
        <f>A94+0.01</f>
        <v>8.0299999999999994</v>
      </c>
      <c r="B96" s="70" t="s">
        <v>96</v>
      </c>
      <c r="C96" s="70" t="s">
        <v>107</v>
      </c>
      <c r="D96" s="70"/>
      <c r="E96" s="70" t="s">
        <v>4</v>
      </c>
      <c r="F96" s="71">
        <f>H94</f>
        <v>0.66666666666666663</v>
      </c>
      <c r="G96" s="72">
        <v>1</v>
      </c>
      <c r="H96" s="71">
        <f>F96+TIME(0,G96,0)</f>
        <v>0.66736111111111107</v>
      </c>
      <c r="I96" s="73"/>
    </row>
    <row r="97" spans="1:9">
      <c r="A97" s="84"/>
    </row>
    <row r="98" spans="1:9" ht="17">
      <c r="A98" s="85">
        <f>1+A90</f>
        <v>9</v>
      </c>
      <c r="B98" s="66"/>
      <c r="C98" s="66" t="s">
        <v>103</v>
      </c>
      <c r="D98" s="66"/>
      <c r="E98" s="66" t="s">
        <v>4</v>
      </c>
      <c r="F98" s="67">
        <f>H96</f>
        <v>0.66736111111111107</v>
      </c>
      <c r="G98" s="68">
        <v>0</v>
      </c>
      <c r="H98" s="67">
        <f>F98+TIME(0,G98,0)</f>
        <v>0.66736111111111107</v>
      </c>
      <c r="I98" s="69"/>
    </row>
    <row r="99" spans="1:9" ht="16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>
      <c r="A100" s="83">
        <f>A98+0.01</f>
        <v>9.01</v>
      </c>
      <c r="B100" s="70" t="s">
        <v>99</v>
      </c>
      <c r="C100" s="70" t="s">
        <v>114</v>
      </c>
      <c r="D100" s="70"/>
      <c r="E100" s="70" t="s">
        <v>4</v>
      </c>
      <c r="F100" s="71">
        <f>H98</f>
        <v>0.66736111111111107</v>
      </c>
      <c r="G100" s="72">
        <v>110</v>
      </c>
      <c r="H100" s="71">
        <f>F100+TIME(0,G100,0)</f>
        <v>0.74374999999999991</v>
      </c>
      <c r="I100" s="73"/>
    </row>
    <row r="101" spans="1:9" ht="34">
      <c r="A101" s="82"/>
      <c r="B101" s="79"/>
      <c r="C101" s="79" t="s">
        <v>105</v>
      </c>
      <c r="D101" s="79"/>
      <c r="E101" s="79"/>
      <c r="F101" s="80"/>
      <c r="G101" s="81"/>
      <c r="H101" s="80"/>
      <c r="I101" s="79"/>
    </row>
    <row r="102" spans="1:9" ht="17">
      <c r="A102" s="83">
        <f>A100+0.01</f>
        <v>9.02</v>
      </c>
      <c r="B102" s="70"/>
      <c r="C102" s="70"/>
      <c r="D102" s="70"/>
      <c r="E102" s="70" t="s">
        <v>4</v>
      </c>
      <c r="F102" s="71">
        <f>H100</f>
        <v>0.74374999999999991</v>
      </c>
      <c r="G102" s="72">
        <v>0</v>
      </c>
      <c r="H102" s="71">
        <f>F102+TIME(0,G102,0)</f>
        <v>0.74374999999999991</v>
      </c>
      <c r="I102" s="73"/>
    </row>
    <row r="103" spans="1:9" ht="16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s="65" customFormat="1">
      <c r="A104" s="11"/>
      <c r="B104" s="11"/>
      <c r="C104" s="11"/>
      <c r="D104" s="11"/>
      <c r="E104" s="11"/>
      <c r="F104" s="77"/>
      <c r="G104" s="78"/>
      <c r="H104" s="77"/>
      <c r="I104" s="11"/>
    </row>
    <row r="105" spans="1:9" ht="17">
      <c r="A105" s="85">
        <f>1+A98</f>
        <v>10</v>
      </c>
      <c r="B105" s="66"/>
      <c r="C105" s="66" t="s">
        <v>106</v>
      </c>
      <c r="D105" s="66"/>
      <c r="E105" s="66" t="s">
        <v>4</v>
      </c>
      <c r="F105" s="67">
        <f>H102</f>
        <v>0.74374999999999991</v>
      </c>
      <c r="G105" s="68">
        <v>1</v>
      </c>
      <c r="H105" s="67">
        <f>F105+TIME(0,G105,0)</f>
        <v>0.74444444444444435</v>
      </c>
      <c r="I105" s="69"/>
    </row>
    <row r="106" spans="1:9" ht="14">
      <c r="A106" s="74"/>
      <c r="B106" s="74"/>
      <c r="C106" s="74" t="s">
        <v>28</v>
      </c>
      <c r="D106" s="74"/>
      <c r="E106" s="74"/>
      <c r="F106" s="75"/>
      <c r="G106" s="76">
        <f>(H106-H105) * 24 * 60</f>
        <v>8.0000000000001315</v>
      </c>
      <c r="H106" s="75">
        <v>0.75</v>
      </c>
      <c r="I106" s="74"/>
    </row>
    <row r="111" spans="1:9" ht="16">
      <c r="A111" s="186" t="s">
        <v>140</v>
      </c>
      <c r="B111" s="186"/>
      <c r="C111" s="186"/>
      <c r="D111" s="186"/>
      <c r="E111" s="186"/>
      <c r="F111" s="186"/>
      <c r="G111" s="186"/>
      <c r="H111" s="186"/>
      <c r="I111" s="186"/>
    </row>
    <row r="112" spans="1:9" ht="34">
      <c r="A112" s="62" t="s">
        <v>19</v>
      </c>
      <c r="B112" s="62" t="s">
        <v>20</v>
      </c>
      <c r="C112" s="62" t="s">
        <v>21</v>
      </c>
      <c r="D112" s="62" t="s">
        <v>22</v>
      </c>
      <c r="E112" s="62" t="s">
        <v>23</v>
      </c>
      <c r="F112" s="63" t="s">
        <v>24</v>
      </c>
      <c r="G112" s="64" t="s">
        <v>25</v>
      </c>
      <c r="H112" s="63" t="s">
        <v>26</v>
      </c>
      <c r="I112" s="62" t="s">
        <v>27</v>
      </c>
    </row>
    <row r="113" spans="1:9" ht="17">
      <c r="A113" s="85">
        <f>1+A105</f>
        <v>11</v>
      </c>
      <c r="B113" s="66"/>
      <c r="C113" s="66" t="s">
        <v>2</v>
      </c>
      <c r="D113" s="66"/>
      <c r="E113" s="66" t="s">
        <v>4</v>
      </c>
      <c r="F113" s="67">
        <v>0.66666666666666663</v>
      </c>
      <c r="G113" s="68">
        <v>0</v>
      </c>
      <c r="H113" s="67">
        <f>F113+TIME(0,G113,0)</f>
        <v>0.66666666666666663</v>
      </c>
      <c r="I113" s="69"/>
    </row>
    <row r="114" spans="1:9" ht="16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>
      <c r="A115" s="83">
        <f>A113+0.01</f>
        <v>11.01</v>
      </c>
      <c r="B115" s="70"/>
      <c r="C115" s="70" t="s">
        <v>3</v>
      </c>
      <c r="D115" s="70"/>
      <c r="E115" s="70" t="s">
        <v>5</v>
      </c>
      <c r="F115" s="71">
        <f>H113</f>
        <v>0.66666666666666663</v>
      </c>
      <c r="G115" s="72">
        <v>0</v>
      </c>
      <c r="H115" s="71">
        <f>F115+TIME(0,G115,0)</f>
        <v>0.66666666666666663</v>
      </c>
      <c r="I115" s="73"/>
    </row>
    <row r="116" spans="1:9" ht="16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>
      <c r="A117" s="83">
        <f>A115+0.01</f>
        <v>11.02</v>
      </c>
      <c r="B117" s="70" t="s">
        <v>98</v>
      </c>
      <c r="C117" s="70" t="s">
        <v>6</v>
      </c>
      <c r="D117" s="70"/>
      <c r="E117" s="70" t="s">
        <v>5</v>
      </c>
      <c r="F117" s="71">
        <f>H115</f>
        <v>0.66666666666666663</v>
      </c>
      <c r="G117" s="72">
        <v>0</v>
      </c>
      <c r="H117" s="71">
        <f>F117+TIME(0,G117,0)</f>
        <v>0.66666666666666663</v>
      </c>
      <c r="I117" s="73"/>
    </row>
    <row r="118" spans="1:9">
      <c r="A118" s="84"/>
    </row>
    <row r="119" spans="1:9" ht="17">
      <c r="A119" s="83">
        <f>A117+0.01</f>
        <v>11.03</v>
      </c>
      <c r="B119" s="70" t="s">
        <v>96</v>
      </c>
      <c r="C119" s="70" t="s">
        <v>107</v>
      </c>
      <c r="D119" s="70"/>
      <c r="E119" s="70" t="s">
        <v>5</v>
      </c>
      <c r="F119" s="71">
        <f>H117</f>
        <v>0.66666666666666663</v>
      </c>
      <c r="G119" s="72">
        <v>1</v>
      </c>
      <c r="H119" s="71">
        <f>F119+TIME(0,G119,0)</f>
        <v>0.66736111111111107</v>
      </c>
      <c r="I119" s="73"/>
    </row>
    <row r="120" spans="1:9">
      <c r="A120" s="84"/>
    </row>
    <row r="121" spans="1:9" ht="17">
      <c r="A121" s="85">
        <f>1+A113</f>
        <v>12</v>
      </c>
      <c r="B121" s="66"/>
      <c r="C121" s="66" t="s">
        <v>103</v>
      </c>
      <c r="D121" s="66"/>
      <c r="E121" s="66" t="s">
        <v>4</v>
      </c>
      <c r="F121" s="67">
        <f>H119</f>
        <v>0.66736111111111107</v>
      </c>
      <c r="G121" s="68">
        <v>0</v>
      </c>
      <c r="H121" s="67">
        <f>F121+TIME(0,G121,0)</f>
        <v>0.66736111111111107</v>
      </c>
      <c r="I121" s="69"/>
    </row>
    <row r="122" spans="1:9" ht="16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34">
      <c r="A123" s="83">
        <f>A121+0.01</f>
        <v>12.01</v>
      </c>
      <c r="B123" s="70" t="s">
        <v>141</v>
      </c>
      <c r="C123" s="70" t="s">
        <v>114</v>
      </c>
      <c r="D123" s="70"/>
      <c r="E123" s="70" t="s">
        <v>4</v>
      </c>
      <c r="F123" s="71">
        <f>H121</f>
        <v>0.66736111111111107</v>
      </c>
      <c r="G123" s="104">
        <v>90</v>
      </c>
      <c r="H123" s="71">
        <f>F123+TIME(0,G123,0)</f>
        <v>0.72986111111111107</v>
      </c>
      <c r="I123" s="70" t="s">
        <v>142</v>
      </c>
    </row>
    <row r="124" spans="1:9" ht="34">
      <c r="A124" s="82"/>
      <c r="B124" s="79"/>
      <c r="C124" s="79" t="s">
        <v>105</v>
      </c>
      <c r="D124" s="79"/>
      <c r="E124" s="79"/>
      <c r="F124" s="80"/>
      <c r="G124" s="81"/>
      <c r="H124" s="80"/>
      <c r="I124" s="79"/>
    </row>
    <row r="125" spans="1:9" ht="17">
      <c r="A125" s="83">
        <f>A123+0.01</f>
        <v>12.02</v>
      </c>
      <c r="B125" s="70" t="s">
        <v>99</v>
      </c>
      <c r="C125" s="70"/>
      <c r="D125" s="70"/>
      <c r="E125" s="70"/>
      <c r="F125" s="71">
        <f>H123</f>
        <v>0.72986111111111107</v>
      </c>
      <c r="G125" s="72">
        <v>0</v>
      </c>
      <c r="H125" s="71">
        <f>F125+TIME(0,G125,0)</f>
        <v>0.72986111111111107</v>
      </c>
      <c r="I125" s="73"/>
    </row>
    <row r="126" spans="1:9" ht="16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6">
      <c r="A127" s="83">
        <f>A125+0.01</f>
        <v>12.03</v>
      </c>
      <c r="B127" s="70"/>
      <c r="C127" s="70"/>
      <c r="D127" s="70"/>
      <c r="E127" s="70"/>
      <c r="F127" s="71">
        <f>H125</f>
        <v>0.72986111111111107</v>
      </c>
      <c r="G127" s="72">
        <v>0</v>
      </c>
      <c r="H127" s="71">
        <f>F127+TIME(0,G127,0)</f>
        <v>0.72986111111111107</v>
      </c>
      <c r="I127" s="73"/>
    </row>
    <row r="128" spans="1:9" ht="16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>
      <c r="A129" s="85">
        <f>1+A121</f>
        <v>13</v>
      </c>
      <c r="B129" s="66"/>
      <c r="C129" s="66" t="s">
        <v>108</v>
      </c>
      <c r="D129" s="66"/>
      <c r="E129" s="66" t="s">
        <v>4</v>
      </c>
      <c r="F129" s="67">
        <f>H127</f>
        <v>0.72986111111111107</v>
      </c>
      <c r="G129" s="68">
        <v>0</v>
      </c>
      <c r="H129" s="67">
        <f>F129+TIME(0,G129,0)</f>
        <v>0.72986111111111107</v>
      </c>
      <c r="I129" s="69"/>
    </row>
    <row r="130" spans="1:9" ht="16">
      <c r="A130" s="82"/>
      <c r="B130" s="79"/>
      <c r="C130" s="79"/>
      <c r="D130" s="79"/>
      <c r="E130" s="79"/>
      <c r="F130" s="80"/>
      <c r="G130" s="81"/>
      <c r="H130" s="80"/>
      <c r="I130" s="79"/>
    </row>
    <row r="131" spans="1:9" ht="17">
      <c r="A131" s="83">
        <f>A129+0.01</f>
        <v>13.01</v>
      </c>
      <c r="B131" s="70" t="s">
        <v>99</v>
      </c>
      <c r="C131" s="70" t="s">
        <v>109</v>
      </c>
      <c r="D131" s="87" t="str">
        <f>Parameters!B13</f>
        <v>11-19/2139</v>
      </c>
      <c r="E131" s="70" t="s">
        <v>5</v>
      </c>
      <c r="F131" s="71">
        <f>H129</f>
        <v>0.72986111111111107</v>
      </c>
      <c r="G131" s="72">
        <v>10</v>
      </c>
      <c r="H131" s="71">
        <f>F131+TIME(0,G131,0)</f>
        <v>0.73680555555555549</v>
      </c>
      <c r="I131" s="73"/>
    </row>
    <row r="132" spans="1:9" ht="16">
      <c r="A132" s="82"/>
      <c r="B132" s="79"/>
      <c r="C132" s="79"/>
      <c r="D132" s="88"/>
      <c r="E132" s="79"/>
      <c r="F132" s="80"/>
      <c r="G132" s="81"/>
      <c r="H132" s="80"/>
      <c r="I132" s="79"/>
    </row>
    <row r="133" spans="1:9" ht="17">
      <c r="A133" s="83">
        <f>A131+0.01</f>
        <v>13.02</v>
      </c>
      <c r="B133" s="70" t="s">
        <v>99</v>
      </c>
      <c r="C133" s="70" t="s">
        <v>110</v>
      </c>
      <c r="D133" s="87" t="str">
        <f>Parameters!B13</f>
        <v>11-19/2139</v>
      </c>
      <c r="E133" s="70" t="s">
        <v>5</v>
      </c>
      <c r="F133" s="71">
        <f>H131</f>
        <v>0.73680555555555549</v>
      </c>
      <c r="G133" s="72">
        <v>0</v>
      </c>
      <c r="H133" s="71">
        <f>F133+TIME(0,G133,0)</f>
        <v>0.73680555555555549</v>
      </c>
      <c r="I133" s="73"/>
    </row>
    <row r="134" spans="1:9" ht="16">
      <c r="A134" s="82"/>
      <c r="B134" s="79"/>
      <c r="C134" s="79"/>
      <c r="D134" s="88"/>
      <c r="E134" s="79"/>
      <c r="F134" s="80"/>
      <c r="G134" s="81"/>
      <c r="H134" s="80"/>
      <c r="I134" s="79"/>
    </row>
    <row r="135" spans="1:9" ht="17">
      <c r="A135" s="83">
        <f>A133+0.01</f>
        <v>13.03</v>
      </c>
      <c r="B135" s="70" t="s">
        <v>97</v>
      </c>
      <c r="C135" s="70" t="s">
        <v>111</v>
      </c>
      <c r="D135" s="87" t="str">
        <f>Parameters!B13</f>
        <v>11-19/2139</v>
      </c>
      <c r="E135" s="70" t="s">
        <v>5</v>
      </c>
      <c r="F135" s="71">
        <f>H133</f>
        <v>0.73680555555555549</v>
      </c>
      <c r="G135" s="72">
        <v>3</v>
      </c>
      <c r="H135" s="71">
        <f>F135+TIME(0,G135,0)</f>
        <v>0.73888888888888882</v>
      </c>
      <c r="I135" s="73"/>
    </row>
    <row r="136" spans="1:9">
      <c r="D136" s="89"/>
    </row>
    <row r="137" spans="1:9" ht="17">
      <c r="A137" s="83">
        <f>A135+0.01</f>
        <v>13.04</v>
      </c>
      <c r="B137" s="70" t="s">
        <v>100</v>
      </c>
      <c r="C137" s="70" t="s">
        <v>112</v>
      </c>
      <c r="D137" s="87" t="str">
        <f>Parameters!B13</f>
        <v>11-19/2139</v>
      </c>
      <c r="E137" s="70" t="s">
        <v>5</v>
      </c>
      <c r="F137" s="71">
        <f>H135</f>
        <v>0.73888888888888882</v>
      </c>
      <c r="G137" s="72">
        <v>10</v>
      </c>
      <c r="H137" s="71">
        <f>F137+TIME(0,G137,0)</f>
        <v>0.74583333333333324</v>
      </c>
      <c r="I137" s="73"/>
    </row>
    <row r="139" spans="1:9" ht="17">
      <c r="A139" s="83">
        <f>A137+0.01</f>
        <v>13.049999999999999</v>
      </c>
      <c r="B139" s="70"/>
      <c r="C139" s="70"/>
      <c r="D139" s="70"/>
      <c r="E139" s="70" t="s">
        <v>5</v>
      </c>
      <c r="F139" s="71">
        <f>H137</f>
        <v>0.74583333333333324</v>
      </c>
      <c r="G139" s="72">
        <v>0</v>
      </c>
      <c r="H139" s="71">
        <f>F139+TIME(0,G139,0)</f>
        <v>0.74583333333333324</v>
      </c>
      <c r="I139" s="73"/>
    </row>
    <row r="141" spans="1:9" ht="17">
      <c r="A141" s="83">
        <f>A139+0.01</f>
        <v>13.059999999999999</v>
      </c>
      <c r="B141" s="70"/>
      <c r="C141" s="70"/>
      <c r="D141" s="70"/>
      <c r="E141" s="70" t="s">
        <v>5</v>
      </c>
      <c r="F141" s="71">
        <f>H139</f>
        <v>0.74583333333333324</v>
      </c>
      <c r="G141" s="72">
        <v>0</v>
      </c>
      <c r="H141" s="71">
        <f>F141+TIME(0,G141,0)</f>
        <v>0.74583333333333324</v>
      </c>
      <c r="I141" s="73"/>
    </row>
    <row r="143" spans="1:9" ht="17">
      <c r="A143" s="85">
        <f>1+A137</f>
        <v>14.04</v>
      </c>
      <c r="B143" s="66"/>
      <c r="C143" s="66" t="s">
        <v>113</v>
      </c>
      <c r="D143" s="66"/>
      <c r="E143" s="66" t="s">
        <v>4</v>
      </c>
      <c r="F143" s="67">
        <f>H141</f>
        <v>0.74583333333333324</v>
      </c>
      <c r="G143" s="68">
        <v>0</v>
      </c>
      <c r="H143" s="67">
        <f>F143+TIME(0,G143,0)</f>
        <v>0.74583333333333324</v>
      </c>
      <c r="I143" s="69"/>
    </row>
    <row r="144" spans="1:9" ht="16">
      <c r="A144" s="82"/>
      <c r="B144" s="79"/>
      <c r="C144" s="79"/>
      <c r="D144" s="79"/>
      <c r="E144" s="79"/>
      <c r="F144" s="80"/>
      <c r="G144" s="81"/>
      <c r="H144" s="80"/>
      <c r="I144" s="79"/>
    </row>
    <row r="145" spans="1:9" ht="34">
      <c r="A145" s="83">
        <f>A143+0.01</f>
        <v>14.049999999999999</v>
      </c>
      <c r="B145" s="70" t="s">
        <v>99</v>
      </c>
      <c r="C145" s="70" t="s">
        <v>114</v>
      </c>
      <c r="D145" s="86"/>
      <c r="E145" s="70" t="s">
        <v>5</v>
      </c>
      <c r="F145" s="71">
        <f>H143</f>
        <v>0.74583333333333324</v>
      </c>
      <c r="G145" s="72">
        <v>0</v>
      </c>
      <c r="H145" s="71">
        <f>F145+TIME(0,G145,0)</f>
        <v>0.74583333333333324</v>
      </c>
      <c r="I145" s="73"/>
    </row>
    <row r="146" spans="1:9" ht="34">
      <c r="C146" s="79" t="s">
        <v>105</v>
      </c>
    </row>
    <row r="147" spans="1:9" ht="17">
      <c r="A147" s="83">
        <f>A145+0.01</f>
        <v>14.059999999999999</v>
      </c>
      <c r="B147" s="70" t="s">
        <v>101</v>
      </c>
      <c r="C147" s="70" t="s">
        <v>115</v>
      </c>
      <c r="D147" s="70"/>
      <c r="E147" s="70" t="s">
        <v>5</v>
      </c>
      <c r="F147" s="71">
        <f>H145</f>
        <v>0.74583333333333324</v>
      </c>
      <c r="G147" s="72">
        <v>0</v>
      </c>
      <c r="H147" s="71">
        <f>F147+TIME(0,G147,0)</f>
        <v>0.74583333333333324</v>
      </c>
      <c r="I147" s="73"/>
    </row>
    <row r="149" spans="1:9" ht="17">
      <c r="A149" s="85">
        <f>1+A143</f>
        <v>15.04</v>
      </c>
      <c r="B149" s="66"/>
      <c r="C149" s="66" t="s">
        <v>116</v>
      </c>
      <c r="D149" s="66"/>
      <c r="E149" s="66" t="s">
        <v>4</v>
      </c>
      <c r="F149" s="67">
        <f>H147</f>
        <v>0.74583333333333324</v>
      </c>
      <c r="G149" s="68">
        <v>0</v>
      </c>
      <c r="H149" s="67">
        <f>F149+TIME(0,G149,0)</f>
        <v>0.74583333333333324</v>
      </c>
      <c r="I149" s="69"/>
    </row>
    <row r="150" spans="1:9" ht="16">
      <c r="A150" s="82"/>
      <c r="B150" s="79"/>
      <c r="C150" s="79"/>
      <c r="D150" s="79"/>
      <c r="E150" s="79"/>
      <c r="F150" s="80"/>
      <c r="G150" s="81"/>
      <c r="H150" s="80"/>
      <c r="I150" s="79"/>
    </row>
    <row r="151" spans="1:9" ht="17">
      <c r="A151" s="83">
        <f>A149+0.01</f>
        <v>15.049999999999999</v>
      </c>
      <c r="B151" s="70"/>
      <c r="C151" s="70"/>
      <c r="D151" s="86"/>
      <c r="E151" s="70" t="s">
        <v>5</v>
      </c>
      <c r="F151" s="71">
        <f>H149</f>
        <v>0.74583333333333324</v>
      </c>
      <c r="G151" s="72">
        <v>0</v>
      </c>
      <c r="H151" s="71">
        <f>F151+TIME(0,G151,0)</f>
        <v>0.74583333333333324</v>
      </c>
      <c r="I151" s="73"/>
    </row>
    <row r="152" spans="1:9" ht="16">
      <c r="C152" s="79"/>
    </row>
    <row r="153" spans="1:9" ht="17">
      <c r="A153" s="83">
        <f>A151+0.01</f>
        <v>15.059999999999999</v>
      </c>
      <c r="B153" s="70"/>
      <c r="C153" s="70"/>
      <c r="D153" s="70"/>
      <c r="E153" s="70" t="s">
        <v>5</v>
      </c>
      <c r="F153" s="71">
        <f>H151</f>
        <v>0.74583333333333324</v>
      </c>
      <c r="G153" s="72">
        <v>0</v>
      </c>
      <c r="H153" s="71">
        <f>F153+TIME(0,G153,0)</f>
        <v>0.74583333333333324</v>
      </c>
      <c r="I153" s="73"/>
    </row>
    <row r="155" spans="1:9" ht="17">
      <c r="A155" s="85">
        <f>1+A149</f>
        <v>16.04</v>
      </c>
      <c r="B155" s="66"/>
      <c r="C155" s="66" t="s">
        <v>117</v>
      </c>
      <c r="D155" s="66"/>
      <c r="E155" s="66" t="s">
        <v>4</v>
      </c>
      <c r="F155" s="67">
        <f>H153</f>
        <v>0.74583333333333324</v>
      </c>
      <c r="G155" s="68">
        <v>0</v>
      </c>
      <c r="H155" s="67">
        <f>F155+TIME(0,G155,0)</f>
        <v>0.74583333333333324</v>
      </c>
      <c r="I155" s="69"/>
    </row>
    <row r="157" spans="1:9" ht="17">
      <c r="A157" s="83">
        <f>A155+0.01</f>
        <v>16.05</v>
      </c>
      <c r="B157" s="70"/>
      <c r="C157" s="70" t="s">
        <v>118</v>
      </c>
      <c r="D157" s="86"/>
      <c r="E157" s="70" t="s">
        <v>5</v>
      </c>
      <c r="F157" s="71">
        <f>H155</f>
        <v>0.74583333333333324</v>
      </c>
      <c r="G157" s="72">
        <v>0</v>
      </c>
      <c r="H157" s="71">
        <f>F157+TIME(0,G157,0)</f>
        <v>0.74583333333333324</v>
      </c>
      <c r="I157" s="73"/>
    </row>
    <row r="158" spans="1:9" ht="14">
      <c r="A158" s="74"/>
      <c r="B158" s="74"/>
      <c r="C158" s="74" t="s">
        <v>28</v>
      </c>
      <c r="D158" s="74"/>
      <c r="E158" s="74"/>
      <c r="F158" s="75"/>
      <c r="G158" s="76">
        <f>(H158-H157) * 24 * 60</f>
        <v>6.0000000000001386</v>
      </c>
      <c r="H158" s="75">
        <v>0.75</v>
      </c>
      <c r="I158" s="74"/>
    </row>
  </sheetData>
  <mergeCells count="15">
    <mergeCell ref="A111:I111"/>
    <mergeCell ref="A13:I13"/>
    <mergeCell ref="A9:I9"/>
    <mergeCell ref="A7:I7"/>
    <mergeCell ref="A8:I8"/>
    <mergeCell ref="A10:I10"/>
    <mergeCell ref="A17:I17"/>
    <mergeCell ref="A88:I88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8"/>
  <sheetViews>
    <sheetView zoomScale="150" zoomScaleNormal="150" workbookViewId="0">
      <selection activeCell="E22" sqref="E22"/>
    </sheetView>
  </sheetViews>
  <sheetFormatPr baseColWidth="10" defaultColWidth="8.83203125" defaultRowHeight="13"/>
  <cols>
    <col min="1" max="1" width="10" style="106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>
      <c r="A1" s="105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3" spans="1:9">
      <c r="B3" s="107" t="s">
        <v>144</v>
      </c>
    </row>
    <row r="4" spans="1:9">
      <c r="H4" s="101"/>
      <c r="I4" s="102"/>
    </row>
    <row r="6" spans="1:9">
      <c r="H6" s="101"/>
      <c r="I6" s="102"/>
    </row>
    <row r="7" spans="1:9">
      <c r="F7" s="103"/>
      <c r="H7" s="101"/>
    </row>
    <row r="8" spans="1:9">
      <c r="H8" s="101"/>
      <c r="I8" s="102"/>
    </row>
  </sheetData>
  <sortState ref="A4:I9">
    <sortCondition ref="A4:A9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/>
  <cols>
    <col min="1" max="1" width="22.5" customWidth="1"/>
    <col min="2" max="2" width="59.5" customWidth="1"/>
  </cols>
  <sheetData>
    <row r="1" spans="1:2">
      <c r="A1" s="14" t="s">
        <v>49</v>
      </c>
      <c r="B1" s="14" t="s">
        <v>145</v>
      </c>
    </row>
    <row r="2" spans="1:2">
      <c r="A2" s="14" t="s">
        <v>50</v>
      </c>
      <c r="B2" s="14" t="s">
        <v>146</v>
      </c>
    </row>
    <row r="3" spans="1:2" ht="14" thickBot="1">
      <c r="A3" s="14" t="s">
        <v>51</v>
      </c>
      <c r="B3" s="14" t="s">
        <v>147</v>
      </c>
    </row>
    <row r="4" spans="1:2">
      <c r="A4" t="s">
        <v>52</v>
      </c>
      <c r="B4" s="15">
        <v>43842</v>
      </c>
    </row>
    <row r="5" spans="1:2">
      <c r="A5" s="16" t="s">
        <v>53</v>
      </c>
      <c r="B5" s="17">
        <f>B4+1</f>
        <v>43843</v>
      </c>
    </row>
    <row r="6" spans="1:2" ht="14" thickBot="1">
      <c r="A6" s="18" t="s">
        <v>54</v>
      </c>
      <c r="B6" s="19">
        <v>6</v>
      </c>
    </row>
    <row r="7" spans="1:2">
      <c r="A7" s="18" t="s">
        <v>55</v>
      </c>
      <c r="B7" s="15">
        <f>B4+B6-1</f>
        <v>43847</v>
      </c>
    </row>
    <row r="8" spans="1:2">
      <c r="A8" s="65" t="s">
        <v>56</v>
      </c>
      <c r="B8" s="65">
        <v>0</v>
      </c>
    </row>
    <row r="9" spans="1:2" ht="16">
      <c r="A9" s="65" t="s">
        <v>93</v>
      </c>
      <c r="B9" s="7" t="s">
        <v>148</v>
      </c>
    </row>
    <row r="13" spans="1:2">
      <c r="A13" t="s">
        <v>15</v>
      </c>
      <c r="B13" s="14" t="s">
        <v>156</v>
      </c>
    </row>
    <row r="15" spans="1:2">
      <c r="A15" t="s">
        <v>0</v>
      </c>
      <c r="B15" s="14" t="s">
        <v>149</v>
      </c>
    </row>
    <row r="16" spans="1:2">
      <c r="A16" t="s">
        <v>1</v>
      </c>
      <c r="B16" s="14" t="s">
        <v>150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2020-01-07T13:24:18Z</dcterms:modified>
  <cp:category/>
</cp:coreProperties>
</file>