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216" i="880" l="1"/>
  <c r="F216" i="880"/>
  <c r="H181" i="880"/>
  <c r="F183" i="880" s="1"/>
  <c r="F181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70" i="880"/>
  <c r="H170" i="880" s="1"/>
  <c r="F171" i="880" s="1"/>
  <c r="H171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2" i="880"/>
  <c r="H172" i="880" s="1"/>
  <c r="F77" i="880" l="1"/>
  <c r="H77" i="880" s="1"/>
  <c r="F127" i="880"/>
  <c r="H127" i="880" s="1"/>
  <c r="F173" i="880"/>
  <c r="H173" i="880" s="1"/>
  <c r="F128" i="880" l="1"/>
  <c r="H128" i="880" s="1"/>
  <c r="F174" i="880"/>
  <c r="H174" i="880" s="1"/>
  <c r="F175" i="880" s="1"/>
  <c r="H175" i="880" s="1"/>
  <c r="F176" i="880" s="1"/>
  <c r="H176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31" i="880" l="1"/>
  <c r="H131" i="880" s="1"/>
  <c r="G132" i="880" s="1"/>
  <c r="F129" i="880"/>
  <c r="H129" i="880" s="1"/>
  <c r="F177" i="880"/>
  <c r="H177" i="880" s="1"/>
  <c r="F179" i="880" s="1"/>
  <c r="H179" i="880" s="1"/>
  <c r="F180" i="880" s="1"/>
  <c r="H180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F192" i="880" s="1"/>
  <c r="H192" i="880" s="1"/>
  <c r="F193" i="880" s="1"/>
  <c r="H193" i="880" s="1"/>
  <c r="F194" i="880" s="1"/>
  <c r="H194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83" i="880"/>
  <c r="F84" i="880" l="1"/>
  <c r="H84" i="880" s="1"/>
  <c r="F85" i="880" s="1"/>
  <c r="H85" i="880" s="1"/>
  <c r="F88" i="880" s="1"/>
  <c r="H88" i="880" s="1"/>
  <c r="H210" i="880"/>
  <c r="F211" i="880" s="1"/>
  <c r="H211" i="880" s="1"/>
  <c r="F212" i="880" l="1"/>
  <c r="H212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F224" i="880" s="1"/>
  <c r="H224" i="880" s="1"/>
  <c r="F225" i="880" s="1"/>
  <c r="H225" i="880" s="1"/>
  <c r="F226" i="880" s="1"/>
  <c r="H226" i="880" s="1"/>
  <c r="F227" i="880" s="1"/>
  <c r="H227" i="880" s="1"/>
  <c r="G228" i="880" s="1"/>
  <c r="F89" i="880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<sst xmlns="http://schemas.openxmlformats.org/spreadsheetml/2006/main" count="1170" uniqueCount="581">
  <si>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</si>
  <si>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</si>
  <si>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</si>
  <si>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</si>
  <si>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</si>
  <si>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</si>
  <si>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</si>
  <si>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</si>
  <si>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</si>
  <si>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</si>
  <si>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</si>
  <si>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</si>
  <si>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</si>
  <si>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</si>
  <si>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</si>
  <si>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</si>
  <si>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</si>
  <si>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</si>
  <si>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</si>
  <si>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</si>
  <si>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</si>
  <si>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</si>
  <si>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</si>
  <si>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</si>
  <si>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</si>
  <si>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</si>
  <si>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</si>
  <si>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</si>
  <si>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</si>
  <si>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</si>
  <si>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</si>
  <si>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</si>
  <si>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</si>
  <si>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</si>
  <si>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</si>
  <si>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</si>
  <si>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</si>
  <si>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</si>
  <si>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</si>
  <si>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</si>
  <si>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</si>
  <si>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</si>
  <si>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</si>
  <si>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</si>
  <si>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</si>
  <si>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</si>
  <si>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</si>
  <si>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</si>
  <si>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</si>
  <si>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</si>
  <si>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</si>
  <si>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</si>
  <si>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</si>
  <si>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</si>
  <si>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</si>
  <si>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</si>
  <si>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</si>
  <si>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</si>
  <si>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</si>
  <si>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</si>
  <si>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</si>
  <si>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</si>
  <si>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</si>
  <si>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</si>
  <si>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</si>
  <si>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</si>
  <si>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</si>
  <si>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</si>
  <si>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</si>
  <si>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</si>
  <si>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</si>
  <si>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</si>
  <si>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</si>
  <si>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</si>
  <si>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</si>
  <si>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</si>
  <si>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</si>
  <si>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</si>
  <si>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</si>
  <si>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</si>
  <si>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</si>
  <si>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</si>
  <si>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</si>
  <si>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</si>
  <si>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</si>
  <si>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</si>
  <si>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</si>
  <si>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</si>
  <si>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</si>
  <si>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</si>
  <si>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</si>
  <si>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</si>
  <si>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</si>
  <si>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</si>
  <si>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</si>
  <si>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</si>
  <si>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</si>
  <si>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</si>
  <si>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</si>
  <si>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</si>
  <si>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</si>
  <si>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</si>
  <si>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</si>
  <si>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</si>
  <si>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</si>
  <si>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</si>
  <si>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</si>
  <si>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</si>
  <si>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</si>
  <si>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</si>
  <si>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</si>
  <si>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</si>
  <si>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</si>
  <si>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</si>
  <si>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</si>
  <si>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</si>
  <si>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</si>
  <si>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</si>
  <si>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</si>
  <si>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</si>
  <si>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</si>
  <si>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</si>
  <si>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</si>
  <si>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</si>
  <si>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</si>
  <si>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</si>
  <si>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</si>
  <si>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</si>
  <si>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</si>
  <si>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</si>
  <si>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</si>
  <si>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</si>
  <si>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</si>
  <si>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</si>
  <si>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</si>
  <si>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</si>
  <si>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</si>
  <si>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</si>
  <si>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</si>
  <si>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</si>
  <si>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</si>
  <si>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</si>
  <si>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</si>
  <si>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</si>
  <si>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</si>
  <si>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</si>
  <si>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</si>
  <si>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</si>
  <si>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</si>
  <si>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</si>
  <si>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</si>
  <si>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</si>
  <si>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</si>
  <si>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</si>
  <si>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</si>
  <si>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</si>
  <si>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</si>
  <si>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</si>
  <si>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</si>
  <si>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</si>
  <si>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</si>
  <si>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</si>
  <si>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</si>
  <si>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</si>
  <si>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</si>
  <si>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</si>
  <si>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</si>
  <si>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</si>
  <si>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</si>
  <si>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</si>
  <si>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</si>
  <si>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</si>
  <si>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</si>
  <si>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</si>
  <si>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</si>
  <si>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</si>
  <si>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</si>
  <si>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</si>
  <si>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</si>
  <si>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</si>
  <si>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</si>
  <si>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</si>
  <si>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</si>
  <si>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</si>
  <si>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</si>
  <si>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</si>
  <si>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</si>
  <si>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</si>
  <si>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</si>
  <si>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</si>
  <si>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</si>
  <si>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</si>
  <si>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</si>
  <si>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</si>
  <si>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</si>
  <si>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</si>
  <si>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</si>
  <si>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</si>
  <si>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</si>
  <si>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</si>
  <si>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</si>
  <si>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</si>
  <si>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</si>
  <si>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</si>
  <si>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</si>
  <si>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</si>
  <si>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</si>
  <si>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</si>
  <si>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</si>
  <si>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</si>
  <si>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</si>
  <si>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</si>
  <si>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</si>
  <si>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</si>
  <si>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</si>
  <si>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</si>
  <si>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</si>
  <si>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</si>
  <si>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</si>
  <si>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</si>
  <si>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</si>
  <si>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</si>
  <si>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</si>
  <si>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</si>
  <si>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</si>
  <si>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</si>
  <si>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</si>
  <si>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</si>
  <si>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</si>
  <si>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</si>
  <si>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</si>
  <si>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</si>
  <si>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</si>
  <si>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</si>
  <si>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</si>
  <si>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</si>
  <si>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</si>
  <si>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</si>
  <si>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</si>
  <si>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</si>
  <si>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</si>
  <si>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</si>
  <si>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</si>
  <si>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</si>
  <si>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</si>
  <si>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</si>
  <si>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</si>
  <si>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</si>
  <si>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</si>
  <si>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</si>
  <si>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</si>
  <si>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</si>
  <si>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</si>
  <si>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</si>
  <si>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</si>
  <si>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</si>
  <si>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</si>
  <si>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</si>
  <si>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</si>
  <si>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</si>
  <si>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</si>
  <si>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</si>
  <si>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</si>
  <si>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</si>
  <si>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</si>
  <si>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</si>
  <si>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</si>
  <si>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</si>
  <si>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</si>
  <si>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</si>
  <si>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</si>
  <si>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</si>
  <si>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</si>
  <si>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</si>
  <si>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</si>
  <si>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</si>
  <si>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</si>
  <si>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</si>
  <si>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</si>
  <si>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</si>
  <si>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</si>
  <si>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</si>
  <si>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</si>
  <si>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</si>
  <si>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</si>
  <si>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</si>
  <si>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</si>
  <si>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</si>
  <si>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</si>
  <si>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</si>
  <si>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</si>
  <si>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</si>
  <si>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</si>
  <si>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</si>
  <si>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</si>
  <si>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</si>
  <si>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</si>
  <si>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</si>
  <si>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</si>
  <si>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</si>
  <si>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</si>
  <si>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</si>
  <si>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</si>
  <si>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</si>
  <si>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</si>
  <si>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</si>
  <si>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</si>
  <si>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</si>
  <si>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</si>
  <si>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</si>
  <si>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</si>
  <si>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</si>
  <si>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</si>
  <si>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</si>
  <si>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</si>
  <si>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</si>
  <si>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</si>
  <si>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</si>
  <si>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</si>
  <si>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</si>
  <si>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</si>
  <si>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</si>
  <si>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</si>
  <si>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</si>
  <si>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</si>
  <si>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</si>
  <si>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</si>
  <si>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</si>
  <si>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</si>
  <si>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</si>
  <si>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</si>
  <si>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</si>
  <si>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</si>
  <si>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</si>
  <si>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</si>
  <si>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</si>
  <si>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</si>
  <si>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</si>
  <si>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</si>
  <si>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</si>
  <si>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</si>
  <si>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</si>
  <si>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</si>
  <si>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</si>
  <si>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</si>
  <si>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</si>
  <si>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</si>
  <si>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</si>
  <si>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</si>
  <si>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</si>
  <si>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</si>
  <si>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</si>
  <si>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</si>
  <si>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</si>
  <si>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</si>
  <si>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</si>
  <si>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</si>
  <si>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</si>
  <si>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</si>
  <si>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</si>
  <si>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</si>
  <si>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</si>
  <si>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</si>
  <si>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</si>
  <si>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</si>
  <si>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</si>
  <si>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</si>
  <si>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</si>
  <si>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</si>
  <si>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</si>
  <si>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</si>
  <si>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</si>
  <si>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</si>
  <si>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</si>
  <si>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</si>
  <si>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</si>
  <si>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</si>
  <si>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</si>
  <si>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</si>
  <si>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</si>
  <si>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</si>
  <si>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</si>
  <si>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</si>
  <si>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</si>
  <si>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</si>
  <si>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</si>
  <si>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</si>
  <si>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</si>
  <si>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</si>
  <si>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</si>
  <si>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</si>
  <si>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</si>
  <si>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</si>
  <si>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</si>
  <si>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</si>
  <si>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</si>
  <si>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</si>
  <si>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</si>
  <si>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</si>
  <si>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</si>
  <si>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</si>
  <si>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</si>
  <si>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</si>
  <si>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</si>
  <si>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</si>
  <si>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</si>
  <si>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</si>
  <si>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</si>
  <si>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</si>
  <si>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</si>
  <si>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</si>
  <si>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</si>
  <si>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</si>
  <si>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</si>
  <si>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</si>
  <si>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</si>
  <si>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</si>
  <si>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</si>
  <si>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</si>
  <si>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</si>
  <si>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</si>
  <si>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</si>
  <si>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</si>
  <si>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</si>
  <si>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</si>
  <si>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</si>
  <si>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</si>
  <si>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</si>
  <si>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</si>
  <si>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</si>
  <si>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</si>
  <si>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</si>
  <si>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</si>
  <si>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</si>
  <si>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</si>
  <si>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</si>
  <si>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</si>
  <si>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</si>
  <si>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</si>
  <si>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</si>
  <si>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</si>
  <si>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</si>
  <si>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</si>
  <si>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</si>
  <si>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</si>
  <si>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</si>
  <si>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</si>
  <si>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</si>
  <si>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</si>
  <si>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</si>
  <si>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</si>
  <si>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</si>
  <si>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</si>
  <si>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</si>
  <si>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</si>
  <si>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</si>
  <si>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</si>
  <si>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</si>
  <si>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</si>
  <si>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</si>
  <si>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</si>
  <si>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</si>
  <si>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</si>
  <si>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</si>
  <si>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</si>
  <si>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</si>
  <si>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</si>
  <si>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</si>
  <si>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</si>
  <si>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</si>
  <si>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</si>
  <si>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</si>
  <si>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</si>
  <si>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</si>
  <si>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</si>
  <si>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</si>
  <si>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</si>
  <si>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</si>
  <si>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</si>
  <si>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</si>
  <si>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</si>
  <si>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</si>
  <si>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</si>
  <si>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</si>
  <si>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</si>
  <si>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</si>
  <si>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</si>
  <si>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</si>
  <si>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</si>
  <si>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</si>
  <si>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</si>
  <si>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</si>
  <si>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</si>
  <si>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</si>
  <si>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</si>
  <si>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</si>
  <si>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</si>
  <si>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</si>
  <si>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</si>
  <si>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</si>
  <si>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</si>
  <si>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</si>
  <si>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</si>
  <si>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</si>
  <si>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</si>
  <si>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</si>
  <si>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</si>
  <si>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</si>
  <si>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</si>
  <si>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</si>
  <si>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</si>
  <si>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</si>
  <si>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</si>
  <si>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</si>
  <si>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</si>
  <si>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</si>
  <si>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</si>
  <si>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</si>
  <si>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</si>
  <si>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</si>
  <si>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</si>
  <si>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</si>
  <si>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</si>
  <si>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</si>
  <si>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</si>
  <si>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</si>
  <si>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</si>
  <si>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</si>
  <si>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</si>
  <si>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</si>
  <si>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</si>
  <si>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</si>
  <si>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</si>
  <si>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</si>
  <si>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</si>
  <si>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</si>
  <si>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</si>
  <si>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</si>
  <si>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</si>
  <si>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</si>
  <si>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</si>
  <si>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</si>
  <si>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</si>
  <si>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</si>
  <si>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</si>
  <si>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</si>
  <si>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</si>
  <si>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</si>
  <si>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</si>
  <si>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</si>
  <si>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>Yagoobi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</si>
  <si>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</si>
  <si>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</si>
  <si>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</si>
  <si>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</si>
  <si>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</si>
  <si>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</si>
  <si>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</si>
  <si>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</si>
  <si>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</si>
  <si>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Kim</t>
  </si>
  <si>
    <t>MyProject update</t>
  </si>
  <si>
    <t>Goldberg</t>
  </si>
  <si>
    <t>Ecclesine</t>
  </si>
  <si>
    <t xml:space="preserve">    5.7</t>
  </si>
  <si>
    <t>SENS SG, ITU &amp; RCM AHG Chair Confirmations</t>
  </si>
  <si>
    <t xml:space="preserve">    5.8</t>
  </si>
  <si>
    <t>Nendica</t>
  </si>
  <si>
    <t>doc.: IEEE 802.11-19/2130r3</t>
  </si>
  <si>
    <t xml:space="preserve">    5.9</t>
  </si>
  <si>
    <t>SENS PAR and CSD motions</t>
  </si>
  <si>
    <t>RCM AHG update</t>
  </si>
  <si>
    <t>TGba motions</t>
  </si>
  <si>
    <t>4</t>
  </si>
  <si>
    <t>3</t>
  </si>
  <si>
    <t>2</t>
  </si>
  <si>
    <t>11-20-176</t>
  </si>
  <si>
    <t>11-20-0175</t>
  </si>
  <si>
    <t>11-20-0173</t>
  </si>
  <si>
    <t>11-20-0124</t>
  </si>
  <si>
    <t>11-20-0057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</si>
</sst>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8" fillId="47" borderId="28" xfId="0" applyFont="1" applyFill="1" applyBorder="1" applyAlignment="1">
      <alignment horizontal="center" vertical="center" wrapText="1"/>
    </xf>
    <xf numFmtId="0" fontId="88" fillId="4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20/11-20-0057-01-coex-presentation-for-mid-session-plenary.pptx" TargetMode="External"/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hyperlink" Target="https://mentor.ieee.org/802.11/dcn/20/11-20-0124-00-0000-mid-week-802-18-to-802-11-sna-jan2020.pptx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hyperlink" Target="https://mentor.ieee.org/802.11/dcn/20/11-20-0173-00-0000-wfa-liaison-update.pptx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mentor.ieee.org/802.11/dcn/20/11-20-0175-00-0000-802-19-liaison-report-jan-2020.ppt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mentor.ieee.org/802.11/dcn/20/11-20-0176-00-0000-january-2020-liaison-to-ietf-report.pptx" TargetMode="External"/><Relationship Id="rId9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E18" sqref="E18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459</v>
      </c>
      <c r="D11" s="23"/>
      <c r="E11" s="23"/>
      <c r="F11" s="23"/>
      <c r="G11" s="23"/>
      <c r="H11" s="34"/>
      <c r="I11" s="23" t="s">
        <v>460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387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388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391</v>
      </c>
      <c r="J18" s="23" t="s">
        <v>400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389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390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99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98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179th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Hotel Irvine, Irvine, CA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3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3">
      <c r="A7" s="54"/>
      <c r="B7" s="293" t="str">
        <f>Parameters!B3</f>
        <v>January 12-17, 2020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3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3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3">
      <c r="B27" s="279" t="s">
        <v>455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3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3">
      <c r="B29" s="279" t="s">
        <v>456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3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3">
      <c r="B31" s="279" t="s">
        <v>457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3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M35" sqref="M3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9" t="str">
        <f>" 802.11 Agenda R" &amp;Parameters!B8</f>
        <v xml:space="preserve"> 802.11 Agenda R3</v>
      </c>
      <c r="B1" s="381" t="str">
        <f>Parameters!B2</f>
        <v>Hotel Irvine, Irvine, CA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s="2" customFormat="1" ht="20.25" customHeight="1" x14ac:dyDescent="0.3">
      <c r="A2" s="380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0"/>
      <c r="B3" s="387" t="str">
        <f>Parameters!B3</f>
        <v>January 12-17, 2020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46">
        <f>B5+1</f>
        <v>43843</v>
      </c>
      <c r="D5" s="347"/>
      <c r="E5" s="347"/>
      <c r="F5" s="347"/>
      <c r="G5" s="347"/>
      <c r="H5" s="348"/>
      <c r="I5" s="346">
        <f>B5+2</f>
        <v>43844</v>
      </c>
      <c r="J5" s="347"/>
      <c r="K5" s="347"/>
      <c r="L5" s="347"/>
      <c r="M5" s="347"/>
      <c r="N5" s="348"/>
      <c r="O5" s="346">
        <f>B5+3</f>
        <v>43845</v>
      </c>
      <c r="P5" s="347"/>
      <c r="Q5" s="347"/>
      <c r="R5" s="347"/>
      <c r="S5" s="347"/>
      <c r="T5" s="348"/>
      <c r="U5" s="346">
        <f>B5+4</f>
        <v>43846</v>
      </c>
      <c r="V5" s="347"/>
      <c r="W5" s="347"/>
      <c r="X5" s="347"/>
      <c r="Y5" s="347"/>
      <c r="Z5" s="348"/>
      <c r="AA5" s="346">
        <f>B5+5</f>
        <v>43847</v>
      </c>
      <c r="AB5" s="347"/>
      <c r="AC5" s="347"/>
      <c r="AD5" s="347"/>
      <c r="AE5" s="347"/>
      <c r="AF5" s="34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5" t="s">
        <v>107</v>
      </c>
      <c r="J6" s="386"/>
      <c r="K6" s="386"/>
      <c r="L6" s="386"/>
      <c r="M6" s="38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3" t="s">
        <v>463</v>
      </c>
      <c r="D7" s="374"/>
      <c r="E7" s="374"/>
      <c r="F7" s="374"/>
      <c r="G7" s="374"/>
      <c r="H7" s="375"/>
      <c r="I7" s="318" t="s">
        <v>442</v>
      </c>
      <c r="J7" s="391" t="s">
        <v>458</v>
      </c>
      <c r="K7" s="306" t="s">
        <v>347</v>
      </c>
      <c r="L7" s="358" t="s">
        <v>110</v>
      </c>
      <c r="M7" s="332" t="s">
        <v>545</v>
      </c>
      <c r="N7" s="314"/>
      <c r="O7" s="318" t="s">
        <v>442</v>
      </c>
      <c r="P7" s="318" t="s">
        <v>442</v>
      </c>
      <c r="Q7" s="314"/>
      <c r="R7" s="314"/>
      <c r="S7" s="340" t="s">
        <v>43</v>
      </c>
      <c r="T7" s="323"/>
      <c r="U7" s="318" t="s">
        <v>442</v>
      </c>
      <c r="V7" s="318" t="s">
        <v>442</v>
      </c>
      <c r="W7" s="361" t="s">
        <v>118</v>
      </c>
      <c r="X7" s="323"/>
      <c r="Y7" s="371" t="s">
        <v>531</v>
      </c>
      <c r="Z7" s="394" t="s">
        <v>332</v>
      </c>
      <c r="AA7" s="349" t="s">
        <v>54</v>
      </c>
      <c r="AB7" s="350"/>
      <c r="AC7" s="350"/>
      <c r="AD7" s="350"/>
      <c r="AE7" s="350"/>
      <c r="AF7" s="351"/>
    </row>
    <row r="8" spans="1:32" s="2" customFormat="1" ht="15.75" customHeight="1" x14ac:dyDescent="0.3">
      <c r="A8" s="93" t="s">
        <v>33</v>
      </c>
      <c r="B8" s="111"/>
      <c r="C8" s="376"/>
      <c r="D8" s="377"/>
      <c r="E8" s="377"/>
      <c r="F8" s="377"/>
      <c r="G8" s="377"/>
      <c r="H8" s="378"/>
      <c r="I8" s="318"/>
      <c r="J8" s="392"/>
      <c r="K8" s="307"/>
      <c r="L8" s="359"/>
      <c r="M8" s="332"/>
      <c r="N8" s="315"/>
      <c r="O8" s="318"/>
      <c r="P8" s="318"/>
      <c r="Q8" s="315"/>
      <c r="R8" s="315"/>
      <c r="S8" s="341"/>
      <c r="T8" s="324"/>
      <c r="U8" s="318"/>
      <c r="V8" s="318"/>
      <c r="W8" s="362"/>
      <c r="X8" s="324"/>
      <c r="Y8" s="372"/>
      <c r="Z8" s="327"/>
      <c r="AA8" s="352"/>
      <c r="AB8" s="353"/>
      <c r="AC8" s="353"/>
      <c r="AD8" s="353"/>
      <c r="AE8" s="353"/>
      <c r="AF8" s="354"/>
    </row>
    <row r="9" spans="1:32" s="2" customFormat="1" ht="15.75" customHeight="1" x14ac:dyDescent="0.3">
      <c r="A9" s="115" t="s">
        <v>31</v>
      </c>
      <c r="B9" s="87"/>
      <c r="C9" s="294" t="s">
        <v>464</v>
      </c>
      <c r="D9" s="295"/>
      <c r="E9" s="295"/>
      <c r="F9" s="295"/>
      <c r="G9" s="295"/>
      <c r="H9" s="296"/>
      <c r="I9" s="318"/>
      <c r="J9" s="392"/>
      <c r="K9" s="307"/>
      <c r="L9" s="359"/>
      <c r="M9" s="332"/>
      <c r="N9" s="315"/>
      <c r="O9" s="318"/>
      <c r="P9" s="318"/>
      <c r="Q9" s="315"/>
      <c r="R9" s="315"/>
      <c r="S9" s="341"/>
      <c r="T9" s="324"/>
      <c r="U9" s="318"/>
      <c r="V9" s="318"/>
      <c r="W9" s="362"/>
      <c r="X9" s="324"/>
      <c r="Y9" s="372"/>
      <c r="Z9" s="327"/>
      <c r="AA9" s="352"/>
      <c r="AB9" s="353"/>
      <c r="AC9" s="353"/>
      <c r="AD9" s="353"/>
      <c r="AE9" s="353"/>
      <c r="AF9" s="354"/>
    </row>
    <row r="10" spans="1:32" s="2" customFormat="1" ht="15.75" customHeight="1" x14ac:dyDescent="0.3">
      <c r="A10" s="115" t="s">
        <v>32</v>
      </c>
      <c r="B10" s="87"/>
      <c r="C10" s="297"/>
      <c r="D10" s="298"/>
      <c r="E10" s="298"/>
      <c r="F10" s="298"/>
      <c r="G10" s="298"/>
      <c r="H10" s="299"/>
      <c r="I10" s="319"/>
      <c r="J10" s="393"/>
      <c r="K10" s="307"/>
      <c r="L10" s="359"/>
      <c r="M10" s="333"/>
      <c r="N10" s="316"/>
      <c r="O10" s="319"/>
      <c r="P10" s="319"/>
      <c r="Q10" s="316"/>
      <c r="R10" s="316"/>
      <c r="S10" s="342"/>
      <c r="T10" s="325"/>
      <c r="U10" s="319"/>
      <c r="V10" s="319"/>
      <c r="W10" s="363"/>
      <c r="X10" s="325"/>
      <c r="Y10" s="372"/>
      <c r="Z10" s="328"/>
      <c r="AA10" s="352"/>
      <c r="AB10" s="353"/>
      <c r="AC10" s="353"/>
      <c r="AD10" s="353"/>
      <c r="AE10" s="353"/>
      <c r="AF10" s="354"/>
    </row>
    <row r="11" spans="1:32" s="2" customFormat="1" ht="27" customHeight="1" x14ac:dyDescent="0.3">
      <c r="A11" s="116" t="s">
        <v>18</v>
      </c>
      <c r="B11" s="114"/>
      <c r="C11" s="396" t="s">
        <v>6</v>
      </c>
      <c r="D11" s="397"/>
      <c r="E11" s="397"/>
      <c r="F11" s="397"/>
      <c r="G11" s="397"/>
      <c r="H11" s="360"/>
      <c r="I11" s="317"/>
      <c r="J11" s="317"/>
      <c r="K11" s="317"/>
      <c r="L11" s="317"/>
      <c r="M11" s="317"/>
      <c r="N11" s="317"/>
      <c r="O11" s="360" t="s">
        <v>6</v>
      </c>
      <c r="P11" s="317"/>
      <c r="Q11" s="317"/>
      <c r="R11" s="317"/>
      <c r="S11" s="317"/>
      <c r="T11" s="317"/>
      <c r="U11" s="317" t="s">
        <v>6</v>
      </c>
      <c r="V11" s="317"/>
      <c r="W11" s="317"/>
      <c r="X11" s="317"/>
      <c r="Y11" s="317"/>
      <c r="Z11" s="317"/>
      <c r="AA11" s="352"/>
      <c r="AB11" s="353"/>
      <c r="AC11" s="353"/>
      <c r="AD11" s="353"/>
      <c r="AE11" s="353"/>
      <c r="AF11" s="354"/>
    </row>
    <row r="12" spans="1:32" s="2" customFormat="1" ht="15.75" customHeight="1" x14ac:dyDescent="0.3">
      <c r="A12" s="113" t="s">
        <v>17</v>
      </c>
      <c r="B12" s="87"/>
      <c r="C12" s="300" t="s">
        <v>52</v>
      </c>
      <c r="D12" s="303" t="s">
        <v>499</v>
      </c>
      <c r="E12" s="306" t="s">
        <v>347</v>
      </c>
      <c r="F12" s="308" t="s">
        <v>410</v>
      </c>
      <c r="G12" s="311" t="s">
        <v>423</v>
      </c>
      <c r="H12" s="314"/>
      <c r="I12" s="318" t="s">
        <v>442</v>
      </c>
      <c r="J12" s="303" t="s">
        <v>499</v>
      </c>
      <c r="K12" s="314"/>
      <c r="L12" s="382" t="s">
        <v>331</v>
      </c>
      <c r="M12" s="334" t="s">
        <v>437</v>
      </c>
      <c r="N12" s="326" t="s">
        <v>332</v>
      </c>
      <c r="O12" s="388" t="s">
        <v>53</v>
      </c>
      <c r="P12" s="389"/>
      <c r="Q12" s="389"/>
      <c r="R12" s="389"/>
      <c r="S12" s="389"/>
      <c r="T12" s="390"/>
      <c r="U12" s="318" t="s">
        <v>442</v>
      </c>
      <c r="V12" s="329" t="s">
        <v>436</v>
      </c>
      <c r="W12" s="306" t="s">
        <v>347</v>
      </c>
      <c r="X12" s="337" t="s">
        <v>352</v>
      </c>
      <c r="Y12" s="308" t="s">
        <v>410</v>
      </c>
      <c r="Z12" s="368" t="s">
        <v>469</v>
      </c>
      <c r="AA12" s="352"/>
      <c r="AB12" s="353"/>
      <c r="AC12" s="353"/>
      <c r="AD12" s="353"/>
      <c r="AE12" s="353"/>
      <c r="AF12" s="354"/>
    </row>
    <row r="13" spans="1:32" s="2" customFormat="1" ht="15.75" customHeight="1" x14ac:dyDescent="0.3">
      <c r="A13" s="113" t="s">
        <v>19</v>
      </c>
      <c r="B13" s="87"/>
      <c r="C13" s="301"/>
      <c r="D13" s="304"/>
      <c r="E13" s="307"/>
      <c r="F13" s="309"/>
      <c r="G13" s="312"/>
      <c r="H13" s="315"/>
      <c r="I13" s="318"/>
      <c r="J13" s="304"/>
      <c r="K13" s="315"/>
      <c r="L13" s="383"/>
      <c r="M13" s="335"/>
      <c r="N13" s="327"/>
      <c r="O13" s="294"/>
      <c r="P13" s="295"/>
      <c r="Q13" s="295"/>
      <c r="R13" s="295"/>
      <c r="S13" s="295"/>
      <c r="T13" s="296"/>
      <c r="U13" s="318"/>
      <c r="V13" s="364"/>
      <c r="W13" s="366"/>
      <c r="X13" s="338"/>
      <c r="Y13" s="309"/>
      <c r="Z13" s="369"/>
      <c r="AA13" s="352"/>
      <c r="AB13" s="353"/>
      <c r="AC13" s="353"/>
      <c r="AD13" s="353"/>
      <c r="AE13" s="353"/>
      <c r="AF13" s="354"/>
    </row>
    <row r="14" spans="1:32" s="2" customFormat="1" ht="15.75" customHeight="1" x14ac:dyDescent="0.3">
      <c r="A14" s="113" t="s">
        <v>20</v>
      </c>
      <c r="B14" s="87"/>
      <c r="C14" s="301"/>
      <c r="D14" s="304"/>
      <c r="E14" s="307"/>
      <c r="F14" s="309"/>
      <c r="G14" s="312"/>
      <c r="H14" s="315"/>
      <c r="I14" s="318"/>
      <c r="J14" s="304"/>
      <c r="K14" s="315"/>
      <c r="L14" s="383"/>
      <c r="M14" s="335"/>
      <c r="N14" s="327"/>
      <c r="O14" s="294"/>
      <c r="P14" s="295"/>
      <c r="Q14" s="295"/>
      <c r="R14" s="295"/>
      <c r="S14" s="295"/>
      <c r="T14" s="296"/>
      <c r="U14" s="318"/>
      <c r="V14" s="364"/>
      <c r="W14" s="366"/>
      <c r="X14" s="338"/>
      <c r="Y14" s="309"/>
      <c r="Z14" s="369"/>
      <c r="AA14" s="355"/>
      <c r="AB14" s="356"/>
      <c r="AC14" s="356"/>
      <c r="AD14" s="356"/>
      <c r="AE14" s="356"/>
      <c r="AF14" s="357"/>
    </row>
    <row r="15" spans="1:32" s="2" customFormat="1" ht="15.75" customHeight="1" x14ac:dyDescent="0.3">
      <c r="A15" s="113" t="s">
        <v>21</v>
      </c>
      <c r="B15" s="87"/>
      <c r="C15" s="302"/>
      <c r="D15" s="305"/>
      <c r="E15" s="307"/>
      <c r="F15" s="310"/>
      <c r="G15" s="313"/>
      <c r="H15" s="316"/>
      <c r="I15" s="319"/>
      <c r="J15" s="305"/>
      <c r="K15" s="316"/>
      <c r="L15" s="384"/>
      <c r="M15" s="336"/>
      <c r="N15" s="328"/>
      <c r="O15" s="297"/>
      <c r="P15" s="298"/>
      <c r="Q15" s="298"/>
      <c r="R15" s="298"/>
      <c r="S15" s="298"/>
      <c r="T15" s="299"/>
      <c r="U15" s="319"/>
      <c r="V15" s="365"/>
      <c r="W15" s="367"/>
      <c r="X15" s="339"/>
      <c r="Y15" s="310"/>
      <c r="Z15" s="37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7" t="s">
        <v>30</v>
      </c>
      <c r="D16" s="317"/>
      <c r="E16" s="317"/>
      <c r="F16" s="317"/>
      <c r="G16" s="317"/>
      <c r="H16" s="317"/>
      <c r="I16" s="317" t="s">
        <v>30</v>
      </c>
      <c r="J16" s="317"/>
      <c r="K16" s="317"/>
      <c r="L16" s="317"/>
      <c r="M16" s="317"/>
      <c r="N16" s="317"/>
      <c r="O16" s="360" t="s">
        <v>30</v>
      </c>
      <c r="P16" s="317"/>
      <c r="Q16" s="317"/>
      <c r="R16" s="317"/>
      <c r="S16" s="317"/>
      <c r="T16" s="317"/>
      <c r="U16" s="317" t="s">
        <v>30</v>
      </c>
      <c r="V16" s="317"/>
      <c r="W16" s="317"/>
      <c r="X16" s="317"/>
      <c r="Y16" s="317"/>
      <c r="Z16" s="317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60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8" t="s">
        <v>442</v>
      </c>
      <c r="D18" s="314"/>
      <c r="E18" s="329" t="s">
        <v>436</v>
      </c>
      <c r="F18" s="361" t="s">
        <v>118</v>
      </c>
      <c r="G18" s="337" t="s">
        <v>352</v>
      </c>
      <c r="H18" s="326" t="s">
        <v>468</v>
      </c>
      <c r="I18" s="318" t="s">
        <v>442</v>
      </c>
      <c r="J18" s="318" t="s">
        <v>442</v>
      </c>
      <c r="K18" s="314"/>
      <c r="L18" s="314"/>
      <c r="M18" s="340" t="s">
        <v>43</v>
      </c>
      <c r="N18" s="326" t="s">
        <v>470</v>
      </c>
      <c r="O18" s="318" t="s">
        <v>442</v>
      </c>
      <c r="P18" s="329" t="s">
        <v>436</v>
      </c>
      <c r="Q18" s="361" t="s">
        <v>118</v>
      </c>
      <c r="R18" s="343" t="s">
        <v>367</v>
      </c>
      <c r="S18" s="337" t="s">
        <v>352</v>
      </c>
      <c r="T18" s="326" t="s">
        <v>567</v>
      </c>
      <c r="U18" s="318" t="s">
        <v>442</v>
      </c>
      <c r="V18" s="323"/>
      <c r="W18" s="361" t="s">
        <v>118</v>
      </c>
      <c r="X18" s="343" t="s">
        <v>367</v>
      </c>
      <c r="Y18" s="337" t="s">
        <v>352</v>
      </c>
      <c r="Z18" s="32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8"/>
      <c r="D19" s="315"/>
      <c r="E19" s="330"/>
      <c r="F19" s="362"/>
      <c r="G19" s="338"/>
      <c r="H19" s="327"/>
      <c r="I19" s="318"/>
      <c r="J19" s="318"/>
      <c r="K19" s="315"/>
      <c r="L19" s="315"/>
      <c r="M19" s="341"/>
      <c r="N19" s="327"/>
      <c r="O19" s="318"/>
      <c r="P19" s="330"/>
      <c r="Q19" s="362"/>
      <c r="R19" s="344"/>
      <c r="S19" s="338"/>
      <c r="T19" s="327"/>
      <c r="U19" s="318"/>
      <c r="V19" s="324"/>
      <c r="W19" s="362"/>
      <c r="X19" s="344"/>
      <c r="Y19" s="338"/>
      <c r="Z19" s="32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8"/>
      <c r="D20" s="315"/>
      <c r="E20" s="330"/>
      <c r="F20" s="362"/>
      <c r="G20" s="338"/>
      <c r="H20" s="327"/>
      <c r="I20" s="318"/>
      <c r="J20" s="318"/>
      <c r="K20" s="315"/>
      <c r="L20" s="315"/>
      <c r="M20" s="341"/>
      <c r="N20" s="327"/>
      <c r="O20" s="318"/>
      <c r="P20" s="330"/>
      <c r="Q20" s="362"/>
      <c r="R20" s="344"/>
      <c r="S20" s="338"/>
      <c r="T20" s="327"/>
      <c r="U20" s="318"/>
      <c r="V20" s="324"/>
      <c r="W20" s="362"/>
      <c r="X20" s="344"/>
      <c r="Y20" s="338"/>
      <c r="Z20" s="32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9"/>
      <c r="D21" s="316"/>
      <c r="E21" s="331"/>
      <c r="F21" s="363"/>
      <c r="G21" s="339"/>
      <c r="H21" s="328"/>
      <c r="I21" s="319"/>
      <c r="J21" s="319"/>
      <c r="K21" s="316"/>
      <c r="L21" s="316"/>
      <c r="M21" s="342"/>
      <c r="N21" s="328"/>
      <c r="O21" s="319"/>
      <c r="P21" s="331"/>
      <c r="Q21" s="363"/>
      <c r="R21" s="345"/>
      <c r="S21" s="339"/>
      <c r="T21" s="328"/>
      <c r="U21" s="319"/>
      <c r="V21" s="325"/>
      <c r="W21" s="363"/>
      <c r="X21" s="345"/>
      <c r="Y21" s="339"/>
      <c r="Z21" s="32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7" t="s">
        <v>6</v>
      </c>
      <c r="D22" s="317"/>
      <c r="E22" s="317"/>
      <c r="F22" s="317"/>
      <c r="G22" s="317"/>
      <c r="H22" s="317"/>
      <c r="I22" s="317" t="s">
        <v>6</v>
      </c>
      <c r="J22" s="317"/>
      <c r="K22" s="317"/>
      <c r="L22" s="317"/>
      <c r="M22" s="317"/>
      <c r="N22" s="317"/>
      <c r="O22" s="360" t="s">
        <v>6</v>
      </c>
      <c r="P22" s="317"/>
      <c r="Q22" s="317"/>
      <c r="R22" s="317"/>
      <c r="S22" s="317"/>
      <c r="T22" s="317"/>
      <c r="U22" s="317" t="s">
        <v>6</v>
      </c>
      <c r="V22" s="317"/>
      <c r="W22" s="317"/>
      <c r="X22" s="317"/>
      <c r="Y22" s="317"/>
      <c r="Z22" s="317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400" t="s">
        <v>56</v>
      </c>
      <c r="C23" s="318" t="s">
        <v>442</v>
      </c>
      <c r="D23" s="318" t="s">
        <v>442</v>
      </c>
      <c r="E23" s="314"/>
      <c r="F23" s="334" t="s">
        <v>437</v>
      </c>
      <c r="G23" s="340" t="s">
        <v>43</v>
      </c>
      <c r="H23" s="326" t="s">
        <v>415</v>
      </c>
      <c r="I23" s="329" t="s">
        <v>436</v>
      </c>
      <c r="J23" s="329" t="s">
        <v>436</v>
      </c>
      <c r="K23" s="361" t="s">
        <v>118</v>
      </c>
      <c r="L23" s="334" t="s">
        <v>437</v>
      </c>
      <c r="M23" s="337" t="s">
        <v>352</v>
      </c>
      <c r="N23" s="326" t="s">
        <v>418</v>
      </c>
      <c r="O23" s="318" t="s">
        <v>442</v>
      </c>
      <c r="P23" s="318" t="s">
        <v>442</v>
      </c>
      <c r="Q23" s="332" t="s">
        <v>545</v>
      </c>
      <c r="R23" s="323"/>
      <c r="S23" s="337" t="s">
        <v>352</v>
      </c>
      <c r="T23" s="326" t="s">
        <v>418</v>
      </c>
      <c r="U23" s="318" t="s">
        <v>442</v>
      </c>
      <c r="V23" s="323"/>
      <c r="W23" s="323"/>
      <c r="X23" s="343" t="s">
        <v>367</v>
      </c>
      <c r="Y23" s="334" t="s">
        <v>437</v>
      </c>
      <c r="Z23" s="326" t="s">
        <v>415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400"/>
      <c r="C24" s="318"/>
      <c r="D24" s="318"/>
      <c r="E24" s="315"/>
      <c r="F24" s="335"/>
      <c r="G24" s="341"/>
      <c r="H24" s="327"/>
      <c r="I24" s="330"/>
      <c r="J24" s="330"/>
      <c r="K24" s="362"/>
      <c r="L24" s="335"/>
      <c r="M24" s="338"/>
      <c r="N24" s="327"/>
      <c r="O24" s="318"/>
      <c r="P24" s="318"/>
      <c r="Q24" s="332"/>
      <c r="R24" s="324"/>
      <c r="S24" s="338"/>
      <c r="T24" s="327"/>
      <c r="U24" s="318"/>
      <c r="V24" s="324"/>
      <c r="W24" s="324"/>
      <c r="X24" s="344"/>
      <c r="Y24" s="335"/>
      <c r="Z24" s="32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400"/>
      <c r="C25" s="318"/>
      <c r="D25" s="318"/>
      <c r="E25" s="315"/>
      <c r="F25" s="335"/>
      <c r="G25" s="341"/>
      <c r="H25" s="327"/>
      <c r="I25" s="330"/>
      <c r="J25" s="330"/>
      <c r="K25" s="362"/>
      <c r="L25" s="335"/>
      <c r="M25" s="338"/>
      <c r="N25" s="327"/>
      <c r="O25" s="318"/>
      <c r="P25" s="318"/>
      <c r="Q25" s="332"/>
      <c r="R25" s="324"/>
      <c r="S25" s="338"/>
      <c r="T25" s="327"/>
      <c r="U25" s="318"/>
      <c r="V25" s="324"/>
      <c r="W25" s="324"/>
      <c r="X25" s="344"/>
      <c r="Y25" s="335"/>
      <c r="Z25" s="32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9"/>
      <c r="D26" s="319"/>
      <c r="E26" s="316"/>
      <c r="F26" s="336"/>
      <c r="G26" s="342"/>
      <c r="H26" s="328"/>
      <c r="I26" s="331"/>
      <c r="J26" s="331"/>
      <c r="K26" s="363"/>
      <c r="L26" s="336"/>
      <c r="M26" s="339"/>
      <c r="N26" s="328"/>
      <c r="O26" s="319"/>
      <c r="P26" s="319"/>
      <c r="Q26" s="333"/>
      <c r="R26" s="325"/>
      <c r="S26" s="339"/>
      <c r="T26" s="328"/>
      <c r="U26" s="319"/>
      <c r="V26" s="325"/>
      <c r="W26" s="325"/>
      <c r="X26" s="345"/>
      <c r="Y26" s="336"/>
      <c r="Z26" s="32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8" t="s">
        <v>55</v>
      </c>
      <c r="C27" s="317" t="s">
        <v>44</v>
      </c>
      <c r="D27" s="317"/>
      <c r="E27" s="317"/>
      <c r="F27" s="317"/>
      <c r="G27" s="317"/>
      <c r="H27" s="317"/>
      <c r="I27" s="317" t="s">
        <v>44</v>
      </c>
      <c r="J27" s="317"/>
      <c r="K27" s="317"/>
      <c r="L27" s="317"/>
      <c r="M27" s="317"/>
      <c r="N27" s="317"/>
      <c r="O27" s="70"/>
      <c r="P27" s="71"/>
      <c r="Q27" s="71"/>
      <c r="R27" s="71"/>
      <c r="S27" s="71"/>
      <c r="T27" s="71"/>
      <c r="U27" s="317" t="s">
        <v>44</v>
      </c>
      <c r="V27" s="317"/>
      <c r="W27" s="317"/>
      <c r="X27" s="317"/>
      <c r="Y27" s="317"/>
      <c r="Z27" s="317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8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70"/>
      <c r="P28" s="85"/>
      <c r="Q28" s="85"/>
      <c r="R28" s="85"/>
      <c r="S28" s="85"/>
      <c r="T28" s="121"/>
      <c r="U28" s="317"/>
      <c r="V28" s="317"/>
      <c r="W28" s="317"/>
      <c r="X28" s="317"/>
      <c r="Y28" s="317"/>
      <c r="Z28" s="317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8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401" t="s">
        <v>465</v>
      </c>
      <c r="P29" s="402"/>
      <c r="Q29" s="402"/>
      <c r="R29" s="402"/>
      <c r="S29" s="402"/>
      <c r="T29" s="402"/>
      <c r="U29" s="317"/>
      <c r="V29" s="317"/>
      <c r="W29" s="317"/>
      <c r="X29" s="317"/>
      <c r="Y29" s="317"/>
      <c r="Z29" s="317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3"/>
      <c r="D30" s="323"/>
      <c r="E30" s="329" t="s">
        <v>436</v>
      </c>
      <c r="F30" s="323"/>
      <c r="G30" s="323"/>
      <c r="H30" s="323"/>
      <c r="I30" s="318" t="s">
        <v>442</v>
      </c>
      <c r="J30" s="318" t="s">
        <v>442</v>
      </c>
      <c r="K30" s="323"/>
      <c r="L30" s="323"/>
      <c r="M30" s="320" t="s">
        <v>531</v>
      </c>
      <c r="N30" s="326" t="s">
        <v>468</v>
      </c>
      <c r="O30" s="403"/>
      <c r="P30" s="404"/>
      <c r="Q30" s="404"/>
      <c r="R30" s="404"/>
      <c r="S30" s="404"/>
      <c r="T30" s="405"/>
      <c r="U30" s="398" t="s">
        <v>55</v>
      </c>
      <c r="V30" s="398"/>
      <c r="W30" s="398"/>
      <c r="X30" s="398"/>
      <c r="Y30" s="398"/>
      <c r="Z30" s="32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4"/>
      <c r="D31" s="324"/>
      <c r="E31" s="330"/>
      <c r="F31" s="324"/>
      <c r="G31" s="324"/>
      <c r="H31" s="324"/>
      <c r="I31" s="318"/>
      <c r="J31" s="318"/>
      <c r="K31" s="324"/>
      <c r="L31" s="324"/>
      <c r="M31" s="321"/>
      <c r="N31" s="327"/>
      <c r="O31" s="403"/>
      <c r="P31" s="404"/>
      <c r="Q31" s="404"/>
      <c r="R31" s="404"/>
      <c r="S31" s="404"/>
      <c r="T31" s="405"/>
      <c r="U31" s="398"/>
      <c r="V31" s="398"/>
      <c r="W31" s="398"/>
      <c r="X31" s="398"/>
      <c r="Y31" s="398"/>
      <c r="Z31" s="32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4"/>
      <c r="D32" s="324"/>
      <c r="E32" s="330"/>
      <c r="F32" s="324"/>
      <c r="G32" s="324"/>
      <c r="H32" s="324"/>
      <c r="I32" s="318"/>
      <c r="J32" s="318"/>
      <c r="K32" s="324"/>
      <c r="L32" s="324"/>
      <c r="M32" s="321"/>
      <c r="N32" s="327"/>
      <c r="O32" s="403"/>
      <c r="P32" s="404"/>
      <c r="Q32" s="404"/>
      <c r="R32" s="404"/>
      <c r="S32" s="404"/>
      <c r="T32" s="405"/>
      <c r="U32" s="398"/>
      <c r="V32" s="398"/>
      <c r="W32" s="398"/>
      <c r="X32" s="398"/>
      <c r="Y32" s="398"/>
      <c r="Z32" s="32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5"/>
      <c r="D33" s="325"/>
      <c r="E33" s="331"/>
      <c r="F33" s="325"/>
      <c r="G33" s="325"/>
      <c r="H33" s="325"/>
      <c r="I33" s="319"/>
      <c r="J33" s="319"/>
      <c r="K33" s="325"/>
      <c r="L33" s="325"/>
      <c r="M33" s="322"/>
      <c r="N33" s="328"/>
      <c r="O33" s="403"/>
      <c r="P33" s="404"/>
      <c r="Q33" s="404"/>
      <c r="R33" s="404"/>
      <c r="S33" s="404"/>
      <c r="T33" s="405"/>
      <c r="U33" s="398"/>
      <c r="V33" s="398"/>
      <c r="W33" s="398"/>
      <c r="X33" s="398"/>
      <c r="Y33" s="398"/>
      <c r="Z33" s="32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6"/>
      <c r="P34" s="407"/>
      <c r="Q34" s="407"/>
      <c r="R34" s="407"/>
      <c r="S34" s="407"/>
      <c r="T34" s="408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9" t="s">
        <v>106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</row>
    <row r="37" spans="1:32" x14ac:dyDescent="0.3">
      <c r="A37" s="395"/>
      <c r="B37" s="39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95"/>
      <c r="B38" s="39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95"/>
      <c r="B39" s="39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"/>
  <sheetViews>
    <sheetView tabSelected="1" topLeftCell="A108" zoomScale="90" zoomScaleNormal="90" workbookViewId="0">
      <selection activeCell="D88" sqref="D88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5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394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395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R3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476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405</v>
      </c>
      <c r="D17" s="224" t="s">
        <v>379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305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380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502</v>
      </c>
      <c r="D25" s="224" t="s">
        <v>411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503</v>
      </c>
      <c r="B26" s="136" t="s">
        <v>138</v>
      </c>
      <c r="C26" s="136" t="s">
        <v>504</v>
      </c>
      <c r="D26" s="224" t="s">
        <v>411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505</v>
      </c>
      <c r="B27" s="136" t="s">
        <v>138</v>
      </c>
      <c r="C27" s="136" t="s">
        <v>506</v>
      </c>
      <c r="D27" s="224" t="s">
        <v>411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507</v>
      </c>
      <c r="B28" s="136" t="s">
        <v>138</v>
      </c>
      <c r="C28" s="136" t="s">
        <v>508</v>
      </c>
      <c r="D28" s="141" t="s">
        <v>509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510</v>
      </c>
      <c r="B29" s="136" t="s">
        <v>138</v>
      </c>
      <c r="C29" s="136" t="s">
        <v>511</v>
      </c>
      <c r="D29" s="224" t="s">
        <v>411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512</v>
      </c>
      <c r="B30" s="136" t="s">
        <v>138</v>
      </c>
      <c r="C30" s="136" t="s">
        <v>513</v>
      </c>
      <c r="D30" s="224" t="s">
        <v>411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514</v>
      </c>
      <c r="B31" s="136" t="s">
        <v>138</v>
      </c>
      <c r="C31" s="136" t="s">
        <v>515</v>
      </c>
      <c r="D31" s="224" t="s">
        <v>411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516</v>
      </c>
      <c r="B32" s="136" t="s">
        <v>138</v>
      </c>
      <c r="C32" s="136" t="s">
        <v>517</v>
      </c>
      <c r="D32" s="224" t="s">
        <v>411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518</v>
      </c>
      <c r="B33" s="136" t="s">
        <v>138</v>
      </c>
      <c r="C33" s="136" t="s">
        <v>519</v>
      </c>
      <c r="D33" s="224" t="s">
        <v>411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520</v>
      </c>
      <c r="B34" s="136" t="s">
        <v>138</v>
      </c>
      <c r="C34" s="136" t="s">
        <v>521</v>
      </c>
      <c r="D34" s="224" t="s">
        <v>411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522</v>
      </c>
      <c r="B35" s="136" t="s">
        <v>138</v>
      </c>
      <c r="C35" s="136" t="s">
        <v>523</v>
      </c>
      <c r="D35" s="224" t="s">
        <v>411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524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525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526</v>
      </c>
      <c r="B38" s="136" t="s">
        <v>138</v>
      </c>
      <c r="C38" s="136" t="s">
        <v>163</v>
      </c>
      <c r="D38" s="224" t="s">
        <v>379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527</v>
      </c>
      <c r="B39" s="133" t="s">
        <v>138</v>
      </c>
      <c r="C39" s="137" t="s">
        <v>185</v>
      </c>
      <c r="D39" s="224" t="s">
        <v>379</v>
      </c>
      <c r="E39" s="133" t="s">
        <v>158</v>
      </c>
      <c r="F39" s="193">
        <f>H38</f>
        <v>0.39305555555555555</v>
      </c>
      <c r="G39" s="144">
        <v>1</v>
      </c>
      <c r="H39" s="193">
        <f>F39+TIME(0,G39,0)</f>
        <v>0.39374999999999999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0.39374999999999999</v>
      </c>
      <c r="G40" s="175">
        <v>0</v>
      </c>
      <c r="H40" s="199">
        <f>F40+TIME(0,G40,0)</f>
        <v>0.39374999999999999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379</v>
      </c>
      <c r="E43" s="133" t="s">
        <v>158</v>
      </c>
      <c r="F43" s="193">
        <f>H40</f>
        <v>0.39374999999999999</v>
      </c>
      <c r="G43" s="144">
        <v>1</v>
      </c>
      <c r="H43" s="193">
        <f t="shared" ref="H43:H51" si="3">F43+TIME(0,G43,0)</f>
        <v>0.39444444444444443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404</v>
      </c>
      <c r="D44" s="224" t="s">
        <v>379</v>
      </c>
      <c r="E44" s="133" t="s">
        <v>158</v>
      </c>
      <c r="F44" s="193">
        <f t="shared" ref="F44:F51" si="4">H43</f>
        <v>0.39444444444444443</v>
      </c>
      <c r="G44" s="144">
        <v>1</v>
      </c>
      <c r="H44" s="193">
        <f t="shared" si="3"/>
        <v>0.39513888888888887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381</v>
      </c>
      <c r="E45" s="133" t="s">
        <v>173</v>
      </c>
      <c r="F45" s="193">
        <f t="shared" si="4"/>
        <v>0.39513888888888887</v>
      </c>
      <c r="G45" s="144">
        <v>2</v>
      </c>
      <c r="H45" s="193">
        <f t="shared" si="3"/>
        <v>0.39652777777777776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381</v>
      </c>
      <c r="E46" s="133" t="s">
        <v>173</v>
      </c>
      <c r="F46" s="193">
        <f t="shared" si="4"/>
        <v>0.39652777777777776</v>
      </c>
      <c r="G46" s="144">
        <v>2</v>
      </c>
      <c r="H46" s="193">
        <f t="shared" si="3"/>
        <v>0.39791666666666664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381</v>
      </c>
      <c r="E47" s="133" t="s">
        <v>173</v>
      </c>
      <c r="F47" s="193">
        <f t="shared" si="4"/>
        <v>0.39791666666666664</v>
      </c>
      <c r="G47" s="144">
        <v>2</v>
      </c>
      <c r="H47" s="193">
        <f t="shared" si="3"/>
        <v>0.39930555555555552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381</v>
      </c>
      <c r="E48" s="133" t="s">
        <v>173</v>
      </c>
      <c r="F48" s="193">
        <f t="shared" si="4"/>
        <v>0.39930555555555552</v>
      </c>
      <c r="G48" s="144">
        <v>2</v>
      </c>
      <c r="H48" s="193">
        <f t="shared" si="3"/>
        <v>0.40069444444444441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420</v>
      </c>
      <c r="D49" s="224" t="s">
        <v>381</v>
      </c>
      <c r="E49" s="133" t="s">
        <v>173</v>
      </c>
      <c r="F49" s="193">
        <f t="shared" si="4"/>
        <v>0.40069444444444441</v>
      </c>
      <c r="G49" s="144">
        <v>2</v>
      </c>
      <c r="H49" s="193">
        <f t="shared" si="3"/>
        <v>0.40208333333333329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381</v>
      </c>
      <c r="E50" s="133" t="s">
        <v>173</v>
      </c>
      <c r="F50" s="193">
        <f t="shared" si="4"/>
        <v>0.40208333333333329</v>
      </c>
      <c r="G50" s="144">
        <v>2</v>
      </c>
      <c r="H50" s="193">
        <f t="shared" si="3"/>
        <v>0.40347222222222218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421</v>
      </c>
      <c r="D51" s="224" t="s">
        <v>381</v>
      </c>
      <c r="E51" s="134" t="s">
        <v>173</v>
      </c>
      <c r="F51" s="194">
        <f t="shared" si="4"/>
        <v>0.40347222222222218</v>
      </c>
      <c r="G51" s="145">
        <v>2</v>
      </c>
      <c r="H51" s="194">
        <f t="shared" si="3"/>
        <v>0.40486111111111106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379</v>
      </c>
      <c r="E55" s="136" t="s">
        <v>158</v>
      </c>
      <c r="F55" s="196">
        <f>H51</f>
        <v>0.40486111111111106</v>
      </c>
      <c r="G55" s="147">
        <v>1</v>
      </c>
      <c r="H55" s="196">
        <f t="shared" ref="H55:H64" si="5">F55+TIME(0,G55,0)</f>
        <v>0.4055555555555555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379</v>
      </c>
      <c r="E56" s="136" t="s">
        <v>158</v>
      </c>
      <c r="F56" s="196">
        <f t="shared" ref="F56:F64" si="6">H55</f>
        <v>0.4055555555555555</v>
      </c>
      <c r="G56" s="147">
        <v>0</v>
      </c>
      <c r="H56" s="196">
        <f t="shared" si="5"/>
        <v>0.4055555555555555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401</v>
      </c>
      <c r="D57" s="224" t="s">
        <v>379</v>
      </c>
      <c r="E57" s="136" t="s">
        <v>158</v>
      </c>
      <c r="F57" s="196">
        <f t="shared" si="6"/>
        <v>0.4055555555555555</v>
      </c>
      <c r="G57" s="147">
        <v>0</v>
      </c>
      <c r="H57" s="196">
        <f t="shared" si="5"/>
        <v>0.4055555555555555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379</v>
      </c>
      <c r="E58" s="136" t="s">
        <v>158</v>
      </c>
      <c r="F58" s="196">
        <f t="shared" si="6"/>
        <v>0.4055555555555555</v>
      </c>
      <c r="G58" s="147">
        <v>0</v>
      </c>
      <c r="H58" s="196">
        <f t="shared" si="5"/>
        <v>0.4055555555555555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379</v>
      </c>
      <c r="E59" s="136" t="s">
        <v>158</v>
      </c>
      <c r="F59" s="196">
        <f t="shared" si="6"/>
        <v>0.4055555555555555</v>
      </c>
      <c r="G59" s="147">
        <v>1</v>
      </c>
      <c r="H59" s="196">
        <f t="shared" si="5"/>
        <v>0.40624999999999994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379</v>
      </c>
      <c r="E60" s="136" t="s">
        <v>203</v>
      </c>
      <c r="F60" s="196">
        <f t="shared" si="6"/>
        <v>0.40624999999999994</v>
      </c>
      <c r="G60" s="147">
        <v>0</v>
      </c>
      <c r="H60" s="196">
        <f t="shared" si="5"/>
        <v>0.40624999999999994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0.40624999999999994</v>
      </c>
      <c r="G61" s="147">
        <v>1</v>
      </c>
      <c r="H61" s="196">
        <f t="shared" si="5"/>
        <v>0.40694444444444439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382</v>
      </c>
      <c r="E62" s="136" t="s">
        <v>563</v>
      </c>
      <c r="F62" s="196">
        <f t="shared" si="6"/>
        <v>0.40694444444444439</v>
      </c>
      <c r="G62" s="147">
        <v>1</v>
      </c>
      <c r="H62" s="196">
        <f t="shared" si="5"/>
        <v>0.40763888888888883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382</v>
      </c>
      <c r="E63" s="136" t="s">
        <v>203</v>
      </c>
      <c r="F63" s="196">
        <f t="shared" si="6"/>
        <v>0.40763888888888883</v>
      </c>
      <c r="G63" s="147">
        <v>1</v>
      </c>
      <c r="H63" s="196">
        <f t="shared" si="5"/>
        <v>0.40833333333333327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0.40833333333333327</v>
      </c>
      <c r="G64" s="172">
        <v>0</v>
      </c>
      <c r="H64" s="198">
        <f t="shared" si="5"/>
        <v>0.40833333333333327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336</v>
      </c>
      <c r="D66" s="224" t="s">
        <v>382</v>
      </c>
      <c r="E66" s="136" t="s">
        <v>422</v>
      </c>
      <c r="F66" s="196">
        <f>H64</f>
        <v>0.40833333333333327</v>
      </c>
      <c r="G66" s="147">
        <v>1</v>
      </c>
      <c r="H66" s="196">
        <f t="shared" ref="H66:H71" si="7">F66+TIME(0,G66,0)</f>
        <v>0.40902777777777771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276</v>
      </c>
      <c r="D67" s="224" t="s">
        <v>382</v>
      </c>
      <c r="E67" s="136" t="s">
        <v>277</v>
      </c>
      <c r="F67" s="196">
        <f>H66</f>
        <v>0.40902777777777771</v>
      </c>
      <c r="G67" s="147">
        <v>1</v>
      </c>
      <c r="H67" s="196">
        <f t="shared" si="7"/>
        <v>0.40972222222222215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370</v>
      </c>
      <c r="D68" s="224" t="s">
        <v>382</v>
      </c>
      <c r="E68" s="136" t="s">
        <v>219</v>
      </c>
      <c r="F68" s="196">
        <f>H67</f>
        <v>0.40972222222222215</v>
      </c>
      <c r="G68" s="147">
        <v>1</v>
      </c>
      <c r="H68" s="196">
        <f t="shared" si="7"/>
        <v>0.4104166666666666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382</v>
      </c>
      <c r="E69" s="136" t="s">
        <v>173</v>
      </c>
      <c r="F69" s="196">
        <f>H68</f>
        <v>0.4104166666666666</v>
      </c>
      <c r="G69" s="147">
        <v>1</v>
      </c>
      <c r="H69" s="196">
        <f t="shared" si="7"/>
        <v>0.41111111111111104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382</v>
      </c>
      <c r="E70" s="136" t="s">
        <v>416</v>
      </c>
      <c r="F70" s="196">
        <f>H69</f>
        <v>0.41111111111111104</v>
      </c>
      <c r="G70" s="147">
        <v>1</v>
      </c>
      <c r="H70" s="196">
        <f t="shared" si="7"/>
        <v>0.41180555555555548</v>
      </c>
      <c r="I70" s="157"/>
    </row>
    <row r="71" spans="1:9" ht="14.15" x14ac:dyDescent="0.35">
      <c r="A71" s="127" t="s">
        <v>326</v>
      </c>
      <c r="B71" s="136" t="s">
        <v>138</v>
      </c>
      <c r="C71" s="136" t="s">
        <v>218</v>
      </c>
      <c r="D71" s="224" t="s">
        <v>382</v>
      </c>
      <c r="E71" s="136" t="s">
        <v>219</v>
      </c>
      <c r="F71" s="196">
        <f>H70</f>
        <v>0.41180555555555548</v>
      </c>
      <c r="G71" s="147">
        <v>1</v>
      </c>
      <c r="H71" s="196">
        <f t="shared" si="7"/>
        <v>0.41249999999999992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356</v>
      </c>
      <c r="D73" s="224" t="s">
        <v>382</v>
      </c>
      <c r="E73" s="136" t="s">
        <v>158</v>
      </c>
      <c r="F73" s="196">
        <f>H71</f>
        <v>0.41249999999999992</v>
      </c>
      <c r="G73" s="147">
        <v>1</v>
      </c>
      <c r="H73" s="196">
        <f t="shared" ref="H73:H77" si="8">F73+TIME(0,G73,0)</f>
        <v>0.41319444444444436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382</v>
      </c>
      <c r="E74" s="136" t="s">
        <v>230</v>
      </c>
      <c r="F74" s="196">
        <f>H73</f>
        <v>0.41319444444444436</v>
      </c>
      <c r="G74" s="147">
        <v>1</v>
      </c>
      <c r="H74" s="196">
        <f t="shared" si="8"/>
        <v>0.41388888888888881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382</v>
      </c>
      <c r="E75" s="136" t="s">
        <v>560</v>
      </c>
      <c r="F75" s="196">
        <f t="shared" ref="F75:F76" si="9">H74</f>
        <v>0.41388888888888881</v>
      </c>
      <c r="G75" s="147">
        <v>1</v>
      </c>
      <c r="H75" s="196">
        <f t="shared" si="8"/>
        <v>0.41458333333333325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234</v>
      </c>
      <c r="D76" s="224" t="s">
        <v>382</v>
      </c>
      <c r="E76" s="136" t="s">
        <v>235</v>
      </c>
      <c r="F76" s="196">
        <f t="shared" si="9"/>
        <v>0.41458333333333325</v>
      </c>
      <c r="G76" s="147">
        <v>1</v>
      </c>
      <c r="H76" s="196">
        <f t="shared" si="8"/>
        <v>0.41527777777777769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348</v>
      </c>
      <c r="D77" s="224" t="s">
        <v>382</v>
      </c>
      <c r="E77" s="136" t="s">
        <v>417</v>
      </c>
      <c r="F77" s="196">
        <f>H76</f>
        <v>0.41527777777777769</v>
      </c>
      <c r="G77" s="147">
        <v>1</v>
      </c>
      <c r="H77" s="196">
        <f t="shared" si="8"/>
        <v>0.41597222222222213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407</v>
      </c>
      <c r="D78" s="224" t="s">
        <v>382</v>
      </c>
      <c r="E78" s="211" t="s">
        <v>342</v>
      </c>
      <c r="F78" s="196">
        <f>H77</f>
        <v>0.41597222222222213</v>
      </c>
      <c r="G78" s="147">
        <v>1</v>
      </c>
      <c r="H78" s="196">
        <f>F78+TIME(0,G78,0)</f>
        <v>0.41666666666666657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432</v>
      </c>
      <c r="D79" s="224" t="s">
        <v>382</v>
      </c>
      <c r="E79" s="211" t="s">
        <v>433</v>
      </c>
      <c r="F79" s="196">
        <f>H78</f>
        <v>0.41666666666666657</v>
      </c>
      <c r="G79" s="147">
        <v>1</v>
      </c>
      <c r="H79" s="196">
        <f>F79+TIME(0,G79,0)</f>
        <v>0.41736111111111102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434</v>
      </c>
      <c r="D80" s="224" t="s">
        <v>382</v>
      </c>
      <c r="E80" s="211" t="s">
        <v>396</v>
      </c>
      <c r="F80" s="196">
        <f>H79</f>
        <v>0.41736111111111102</v>
      </c>
      <c r="G80" s="147">
        <v>1</v>
      </c>
      <c r="H80" s="196">
        <f>F80+TIME(0,G80,0)</f>
        <v>0.41805555555555546</v>
      </c>
      <c r="I80" s="157"/>
    </row>
    <row r="81" spans="1:13" s="84" customFormat="1" ht="14.15" x14ac:dyDescent="0.35">
      <c r="A81" s="233" t="s">
        <v>443</v>
      </c>
      <c r="B81" s="136" t="s">
        <v>138</v>
      </c>
      <c r="C81" s="136" t="s">
        <v>444</v>
      </c>
      <c r="D81" s="224" t="s">
        <v>382</v>
      </c>
      <c r="E81" s="211" t="s">
        <v>445</v>
      </c>
      <c r="F81" s="196">
        <f>H80</f>
        <v>0.41805555555555546</v>
      </c>
      <c r="G81" s="147">
        <v>1</v>
      </c>
      <c r="H81" s="196">
        <f>F81+TIME(0,G81,0)</f>
        <v>0.4187499999999999</v>
      </c>
      <c r="I81" s="157"/>
    </row>
    <row r="82" spans="1:13" ht="15.45" x14ac:dyDescent="0.4">
      <c r="A82" s="234" t="s">
        <v>236</v>
      </c>
      <c r="B82" s="135"/>
      <c r="C82" s="135" t="s">
        <v>533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237</v>
      </c>
      <c r="B83" s="136" t="s">
        <v>138</v>
      </c>
      <c r="C83" s="211" t="s">
        <v>501</v>
      </c>
      <c r="D83" s="224" t="s">
        <v>382</v>
      </c>
      <c r="E83" s="211" t="s">
        <v>500</v>
      </c>
      <c r="F83" s="212">
        <f>H81</f>
        <v>0.4187499999999999</v>
      </c>
      <c r="G83" s="213">
        <v>1</v>
      </c>
      <c r="H83" s="212">
        <f>F83+TIME(0,G83,0)</f>
        <v>0.41944444444444434</v>
      </c>
      <c r="I83" s="157"/>
    </row>
    <row r="84" spans="1:13" s="84" customFormat="1" ht="14.15" x14ac:dyDescent="0.35">
      <c r="A84" s="263" t="s">
        <v>341</v>
      </c>
      <c r="B84" s="211" t="s">
        <v>138</v>
      </c>
      <c r="C84" s="211" t="s">
        <v>548</v>
      </c>
      <c r="D84" s="224" t="s">
        <v>382</v>
      </c>
      <c r="E84" s="211" t="s">
        <v>550</v>
      </c>
      <c r="F84" s="212">
        <f>H83</f>
        <v>0.41944444444444434</v>
      </c>
      <c r="G84" s="213">
        <v>1</v>
      </c>
      <c r="H84" s="212">
        <f>F84+TIME(0,G84,0)</f>
        <v>0.42013888888888878</v>
      </c>
      <c r="I84" s="157"/>
    </row>
    <row r="85" spans="1:13" s="84" customFormat="1" ht="14.15" x14ac:dyDescent="0.35">
      <c r="A85" s="240" t="s">
        <v>551</v>
      </c>
      <c r="B85" s="215" t="s">
        <v>138</v>
      </c>
      <c r="C85" s="215" t="s">
        <v>549</v>
      </c>
      <c r="D85" s="241" t="s">
        <v>382</v>
      </c>
      <c r="E85" s="215" t="s">
        <v>277</v>
      </c>
      <c r="F85" s="216">
        <f>H84</f>
        <v>0.42013888888888878</v>
      </c>
      <c r="G85" s="217">
        <v>1</v>
      </c>
      <c r="H85" s="216">
        <f>F85+TIME(0,G85,0)</f>
        <v>0.42083333333333323</v>
      </c>
      <c r="I85" s="214"/>
    </row>
    <row r="86" spans="1:13" x14ac:dyDescent="0.3">
      <c r="I86" s="249"/>
    </row>
    <row r="87" spans="1:13" ht="15.45" x14ac:dyDescent="0.4">
      <c r="A87" s="123" t="s">
        <v>238</v>
      </c>
      <c r="B87" s="132"/>
      <c r="C87" s="132" t="s">
        <v>239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240</v>
      </c>
      <c r="B88" s="211" t="s">
        <v>138</v>
      </c>
      <c r="C88" s="211" t="s">
        <v>453</v>
      </c>
      <c r="D88" s="224" t="s">
        <v>379</v>
      </c>
      <c r="E88" s="211" t="s">
        <v>158</v>
      </c>
      <c r="F88" s="212">
        <f>H85</f>
        <v>0.42083333333333323</v>
      </c>
      <c r="G88" s="213">
        <v>0</v>
      </c>
      <c r="H88" s="212">
        <f>F88+TIME(0,G88,0)</f>
        <v>0.42083333333333323</v>
      </c>
      <c r="I88" s="232"/>
      <c r="J88" s="39"/>
    </row>
    <row r="89" spans="1:13" ht="14.15" x14ac:dyDescent="0.35">
      <c r="A89" s="248" t="s">
        <v>241</v>
      </c>
      <c r="B89" s="215" t="s">
        <v>138</v>
      </c>
      <c r="C89" s="215"/>
      <c r="D89" s="241"/>
      <c r="E89" s="215"/>
      <c r="F89" s="216">
        <f>H88</f>
        <v>0.42083333333333323</v>
      </c>
      <c r="G89" s="217">
        <v>0</v>
      </c>
      <c r="H89" s="216">
        <f>F89+TIME(0,G89,0)</f>
        <v>0.42083333333333323</v>
      </c>
      <c r="I89" s="253"/>
    </row>
    <row r="90" spans="1:13" ht="15.45" x14ac:dyDescent="0.4">
      <c r="A90" s="128" t="s">
        <v>243</v>
      </c>
      <c r="B90" s="139"/>
      <c r="C90" s="139" t="s">
        <v>244</v>
      </c>
      <c r="D90" s="139"/>
      <c r="E90" s="139" t="s">
        <v>158</v>
      </c>
      <c r="F90" s="202">
        <f>H88</f>
        <v>0.42083333333333323</v>
      </c>
      <c r="G90" s="149">
        <v>1</v>
      </c>
      <c r="H90" s="202">
        <f>F90+TIME(0,G90,0)</f>
        <v>0.42152777777777767</v>
      </c>
      <c r="I90" s="139"/>
    </row>
    <row r="91" spans="1:13" x14ac:dyDescent="0.3">
      <c r="A91" s="129"/>
      <c r="B91" s="129"/>
      <c r="C91" s="129" t="s">
        <v>245</v>
      </c>
      <c r="D91" s="129"/>
      <c r="E91" s="129"/>
      <c r="F91" s="203"/>
      <c r="G91" s="150">
        <f>(H91-H90) * 24 * 60</f>
        <v>-1.999999999999833</v>
      </c>
      <c r="H91" s="203">
        <v>0.4201388888888889</v>
      </c>
      <c r="I91" s="129"/>
    </row>
    <row r="93" spans="1:13" ht="15.45" x14ac:dyDescent="0.4">
      <c r="A93" s="413" t="s">
        <v>477</v>
      </c>
      <c r="B93" s="414"/>
      <c r="C93" s="414"/>
      <c r="D93" s="414"/>
      <c r="E93" s="414"/>
      <c r="F93" s="414"/>
      <c r="G93" s="414"/>
      <c r="H93" s="414"/>
      <c r="I93" s="414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246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247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306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248</v>
      </c>
      <c r="D101" s="237" t="s">
        <v>383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249</v>
      </c>
      <c r="D102" s="237" t="s">
        <v>383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250</v>
      </c>
      <c r="D103" s="237" t="s">
        <v>383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414</v>
      </c>
      <c r="D104" s="237" t="s">
        <v>383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251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252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253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254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255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256</v>
      </c>
      <c r="D113" s="224" t="s">
        <v>578</v>
      </c>
      <c r="E113" s="136" t="s">
        <v>257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258</v>
      </c>
      <c r="D114" s="224" t="s">
        <v>576</v>
      </c>
      <c r="E114" s="136" t="s">
        <v>402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451</v>
      </c>
      <c r="D115" s="224"/>
      <c r="E115" s="136" t="s">
        <v>452</v>
      </c>
      <c r="F115" s="196">
        <f>H114</f>
        <v>0.45277777777777772</v>
      </c>
      <c r="G115" s="147">
        <v>2</v>
      </c>
      <c r="H115" s="196">
        <f>F115+TIME(0,G115,0)</f>
        <v>0.45416666666666661</v>
      </c>
      <c r="I115" s="157"/>
    </row>
    <row r="116" spans="1:9" ht="15.45" x14ac:dyDescent="0.4">
      <c r="A116" s="126" t="s">
        <v>209</v>
      </c>
      <c r="B116" s="135"/>
      <c r="C116" s="135" t="s">
        <v>259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384</v>
      </c>
      <c r="D117" s="224" t="s">
        <v>579</v>
      </c>
      <c r="E117" s="136" t="s">
        <v>425</v>
      </c>
      <c r="F117" s="196">
        <f>H115</f>
        <v>0.45416666666666661</v>
      </c>
      <c r="G117" s="147">
        <v>5</v>
      </c>
      <c r="H117" s="196">
        <f>F117+TIME(0,G117,0)</f>
        <v>0.45763888888888882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424</v>
      </c>
      <c r="D118" s="241" t="s">
        <v>577</v>
      </c>
      <c r="E118" s="215" t="s">
        <v>454</v>
      </c>
      <c r="F118" s="216">
        <f>H117</f>
        <v>0.45763888888888882</v>
      </c>
      <c r="G118" s="217">
        <v>5</v>
      </c>
      <c r="H118" s="216">
        <f>F118+TIME(0,G118,0)</f>
        <v>0.46111111111111103</v>
      </c>
      <c r="I118" s="218"/>
    </row>
    <row r="119" spans="1:9" ht="14.15" x14ac:dyDescent="0.35">
      <c r="D119" s="219"/>
    </row>
    <row r="120" spans="1:9" ht="15.45" x14ac:dyDescent="0.4">
      <c r="A120" s="123" t="s">
        <v>238</v>
      </c>
      <c r="B120" s="132"/>
      <c r="C120" s="132" t="s">
        <v>260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240</v>
      </c>
      <c r="B121" s="136" t="s">
        <v>145</v>
      </c>
      <c r="C121" s="136" t="s">
        <v>261</v>
      </c>
      <c r="D121" s="224" t="s">
        <v>91</v>
      </c>
      <c r="E121" s="136" t="s">
        <v>158</v>
      </c>
      <c r="F121" s="196">
        <f>H118</f>
        <v>0.46111111111111103</v>
      </c>
      <c r="G121" s="147">
        <v>5</v>
      </c>
      <c r="H121" s="196">
        <f t="shared" ref="H121:H128" si="11">F121+TIME(0,G121,0)</f>
        <v>0.46458333333333324</v>
      </c>
      <c r="I121" s="154"/>
    </row>
    <row r="122" spans="1:9" ht="15" x14ac:dyDescent="0.35">
      <c r="A122" s="124" t="s">
        <v>241</v>
      </c>
      <c r="B122" s="136" t="s">
        <v>262</v>
      </c>
      <c r="C122" s="136" t="s">
        <v>539</v>
      </c>
      <c r="D122" s="237" t="s">
        <v>383</v>
      </c>
      <c r="E122" s="136" t="s">
        <v>158</v>
      </c>
      <c r="F122" s="196">
        <f t="shared" ref="F122" si="12">H121</f>
        <v>0.46458333333333324</v>
      </c>
      <c r="G122" s="147">
        <v>5</v>
      </c>
      <c r="H122" s="196">
        <f t="shared" si="11"/>
        <v>0.46805555555555545</v>
      </c>
      <c r="I122" s="154"/>
    </row>
    <row r="123" spans="1:9" s="84" customFormat="1" ht="15" x14ac:dyDescent="0.35">
      <c r="A123" s="236" t="s">
        <v>242</v>
      </c>
      <c r="B123" s="136" t="s">
        <v>145</v>
      </c>
      <c r="C123" s="136" t="s">
        <v>565</v>
      </c>
      <c r="D123" s="224" t="s">
        <v>1</v>
      </c>
      <c r="E123" s="136" t="s">
        <v>158</v>
      </c>
      <c r="F123" s="196">
        <f>H121</f>
        <v>0.46458333333333324</v>
      </c>
      <c r="G123" s="147">
        <v>5</v>
      </c>
      <c r="H123" s="196">
        <f t="shared" ref="H123" si="13">F123+TIME(0,G123,0)</f>
        <v>0.46805555555555545</v>
      </c>
      <c r="I123" s="154" t="s">
        <v>574</v>
      </c>
    </row>
    <row r="124" spans="1:9" s="84" customFormat="1" ht="15" x14ac:dyDescent="0.35">
      <c r="A124" s="236" t="s">
        <v>375</v>
      </c>
      <c r="B124" s="136" t="s">
        <v>262</v>
      </c>
      <c r="C124" s="136" t="s">
        <v>530</v>
      </c>
      <c r="D124" s="237"/>
      <c r="E124" s="136" t="s">
        <v>422</v>
      </c>
      <c r="F124" s="196">
        <f>H122</f>
        <v>0.46805555555555545</v>
      </c>
      <c r="G124" s="147">
        <v>10</v>
      </c>
      <c r="H124" s="196">
        <f t="shared" si="11"/>
        <v>0.47499999999999987</v>
      </c>
      <c r="I124" s="154"/>
    </row>
    <row r="125" spans="1:9" s="84" customFormat="1" ht="15" x14ac:dyDescent="0.35">
      <c r="A125" s="236" t="s">
        <v>376</v>
      </c>
      <c r="B125" s="136" t="s">
        <v>262</v>
      </c>
      <c r="C125" s="211" t="s">
        <v>544</v>
      </c>
      <c r="D125" s="224" t="s">
        <v>580</v>
      </c>
      <c r="E125" s="136" t="s">
        <v>219</v>
      </c>
      <c r="F125" s="196">
        <f t="shared" ref="F125:F128" si="14">H124</f>
        <v>0.47499999999999987</v>
      </c>
      <c r="G125" s="147">
        <v>10</v>
      </c>
      <c r="H125" s="196">
        <f t="shared" si="11"/>
        <v>0.48194444444444429</v>
      </c>
      <c r="I125" s="154"/>
    </row>
    <row r="126" spans="1:9" s="84" customFormat="1" ht="15" x14ac:dyDescent="0.35">
      <c r="A126" s="236" t="s">
        <v>377</v>
      </c>
      <c r="B126" s="136" t="s">
        <v>262</v>
      </c>
      <c r="C126" s="133" t="s">
        <v>571</v>
      </c>
      <c r="D126" s="224"/>
      <c r="E126" s="136" t="s">
        <v>277</v>
      </c>
      <c r="F126" s="196">
        <f t="shared" si="14"/>
        <v>0.48194444444444429</v>
      </c>
      <c r="G126" s="147">
        <v>20</v>
      </c>
      <c r="H126" s="196">
        <f t="shared" si="11"/>
        <v>0.49583333333333318</v>
      </c>
      <c r="I126" s="154"/>
    </row>
    <row r="127" spans="1:9" ht="18" customHeight="1" x14ac:dyDescent="0.35">
      <c r="A127" s="124" t="s">
        <v>564</v>
      </c>
      <c r="B127" s="136" t="s">
        <v>290</v>
      </c>
      <c r="C127" s="133" t="s">
        <v>572</v>
      </c>
      <c r="D127" s="224" t="s">
        <v>1</v>
      </c>
      <c r="E127" s="136" t="s">
        <v>417</v>
      </c>
      <c r="F127" s="196">
        <f t="shared" si="14"/>
        <v>0.49583333333333318</v>
      </c>
      <c r="G127" s="147">
        <v>5</v>
      </c>
      <c r="H127" s="196">
        <f t="shared" si="11"/>
        <v>0.49930555555555539</v>
      </c>
      <c r="I127" s="154" t="s">
        <v>573</v>
      </c>
    </row>
    <row r="128" spans="1:9" ht="15" x14ac:dyDescent="0.35">
      <c r="A128" s="239" t="s">
        <v>566</v>
      </c>
      <c r="B128" s="131" t="s">
        <v>290</v>
      </c>
      <c r="C128" s="133" t="s">
        <v>570</v>
      </c>
      <c r="D128" s="224" t="s">
        <v>1</v>
      </c>
      <c r="E128" s="136" t="s">
        <v>500</v>
      </c>
      <c r="F128" s="205">
        <f t="shared" si="14"/>
        <v>0.49930555555555539</v>
      </c>
      <c r="G128" s="152">
        <v>10</v>
      </c>
      <c r="H128" s="205">
        <f t="shared" si="11"/>
        <v>0.50624999999999987</v>
      </c>
      <c r="I128" s="239" t="s">
        <v>575</v>
      </c>
    </row>
    <row r="129" spans="1:9" s="84" customFormat="1" ht="15" x14ac:dyDescent="0.35">
      <c r="A129" s="239" t="s">
        <v>569</v>
      </c>
      <c r="B129" s="131" t="s">
        <v>262</v>
      </c>
      <c r="C129" s="133" t="s">
        <v>561</v>
      </c>
      <c r="D129" s="141"/>
      <c r="E129" s="136" t="s">
        <v>562</v>
      </c>
      <c r="F129" s="205">
        <f t="shared" ref="F129" si="15">H128</f>
        <v>0.50624999999999987</v>
      </c>
      <c r="G129" s="152">
        <v>15</v>
      </c>
      <c r="H129" s="205">
        <f t="shared" ref="H129" si="16">F129+TIME(0,G129,0)</f>
        <v>0.5166666666666665</v>
      </c>
      <c r="I129" s="131"/>
    </row>
    <row r="130" spans="1:9" s="84" customFormat="1" ht="15" x14ac:dyDescent="0.35">
      <c r="A130" s="239"/>
      <c r="B130" s="131"/>
      <c r="C130" s="133"/>
      <c r="D130" s="141"/>
      <c r="E130" s="136"/>
      <c r="F130" s="205"/>
      <c r="G130" s="152"/>
      <c r="H130" s="205"/>
      <c r="I130" s="131"/>
    </row>
    <row r="131" spans="1:9" ht="15.45" x14ac:dyDescent="0.4">
      <c r="A131" s="165" t="s">
        <v>243</v>
      </c>
      <c r="B131" s="171"/>
      <c r="C131" s="171" t="s">
        <v>244</v>
      </c>
      <c r="D131" s="171"/>
      <c r="E131" s="171" t="s">
        <v>158</v>
      </c>
      <c r="F131" s="204">
        <f>H128</f>
        <v>0.50624999999999987</v>
      </c>
      <c r="G131" s="176">
        <v>0</v>
      </c>
      <c r="H131" s="204">
        <f>F131+TIME(0,G131,0)</f>
        <v>0.50624999999999987</v>
      </c>
      <c r="I131" s="171"/>
    </row>
    <row r="132" spans="1:9" x14ac:dyDescent="0.3">
      <c r="A132" s="129"/>
      <c r="B132" s="129"/>
      <c r="C132" s="129" t="s">
        <v>245</v>
      </c>
      <c r="D132" s="129"/>
      <c r="E132" s="129"/>
      <c r="F132" s="203"/>
      <c r="G132" s="150">
        <f>(H132-H131) * 24 * 60</f>
        <v>21.000000000000245</v>
      </c>
      <c r="H132" s="203">
        <v>0.52083333333333337</v>
      </c>
      <c r="I132" s="129"/>
    </row>
    <row r="134" spans="1:9" ht="15.45" x14ac:dyDescent="0.4">
      <c r="A134" s="413" t="s">
        <v>478</v>
      </c>
      <c r="B134" s="414"/>
      <c r="C134" s="414"/>
      <c r="D134" s="414"/>
      <c r="E134" s="414"/>
      <c r="F134" s="414"/>
      <c r="G134" s="414"/>
      <c r="H134" s="414"/>
      <c r="I134" s="414"/>
    </row>
    <row r="135" spans="1:9" s="3" customFormat="1" ht="30.9" x14ac:dyDescent="0.4">
      <c r="A135" s="122" t="s">
        <v>127</v>
      </c>
      <c r="B135" s="122" t="s">
        <v>128</v>
      </c>
      <c r="C135" s="122" t="s">
        <v>57</v>
      </c>
      <c r="D135" s="122" t="s">
        <v>129</v>
      </c>
      <c r="E135" s="122" t="s">
        <v>130</v>
      </c>
      <c r="F135" s="191" t="s">
        <v>131</v>
      </c>
      <c r="G135" s="142" t="s">
        <v>132</v>
      </c>
      <c r="H135" s="191" t="s">
        <v>133</v>
      </c>
      <c r="I135" s="122" t="s">
        <v>134</v>
      </c>
    </row>
    <row r="136" spans="1:9" ht="15.45" x14ac:dyDescent="0.4">
      <c r="A136" s="123" t="s">
        <v>135</v>
      </c>
      <c r="B136" s="132"/>
      <c r="C136" s="132" t="s">
        <v>136</v>
      </c>
      <c r="D136" s="132"/>
      <c r="E136" s="132"/>
      <c r="F136" s="192"/>
      <c r="G136" s="143"/>
      <c r="H136" s="192"/>
      <c r="I136" s="153"/>
    </row>
    <row r="137" spans="1:9" ht="15" x14ac:dyDescent="0.35">
      <c r="A137" s="124" t="s">
        <v>137</v>
      </c>
      <c r="B137" s="133" t="s">
        <v>138</v>
      </c>
      <c r="C137" s="133" t="s">
        <v>246</v>
      </c>
      <c r="D137" s="136"/>
      <c r="E137" s="133" t="s">
        <v>158</v>
      </c>
      <c r="F137" s="193">
        <v>0.33333333333333331</v>
      </c>
      <c r="G137" s="144">
        <v>1</v>
      </c>
      <c r="H137" s="193">
        <f>F137+TIME(0,G137,0)</f>
        <v>0.33402777777777776</v>
      </c>
      <c r="I137" s="154"/>
    </row>
    <row r="138" spans="1:9" ht="15" x14ac:dyDescent="0.35">
      <c r="A138" s="124" t="s">
        <v>140</v>
      </c>
      <c r="B138" s="133" t="s">
        <v>138</v>
      </c>
      <c r="C138" s="133" t="s">
        <v>247</v>
      </c>
      <c r="D138" s="133"/>
      <c r="E138" s="133" t="s">
        <v>142</v>
      </c>
      <c r="F138" s="193">
        <f>H137</f>
        <v>0.33402777777777776</v>
      </c>
      <c r="G138" s="144">
        <v>1</v>
      </c>
      <c r="H138" s="193">
        <f>F138+TIME(0,G138,0)</f>
        <v>0.3347222222222222</v>
      </c>
      <c r="I138" s="154"/>
    </row>
    <row r="139" spans="1:9" ht="15" x14ac:dyDescent="0.35">
      <c r="A139" s="125" t="s">
        <v>143</v>
      </c>
      <c r="B139" s="134" t="s">
        <v>145</v>
      </c>
      <c r="C139" s="134" t="s">
        <v>307</v>
      </c>
      <c r="D139" s="224" t="s">
        <v>91</v>
      </c>
      <c r="E139" s="134" t="s">
        <v>158</v>
      </c>
      <c r="F139" s="194">
        <f>H138</f>
        <v>0.3347222222222222</v>
      </c>
      <c r="G139" s="145">
        <v>1</v>
      </c>
      <c r="H139" s="194">
        <f>F139+TIME(0,G139,0)</f>
        <v>0.33541666666666664</v>
      </c>
      <c r="I139" s="155"/>
    </row>
    <row r="140" spans="1:9" ht="15" x14ac:dyDescent="0.35">
      <c r="D140" s="239"/>
    </row>
    <row r="141" spans="1:9" ht="15.45" x14ac:dyDescent="0.4">
      <c r="A141" s="123" t="s">
        <v>151</v>
      </c>
      <c r="B141" s="132"/>
      <c r="C141" s="132" t="s">
        <v>152</v>
      </c>
      <c r="D141" s="220"/>
      <c r="E141" s="132"/>
      <c r="F141" s="192"/>
      <c r="G141" s="143"/>
      <c r="H141" s="192"/>
      <c r="I141" s="153"/>
    </row>
    <row r="142" spans="1:9" ht="15" x14ac:dyDescent="0.35">
      <c r="A142" s="124" t="s">
        <v>153</v>
      </c>
      <c r="B142" s="133" t="s">
        <v>138</v>
      </c>
      <c r="C142" s="138" t="s">
        <v>248</v>
      </c>
      <c r="D142" s="237" t="s">
        <v>383</v>
      </c>
      <c r="E142" s="133" t="s">
        <v>158</v>
      </c>
      <c r="F142" s="193">
        <f>H139</f>
        <v>0.33541666666666664</v>
      </c>
      <c r="G142" s="144">
        <v>1</v>
      </c>
      <c r="H142" s="193">
        <f t="shared" ref="H142:H150" si="17">F142+TIME(0,G142,0)</f>
        <v>0.33611111111111108</v>
      </c>
      <c r="I142" s="154"/>
    </row>
    <row r="143" spans="1:9" ht="15" x14ac:dyDescent="0.35">
      <c r="A143" s="124" t="s">
        <v>160</v>
      </c>
      <c r="B143" s="133" t="s">
        <v>138</v>
      </c>
      <c r="C143" s="133" t="s">
        <v>249</v>
      </c>
      <c r="D143" s="237" t="s">
        <v>383</v>
      </c>
      <c r="E143" s="133" t="s">
        <v>158</v>
      </c>
      <c r="F143" s="193">
        <f t="shared" ref="F143:F150" si="18">H142</f>
        <v>0.33611111111111108</v>
      </c>
      <c r="G143" s="144">
        <v>1</v>
      </c>
      <c r="H143" s="193">
        <f t="shared" si="17"/>
        <v>0.33680555555555552</v>
      </c>
      <c r="I143" s="154"/>
    </row>
    <row r="144" spans="1:9" ht="15" x14ac:dyDescent="0.35">
      <c r="A144" s="124" t="s">
        <v>161</v>
      </c>
      <c r="B144" s="133" t="s">
        <v>138</v>
      </c>
      <c r="C144" s="133" t="s">
        <v>263</v>
      </c>
      <c r="D144" s="237"/>
      <c r="E144" s="133" t="s">
        <v>148</v>
      </c>
      <c r="F144" s="193">
        <f t="shared" si="18"/>
        <v>0.33680555555555552</v>
      </c>
      <c r="G144" s="144">
        <v>1</v>
      </c>
      <c r="H144" s="193">
        <f t="shared" si="17"/>
        <v>0.33749999999999997</v>
      </c>
      <c r="I144" s="154"/>
    </row>
    <row r="145" spans="1:15" ht="30" x14ac:dyDescent="0.35">
      <c r="A145" s="124" t="s">
        <v>164</v>
      </c>
      <c r="B145" s="133" t="s">
        <v>138</v>
      </c>
      <c r="C145" s="133" t="s">
        <v>264</v>
      </c>
      <c r="D145" s="237" t="s">
        <v>383</v>
      </c>
      <c r="E145" s="133" t="s">
        <v>158</v>
      </c>
      <c r="F145" s="193">
        <f t="shared" si="18"/>
        <v>0.33749999999999997</v>
      </c>
      <c r="G145" s="144">
        <v>1</v>
      </c>
      <c r="H145" s="193">
        <f t="shared" si="17"/>
        <v>0.33819444444444441</v>
      </c>
      <c r="I145" s="154"/>
    </row>
    <row r="146" spans="1:15" ht="15" x14ac:dyDescent="0.35">
      <c r="A146" s="124" t="s">
        <v>165</v>
      </c>
      <c r="B146" s="133" t="s">
        <v>138</v>
      </c>
      <c r="C146" s="133" t="s">
        <v>265</v>
      </c>
      <c r="D146" s="237" t="s">
        <v>383</v>
      </c>
      <c r="E146" s="133" t="s">
        <v>158</v>
      </c>
      <c r="F146" s="193">
        <f t="shared" si="18"/>
        <v>0.33819444444444441</v>
      </c>
      <c r="G146" s="144">
        <v>1</v>
      </c>
      <c r="H146" s="193">
        <f t="shared" si="17"/>
        <v>0.33888888888888885</v>
      </c>
      <c r="I146" s="154"/>
    </row>
    <row r="147" spans="1:15" ht="15" x14ac:dyDescent="0.35">
      <c r="A147" s="124" t="s">
        <v>252</v>
      </c>
      <c r="B147" s="133" t="s">
        <v>138</v>
      </c>
      <c r="C147" s="133" t="s">
        <v>266</v>
      </c>
      <c r="D147" s="237" t="s">
        <v>383</v>
      </c>
      <c r="E147" s="133" t="s">
        <v>158</v>
      </c>
      <c r="F147" s="193">
        <f t="shared" si="18"/>
        <v>0.33888888888888885</v>
      </c>
      <c r="G147" s="144">
        <v>1</v>
      </c>
      <c r="H147" s="193">
        <f t="shared" si="17"/>
        <v>0.33958333333333329</v>
      </c>
      <c r="I147" s="154"/>
    </row>
    <row r="148" spans="1:15" ht="15" x14ac:dyDescent="0.35">
      <c r="A148" s="124" t="s">
        <v>267</v>
      </c>
      <c r="B148" s="133" t="s">
        <v>138</v>
      </c>
      <c r="C148" s="133" t="s">
        <v>268</v>
      </c>
      <c r="D148" s="237" t="s">
        <v>383</v>
      </c>
      <c r="E148" s="133" t="s">
        <v>158</v>
      </c>
      <c r="F148" s="193">
        <f t="shared" si="18"/>
        <v>0.33958333333333329</v>
      </c>
      <c r="G148" s="144">
        <v>1</v>
      </c>
      <c r="H148" s="193">
        <f t="shared" si="17"/>
        <v>0.34027777777777773</v>
      </c>
      <c r="I148" s="154"/>
    </row>
    <row r="149" spans="1:15" ht="15" x14ac:dyDescent="0.35">
      <c r="A149" s="124" t="s">
        <v>303</v>
      </c>
      <c r="B149" s="133" t="s">
        <v>138</v>
      </c>
      <c r="C149" s="133" t="s">
        <v>403</v>
      </c>
      <c r="D149" s="237" t="s">
        <v>383</v>
      </c>
      <c r="E149" s="133" t="s">
        <v>158</v>
      </c>
      <c r="F149" s="193">
        <f t="shared" si="18"/>
        <v>0.34027777777777773</v>
      </c>
      <c r="G149" s="144">
        <v>3</v>
      </c>
      <c r="H149" s="193">
        <f t="shared" si="17"/>
        <v>0.34236111111111106</v>
      </c>
      <c r="I149" s="154"/>
      <c r="L149" s="193"/>
      <c r="M149" s="144"/>
      <c r="N149" s="193"/>
      <c r="O149" s="154"/>
    </row>
    <row r="150" spans="1:15" ht="15" x14ac:dyDescent="0.35">
      <c r="A150" s="162" t="s">
        <v>344</v>
      </c>
      <c r="B150" s="167"/>
      <c r="C150" s="167"/>
      <c r="D150" s="170"/>
      <c r="E150" s="167"/>
      <c r="F150" s="200">
        <f t="shared" si="18"/>
        <v>0.34236111111111106</v>
      </c>
      <c r="G150" s="173">
        <v>0</v>
      </c>
      <c r="H150" s="200">
        <f t="shared" si="17"/>
        <v>0.34236111111111106</v>
      </c>
      <c r="I150" s="178"/>
    </row>
    <row r="151" spans="1:15" ht="14.15" x14ac:dyDescent="0.35">
      <c r="D151" s="219"/>
    </row>
    <row r="152" spans="1:15" ht="15.45" x14ac:dyDescent="0.4">
      <c r="A152" s="123" t="s">
        <v>166</v>
      </c>
      <c r="B152" s="132"/>
      <c r="C152" s="132" t="s">
        <v>269</v>
      </c>
      <c r="D152" s="220"/>
      <c r="E152" s="132"/>
      <c r="F152" s="192"/>
      <c r="G152" s="143"/>
      <c r="H152" s="192"/>
      <c r="I152" s="153"/>
    </row>
    <row r="153" spans="1:15" ht="15.45" x14ac:dyDescent="0.4">
      <c r="A153" s="126" t="s">
        <v>168</v>
      </c>
      <c r="B153" s="135"/>
      <c r="C153" s="135" t="s">
        <v>270</v>
      </c>
      <c r="D153" s="137"/>
      <c r="E153" s="135"/>
      <c r="F153" s="195"/>
      <c r="G153" s="146"/>
      <c r="H153" s="195"/>
      <c r="I153" s="156"/>
    </row>
    <row r="154" spans="1:15" ht="14.15" x14ac:dyDescent="0.35">
      <c r="A154" s="127" t="s">
        <v>308</v>
      </c>
      <c r="B154" s="136" t="s">
        <v>138</v>
      </c>
      <c r="C154" s="136" t="s">
        <v>350</v>
      </c>
      <c r="D154" s="136"/>
      <c r="E154" s="136" t="s">
        <v>173</v>
      </c>
      <c r="F154" s="196">
        <f>H150</f>
        <v>0.34236111111111106</v>
      </c>
      <c r="G154" s="147">
        <v>5</v>
      </c>
      <c r="H154" s="196">
        <f t="shared" ref="H154:H160" si="19">F154+TIME(0,G154,0)</f>
        <v>0.34583333333333327</v>
      </c>
      <c r="I154" s="157"/>
    </row>
    <row r="155" spans="1:15" ht="14.15" x14ac:dyDescent="0.35">
      <c r="A155" s="127" t="s">
        <v>309</v>
      </c>
      <c r="B155" s="136" t="s">
        <v>262</v>
      </c>
      <c r="C155" s="136" t="s">
        <v>271</v>
      </c>
      <c r="D155" s="224" t="s">
        <v>381</v>
      </c>
      <c r="E155" s="136" t="s">
        <v>173</v>
      </c>
      <c r="F155" s="196">
        <f t="shared" ref="F155:F160" si="20">H154</f>
        <v>0.34583333333333327</v>
      </c>
      <c r="G155" s="147">
        <v>15</v>
      </c>
      <c r="H155" s="196">
        <f t="shared" si="19"/>
        <v>0.35624999999999996</v>
      </c>
      <c r="I155" s="157"/>
    </row>
    <row r="156" spans="1:15" ht="14.15" x14ac:dyDescent="0.35">
      <c r="A156" s="127" t="s">
        <v>310</v>
      </c>
      <c r="B156" s="136" t="s">
        <v>138</v>
      </c>
      <c r="C156" s="136" t="s">
        <v>272</v>
      </c>
      <c r="D156" s="256" t="s">
        <v>272</v>
      </c>
      <c r="E156" s="136" t="s">
        <v>173</v>
      </c>
      <c r="F156" s="196">
        <f t="shared" si="20"/>
        <v>0.35624999999999996</v>
      </c>
      <c r="G156" s="147">
        <v>10</v>
      </c>
      <c r="H156" s="196">
        <f t="shared" si="19"/>
        <v>0.36319444444444438</v>
      </c>
      <c r="I156" s="157"/>
    </row>
    <row r="157" spans="1:15" ht="13.95" customHeight="1" x14ac:dyDescent="0.35">
      <c r="A157" s="127" t="s">
        <v>311</v>
      </c>
      <c r="B157" s="136" t="s">
        <v>138</v>
      </c>
      <c r="C157" s="136" t="s">
        <v>273</v>
      </c>
      <c r="D157" s="136"/>
      <c r="E157" s="136" t="s">
        <v>148</v>
      </c>
      <c r="F157" s="196">
        <f t="shared" si="20"/>
        <v>0.36319444444444438</v>
      </c>
      <c r="G157" s="147">
        <v>1</v>
      </c>
      <c r="H157" s="196">
        <f t="shared" si="19"/>
        <v>0.36388888888888882</v>
      </c>
      <c r="I157" s="157"/>
    </row>
    <row r="158" spans="1:15" ht="15" x14ac:dyDescent="0.35">
      <c r="A158" s="127" t="s">
        <v>312</v>
      </c>
      <c r="B158" s="136" t="s">
        <v>138</v>
      </c>
      <c r="C158" s="136" t="s">
        <v>274</v>
      </c>
      <c r="D158" s="224" t="s">
        <v>385</v>
      </c>
      <c r="E158" s="133" t="s">
        <v>203</v>
      </c>
      <c r="F158" s="196">
        <f t="shared" si="20"/>
        <v>0.36388888888888882</v>
      </c>
      <c r="G158" s="147">
        <v>1</v>
      </c>
      <c r="H158" s="196">
        <f t="shared" si="19"/>
        <v>0.36458333333333326</v>
      </c>
      <c r="I158" s="157"/>
    </row>
    <row r="159" spans="1:15" ht="14.15" x14ac:dyDescent="0.35">
      <c r="A159" s="127" t="s">
        <v>313</v>
      </c>
      <c r="B159" s="136" t="s">
        <v>138</v>
      </c>
      <c r="C159" s="136" t="s">
        <v>275</v>
      </c>
      <c r="D159" s="224" t="s">
        <v>385</v>
      </c>
      <c r="E159" s="136" t="s">
        <v>203</v>
      </c>
      <c r="F159" s="196">
        <f t="shared" si="20"/>
        <v>0.36458333333333326</v>
      </c>
      <c r="G159" s="147">
        <v>3</v>
      </c>
      <c r="H159" s="196">
        <f t="shared" si="19"/>
        <v>0.36666666666666659</v>
      </c>
      <c r="I159" s="157"/>
    </row>
    <row r="160" spans="1:15" ht="13.95" customHeight="1" x14ac:dyDescent="0.35">
      <c r="A160" s="163" t="s">
        <v>314</v>
      </c>
      <c r="B160" s="168"/>
      <c r="C160" s="168"/>
      <c r="D160" s="168"/>
      <c r="E160" s="168"/>
      <c r="F160" s="201">
        <f t="shared" si="20"/>
        <v>0.36666666666666659</v>
      </c>
      <c r="G160" s="174">
        <v>0</v>
      </c>
      <c r="H160" s="201">
        <f t="shared" si="19"/>
        <v>0.36666666666666659</v>
      </c>
      <c r="I160" s="179"/>
    </row>
    <row r="161" spans="1:9" ht="15.45" x14ac:dyDescent="0.4">
      <c r="A161" s="126" t="s">
        <v>170</v>
      </c>
      <c r="B161" s="135"/>
      <c r="C161" s="135" t="s">
        <v>210</v>
      </c>
      <c r="D161" s="224"/>
      <c r="E161" s="135"/>
      <c r="F161" s="195"/>
      <c r="G161" s="146"/>
      <c r="H161" s="195"/>
      <c r="I161" s="156"/>
    </row>
    <row r="162" spans="1:9" ht="14.15" x14ac:dyDescent="0.35">
      <c r="A162" s="127" t="s">
        <v>315</v>
      </c>
      <c r="B162" s="136" t="s">
        <v>138</v>
      </c>
      <c r="C162" s="136" t="s">
        <v>337</v>
      </c>
      <c r="D162" s="224" t="s">
        <v>385</v>
      </c>
      <c r="E162" s="136" t="s">
        <v>422</v>
      </c>
      <c r="F162" s="196">
        <f>H160</f>
        <v>0.36666666666666659</v>
      </c>
      <c r="G162" s="147">
        <v>3</v>
      </c>
      <c r="H162" s="196">
        <f t="shared" ref="H162:H167" si="21">F162+TIME(0,G162,0)</f>
        <v>0.36874999999999991</v>
      </c>
      <c r="I162" s="157"/>
    </row>
    <row r="163" spans="1:9" ht="14.15" x14ac:dyDescent="0.35">
      <c r="A163" s="127" t="s">
        <v>316</v>
      </c>
      <c r="B163" s="136" t="s">
        <v>138</v>
      </c>
      <c r="C163" s="136" t="s">
        <v>276</v>
      </c>
      <c r="D163" s="224" t="s">
        <v>385</v>
      </c>
      <c r="E163" s="136" t="s">
        <v>277</v>
      </c>
      <c r="F163" s="196">
        <f>H162</f>
        <v>0.36874999999999991</v>
      </c>
      <c r="G163" s="147">
        <v>3</v>
      </c>
      <c r="H163" s="196">
        <f t="shared" si="21"/>
        <v>0.37083333333333324</v>
      </c>
      <c r="I163" s="157"/>
    </row>
    <row r="164" spans="1:9" s="2" customFormat="1" ht="14.15" x14ac:dyDescent="0.35">
      <c r="A164" s="225" t="s">
        <v>317</v>
      </c>
      <c r="B164" s="211" t="s">
        <v>138</v>
      </c>
      <c r="C164" s="211" t="s">
        <v>213</v>
      </c>
      <c r="D164" s="224" t="s">
        <v>385</v>
      </c>
      <c r="E164" s="211" t="s">
        <v>173</v>
      </c>
      <c r="F164" s="212">
        <f>H163</f>
        <v>0.37083333333333324</v>
      </c>
      <c r="G164" s="213">
        <v>0</v>
      </c>
      <c r="H164" s="212">
        <f t="shared" si="21"/>
        <v>0.37083333333333324</v>
      </c>
      <c r="I164" s="214"/>
    </row>
    <row r="165" spans="1:9" ht="14.15" x14ac:dyDescent="0.35">
      <c r="A165" s="127" t="s">
        <v>318</v>
      </c>
      <c r="B165" s="136" t="s">
        <v>138</v>
      </c>
      <c r="C165" s="136" t="s">
        <v>370</v>
      </c>
      <c r="D165" s="224" t="s">
        <v>385</v>
      </c>
      <c r="E165" s="136" t="s">
        <v>219</v>
      </c>
      <c r="F165" s="196">
        <f>H164</f>
        <v>0.37083333333333324</v>
      </c>
      <c r="G165" s="147">
        <v>3</v>
      </c>
      <c r="H165" s="196">
        <f t="shared" si="21"/>
        <v>0.37291666666666656</v>
      </c>
      <c r="I165" s="157"/>
    </row>
    <row r="166" spans="1:9" ht="14.15" x14ac:dyDescent="0.35">
      <c r="A166" s="127" t="s">
        <v>319</v>
      </c>
      <c r="B166" s="136" t="s">
        <v>138</v>
      </c>
      <c r="C166" s="136" t="s">
        <v>216</v>
      </c>
      <c r="D166" s="224" t="s">
        <v>385</v>
      </c>
      <c r="E166" s="136" t="s">
        <v>416</v>
      </c>
      <c r="F166" s="196">
        <f>H165</f>
        <v>0.37291666666666656</v>
      </c>
      <c r="G166" s="147">
        <v>3</v>
      </c>
      <c r="H166" s="196">
        <f t="shared" si="21"/>
        <v>0.37499999999999989</v>
      </c>
      <c r="I166" s="157"/>
    </row>
    <row r="167" spans="1:9" ht="14.15" x14ac:dyDescent="0.35">
      <c r="A167" s="127" t="s">
        <v>327</v>
      </c>
      <c r="B167" s="136" t="s">
        <v>138</v>
      </c>
      <c r="C167" s="136" t="s">
        <v>343</v>
      </c>
      <c r="D167" s="224" t="s">
        <v>385</v>
      </c>
      <c r="E167" s="136" t="s">
        <v>219</v>
      </c>
      <c r="F167" s="196">
        <f>H166</f>
        <v>0.37499999999999989</v>
      </c>
      <c r="G167" s="147">
        <v>3</v>
      </c>
      <c r="H167" s="196">
        <f t="shared" si="21"/>
        <v>0.37708333333333321</v>
      </c>
      <c r="I167" s="157"/>
    </row>
    <row r="168" spans="1:9" ht="15.45" x14ac:dyDescent="0.4">
      <c r="A168" s="126" t="s">
        <v>171</v>
      </c>
      <c r="B168" s="135"/>
      <c r="C168" s="135" t="s">
        <v>221</v>
      </c>
      <c r="D168" s="224"/>
      <c r="E168" s="135"/>
      <c r="F168" s="195"/>
      <c r="G168" s="146"/>
      <c r="H168" s="195"/>
      <c r="I168" s="156"/>
    </row>
    <row r="169" spans="1:9" ht="14.15" x14ac:dyDescent="0.35">
      <c r="A169" s="127" t="s">
        <v>320</v>
      </c>
      <c r="B169" s="136" t="s">
        <v>138</v>
      </c>
      <c r="C169" s="136" t="s">
        <v>357</v>
      </c>
      <c r="D169" s="224" t="s">
        <v>385</v>
      </c>
      <c r="E169" s="136" t="s">
        <v>158</v>
      </c>
      <c r="F169" s="196">
        <f>H167</f>
        <v>0.37708333333333321</v>
      </c>
      <c r="G169" s="147">
        <v>3</v>
      </c>
      <c r="H169" s="196">
        <f t="shared" ref="H169:H177" si="22">F169+TIME(0,G169,0)</f>
        <v>0.37916666666666654</v>
      </c>
      <c r="I169" s="157"/>
    </row>
    <row r="170" spans="1:9" ht="14.15" x14ac:dyDescent="0.35">
      <c r="A170" s="127" t="s">
        <v>438</v>
      </c>
      <c r="B170" s="136" t="s">
        <v>138</v>
      </c>
      <c r="C170" s="136" t="s">
        <v>229</v>
      </c>
      <c r="D170" s="224" t="s">
        <v>385</v>
      </c>
      <c r="E170" s="136" t="s">
        <v>230</v>
      </c>
      <c r="F170" s="196">
        <f>H169</f>
        <v>0.37916666666666654</v>
      </c>
      <c r="G170" s="147">
        <v>3</v>
      </c>
      <c r="H170" s="196">
        <f t="shared" si="22"/>
        <v>0.38124999999999987</v>
      </c>
      <c r="I170" s="157"/>
    </row>
    <row r="171" spans="1:9" ht="14.15" x14ac:dyDescent="0.35">
      <c r="A171" s="127" t="s">
        <v>439</v>
      </c>
      <c r="B171" s="136" t="s">
        <v>138</v>
      </c>
      <c r="C171" s="136" t="s">
        <v>278</v>
      </c>
      <c r="D171" s="224" t="s">
        <v>385</v>
      </c>
      <c r="E171" s="136" t="s">
        <v>233</v>
      </c>
      <c r="F171" s="196">
        <f t="shared" ref="F171:F172" si="23">H170</f>
        <v>0.38124999999999987</v>
      </c>
      <c r="G171" s="147">
        <v>3</v>
      </c>
      <c r="H171" s="196">
        <f t="shared" si="22"/>
        <v>0.38333333333333319</v>
      </c>
      <c r="I171" s="157"/>
    </row>
    <row r="172" spans="1:9" ht="14.15" x14ac:dyDescent="0.35">
      <c r="A172" s="127" t="s">
        <v>440</v>
      </c>
      <c r="B172" s="136" t="s">
        <v>138</v>
      </c>
      <c r="C172" s="136" t="s">
        <v>279</v>
      </c>
      <c r="D172" s="224" t="s">
        <v>385</v>
      </c>
      <c r="E172" s="136" t="s">
        <v>235</v>
      </c>
      <c r="F172" s="196">
        <f t="shared" si="23"/>
        <v>0.38333333333333319</v>
      </c>
      <c r="G172" s="147">
        <v>3</v>
      </c>
      <c r="H172" s="196">
        <f t="shared" si="22"/>
        <v>0.38541666666666652</v>
      </c>
      <c r="I172" s="157"/>
    </row>
    <row r="173" spans="1:9" s="84" customFormat="1" ht="14.15" x14ac:dyDescent="0.35">
      <c r="A173" s="127" t="s">
        <v>321</v>
      </c>
      <c r="B173" s="136" t="s">
        <v>138</v>
      </c>
      <c r="C173" s="136" t="s">
        <v>349</v>
      </c>
      <c r="D173" s="224" t="s">
        <v>385</v>
      </c>
      <c r="E173" s="136" t="s">
        <v>417</v>
      </c>
      <c r="F173" s="196">
        <f>H172</f>
        <v>0.38541666666666652</v>
      </c>
      <c r="G173" s="147">
        <v>3</v>
      </c>
      <c r="H173" s="196">
        <f>F173+TIME(0,G173,0)</f>
        <v>0.38749999999999984</v>
      </c>
      <c r="I173" s="157"/>
    </row>
    <row r="174" spans="1:9" s="84" customFormat="1" ht="14.15" x14ac:dyDescent="0.35">
      <c r="A174" s="127" t="s">
        <v>322</v>
      </c>
      <c r="B174" s="136" t="s">
        <v>138</v>
      </c>
      <c r="C174" s="136" t="s">
        <v>407</v>
      </c>
      <c r="D174" s="224" t="s">
        <v>385</v>
      </c>
      <c r="E174" s="136" t="s">
        <v>342</v>
      </c>
      <c r="F174" s="196">
        <f>H173</f>
        <v>0.38749999999999984</v>
      </c>
      <c r="G174" s="147">
        <v>3</v>
      </c>
      <c r="H174" s="196">
        <f t="shared" ref="H174:H175" si="24">F174+TIME(0,G174,0)</f>
        <v>0.38958333333333317</v>
      </c>
      <c r="I174" s="157"/>
    </row>
    <row r="175" spans="1:9" s="84" customFormat="1" ht="14.15" x14ac:dyDescent="0.35">
      <c r="A175" s="127" t="s">
        <v>323</v>
      </c>
      <c r="B175" s="211" t="s">
        <v>138</v>
      </c>
      <c r="C175" s="211" t="s">
        <v>432</v>
      </c>
      <c r="D175" s="224" t="s">
        <v>385</v>
      </c>
      <c r="E175" s="136" t="s">
        <v>467</v>
      </c>
      <c r="F175" s="196">
        <f>H174</f>
        <v>0.38958333333333317</v>
      </c>
      <c r="G175" s="147">
        <v>3</v>
      </c>
      <c r="H175" s="196">
        <f t="shared" si="24"/>
        <v>0.3916666666666665</v>
      </c>
      <c r="I175" s="157"/>
    </row>
    <row r="176" spans="1:9" ht="14.15" x14ac:dyDescent="0.35">
      <c r="A176" s="127" t="s">
        <v>358</v>
      </c>
      <c r="B176" s="211" t="s">
        <v>138</v>
      </c>
      <c r="C176" s="211" t="s">
        <v>434</v>
      </c>
      <c r="D176" s="224" t="s">
        <v>385</v>
      </c>
      <c r="E176" s="136" t="s">
        <v>396</v>
      </c>
      <c r="F176" s="196">
        <f>H175</f>
        <v>0.3916666666666665</v>
      </c>
      <c r="G176" s="147">
        <v>3</v>
      </c>
      <c r="H176" s="196">
        <f t="shared" si="22"/>
        <v>0.39374999999999982</v>
      </c>
      <c r="I176" s="157"/>
    </row>
    <row r="177" spans="1:9" s="84" customFormat="1" ht="14.15" x14ac:dyDescent="0.35">
      <c r="A177" s="127" t="s">
        <v>449</v>
      </c>
      <c r="B177" s="211" t="s">
        <v>138</v>
      </c>
      <c r="C177" s="211" t="s">
        <v>450</v>
      </c>
      <c r="D177" s="224" t="s">
        <v>385</v>
      </c>
      <c r="E177" s="136" t="s">
        <v>233</v>
      </c>
      <c r="F177" s="196">
        <f>H176</f>
        <v>0.39374999999999982</v>
      </c>
      <c r="G177" s="147">
        <v>3</v>
      </c>
      <c r="H177" s="196">
        <f t="shared" si="22"/>
        <v>0.39583333333333315</v>
      </c>
      <c r="I177" s="157"/>
    </row>
    <row r="178" spans="1:9" ht="15.45" x14ac:dyDescent="0.4">
      <c r="A178" s="126" t="s">
        <v>174</v>
      </c>
      <c r="B178" s="135"/>
      <c r="C178" s="135" t="s">
        <v>280</v>
      </c>
      <c r="D178" s="224"/>
      <c r="E178" s="135"/>
      <c r="F178" s="195"/>
      <c r="G178" s="146"/>
      <c r="H178" s="195"/>
      <c r="I178" s="156"/>
    </row>
    <row r="179" spans="1:9" ht="14.15" x14ac:dyDescent="0.35">
      <c r="A179" s="127" t="s">
        <v>324</v>
      </c>
      <c r="B179" s="136" t="s">
        <v>138</v>
      </c>
      <c r="C179" s="211" t="s">
        <v>501</v>
      </c>
      <c r="D179" s="224" t="s">
        <v>385</v>
      </c>
      <c r="E179" s="136" t="s">
        <v>500</v>
      </c>
      <c r="F179" s="196">
        <f>H177</f>
        <v>0.39583333333333315</v>
      </c>
      <c r="G179" s="147">
        <v>3</v>
      </c>
      <c r="H179" s="196">
        <f>F179+TIME(0,G179,0)</f>
        <v>0.39791666666666647</v>
      </c>
      <c r="I179" s="157"/>
    </row>
    <row r="180" spans="1:9" s="84" customFormat="1" ht="14.15" x14ac:dyDescent="0.35">
      <c r="A180" s="127" t="s">
        <v>397</v>
      </c>
      <c r="B180" s="136" t="s">
        <v>138</v>
      </c>
      <c r="C180" s="211" t="s">
        <v>548</v>
      </c>
      <c r="D180" s="224" t="s">
        <v>385</v>
      </c>
      <c r="E180" s="136" t="s">
        <v>550</v>
      </c>
      <c r="F180" s="196">
        <f>H179</f>
        <v>0.39791666666666647</v>
      </c>
      <c r="G180" s="147">
        <v>3</v>
      </c>
      <c r="H180" s="196">
        <f>F180+TIME(0,G180,0)</f>
        <v>0.3999999999999998</v>
      </c>
      <c r="I180" s="157"/>
    </row>
    <row r="181" spans="1:9" s="84" customFormat="1" ht="14.15" x14ac:dyDescent="0.35">
      <c r="A181" s="127" t="s">
        <v>552</v>
      </c>
      <c r="B181" s="136" t="s">
        <v>138</v>
      </c>
      <c r="C181" s="211" t="s">
        <v>549</v>
      </c>
      <c r="D181" s="224" t="s">
        <v>385</v>
      </c>
      <c r="E181" s="136" t="s">
        <v>277</v>
      </c>
      <c r="F181" s="196">
        <f>H180</f>
        <v>0.3999999999999998</v>
      </c>
      <c r="G181" s="147">
        <v>3</v>
      </c>
      <c r="H181" s="196">
        <f>F181+TIME(0,G181,0)</f>
        <v>0.40208333333333313</v>
      </c>
      <c r="I181" s="157"/>
    </row>
    <row r="182" spans="1:9" ht="15.45" x14ac:dyDescent="0.4">
      <c r="A182" s="126" t="s">
        <v>176</v>
      </c>
      <c r="B182" s="135"/>
      <c r="C182" s="135" t="s">
        <v>328</v>
      </c>
      <c r="D182" s="224"/>
      <c r="E182" s="135"/>
      <c r="F182" s="195"/>
      <c r="G182" s="146"/>
      <c r="H182" s="195"/>
      <c r="I182" s="156"/>
    </row>
    <row r="183" spans="1:9" s="2" customFormat="1" ht="14.15" x14ac:dyDescent="0.35">
      <c r="A183" s="225" t="s">
        <v>325</v>
      </c>
      <c r="B183" s="211" t="s">
        <v>138</v>
      </c>
      <c r="C183" s="211" t="s">
        <v>329</v>
      </c>
      <c r="D183" s="224"/>
      <c r="E183" s="211" t="s">
        <v>281</v>
      </c>
      <c r="F183" s="212">
        <f>H181</f>
        <v>0.40208333333333313</v>
      </c>
      <c r="G183" s="213">
        <v>0</v>
      </c>
      <c r="H183" s="212">
        <f t="shared" ref="H183:H188" si="25">F183+TIME(0,G183,0)</f>
        <v>0.40208333333333313</v>
      </c>
      <c r="I183" s="214"/>
    </row>
    <row r="184" spans="1:9" s="2" customFormat="1" ht="14.15" x14ac:dyDescent="0.35">
      <c r="A184" s="225" t="s">
        <v>371</v>
      </c>
      <c r="B184" s="211" t="s">
        <v>138</v>
      </c>
      <c r="C184" s="211" t="s">
        <v>282</v>
      </c>
      <c r="D184" s="224"/>
      <c r="E184" s="211" t="s">
        <v>425</v>
      </c>
      <c r="F184" s="212">
        <f>H183</f>
        <v>0.40208333333333313</v>
      </c>
      <c r="G184" s="213">
        <v>5</v>
      </c>
      <c r="H184" s="212">
        <f t="shared" si="25"/>
        <v>0.40555555555555534</v>
      </c>
      <c r="I184" s="214"/>
    </row>
    <row r="185" spans="1:9" s="2" customFormat="1" ht="14.15" x14ac:dyDescent="0.35">
      <c r="A185" s="225" t="s">
        <v>372</v>
      </c>
      <c r="B185" s="211"/>
      <c r="C185" s="211" t="s">
        <v>419</v>
      </c>
      <c r="D185" s="224"/>
      <c r="E185" s="211" t="s">
        <v>454</v>
      </c>
      <c r="F185" s="212">
        <f>H184</f>
        <v>0.40555555555555534</v>
      </c>
      <c r="G185" s="213">
        <v>0</v>
      </c>
      <c r="H185" s="212">
        <f t="shared" si="25"/>
        <v>0.40555555555555534</v>
      </c>
      <c r="I185" s="214"/>
    </row>
    <row r="186" spans="1:9" s="2" customFormat="1" ht="14.15" x14ac:dyDescent="0.35">
      <c r="A186" s="225" t="s">
        <v>373</v>
      </c>
      <c r="B186" s="211" t="s">
        <v>138</v>
      </c>
      <c r="C186" s="211" t="s">
        <v>330</v>
      </c>
      <c r="D186" s="224"/>
      <c r="E186" s="211" t="s">
        <v>281</v>
      </c>
      <c r="F186" s="212">
        <f>H185</f>
        <v>0.40555555555555534</v>
      </c>
      <c r="G186" s="213">
        <v>0</v>
      </c>
      <c r="H186" s="212">
        <f t="shared" si="25"/>
        <v>0.40555555555555534</v>
      </c>
      <c r="I186" s="214"/>
    </row>
    <row r="187" spans="1:9" s="2" customFormat="1" ht="14.15" x14ac:dyDescent="0.35">
      <c r="A187" s="225" t="s">
        <v>374</v>
      </c>
      <c r="B187" s="211" t="s">
        <v>138</v>
      </c>
      <c r="C187" s="211" t="s">
        <v>283</v>
      </c>
      <c r="D187" s="224" t="s">
        <v>385</v>
      </c>
      <c r="E187" s="211" t="s">
        <v>427</v>
      </c>
      <c r="F187" s="212">
        <f>H186</f>
        <v>0.40555555555555534</v>
      </c>
      <c r="G187" s="213">
        <v>3</v>
      </c>
      <c r="H187" s="212">
        <f t="shared" si="25"/>
        <v>0.40763888888888866</v>
      </c>
      <c r="I187" s="214"/>
    </row>
    <row r="188" spans="1:9" s="2" customFormat="1" ht="14.15" x14ac:dyDescent="0.35">
      <c r="A188" s="240" t="s">
        <v>406</v>
      </c>
      <c r="B188" s="215" t="s">
        <v>138</v>
      </c>
      <c r="C188" s="215" t="s">
        <v>471</v>
      </c>
      <c r="D188" s="241"/>
      <c r="E188" s="215" t="s">
        <v>284</v>
      </c>
      <c r="F188" s="216">
        <f>H187</f>
        <v>0.40763888888888866</v>
      </c>
      <c r="G188" s="217">
        <v>0</v>
      </c>
      <c r="H188" s="216">
        <f t="shared" si="25"/>
        <v>0.40763888888888866</v>
      </c>
      <c r="I188" s="218"/>
    </row>
    <row r="189" spans="1:9" ht="14.15" x14ac:dyDescent="0.35">
      <c r="D189" s="219"/>
    </row>
    <row r="190" spans="1:9" ht="15.45" x14ac:dyDescent="0.4">
      <c r="A190" s="123" t="s">
        <v>186</v>
      </c>
      <c r="B190" s="132"/>
      <c r="C190" s="132" t="s">
        <v>285</v>
      </c>
      <c r="D190" s="220"/>
      <c r="E190" s="132"/>
      <c r="F190" s="192"/>
      <c r="G190" s="143"/>
      <c r="H190" s="192"/>
      <c r="I190" s="153"/>
    </row>
    <row r="191" spans="1:9" ht="15.45" x14ac:dyDescent="0.4">
      <c r="A191" s="126" t="s">
        <v>188</v>
      </c>
      <c r="B191" s="135"/>
      <c r="C191" s="135" t="s">
        <v>287</v>
      </c>
      <c r="D191" s="137"/>
      <c r="E191" s="135"/>
      <c r="F191" s="195"/>
      <c r="G191" s="146"/>
      <c r="H191" s="195"/>
      <c r="I191" s="156"/>
    </row>
    <row r="192" spans="1:9" s="84" customFormat="1" ht="15" x14ac:dyDescent="0.35">
      <c r="A192" s="127" t="s">
        <v>190</v>
      </c>
      <c r="B192" s="136" t="s">
        <v>145</v>
      </c>
      <c r="C192" s="136" t="s">
        <v>534</v>
      </c>
      <c r="D192" s="224" t="s">
        <v>1</v>
      </c>
      <c r="E192" s="136" t="s">
        <v>158</v>
      </c>
      <c r="F192" s="196">
        <f>H188</f>
        <v>0.40763888888888866</v>
      </c>
      <c r="G192" s="147">
        <v>5</v>
      </c>
      <c r="H192" s="196">
        <f>F192+TIME(0,G192,0)</f>
        <v>0.41111111111111087</v>
      </c>
      <c r="I192" s="154"/>
    </row>
    <row r="193" spans="1:10" s="84" customFormat="1" ht="15" x14ac:dyDescent="0.35">
      <c r="A193" s="127" t="s">
        <v>192</v>
      </c>
      <c r="B193" s="136" t="s">
        <v>145</v>
      </c>
      <c r="C193" s="136"/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4"/>
    </row>
    <row r="194" spans="1:10" ht="14.15" x14ac:dyDescent="0.35">
      <c r="A194" s="127" t="s">
        <v>194</v>
      </c>
      <c r="B194" s="136" t="s">
        <v>145</v>
      </c>
      <c r="C194" s="136" t="s">
        <v>378</v>
      </c>
      <c r="D194" s="224" t="s">
        <v>1</v>
      </c>
      <c r="E194" s="136"/>
      <c r="F194" s="196">
        <f>H193</f>
        <v>0.41111111111111087</v>
      </c>
      <c r="G194" s="147">
        <v>0</v>
      </c>
      <c r="H194" s="196">
        <f>F194+TIME(0,G194,0)</f>
        <v>0.41111111111111087</v>
      </c>
      <c r="I194" s="157"/>
      <c r="J194" s="152"/>
    </row>
    <row r="195" spans="1:10" ht="14.15" x14ac:dyDescent="0.35">
      <c r="A195" s="225"/>
      <c r="B195" s="211"/>
      <c r="C195" s="211"/>
      <c r="D195" s="211"/>
      <c r="E195" s="211"/>
      <c r="F195" s="212"/>
      <c r="G195" s="213"/>
      <c r="H195" s="212"/>
      <c r="I195" s="214"/>
    </row>
    <row r="196" spans="1:10" ht="15.45" x14ac:dyDescent="0.4">
      <c r="A196" s="126" t="s">
        <v>209</v>
      </c>
      <c r="B196" s="135"/>
      <c r="C196" s="135" t="s">
        <v>289</v>
      </c>
      <c r="D196" s="137"/>
      <c r="E196" s="135"/>
      <c r="F196" s="195"/>
      <c r="G196" s="146"/>
      <c r="H196" s="195"/>
      <c r="I196" s="156"/>
    </row>
    <row r="197" spans="1:10" s="2" customFormat="1" ht="14.15" x14ac:dyDescent="0.35">
      <c r="A197" s="225" t="s">
        <v>211</v>
      </c>
      <c r="B197" s="211" t="s">
        <v>290</v>
      </c>
      <c r="C197" s="211" t="s">
        <v>336</v>
      </c>
      <c r="D197" s="224" t="s">
        <v>1</v>
      </c>
      <c r="E197" s="211" t="s">
        <v>422</v>
      </c>
      <c r="F197" s="212">
        <f>H194</f>
        <v>0.41111111111111087</v>
      </c>
      <c r="G197" s="213">
        <v>0</v>
      </c>
      <c r="H197" s="212">
        <f t="shared" ref="H197:H202" si="26">F197+TIME(0,G197,0)</f>
        <v>0.41111111111111087</v>
      </c>
      <c r="I197" s="214"/>
    </row>
    <row r="198" spans="1:10" ht="14.15" x14ac:dyDescent="0.35">
      <c r="A198" s="127" t="s">
        <v>212</v>
      </c>
      <c r="B198" s="136" t="s">
        <v>145</v>
      </c>
      <c r="C198" s="136" t="s">
        <v>276</v>
      </c>
      <c r="D198" s="224" t="s">
        <v>1</v>
      </c>
      <c r="E198" s="136" t="s">
        <v>277</v>
      </c>
      <c r="F198" s="196">
        <f>H197</f>
        <v>0.41111111111111087</v>
      </c>
      <c r="G198" s="147">
        <v>0</v>
      </c>
      <c r="H198" s="196">
        <f t="shared" si="26"/>
        <v>0.41111111111111087</v>
      </c>
      <c r="I198" s="157"/>
    </row>
    <row r="199" spans="1:10" ht="14.15" x14ac:dyDescent="0.35">
      <c r="A199" s="127" t="s">
        <v>214</v>
      </c>
      <c r="B199" s="136" t="s">
        <v>290</v>
      </c>
      <c r="C199" s="136" t="s">
        <v>370</v>
      </c>
      <c r="D199" s="224" t="s">
        <v>1</v>
      </c>
      <c r="E199" s="136" t="s">
        <v>219</v>
      </c>
      <c r="F199" s="196">
        <f>H198</f>
        <v>0.41111111111111087</v>
      </c>
      <c r="G199" s="147">
        <v>3</v>
      </c>
      <c r="H199" s="196">
        <f t="shared" si="26"/>
        <v>0.4131944444444442</v>
      </c>
      <c r="I199" s="157"/>
    </row>
    <row r="200" spans="1:10" s="2" customFormat="1" ht="14.15" x14ac:dyDescent="0.35">
      <c r="A200" s="225" t="s">
        <v>215</v>
      </c>
      <c r="B200" s="211" t="s">
        <v>290</v>
      </c>
      <c r="C200" s="211" t="s">
        <v>213</v>
      </c>
      <c r="D200" s="224" t="s">
        <v>1</v>
      </c>
      <c r="E200" s="211" t="s">
        <v>173</v>
      </c>
      <c r="F200" s="212">
        <f>H199</f>
        <v>0.4131944444444442</v>
      </c>
      <c r="G200" s="213">
        <v>0</v>
      </c>
      <c r="H200" s="212">
        <f t="shared" si="26"/>
        <v>0.4131944444444442</v>
      </c>
      <c r="I200" s="214"/>
    </row>
    <row r="201" spans="1:10" ht="14.15" x14ac:dyDescent="0.35">
      <c r="A201" s="225" t="s">
        <v>217</v>
      </c>
      <c r="B201" s="211" t="s">
        <v>145</v>
      </c>
      <c r="C201" s="211" t="s">
        <v>216</v>
      </c>
      <c r="D201" s="224" t="s">
        <v>1</v>
      </c>
      <c r="E201" s="211" t="s">
        <v>416</v>
      </c>
      <c r="F201" s="212">
        <f>H200</f>
        <v>0.4131944444444442</v>
      </c>
      <c r="G201" s="213">
        <v>0</v>
      </c>
      <c r="H201" s="212">
        <f t="shared" si="26"/>
        <v>0.4131944444444442</v>
      </c>
      <c r="I201" s="214"/>
    </row>
    <row r="202" spans="1:10" ht="14.15" x14ac:dyDescent="0.35">
      <c r="A202" s="225" t="s">
        <v>326</v>
      </c>
      <c r="B202" s="211" t="s">
        <v>290</v>
      </c>
      <c r="C202" s="211" t="s">
        <v>426</v>
      </c>
      <c r="D202" s="224" t="s">
        <v>1</v>
      </c>
      <c r="E202" s="211" t="s">
        <v>219</v>
      </c>
      <c r="F202" s="212">
        <f>H201</f>
        <v>0.4131944444444442</v>
      </c>
      <c r="G202" s="213">
        <v>0</v>
      </c>
      <c r="H202" s="212">
        <f t="shared" si="26"/>
        <v>0.4131944444444442</v>
      </c>
      <c r="I202" s="214"/>
    </row>
    <row r="203" spans="1:10" ht="15.45" x14ac:dyDescent="0.4">
      <c r="A203" s="126" t="s">
        <v>220</v>
      </c>
      <c r="B203" s="135"/>
      <c r="C203" s="135" t="s">
        <v>292</v>
      </c>
      <c r="D203" s="137"/>
      <c r="E203" s="135"/>
      <c r="F203" s="195"/>
      <c r="G203" s="146"/>
      <c r="H203" s="195"/>
      <c r="I203" s="156"/>
    </row>
    <row r="204" spans="1:10" ht="14.15" x14ac:dyDescent="0.35">
      <c r="A204" s="225" t="s">
        <v>222</v>
      </c>
      <c r="B204" s="211" t="s">
        <v>145</v>
      </c>
      <c r="C204" s="211" t="s">
        <v>357</v>
      </c>
      <c r="D204" s="224" t="s">
        <v>1</v>
      </c>
      <c r="E204" s="211" t="s">
        <v>158</v>
      </c>
      <c r="F204" s="212">
        <f>H202</f>
        <v>0.4131944444444442</v>
      </c>
      <c r="G204" s="213">
        <v>0</v>
      </c>
      <c r="H204" s="212">
        <f t="shared" ref="H204:H212" si="27">F204+TIME(0,G204,0)</f>
        <v>0.4131944444444442</v>
      </c>
      <c r="I204" s="214"/>
    </row>
    <row r="205" spans="1:10" ht="14.15" x14ac:dyDescent="0.35">
      <c r="A205" s="225" t="s">
        <v>223</v>
      </c>
      <c r="B205" s="211" t="s">
        <v>290</v>
      </c>
      <c r="C205" s="211" t="s">
        <v>229</v>
      </c>
      <c r="D205" s="224" t="s">
        <v>1</v>
      </c>
      <c r="E205" s="211" t="s">
        <v>230</v>
      </c>
      <c r="F205" s="212">
        <f t="shared" ref="F205:F208" si="28">H204</f>
        <v>0.4131944444444442</v>
      </c>
      <c r="G205" s="213">
        <v>0</v>
      </c>
      <c r="H205" s="212">
        <f t="shared" si="27"/>
        <v>0.4131944444444442</v>
      </c>
      <c r="I205" s="214"/>
    </row>
    <row r="206" spans="1:10" ht="14.15" x14ac:dyDescent="0.35">
      <c r="A206" s="225" t="s">
        <v>224</v>
      </c>
      <c r="B206" s="211" t="s">
        <v>145</v>
      </c>
      <c r="C206" s="211" t="s">
        <v>293</v>
      </c>
      <c r="D206" s="224" t="s">
        <v>1</v>
      </c>
      <c r="E206" s="211" t="s">
        <v>233</v>
      </c>
      <c r="F206" s="212">
        <f>H205</f>
        <v>0.4131944444444442</v>
      </c>
      <c r="G206" s="213">
        <v>0</v>
      </c>
      <c r="H206" s="212">
        <f t="shared" si="27"/>
        <v>0.4131944444444442</v>
      </c>
      <c r="I206" s="214"/>
    </row>
    <row r="207" spans="1:10" ht="14.15" x14ac:dyDescent="0.35">
      <c r="A207" s="225" t="s">
        <v>225</v>
      </c>
      <c r="B207" s="211" t="s">
        <v>290</v>
      </c>
      <c r="C207" s="211" t="s">
        <v>279</v>
      </c>
      <c r="D207" s="224" t="s">
        <v>1</v>
      </c>
      <c r="E207" s="211" t="s">
        <v>235</v>
      </c>
      <c r="F207" s="212">
        <f t="shared" si="28"/>
        <v>0.4131944444444442</v>
      </c>
      <c r="G207" s="213">
        <v>3</v>
      </c>
      <c r="H207" s="212">
        <f t="shared" si="27"/>
        <v>0.41527777777777752</v>
      </c>
      <c r="I207" s="214"/>
    </row>
    <row r="208" spans="1:10" ht="14.15" x14ac:dyDescent="0.35">
      <c r="A208" s="225" t="s">
        <v>226</v>
      </c>
      <c r="B208" s="211" t="s">
        <v>145</v>
      </c>
      <c r="C208" s="211" t="s">
        <v>349</v>
      </c>
      <c r="D208" s="224" t="s">
        <v>1</v>
      </c>
      <c r="E208" s="211" t="s">
        <v>417</v>
      </c>
      <c r="F208" s="212">
        <f t="shared" si="28"/>
        <v>0.41527777777777752</v>
      </c>
      <c r="G208" s="213">
        <v>3</v>
      </c>
      <c r="H208" s="212">
        <f t="shared" si="27"/>
        <v>0.41736111111111085</v>
      </c>
      <c r="I208" s="214"/>
    </row>
    <row r="209" spans="1:9" s="84" customFormat="1" ht="14.15" x14ac:dyDescent="0.35">
      <c r="A209" s="225" t="s">
        <v>227</v>
      </c>
      <c r="B209" s="211" t="s">
        <v>145</v>
      </c>
      <c r="C209" s="211" t="s">
        <v>407</v>
      </c>
      <c r="D209" s="224" t="s">
        <v>1</v>
      </c>
      <c r="E209" s="212" t="s">
        <v>342</v>
      </c>
      <c r="F209" s="212">
        <f>H208</f>
        <v>0.41736111111111085</v>
      </c>
      <c r="G209" s="213">
        <v>0</v>
      </c>
      <c r="H209" s="212">
        <f t="shared" ref="H209" si="29">F209+TIME(0,G209,0)</f>
        <v>0.41736111111111085</v>
      </c>
      <c r="I209" s="214"/>
    </row>
    <row r="210" spans="1:9" s="84" customFormat="1" ht="14.15" x14ac:dyDescent="0.35">
      <c r="A210" s="225" t="s">
        <v>228</v>
      </c>
      <c r="B210" s="211" t="s">
        <v>145</v>
      </c>
      <c r="C210" s="211" t="s">
        <v>432</v>
      </c>
      <c r="D210" s="224" t="s">
        <v>1</v>
      </c>
      <c r="E210" s="136" t="s">
        <v>467</v>
      </c>
      <c r="F210" s="212">
        <f>H209</f>
        <v>0.41736111111111085</v>
      </c>
      <c r="G210" s="213">
        <v>0</v>
      </c>
      <c r="H210" s="212">
        <f>F210+TIME(0,G210,0)</f>
        <v>0.41736111111111085</v>
      </c>
      <c r="I210" s="214"/>
    </row>
    <row r="211" spans="1:9" ht="14.15" x14ac:dyDescent="0.35">
      <c r="A211" s="225" t="s">
        <v>231</v>
      </c>
      <c r="B211" s="211" t="s">
        <v>145</v>
      </c>
      <c r="C211" s="211" t="s">
        <v>434</v>
      </c>
      <c r="D211" s="224" t="s">
        <v>1</v>
      </c>
      <c r="E211" s="136" t="s">
        <v>396</v>
      </c>
      <c r="F211" s="212">
        <f>H210</f>
        <v>0.41736111111111085</v>
      </c>
      <c r="G211" s="213">
        <v>0</v>
      </c>
      <c r="H211" s="212">
        <f t="shared" si="27"/>
        <v>0.41736111111111085</v>
      </c>
      <c r="I211" s="214"/>
    </row>
    <row r="212" spans="1:9" s="84" customFormat="1" ht="14.15" x14ac:dyDescent="0.35">
      <c r="A212" s="225" t="s">
        <v>443</v>
      </c>
      <c r="B212" s="211" t="s">
        <v>145</v>
      </c>
      <c r="C212" s="211" t="s">
        <v>444</v>
      </c>
      <c r="D212" s="224" t="s">
        <v>1</v>
      </c>
      <c r="E212" s="136" t="s">
        <v>233</v>
      </c>
      <c r="F212" s="212">
        <f>H211</f>
        <v>0.41736111111111085</v>
      </c>
      <c r="G212" s="213">
        <v>0</v>
      </c>
      <c r="H212" s="212">
        <f t="shared" si="27"/>
        <v>0.41736111111111085</v>
      </c>
      <c r="I212" s="214"/>
    </row>
    <row r="213" spans="1:9" ht="15.45" x14ac:dyDescent="0.4">
      <c r="A213" s="226" t="s">
        <v>236</v>
      </c>
      <c r="B213" s="227"/>
      <c r="C213" s="227" t="s">
        <v>294</v>
      </c>
      <c r="D213" s="228"/>
      <c r="E213" s="227"/>
      <c r="F213" s="229"/>
      <c r="G213" s="230"/>
      <c r="H213" s="229"/>
      <c r="I213" s="231"/>
    </row>
    <row r="214" spans="1:9" s="84" customFormat="1" ht="14.15" x14ac:dyDescent="0.35">
      <c r="A214" s="225" t="s">
        <v>237</v>
      </c>
      <c r="B214" s="211" t="s">
        <v>290</v>
      </c>
      <c r="C214" s="211" t="s">
        <v>501</v>
      </c>
      <c r="D214" s="224" t="s">
        <v>1</v>
      </c>
      <c r="E214" s="136" t="s">
        <v>500</v>
      </c>
      <c r="F214" s="212">
        <f>H212</f>
        <v>0.41736111111111085</v>
      </c>
      <c r="G214" s="213">
        <v>0</v>
      </c>
      <c r="H214" s="212">
        <f>F214+TIME(0,G214,0)</f>
        <v>0.41736111111111085</v>
      </c>
      <c r="I214" s="214"/>
    </row>
    <row r="215" spans="1:9" s="84" customFormat="1" ht="14.15" x14ac:dyDescent="0.35">
      <c r="A215" s="263" t="s">
        <v>553</v>
      </c>
      <c r="B215" s="211" t="s">
        <v>290</v>
      </c>
      <c r="C215" s="211" t="s">
        <v>548</v>
      </c>
      <c r="D215" s="224" t="s">
        <v>1</v>
      </c>
      <c r="E215" s="136" t="s">
        <v>550</v>
      </c>
      <c r="F215" s="212">
        <f>H214</f>
        <v>0.41736111111111085</v>
      </c>
      <c r="G215" s="213">
        <v>0</v>
      </c>
      <c r="H215" s="212">
        <f>F215+TIME(0,G215,0)</f>
        <v>0.41736111111111085</v>
      </c>
      <c r="I215" s="214"/>
    </row>
    <row r="216" spans="1:9" ht="27.75" customHeight="1" x14ac:dyDescent="0.35">
      <c r="A216" s="210" t="s">
        <v>554</v>
      </c>
      <c r="B216" s="131" t="s">
        <v>290</v>
      </c>
      <c r="C216" s="211" t="s">
        <v>549</v>
      </c>
      <c r="D216" s="224" t="s">
        <v>1</v>
      </c>
      <c r="E216" s="131" t="s">
        <v>277</v>
      </c>
      <c r="F216" s="205">
        <f>H215</f>
        <v>0.41736111111111085</v>
      </c>
      <c r="G216" s="152">
        <v>0</v>
      </c>
      <c r="H216" s="205">
        <f>F216+TIME(0,G216,0)</f>
        <v>0.41736111111111085</v>
      </c>
    </row>
    <row r="217" spans="1:9" ht="15.45" x14ac:dyDescent="0.4">
      <c r="A217" s="123" t="s">
        <v>238</v>
      </c>
      <c r="B217" s="132"/>
      <c r="C217" s="132" t="s">
        <v>239</v>
      </c>
      <c r="D217" s="220"/>
      <c r="E217" s="132"/>
      <c r="F217" s="192"/>
      <c r="G217" s="143"/>
      <c r="H217" s="192"/>
      <c r="I217" s="153"/>
    </row>
    <row r="218" spans="1:9" ht="15" x14ac:dyDescent="0.35">
      <c r="A218" s="127" t="s">
        <v>240</v>
      </c>
      <c r="B218" s="136" t="s">
        <v>262</v>
      </c>
      <c r="C218" s="136"/>
      <c r="D218" s="237"/>
      <c r="E218" s="136"/>
      <c r="F218" s="212">
        <f>H215</f>
        <v>0.41736111111111085</v>
      </c>
      <c r="G218" s="147">
        <v>10</v>
      </c>
      <c r="H218" s="196">
        <f t="shared" ref="H218:H221" si="30">F218+TIME(0,G218,0)</f>
        <v>0.42430555555555527</v>
      </c>
      <c r="I218" s="154"/>
    </row>
    <row r="219" spans="1:9" ht="15" x14ac:dyDescent="0.35">
      <c r="A219" s="127" t="s">
        <v>241</v>
      </c>
      <c r="B219" s="136" t="s">
        <v>145</v>
      </c>
      <c r="C219" s="136"/>
      <c r="D219" s="136"/>
      <c r="E219" s="136"/>
      <c r="F219" s="196">
        <f t="shared" ref="F219:F221" si="31">H218</f>
        <v>0.42430555555555527</v>
      </c>
      <c r="G219" s="147">
        <v>0</v>
      </c>
      <c r="H219" s="196">
        <f t="shared" si="30"/>
        <v>0.42430555555555527</v>
      </c>
      <c r="I219" s="154"/>
    </row>
    <row r="220" spans="1:9" ht="15" x14ac:dyDescent="0.35">
      <c r="A220" s="127" t="s">
        <v>242</v>
      </c>
      <c r="B220" s="136" t="s">
        <v>262</v>
      </c>
      <c r="C220" s="136"/>
      <c r="D220" s="221"/>
      <c r="E220" s="136"/>
      <c r="F220" s="196">
        <f t="shared" si="31"/>
        <v>0.42430555555555527</v>
      </c>
      <c r="G220" s="147">
        <v>0</v>
      </c>
      <c r="H220" s="196">
        <f t="shared" si="30"/>
        <v>0.42430555555555527</v>
      </c>
      <c r="I220" s="154"/>
    </row>
    <row r="221" spans="1:9" ht="15" x14ac:dyDescent="0.35">
      <c r="A221" s="210" t="s">
        <v>375</v>
      </c>
      <c r="B221" s="190"/>
      <c r="C221" s="190"/>
      <c r="D221" s="255"/>
      <c r="E221" s="190"/>
      <c r="F221" s="216">
        <f t="shared" si="31"/>
        <v>0.42430555555555527</v>
      </c>
      <c r="G221" s="217">
        <v>0</v>
      </c>
      <c r="H221" s="216">
        <f t="shared" si="30"/>
        <v>0.42430555555555527</v>
      </c>
      <c r="I221" s="232"/>
    </row>
    <row r="222" spans="1:9" ht="14.15" x14ac:dyDescent="0.35">
      <c r="D222" s="219"/>
      <c r="I222" s="245"/>
    </row>
    <row r="223" spans="1:9" ht="15.45" x14ac:dyDescent="0.4">
      <c r="A223" s="128" t="s">
        <v>243</v>
      </c>
      <c r="B223" s="139"/>
      <c r="C223" s="139" t="s">
        <v>296</v>
      </c>
      <c r="D223" s="222"/>
      <c r="E223" s="139"/>
      <c r="F223" s="202"/>
      <c r="G223" s="149"/>
      <c r="H223" s="202"/>
      <c r="I223" s="246"/>
    </row>
    <row r="224" spans="1:9" ht="15" x14ac:dyDescent="0.35">
      <c r="A224" s="257" t="s">
        <v>286</v>
      </c>
      <c r="B224" s="223" t="s">
        <v>138</v>
      </c>
      <c r="C224" s="223" t="s">
        <v>297</v>
      </c>
      <c r="D224" s="237" t="s">
        <v>383</v>
      </c>
      <c r="E224" s="223" t="s">
        <v>158</v>
      </c>
      <c r="F224" s="258">
        <f>H221</f>
        <v>0.42430555555555527</v>
      </c>
      <c r="G224" s="259">
        <v>1</v>
      </c>
      <c r="H224" s="258">
        <f>F224+TIME(0,G224,0)</f>
        <v>0.42499999999999971</v>
      </c>
      <c r="I224" s="154"/>
    </row>
    <row r="225" spans="1:9" ht="15" x14ac:dyDescent="0.35">
      <c r="A225" s="257" t="s">
        <v>288</v>
      </c>
      <c r="B225" s="223" t="s">
        <v>138</v>
      </c>
      <c r="C225" s="223" t="s">
        <v>177</v>
      </c>
      <c r="D225" s="237" t="s">
        <v>383</v>
      </c>
      <c r="E225" s="223" t="s">
        <v>158</v>
      </c>
      <c r="F225" s="258">
        <f>H224</f>
        <v>0.42499999999999971</v>
      </c>
      <c r="G225" s="259">
        <v>1</v>
      </c>
      <c r="H225" s="258">
        <f>F225+TIME(0,G225,0)</f>
        <v>0.42569444444444415</v>
      </c>
      <c r="I225" s="154"/>
    </row>
    <row r="226" spans="1:9" s="84" customFormat="1" ht="15" x14ac:dyDescent="0.35">
      <c r="A226" s="257" t="s">
        <v>291</v>
      </c>
      <c r="B226" s="223" t="s">
        <v>138</v>
      </c>
      <c r="C226" s="223" t="s">
        <v>152</v>
      </c>
      <c r="D226" s="221"/>
      <c r="E226" s="223"/>
      <c r="F226" s="258">
        <f>H225</f>
        <v>0.42569444444444415</v>
      </c>
      <c r="G226" s="259">
        <v>3</v>
      </c>
      <c r="H226" s="258">
        <f>F226+TIME(0,G226,0)</f>
        <v>0.42777777777777748</v>
      </c>
      <c r="I226" s="154"/>
    </row>
    <row r="227" spans="1:9" ht="15" x14ac:dyDescent="0.35">
      <c r="A227" s="257" t="s">
        <v>441</v>
      </c>
      <c r="B227" s="223" t="s">
        <v>145</v>
      </c>
      <c r="C227" s="223" t="s">
        <v>298</v>
      </c>
      <c r="D227" s="223"/>
      <c r="E227" s="223" t="s">
        <v>158</v>
      </c>
      <c r="F227" s="258">
        <f>H226</f>
        <v>0.42777777777777748</v>
      </c>
      <c r="G227" s="259">
        <v>1</v>
      </c>
      <c r="H227" s="258">
        <f>F227+TIME(0,G227,0)</f>
        <v>0.42847222222222192</v>
      </c>
      <c r="I227" s="154"/>
    </row>
    <row r="228" spans="1:9" x14ac:dyDescent="0.3">
      <c r="A228" s="242"/>
      <c r="B228" s="242"/>
      <c r="C228" s="242" t="s">
        <v>245</v>
      </c>
      <c r="D228" s="242"/>
      <c r="E228" s="242"/>
      <c r="F228" s="243"/>
      <c r="G228" s="244">
        <f>(H228-H227) * 24 * 60</f>
        <v>103.00000000000043</v>
      </c>
      <c r="H228" s="243">
        <v>0.5</v>
      </c>
      <c r="I228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4:I134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6" r:id="rId1"/>
    <hyperlink ref="D158" location="Links!B45" display="Closing Report"/>
    <hyperlink ref="D192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9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2" location="Links!B43" display="Supplementary"/>
    <hyperlink ref="D143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149" location="Links!B43" display="Supplementary"/>
    <hyperlink ref="D224" location="Links!B43" display="Supplementary"/>
    <hyperlink ref="D225" location="Links!B43" display="Supplementary"/>
    <hyperlink ref="D155" location="Links!B40" display="1st VC Report"/>
    <hyperlink ref="D159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7" location="Links!B45" display="Closing Report"/>
    <hyperlink ref="D179" location="Links!B45" display="Closing Report"/>
    <hyperlink ref="D180" location="Links!B45" display="Closing Report"/>
    <hyperlink ref="D187" location="Links!B45" display="Closing Report"/>
    <hyperlink ref="D193" location="'WG11'!B44" display="Motions"/>
    <hyperlink ref="D194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2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2" location="'WG11'!B44" display="Motions"/>
    <hyperlink ref="D214" location="'WG11'!B44" display="Motions"/>
    <hyperlink ref="D215" location="'WG11'!B44" display="Motions"/>
    <hyperlink ref="D84" location="Links!B39" display="Snapshots Report"/>
    <hyperlink ref="D181" location="Links!B45" display="Closing Report"/>
    <hyperlink ref="D216" location="'WG11'!B44" display="Motions"/>
    <hyperlink ref="D114" r:id="rId4"/>
    <hyperlink ref="D118" r:id="rId5"/>
    <hyperlink ref="D113" r:id="rId6"/>
    <hyperlink ref="D117" r:id="rId7"/>
    <hyperlink ref="D122" location="Links!B43" display="Supplementary"/>
    <hyperlink ref="D127" location="'WG11'!B44" display="Motions"/>
    <hyperlink ref="D128" location="'WG11'!B44" display="Motions"/>
    <hyperlink ref="D123" location="'WG11'!B44" display="Motions"/>
    <hyperlink ref="D125" r:id="rId8"/>
  </hyperlinks>
  <pageMargins left="0.7" right="0.7" top="0.75" bottom="0.75" header="0.3" footer="0.3"/>
  <pageSetup paperSize="9" orientation="portrait"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5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394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395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R3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431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246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299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300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301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238</v>
      </c>
      <c r="B22" s="140"/>
      <c r="C22" s="140" t="s">
        <v>302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243</v>
      </c>
      <c r="B24" s="140"/>
      <c r="C24" s="140" t="s">
        <v>359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295</v>
      </c>
      <c r="B26" s="140"/>
      <c r="C26" s="140" t="s">
        <v>360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361</v>
      </c>
      <c r="B28" s="171"/>
      <c r="C28" s="171" t="s">
        <v>298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245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39" sqref="B3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74</v>
      </c>
      <c r="B3" s="416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363</v>
      </c>
      <c r="B5" s="47" t="s">
        <v>364</v>
      </c>
      <c r="C5" s="47" t="s">
        <v>365</v>
      </c>
      <c r="D5" s="69" t="s">
        <v>528</v>
      </c>
    </row>
    <row r="6" spans="1:5" s="187" customFormat="1" x14ac:dyDescent="0.3">
      <c r="A6" s="47" t="s">
        <v>335</v>
      </c>
      <c r="B6" s="47" t="s">
        <v>333</v>
      </c>
      <c r="C6" s="47" t="s">
        <v>334</v>
      </c>
      <c r="D6" s="69" t="s">
        <v>486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490</v>
      </c>
    </row>
    <row r="8" spans="1:5" ht="12.75" customHeight="1" x14ac:dyDescent="0.3">
      <c r="A8" s="185" t="s">
        <v>369</v>
      </c>
      <c r="B8" s="47" t="s">
        <v>368</v>
      </c>
      <c r="C8" s="47" t="s">
        <v>338</v>
      </c>
      <c r="D8" s="69" t="s">
        <v>541</v>
      </c>
    </row>
    <row r="9" spans="1:5" x14ac:dyDescent="0.3">
      <c r="A9" s="185" t="s">
        <v>105</v>
      </c>
      <c r="B9" s="47" t="s">
        <v>398</v>
      </c>
      <c r="C9" s="47" t="s">
        <v>304</v>
      </c>
      <c r="D9" s="69" t="s">
        <v>466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482</v>
      </c>
    </row>
    <row r="11" spans="1:5" ht="12.75" customHeight="1" x14ac:dyDescent="0.3">
      <c r="A11" s="47" t="s">
        <v>339</v>
      </c>
      <c r="B11" s="48" t="s">
        <v>340</v>
      </c>
      <c r="C11" s="48" t="s">
        <v>338</v>
      </c>
      <c r="D11" s="69" t="s">
        <v>540</v>
      </c>
    </row>
    <row r="12" spans="1:5" ht="12.75" customHeight="1" x14ac:dyDescent="0.3">
      <c r="A12" s="189" t="s">
        <v>353</v>
      </c>
      <c r="B12" s="47" t="s">
        <v>354</v>
      </c>
      <c r="C12" s="47" t="s">
        <v>355</v>
      </c>
      <c r="D12" s="69" t="s">
        <v>483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492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488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491</v>
      </c>
    </row>
    <row r="16" spans="1:5" ht="12.75" customHeight="1" x14ac:dyDescent="0.3">
      <c r="A16" s="186" t="s">
        <v>345</v>
      </c>
      <c r="B16" s="47" t="s">
        <v>346</v>
      </c>
      <c r="C16" s="47" t="s">
        <v>351</v>
      </c>
      <c r="D16" s="69" t="s">
        <v>489</v>
      </c>
    </row>
    <row r="17" spans="1:9" ht="12.75" customHeight="1" x14ac:dyDescent="0.3">
      <c r="A17" s="188" t="s">
        <v>408</v>
      </c>
      <c r="B17" s="47" t="s">
        <v>409</v>
      </c>
      <c r="C17" s="47" t="s">
        <v>399</v>
      </c>
      <c r="D17" s="69" t="s">
        <v>484</v>
      </c>
    </row>
    <row r="18" spans="1:9" ht="12.75" customHeight="1" x14ac:dyDescent="0.3">
      <c r="A18" s="209" t="s">
        <v>429</v>
      </c>
      <c r="B18" s="47" t="s">
        <v>430</v>
      </c>
      <c r="C18" s="47" t="s">
        <v>392</v>
      </c>
      <c r="D18" s="69" t="s">
        <v>529</v>
      </c>
    </row>
    <row r="19" spans="1:9" ht="12.75" customHeight="1" x14ac:dyDescent="0.3">
      <c r="A19" s="208" t="s">
        <v>428</v>
      </c>
      <c r="B19" s="47" t="s">
        <v>435</v>
      </c>
      <c r="C19" s="47" t="s">
        <v>393</v>
      </c>
      <c r="D19" s="69" t="s">
        <v>487</v>
      </c>
    </row>
    <row r="20" spans="1:9" ht="12.75" customHeight="1" x14ac:dyDescent="0.3">
      <c r="A20" s="235" t="s">
        <v>446</v>
      </c>
      <c r="B20" s="47" t="s">
        <v>447</v>
      </c>
      <c r="C20" s="47" t="s">
        <v>448</v>
      </c>
      <c r="D20" s="69" t="s">
        <v>485</v>
      </c>
    </row>
    <row r="21" spans="1:9" ht="12.75" customHeight="1" x14ac:dyDescent="0.3">
      <c r="A21" s="260" t="s">
        <v>498</v>
      </c>
      <c r="B21" s="47" t="s">
        <v>493</v>
      </c>
      <c r="C21" s="47" t="s">
        <v>494</v>
      </c>
      <c r="D21" s="69" t="s">
        <v>495</v>
      </c>
    </row>
    <row r="22" spans="1:9" ht="12.75" customHeight="1" x14ac:dyDescent="0.3">
      <c r="A22" s="238" t="s">
        <v>546</v>
      </c>
      <c r="B22" s="47" t="s">
        <v>548</v>
      </c>
      <c r="C22" s="47" t="s">
        <v>555</v>
      </c>
      <c r="D22" s="69" t="s">
        <v>559</v>
      </c>
    </row>
    <row r="23" spans="1:9" s="4" customFormat="1" ht="12.75" customHeight="1" x14ac:dyDescent="0.3">
      <c r="A23" s="264" t="s">
        <v>547</v>
      </c>
      <c r="B23" s="47" t="s">
        <v>556</v>
      </c>
      <c r="C23" s="47" t="s">
        <v>63</v>
      </c>
      <c r="D23" s="69" t="s">
        <v>557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479</v>
      </c>
      <c r="C38" s="2"/>
      <c r="D38" s="2"/>
    </row>
    <row r="39" spans="1:4" x14ac:dyDescent="0.3">
      <c r="A39" s="52" t="s">
        <v>92</v>
      </c>
      <c r="B39" s="75" t="s">
        <v>480</v>
      </c>
      <c r="C39" s="2"/>
      <c r="D39" s="2"/>
    </row>
    <row r="40" spans="1:4" x14ac:dyDescent="0.3">
      <c r="A40" s="52" t="s">
        <v>462</v>
      </c>
      <c r="B40" s="75" t="s">
        <v>538</v>
      </c>
      <c r="C40" s="2"/>
      <c r="D40" s="2"/>
    </row>
    <row r="41" spans="1:4" ht="14.15" x14ac:dyDescent="0.3">
      <c r="A41" s="52" t="s">
        <v>94</v>
      </c>
      <c r="B41" s="75" t="s">
        <v>542</v>
      </c>
      <c r="C41" s="2"/>
      <c r="D41" s="2"/>
    </row>
    <row r="42" spans="1:4" ht="14.15" x14ac:dyDescent="0.3">
      <c r="A42" s="52" t="s">
        <v>96</v>
      </c>
      <c r="B42" s="75" t="s">
        <v>535</v>
      </c>
      <c r="C42" s="2"/>
      <c r="D42" s="2"/>
    </row>
    <row r="43" spans="1:4" x14ac:dyDescent="0.3">
      <c r="A43" s="52" t="s">
        <v>95</v>
      </c>
      <c r="B43" s="75" t="s">
        <v>543</v>
      </c>
      <c r="C43" s="2"/>
      <c r="D43" s="2"/>
    </row>
    <row r="44" spans="1:4" x14ac:dyDescent="0.3">
      <c r="A44" s="52" t="s">
        <v>362</v>
      </c>
      <c r="B44" s="75" t="s">
        <v>481</v>
      </c>
      <c r="C44" s="2"/>
      <c r="D44" s="2"/>
    </row>
    <row r="45" spans="1:4" x14ac:dyDescent="0.3">
      <c r="A45" s="52" t="s">
        <v>1</v>
      </c>
      <c r="B45" s="75" t="s">
        <v>537</v>
      </c>
      <c r="C45" s="2"/>
      <c r="D45" s="2"/>
    </row>
    <row r="46" spans="1:4" x14ac:dyDescent="0.3">
      <c r="A46" s="52" t="s">
        <v>93</v>
      </c>
      <c r="B46" s="75" t="s">
        <v>536</v>
      </c>
      <c r="C46" s="2"/>
      <c r="D46" s="2"/>
    </row>
    <row r="47" spans="1:4" x14ac:dyDescent="0.3">
      <c r="A47" s="52" t="s">
        <v>124</v>
      </c>
      <c r="B47" s="75" t="s">
        <v>496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497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366</v>
      </c>
      <c r="B56" s="69" t="s">
        <v>558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472</v>
      </c>
    </row>
    <row r="2" spans="1:2" x14ac:dyDescent="0.3">
      <c r="A2" s="39" t="s">
        <v>70</v>
      </c>
      <c r="B2" s="39" t="s">
        <v>473</v>
      </c>
    </row>
    <row r="3" spans="1:2" ht="12.9" thickBot="1" x14ac:dyDescent="0.35">
      <c r="A3" s="39" t="s">
        <v>71</v>
      </c>
      <c r="B3" s="39" t="s">
        <v>474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11-19-2130r3</cp:keywords>
  <cp:lastModifiedBy>Dorothy Stanley</cp:lastModifiedBy>
  <cp:lastPrinted>2018-08-07T21:31:08Z</cp:lastPrinted>
  <dcterms:created xsi:type="dcterms:W3CDTF">2007-05-08T22:03:28Z</dcterms:created>
  <dcterms:modified xsi:type="dcterms:W3CDTF">2020-01-15T17:40:48Z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