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tanledo\Documents\IEEE_802_11_November_2019\Plenary\"/>
    </mc:Choice>
  </mc:AlternateContent>
  <bookViews>
    <workbookView xWindow="0" yWindow="60" windowWidth="2743" windowHeight="3994" tabRatio="741" activeTab="2"/>
  </bookViews>
  <sheets>
    <sheet name="Title" sheetId="419" r:id="rId1"/>
    <sheet name="802.11 Cover" sheetId="20" r:id="rId2"/>
    <sheet name="Agenda Graphic" sheetId="779" r:id="rId3"/>
    <sheet name="WG11" sheetId="880" r:id="rId4"/>
    <sheet name="CAC" sheetId="881" r:id="rId5"/>
    <sheet name="Links" sheetId="783" r:id="rId6"/>
    <sheet name="Parameters" sheetId="782" r:id="rId7"/>
  </sheets>
  <definedNames>
    <definedName name="all">#REF!</definedName>
    <definedName name="cc">#REF!</definedName>
    <definedName name="circular">#REF!</definedName>
    <definedName name="FridayClosingPlenary">#REF!</definedName>
    <definedName name="MondayOpeningPlenary">#REF!</definedName>
    <definedName name="_xlnm.Print_Area" localSheetId="1">'802.11 Cover'!$B$1:$P$33</definedName>
    <definedName name="_xlnm.Print_Area" localSheetId="2">'Agenda Graphic'!$A$1:$AF$35</definedName>
    <definedName name="_xlnm.Print_Area" localSheetId="0">Title!$B$1:$O$31</definedName>
    <definedName name="Print_Area_MI">#REF!</definedName>
    <definedName name="skipnav" localSheetId="1">'802.11 Cover'!#REF!</definedName>
    <definedName name="sm">#REF!</definedName>
    <definedName name="WednesdayMidWeekPlenary">#REF!</definedName>
  </definedNames>
  <calcPr calcId="152511"/>
  <customWorkbookViews>
    <customWorkbookView name="All 802 Session Rooms" guid="{471EB7C4-B2CF-4FBE-9DC9-693B69A7F9FF}" maximized="1" windowWidth="1012" windowHeight="644" tabRatio="964" activeSheetId="193"/>
    <customWorkbookView name="802.11 WG Session Rooms" guid="{B316FFF2-8282-4BB7-BE04-5FED6E033DE9}" maximized="1" windowWidth="1012" windowHeight="644" tabRatio="964" activeSheetId="193"/>
    <customWorkbookView name="802.11 WG Agenda" guid="{27B78060-68E1-4A63-8B2B-C34DB2097BAE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Closing Plenary Agenda" guid="{20E74821-39C1-45DB-92E8-46A0E2E722B2}" maximized="1" windowWidth="1012" windowHeight="644" tabRatio="964" activeSheetId="49"/>
    <customWorkbookView name="802.11 Graphic" guid="{00AABE15-45FB-42F7-A454-BE72949E7A28}" maximized="1" windowWidth="1012" windowHeight="644" tabRatio="964" activeSheetId="39"/>
  </customWorkbookViews>
</workbook>
</file>

<file path=xl/calcChain.xml><?xml version="1.0" encoding="utf-8"?>
<calcChain xmlns="http://schemas.openxmlformats.org/spreadsheetml/2006/main">
  <c r="B7" i="20" l="1"/>
  <c r="G29" i="881"/>
  <c r="H28" i="881"/>
  <c r="F28" i="881"/>
  <c r="H26" i="881"/>
  <c r="F26" i="881"/>
  <c r="H24" i="881"/>
  <c r="F24" i="881"/>
  <c r="H22" i="881"/>
  <c r="F22" i="881"/>
  <c r="H20" i="881"/>
  <c r="F20" i="881"/>
  <c r="H18" i="881"/>
  <c r="F18" i="881"/>
  <c r="H16" i="881"/>
  <c r="F16" i="881"/>
  <c r="H14" i="881"/>
  <c r="A3" i="881"/>
  <c r="A2" i="881"/>
  <c r="A1" i="881"/>
  <c r="H133" i="880"/>
  <c r="F134" i="880" s="1"/>
  <c r="H134" i="880" s="1"/>
  <c r="F135" i="880" s="1"/>
  <c r="H135" i="880" s="1"/>
  <c r="F138" i="880" s="1"/>
  <c r="H138" i="880" s="1"/>
  <c r="F139" i="880" s="1"/>
  <c r="H139" i="880" s="1"/>
  <c r="F140" i="880" s="1"/>
  <c r="H140" i="880" s="1"/>
  <c r="F141" i="880" s="1"/>
  <c r="H141" i="880" s="1"/>
  <c r="F142" i="880" s="1"/>
  <c r="H142" i="880" s="1"/>
  <c r="F143" i="880" s="1"/>
  <c r="H143" i="880" s="1"/>
  <c r="F144" i="880" s="1"/>
  <c r="H144" i="880" s="1"/>
  <c r="F145" i="880" s="1"/>
  <c r="H145" i="880" s="1"/>
  <c r="F146" i="880" s="1"/>
  <c r="H146" i="880" s="1"/>
  <c r="F150" i="880" s="1"/>
  <c r="H150" i="880" s="1"/>
  <c r="F151" i="880" s="1"/>
  <c r="H151" i="880" s="1"/>
  <c r="F152" i="880" s="1"/>
  <c r="H152" i="880" s="1"/>
  <c r="F153" i="880" s="1"/>
  <c r="H153" i="880" s="1"/>
  <c r="F154" i="880" s="1"/>
  <c r="H154" i="880" s="1"/>
  <c r="F155" i="880" s="1"/>
  <c r="H155" i="880" s="1"/>
  <c r="F156" i="880" s="1"/>
  <c r="H156" i="880" s="1"/>
  <c r="F158" i="880" s="1"/>
  <c r="H158" i="880" s="1"/>
  <c r="F159" i="880" s="1"/>
  <c r="H159" i="880" s="1"/>
  <c r="F160" i="880" s="1"/>
  <c r="H160" i="880" s="1"/>
  <c r="F161" i="880" s="1"/>
  <c r="H161" i="880" s="1"/>
  <c r="F162" i="880" s="1"/>
  <c r="H162" i="880" s="1"/>
  <c r="F163" i="880" s="1"/>
  <c r="H163" i="880" s="1"/>
  <c r="F165" i="880" s="1"/>
  <c r="H165" i="880" s="1"/>
  <c r="H95" i="880"/>
  <c r="F96" i="880" s="1"/>
  <c r="H96" i="880" s="1"/>
  <c r="F97" i="880" s="1"/>
  <c r="H97" i="880" s="1"/>
  <c r="F100" i="880" s="1"/>
  <c r="H100" i="880" s="1"/>
  <c r="F101" i="880" s="1"/>
  <c r="H101" i="880" s="1"/>
  <c r="F102" i="880" s="1"/>
  <c r="H102" i="880" s="1"/>
  <c r="F103" i="880" s="1"/>
  <c r="H103" i="880" s="1"/>
  <c r="F104" i="880" s="1"/>
  <c r="H104" i="880" s="1"/>
  <c r="F105" i="880" s="1"/>
  <c r="H105" i="880" s="1"/>
  <c r="F108" i="880" s="1"/>
  <c r="H108" i="880" s="1"/>
  <c r="F112" i="880" s="1"/>
  <c r="H112" i="880" s="1"/>
  <c r="H15" i="880"/>
  <c r="F16" i="880" s="1"/>
  <c r="H16" i="880" s="1"/>
  <c r="F17" i="880" s="1"/>
  <c r="H17" i="880" s="1"/>
  <c r="F18" i="880" s="1"/>
  <c r="H18" i="880" s="1"/>
  <c r="F19" i="880" s="1"/>
  <c r="H19" i="880" s="1"/>
  <c r="F20" i="880" s="1"/>
  <c r="H20" i="880" s="1"/>
  <c r="F24" i="880" s="1"/>
  <c r="H24" i="880" s="1"/>
  <c r="A3" i="880"/>
  <c r="A2" i="880"/>
  <c r="A1" i="880"/>
  <c r="B8" i="782"/>
  <c r="A1" i="779" s="1"/>
  <c r="B1" i="779"/>
  <c r="L31" i="20"/>
  <c r="L29" i="20"/>
  <c r="L27" i="20"/>
  <c r="B2" i="20"/>
  <c r="B5" i="779"/>
  <c r="O5" i="779" s="1"/>
  <c r="B5" i="782"/>
  <c r="B7" i="782"/>
  <c r="B3" i="779"/>
  <c r="B5" i="20"/>
  <c r="C5" i="779"/>
  <c r="F25" i="880" l="1"/>
  <c r="H25" i="880" s="1"/>
  <c r="F26" i="880" s="1"/>
  <c r="H26" i="880" s="1"/>
  <c r="F27" i="880" s="1"/>
  <c r="H27" i="880" s="1"/>
  <c r="F28" i="880" s="1"/>
  <c r="H28" i="880" s="1"/>
  <c r="F29" i="880" s="1"/>
  <c r="H29" i="880" s="1"/>
  <c r="F30" i="880" s="1"/>
  <c r="H30" i="880" s="1"/>
  <c r="F31" i="880" s="1"/>
  <c r="H31" i="880" s="1"/>
  <c r="F32" i="880" s="1"/>
  <c r="H32" i="880" s="1"/>
  <c r="F33" i="880" s="1"/>
  <c r="H33" i="880" s="1"/>
  <c r="F34" i="880" s="1"/>
  <c r="H34" i="880" s="1"/>
  <c r="F35" i="880" s="1"/>
  <c r="H35" i="880" s="1"/>
  <c r="F36" i="880" s="1"/>
  <c r="H36" i="880" s="1"/>
  <c r="F38" i="880" s="1"/>
  <c r="H38" i="880" s="1"/>
  <c r="F39" i="880" s="1"/>
  <c r="H39" i="880" s="1"/>
  <c r="F113" i="880"/>
  <c r="H113" i="880" s="1"/>
  <c r="F114" i="880" s="1"/>
  <c r="H114" i="880" s="1"/>
  <c r="F116" i="880" s="1"/>
  <c r="H116" i="880" s="1"/>
  <c r="F117" i="880" s="1"/>
  <c r="H117" i="880" s="1"/>
  <c r="F120" i="880" s="1"/>
  <c r="H120" i="880" s="1"/>
  <c r="F121" i="880" s="1"/>
  <c r="H121" i="880" s="1"/>
  <c r="F122" i="880" s="1"/>
  <c r="H122" i="880" s="1"/>
  <c r="F123" i="880" s="1"/>
  <c r="H123" i="880" s="1"/>
  <c r="U5" i="779"/>
  <c r="AA5" i="779"/>
  <c r="I5" i="779"/>
  <c r="F166" i="880"/>
  <c r="H166" i="880" s="1"/>
  <c r="F167" i="880" s="1"/>
  <c r="H167" i="880" s="1"/>
  <c r="A8" i="880"/>
  <c r="A8" i="881"/>
  <c r="F40" i="880" l="1"/>
  <c r="H40" i="880" s="1"/>
  <c r="F43" i="880"/>
  <c r="H43" i="880" s="1"/>
  <c r="F44" i="880" s="1"/>
  <c r="H44" i="880" s="1"/>
  <c r="F45" i="880" s="1"/>
  <c r="H45" i="880" s="1"/>
  <c r="F46" i="880" s="1"/>
  <c r="H46" i="880" s="1"/>
  <c r="F47" i="880" s="1"/>
  <c r="H47" i="880" s="1"/>
  <c r="F48" i="880" s="1"/>
  <c r="H48" i="880" s="1"/>
  <c r="F49" i="880" s="1"/>
  <c r="H49" i="880" s="1"/>
  <c r="F50" i="880" s="1"/>
  <c r="H50" i="880" s="1"/>
  <c r="F51" i="880" s="1"/>
  <c r="H51" i="880" s="1"/>
  <c r="F55" i="880" s="1"/>
  <c r="H55" i="880" s="1"/>
  <c r="F56" i="880" s="1"/>
  <c r="H56" i="880" s="1"/>
  <c r="F57" i="880" s="1"/>
  <c r="H57" i="880" s="1"/>
  <c r="F58" i="880" s="1"/>
  <c r="H58" i="880" s="1"/>
  <c r="F59" i="880" s="1"/>
  <c r="H59" i="880" s="1"/>
  <c r="F60" i="880" s="1"/>
  <c r="H60" i="880" s="1"/>
  <c r="F61" i="880" s="1"/>
  <c r="H61" i="880" s="1"/>
  <c r="F62" i="880" s="1"/>
  <c r="H62" i="880" s="1"/>
  <c r="F63" i="880" s="1"/>
  <c r="H63" i="880" s="1"/>
  <c r="F64" i="880" s="1"/>
  <c r="H64" i="880" s="1"/>
  <c r="F66" i="880" s="1"/>
  <c r="H66" i="880" s="1"/>
  <c r="F67" i="880" s="1"/>
  <c r="H67" i="880" s="1"/>
  <c r="F68" i="880" s="1"/>
  <c r="H68" i="880" s="1"/>
  <c r="F69" i="880" s="1"/>
  <c r="H69" i="880" s="1"/>
  <c r="F70" i="880" s="1"/>
  <c r="H70" i="880" s="1"/>
  <c r="F71" i="880" s="1"/>
  <c r="H71" i="880" s="1"/>
  <c r="F73" i="880" s="1"/>
  <c r="H73" i="880" s="1"/>
  <c r="F74" i="880" s="1"/>
  <c r="H74" i="880" s="1"/>
  <c r="F75" i="880" s="1"/>
  <c r="H75" i="880" s="1"/>
  <c r="F76" i="880" s="1"/>
  <c r="H76" i="880" s="1"/>
  <c r="F124" i="880"/>
  <c r="H124" i="880" s="1"/>
  <c r="F168" i="880"/>
  <c r="H168" i="880" s="1"/>
  <c r="F77" i="880" l="1"/>
  <c r="H77" i="880" s="1"/>
  <c r="F125" i="880"/>
  <c r="H125" i="880" s="1"/>
  <c r="F127" i="880" s="1"/>
  <c r="H127" i="880" s="1"/>
  <c r="G128" i="880" s="1"/>
  <c r="F169" i="880"/>
  <c r="H169" i="880" s="1"/>
  <c r="F170" i="880" l="1"/>
  <c r="H170" i="880" s="1"/>
  <c r="F171" i="880" s="1"/>
  <c r="H171" i="880" s="1"/>
  <c r="F172" i="880" s="1"/>
  <c r="H172" i="880" s="1"/>
  <c r="F78" i="880"/>
  <c r="H78" i="880" s="1"/>
  <c r="F79" i="880" s="1"/>
  <c r="H79" i="880" s="1"/>
  <c r="F80" i="880" s="1"/>
  <c r="H80" i="880" s="1"/>
  <c r="F81" i="880" s="1"/>
  <c r="H81" i="880" s="1"/>
  <c r="F83" i="880" s="1"/>
  <c r="F173" i="880" l="1"/>
  <c r="H173" i="880" s="1"/>
  <c r="F175" i="880" s="1"/>
  <c r="H175" i="880" s="1"/>
  <c r="F176" i="880" s="1"/>
  <c r="H176" i="880" s="1"/>
  <c r="F179" i="880" s="1"/>
  <c r="H179" i="880" s="1"/>
  <c r="F180" i="880" s="1"/>
  <c r="H180" i="880" s="1"/>
  <c r="F181" i="880" s="1"/>
  <c r="H181" i="880" s="1"/>
  <c r="H83" i="880"/>
  <c r="F84" i="880" s="1"/>
  <c r="H84" i="880" s="1"/>
  <c r="F182" i="880" l="1"/>
  <c r="H182" i="880" s="1"/>
  <c r="F183" i="880" s="1"/>
  <c r="H183" i="880" s="1"/>
  <c r="F184" i="880" s="1"/>
  <c r="H184" i="880" s="1"/>
  <c r="F188" i="880" s="1"/>
  <c r="H188" i="880" s="1"/>
  <c r="F189" i="880" s="1"/>
  <c r="H189" i="880" s="1"/>
  <c r="F190" i="880" s="1"/>
  <c r="H190" i="880" s="1"/>
  <c r="F193" i="880" s="1"/>
  <c r="H193" i="880" s="1"/>
  <c r="F194" i="880" s="1"/>
  <c r="H194" i="880" s="1"/>
  <c r="F195" i="880" s="1"/>
  <c r="H195" i="880" s="1"/>
  <c r="F196" i="880" s="1"/>
  <c r="H196" i="880" s="1"/>
  <c r="F197" i="880" s="1"/>
  <c r="H197" i="880" s="1"/>
  <c r="F198" i="880" s="1"/>
  <c r="H198" i="880" s="1"/>
  <c r="F200" i="880" s="1"/>
  <c r="H200" i="880" s="1"/>
  <c r="F201" i="880" s="1"/>
  <c r="H201" i="880" s="1"/>
  <c r="F202" i="880" s="1"/>
  <c r="H202" i="880" s="1"/>
  <c r="F203" i="880" s="1"/>
  <c r="H203" i="880" s="1"/>
  <c r="F204" i="880" s="1"/>
  <c r="H204" i="880" s="1"/>
  <c r="F205" i="880" s="1"/>
  <c r="H205" i="880" s="1"/>
  <c r="F206" i="880" s="1"/>
  <c r="H206" i="880" s="1"/>
  <c r="F207" i="880" s="1"/>
  <c r="H207" i="880" s="1"/>
  <c r="F87" i="880"/>
  <c r="H87" i="880" s="1"/>
  <c r="F208" i="880" l="1"/>
  <c r="H208" i="880" s="1"/>
  <c r="F210" i="880" s="1"/>
  <c r="H210" i="880" s="1"/>
  <c r="F211" i="880" s="1"/>
  <c r="H211" i="880" s="1"/>
  <c r="F214" i="880" s="1"/>
  <c r="H214" i="880" s="1"/>
  <c r="F215" i="880" s="1"/>
  <c r="H215" i="880" s="1"/>
  <c r="F216" i="880" s="1"/>
  <c r="H216" i="880" s="1"/>
  <c r="F217" i="880" s="1"/>
  <c r="H217" i="880" s="1"/>
  <c r="F220" i="880" s="1"/>
  <c r="H220" i="880" s="1"/>
  <c r="F221" i="880" s="1"/>
  <c r="H221" i="880" s="1"/>
  <c r="F222" i="880" s="1"/>
  <c r="H222" i="880" s="1"/>
  <c r="F223" i="880" s="1"/>
  <c r="H223" i="880" s="1"/>
  <c r="G224" i="880" s="1"/>
  <c r="F88" i="880"/>
  <c r="H88" i="880" s="1"/>
  <c r="F89" i="880"/>
  <c r="H89" i="880" s="1"/>
  <c r="G90" i="880" s="1"/>
</calcChain>
</file>

<file path=xl/comments1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9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9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31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1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<sst xmlns="http://schemas.openxmlformats.org/spreadsheetml/2006/main" count="1130" uniqueCount="559">
  <si>
    <t>Chair</t>
  </si>
  <si>
    <t>Motions</t>
  </si>
  <si>
    <t>www.ieee802.org/11</t>
  </si>
  <si>
    <t>`</t>
  </si>
  <si>
    <t>07:00-08:00</t>
  </si>
  <si>
    <t>WNG SC</t>
  </si>
  <si>
    <t>Break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</si>
  <si>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</si>
  <si>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</si>
  <si>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</si>
  <si>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</si>
  <si>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</si>
  <si>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</si>
  <si>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</si>
  <si>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</si>
  <si>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16:00-16:30</t>
  </si>
  <si>
    <t>16:30-17:00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</si>
  <si>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</si>
  <si>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</si>
  <si>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</si>
  <si>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</si>
  <si>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</si>
  <si>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</si>
  <si>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</si>
  <si>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</si>
  <si>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</si>
  <si>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</si>
  <si>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</si>
  <si>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</si>
  <si>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</si>
  <si>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</si>
  <si>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</si>
  <si>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</si>
  <si>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</si>
  <si>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</si>
  <si>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</si>
  <si>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</si>
  <si>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</si>
  <si>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</si>
  <si>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21:30-22:00</t>
  </si>
  <si>
    <t>22:00-22:30</t>
  </si>
  <si>
    <t>TIME</t>
  </si>
  <si>
    <t>The graphic below describes this session of the IEEE P802.11 Working Group</t>
  </si>
  <si>
    <t>ARC</t>
  </si>
  <si>
    <t>Dinner Break</t>
  </si>
  <si>
    <t>ARC SC</t>
  </si>
  <si>
    <t>Phone: +1 (801) 492-4023</t>
  </si>
  <si>
    <t>jrosdahl@ieee.org</t>
  </si>
  <si>
    <t>13:30-14:00</t>
  </si>
  <si>
    <t>14:00-14:30</t>
  </si>
  <si>
    <t>14:30-15:00</t>
  </si>
  <si>
    <t>15:00-15:30</t>
  </si>
  <si>
    <t>AX</t>
  </si>
  <si>
    <t>802.11 Working Group
Mid-Week Plenary</t>
  </si>
  <si>
    <t>802.11 Working Group
Closing Plenary</t>
  </si>
  <si>
    <t>CAC</t>
  </si>
  <si>
    <t>Wireless Chairs Meeting</t>
  </si>
  <si>
    <t>Description</t>
  </si>
  <si>
    <t>Agenda Document</t>
  </si>
  <si>
    <t>TGax</t>
  </si>
  <si>
    <t>High efficiency wireless LAN (HEW)</t>
  </si>
  <si>
    <t>Osama Aboul-Magd</t>
  </si>
  <si>
    <t>Architecture Standing Committee</t>
  </si>
  <si>
    <t>Mark Hamilton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</si>
  <si>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</si>
  <si>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</si>
  <si>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</si>
  <si>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</si>
  <si>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</si>
  <si>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</si>
  <si>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</si>
  <si>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</si>
  <si>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</si>
  <si>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</si>
  <si>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</si>
  <si>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</si>
  <si>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</si>
  <si>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</si>
  <si>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</si>
  <si>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</si>
  <si>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</si>
  <si>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</si>
  <si>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</si>
  <si>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</si>
  <si>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</si>
  <si>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</si>
  <si>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</si>
  <si>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</si>
  <si>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</si>
  <si>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</si>
  <si>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Refer to the 802.11 WG Agenda for links to policy documents under which the session operates.</t>
  </si>
  <si>
    <t>WG Agenda</t>
  </si>
  <si>
    <t>Opening report</t>
  </si>
  <si>
    <t>Snapshots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</si>
  <si>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</si>
  <si>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</si>
  <si>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</si>
  <si>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</si>
  <si>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</si>
  <si>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</si>
  <si>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</si>
  <si>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WG11</t>
  </si>
  <si>
    <t>IEEE 802.11 Working Group</t>
  </si>
  <si>
    <t>IEEE 802.11 Chair's Advisory Committee</t>
  </si>
  <si>
    <t>Wireless Next Generation Standing Committee</t>
  </si>
  <si>
    <t>Next Generation 60 GHz</t>
  </si>
  <si>
    <t>PAR SC</t>
  </si>
  <si>
    <t>For subgroup agendas, go to the group's individual tab (if there is one) or the "Links" tab.</t>
  </si>
  <si>
    <t>Editors' Meeting</t>
  </si>
  <si>
    <t>Edward Au</t>
  </si>
  <si>
    <t>Next Generation Positioning</t>
  </si>
  <si>
    <t>AY</t>
  </si>
  <si>
    <t>TGay</t>
  </si>
  <si>
    <t>Group **</t>
  </si>
  <si>
    <t>Embedded Agendas **</t>
  </si>
  <si>
    <t>** The colours used for these entries matches the colour used in the Agenda Graphic</t>
  </si>
  <si>
    <t>Jonathan Segev</t>
  </si>
  <si>
    <t>Other Meetings</t>
  </si>
  <si>
    <t>Jim Lansford</t>
  </si>
  <si>
    <t>AZ</t>
  </si>
  <si>
    <t>TGaz</t>
  </si>
  <si>
    <t>802.11 Operations Manaul</t>
  </si>
  <si>
    <t>Jon Rosdahl - (Qualcomm)</t>
  </si>
  <si>
    <t>Dorothy Stanley - (HPE)</t>
  </si>
  <si>
    <t>https://mentor.ieee.org/802.11/dcn/11-14-0629</t>
  </si>
  <si>
    <t>Previous Session Minutes</t>
  </si>
  <si>
    <t>WG  Vice Chair - Jon Rosdahl (Qualcomm)</t>
  </si>
  <si>
    <t>WG Secretary - Stephen McCann (Blackberry)</t>
  </si>
  <si>
    <t>Item</t>
  </si>
  <si>
    <t>Type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</si>
  <si>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</si>
  <si>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</si>
  <si>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</si>
  <si>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</si>
  <si>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</si>
  <si>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</si>
  <si>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</si>
  <si>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</si>
  <si>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</si>
  <si>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II</t>
  </si>
  <si>
    <t>Meeting called to order &amp; assertion of quorum</t>
  </si>
  <si>
    <t xml:space="preserve">    1.2</t>
  </si>
  <si>
    <t>Front table introductions. Introduce IEEE-SA staff representative, if present.</t>
  </si>
  <si>
    <t>All</t>
  </si>
  <si>
    <t xml:space="preserve">    1.3</t>
  </si>
  <si>
    <t xml:space="preserve">    1.4</t>
  </si>
  <si>
    <t>MI</t>
  </si>
  <si>
    <t xml:space="preserve">    1.5</t>
  </si>
  <si>
    <t>Review and approve WG minutes</t>
  </si>
  <si>
    <t>McCann</t>
  </si>
  <si>
    <t xml:space="preserve">    1.6</t>
  </si>
  <si>
    <t>Straw poll of new attendees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</si>
  <si>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</si>
  <si>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</si>
  <si>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</si>
  <si>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</si>
  <si>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</si>
  <si>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</si>
  <si>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</si>
  <si>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>Stanley</t>
  </si>
  <si>
    <t xml:space="preserve">      2.1.2</t>
  </si>
  <si>
    <t xml:space="preserve">    2.2</t>
  </si>
  <si>
    <t xml:space="preserve">    2.3</t>
  </si>
  <si>
    <t>Incoming Liaisons</t>
  </si>
  <si>
    <t>Summary of new and pending liaisons and processing this week</t>
  </si>
  <si>
    <t xml:space="preserve">    2.4</t>
  </si>
  <si>
    <t xml:space="preserve">    2.5</t>
  </si>
  <si>
    <t xml:space="preserve">  3</t>
  </si>
  <si>
    <t>Logistics and Key events/activities</t>
  </si>
  <si>
    <t xml:space="preserve">    3.1</t>
  </si>
  <si>
    <t>Working group session documents</t>
  </si>
  <si>
    <t xml:space="preserve">    3.2</t>
  </si>
  <si>
    <t xml:space="preserve">    3.3</t>
  </si>
  <si>
    <t>Other WG meeting plans</t>
  </si>
  <si>
    <t>Rosdahl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</si>
  <si>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</si>
  <si>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</si>
  <si>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</si>
  <si>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</si>
  <si>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</si>
  <si>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</si>
  <si>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</si>
  <si>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</si>
  <si>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</si>
  <si>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 xml:space="preserve">    3.9</t>
  </si>
  <si>
    <t>Breakfast, breaks, Social logistics</t>
  </si>
  <si>
    <t>Report on 802 EC or IEEE-SA Standards Board decisions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</si>
  <si>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</si>
  <si>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</si>
  <si>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</si>
  <si>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</si>
  <si>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</si>
  <si>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</si>
  <si>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</si>
  <si>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>802.11 PARS</t>
  </si>
  <si>
    <t xml:space="preserve">      4.1.3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</si>
  <si>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</si>
  <si>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</si>
  <si>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</si>
  <si>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</si>
  <si>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</si>
  <si>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WG membership summary</t>
  </si>
  <si>
    <t xml:space="preserve">      4.1.7</t>
  </si>
  <si>
    <t>WG ANA report</t>
  </si>
  <si>
    <t>Stacey</t>
  </si>
  <si>
    <t xml:space="preserve">      4.1.8</t>
  </si>
  <si>
    <t>WG timeline report / planning</t>
  </si>
  <si>
    <t xml:space="preserve">      4.1.9</t>
  </si>
  <si>
    <t>WG technical editor</t>
  </si>
  <si>
    <t xml:space="preserve">      4.1.10</t>
  </si>
  <si>
    <t xml:space="preserve">    4.2</t>
  </si>
  <si>
    <t>Standing committee reports</t>
  </si>
  <si>
    <t xml:space="preserve">      4.2.1</t>
  </si>
  <si>
    <t xml:space="preserve">      4.2.2</t>
  </si>
  <si>
    <t>PAR Review (PAR)</t>
  </si>
  <si>
    <t xml:space="preserve">      4.2.3</t>
  </si>
  <si>
    <t xml:space="preserve">      4.2.4</t>
  </si>
  <si>
    <t>Wireless Next Generation (WNG)</t>
  </si>
  <si>
    <t xml:space="preserve">      4.2.5</t>
  </si>
  <si>
    <t>JTC1 802 SC</t>
  </si>
  <si>
    <t>Myles</t>
  </si>
  <si>
    <t xml:space="preserve">    4.3</t>
  </si>
  <si>
    <t>Task Group reports</t>
  </si>
  <si>
    <t xml:space="preserve">      4.3.1</t>
  </si>
  <si>
    <t xml:space="preserve">      4.3.2</t>
  </si>
  <si>
    <t xml:space="preserve">      4.3.3</t>
  </si>
  <si>
    <t xml:space="preserve">      4.3.4</t>
  </si>
  <si>
    <t xml:space="preserve">      4.3.5</t>
  </si>
  <si>
    <t xml:space="preserve">      4.3.6</t>
  </si>
  <si>
    <t xml:space="preserve">      4.3.7</t>
  </si>
  <si>
    <t>TGax - High Efficiency Wireless LAN (HEW)</t>
  </si>
  <si>
    <t>Aboul-Magd</t>
  </si>
  <si>
    <t xml:space="preserve">      4.3.8</t>
  </si>
  <si>
    <t>TGay - Next generation 60 GHz</t>
  </si>
  <si>
    <t>Au</t>
  </si>
  <si>
    <t>TGaz - Next generation positioning (NGP)</t>
  </si>
  <si>
    <t>Segev</t>
  </si>
  <si>
    <t xml:space="preserve">    4.4</t>
  </si>
  <si>
    <t>Study Group / TIG reports</t>
  </si>
  <si>
    <t xml:space="preserve">      4.4.1</t>
  </si>
  <si>
    <t xml:space="preserve">  5</t>
  </si>
  <si>
    <t>New Business</t>
  </si>
  <si>
    <t xml:space="preserve">    5.1</t>
  </si>
  <si>
    <t xml:space="preserve">    5.2</t>
  </si>
  <si>
    <t xml:space="preserve">    5.3</t>
  </si>
  <si>
    <t xml:space="preserve">  6</t>
  </si>
  <si>
    <t>Recess</t>
  </si>
  <si>
    <t>Slack Time</t>
  </si>
  <si>
    <t>Meeting called to order</t>
  </si>
  <si>
    <t>Front Table introductions</t>
  </si>
  <si>
    <t>Policies and Procedures (P&amp;P) reminder</t>
  </si>
  <si>
    <t>Call for essential patents</t>
  </si>
  <si>
    <t>Reminder of Thursday night CAC meeting</t>
  </si>
  <si>
    <t>Any other announcements</t>
  </si>
  <si>
    <t xml:space="preserve">    2.6</t>
  </si>
  <si>
    <t>Old business</t>
  </si>
  <si>
    <t>Liaisons</t>
  </si>
  <si>
    <t>External (non-802) liaisons</t>
  </si>
  <si>
    <t>Wi Fi Alliance</t>
  </si>
  <si>
    <t>Sherlock</t>
  </si>
  <si>
    <t>Internet Engineering Task Force (IETF)</t>
  </si>
  <si>
    <t>Internal (802) liaisons</t>
  </si>
  <si>
    <t>New business</t>
  </si>
  <si>
    <t>Room change requests &amp; Graphic update</t>
  </si>
  <si>
    <t>DT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</si>
  <si>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</si>
  <si>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</si>
  <si>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</si>
  <si>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</si>
  <si>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 xml:space="preserve">    2.7</t>
  </si>
  <si>
    <t>Drafts to liaise with ISO/JTC1/SC6</t>
  </si>
  <si>
    <t>Closing reports</t>
  </si>
  <si>
    <t>Working Group</t>
  </si>
  <si>
    <t>Future venues insight</t>
  </si>
  <si>
    <t>Treasurer's Report</t>
  </si>
  <si>
    <t>Timeline</t>
  </si>
  <si>
    <t>Attendance report</t>
  </si>
  <si>
    <t>WG Editor</t>
  </si>
  <si>
    <t>Architecture (ARC)</t>
  </si>
  <si>
    <t>Hamilton</t>
  </si>
  <si>
    <t>TGay - Next Generation 60 GHz</t>
  </si>
  <si>
    <t>TGaz - Next Generation Positioning (NGP)</t>
  </si>
  <si>
    <t>Study Group / Topic Interest Group</t>
  </si>
  <si>
    <t>Chaplin</t>
  </si>
  <si>
    <t>802.18 RR TAG liaison report</t>
  </si>
  <si>
    <t>802.24 liaison report</t>
  </si>
  <si>
    <t>Riegel</t>
  </si>
  <si>
    <t>Motions (old business)</t>
  </si>
  <si>
    <t xml:space="preserve">    6.1</t>
  </si>
  <si>
    <t>Working Group motions</t>
  </si>
  <si>
    <t xml:space="preserve">    6.2</t>
  </si>
  <si>
    <t>Standing committee motions</t>
  </si>
  <si>
    <t>ME</t>
  </si>
  <si>
    <t xml:space="preserve">    6.3</t>
  </si>
  <si>
    <t>Task Group motions</t>
  </si>
  <si>
    <t>TGay - Next Generation 60 GHz (NG60)</t>
  </si>
  <si>
    <t>Study Group / Topic Interest Group motions</t>
  </si>
  <si>
    <t xml:space="preserve">  7</t>
  </si>
  <si>
    <t>Closing formalities</t>
  </si>
  <si>
    <t>Reminder about wireless chairs meeting</t>
  </si>
  <si>
    <t>Adjourn</t>
  </si>
  <si>
    <t>Review closing reports for closing plenary</t>
  </si>
  <si>
    <t>Review closing motions for closing plenary</t>
  </si>
  <si>
    <t>Review room requests and prepare room request schedule</t>
  </si>
  <si>
    <t>Review agenda for closing plenary</t>
  </si>
  <si>
    <t xml:space="preserve">    2.8</t>
  </si>
  <si>
    <t>Jon Rosdahl</t>
  </si>
  <si>
    <t>Review and approve 802.11 session agenda (graphic and Monday WG11)</t>
  </si>
  <si>
    <t>Review and approve agenda (Wed WG11)</t>
  </si>
  <si>
    <t>Review and approve agenda (Friday WG11)</t>
  </si>
  <si>
    <t xml:space="preserve">      3.1.1</t>
  </si>
  <si>
    <t xml:space="preserve">      3.1.2</t>
  </si>
  <si>
    <t xml:space="preserve">      3.1.3</t>
  </si>
  <si>
    <t xml:space="preserve">      3.1.4</t>
  </si>
  <si>
    <t xml:space="preserve">      3.1.5</t>
  </si>
  <si>
    <t xml:space="preserve">      3.1.6</t>
  </si>
  <si>
    <t xml:space="preserve">      3.1.7</t>
  </si>
  <si>
    <t xml:space="preserve">      3.2.1</t>
  </si>
  <si>
    <t xml:space="preserve">      3.2.2</t>
  </si>
  <si>
    <t xml:space="preserve">      3.2.3</t>
  </si>
  <si>
    <t xml:space="preserve">      3.2.4</t>
  </si>
  <si>
    <t xml:space="preserve">      3.2.5</t>
  </si>
  <si>
    <t xml:space="preserve">      3.3.1</t>
  </si>
  <si>
    <t xml:space="preserve">      3.3.5</t>
  </si>
  <si>
    <t xml:space="preserve">      3.3.6</t>
  </si>
  <si>
    <t xml:space="preserve">      3.3.7</t>
  </si>
  <si>
    <t xml:space="preserve">      3.4.1</t>
  </si>
  <si>
    <t xml:space="preserve">      3.5.1</t>
  </si>
  <si>
    <t xml:space="preserve">      4.2.6</t>
  </si>
  <si>
    <t xml:space="preserve">      3.2.6</t>
  </si>
  <si>
    <t>Liaison/Status Reports</t>
  </si>
  <si>
    <t>802.15 status report</t>
  </si>
  <si>
    <t>AANI</t>
  </si>
  <si>
    <t>.18</t>
  </si>
  <si>
    <t>Advanced Access Network Interface (AANI) Standing Committee</t>
  </si>
  <si>
    <t>Joseph Levy</t>
  </si>
  <si>
    <t>AANI SC</t>
  </si>
  <si>
    <t>Advanced Access Networking Interface (AANI)</t>
  </si>
  <si>
    <t>Advanced Access Network Interface (AANI)</t>
  </si>
  <si>
    <t>Andrew Myles</t>
  </si>
  <si>
    <t>JTCI 802 SC</t>
  </si>
  <si>
    <t>ISO/IEC JTC1/SC6 802 Standing Committee</t>
  </si>
  <si>
    <t xml:space="preserve">      4.4.2</t>
  </si>
  <si>
    <t>Serafimovski</t>
  </si>
  <si>
    <t>JTC1 802 EC SC</t>
  </si>
  <si>
    <t xml:space="preserve">    2.9</t>
  </si>
  <si>
    <t>TGba</t>
  </si>
  <si>
    <t>Wake-up Radio (WUR)</t>
  </si>
  <si>
    <t>BA</t>
  </si>
  <si>
    <t>TGba - Wake up radio (WUR)</t>
  </si>
  <si>
    <t>TGba - Wake up Radio (WUR)</t>
  </si>
  <si>
    <t>Straw Poll regarding this meeting location</t>
  </si>
  <si>
    <t>Minyoung Park</t>
  </si>
  <si>
    <t>MD</t>
  </si>
  <si>
    <t>TGmd</t>
  </si>
  <si>
    <t>Revision (Maintenance and roll-in amendments)</t>
  </si>
  <si>
    <t>Dorothy Stanley</t>
  </si>
  <si>
    <t>TGmd - Revision md (REVmd)</t>
  </si>
  <si>
    <t>TGmd - P802.11 Revision</t>
  </si>
  <si>
    <t xml:space="preserve">      3.3.8</t>
  </si>
  <si>
    <t>Round table (everybody has an opportunity to raise issues for discussion)</t>
  </si>
  <si>
    <t>Review material for closing 802 EC (Plenary sessions only, those unaffected can leave)</t>
  </si>
  <si>
    <t xml:space="preserve">  8</t>
  </si>
  <si>
    <t>Chair's Supplementary Material</t>
  </si>
  <si>
    <t>Editors</t>
  </si>
  <si>
    <t>Editors meeting</t>
  </si>
  <si>
    <t>Peter Ecclesine/Robert Stacey</t>
  </si>
  <si>
    <t>NM - New members</t>
  </si>
  <si>
    <t>Coex</t>
  </si>
  <si>
    <t>Coexistence standing committee</t>
  </si>
  <si>
    <t>Coex SC</t>
  </si>
  <si>
    <t>Coexistence (Coex)</t>
  </si>
  <si>
    <t xml:space="preserve">      3.5.2</t>
  </si>
  <si>
    <t xml:space="preserve">      3.5.3</t>
  </si>
  <si>
    <t xml:space="preserve">      3.5.4</t>
  </si>
  <si>
    <t xml:space="preserve">      3.5.5</t>
  </si>
  <si>
    <t xml:space="preserve">    5.4</t>
  </si>
  <si>
    <t xml:space="preserve">    5.5</t>
  </si>
  <si>
    <t xml:space="preserve">    5.6</t>
  </si>
  <si>
    <t>Operations Manual update</t>
  </si>
  <si>
    <t>Opening Report</t>
  </si>
  <si>
    <t>Prev WG minutes</t>
  </si>
  <si>
    <t>1st VC Report</t>
  </si>
  <si>
    <t>Snapshots Report</t>
  </si>
  <si>
    <t>Supplementary</t>
  </si>
  <si>
    <t>802.18 (Regulatory)</t>
  </si>
  <si>
    <t>Closing Report</t>
  </si>
  <si>
    <t>Dorothy Stanley, Chair, IEEE 802.11 WLAN Working Group</t>
  </si>
  <si>
    <t>dstanley@ieee.org</t>
  </si>
  <si>
    <t>Robert Stacey - (Intel)</t>
  </si>
  <si>
    <t>Phone: +1 (503) 724-0893</t>
  </si>
  <si>
    <t xml:space="preserve">robert.stacey@intel.com </t>
  </si>
  <si>
    <t xml:space="preserve">Address: </t>
  </si>
  <si>
    <t>Marc Emmelmann</t>
  </si>
  <si>
    <t>Bo Sun</t>
  </si>
  <si>
    <t>WG Chair - Dorothy Stanley (HPE)</t>
  </si>
  <si>
    <t>WG  Vice Chair - Robert Stacey (Intel)</t>
  </si>
  <si>
    <t>Sun</t>
  </si>
  <si>
    <t xml:space="preserve">      3.4.2</t>
  </si>
  <si>
    <t>PAR Standing Committee</t>
  </si>
  <si>
    <t>Nikola Serafimovski</t>
  </si>
  <si>
    <t>2111 NE 25th Ave, Hillsboro, OR 97124, USA</t>
  </si>
  <si>
    <t>Appointed Positions and Officers</t>
  </si>
  <si>
    <t>Yee</t>
  </si>
  <si>
    <t>Press Release Status</t>
  </si>
  <si>
    <t>Joint meetings &amp; Reciprocal Credit/802.18, 802.19 details</t>
  </si>
  <si>
    <t xml:space="preserve">Meeting Decorum </t>
  </si>
  <si>
    <t xml:space="preserve">      3.5.6</t>
  </si>
  <si>
    <t>TGbb - Light Communications (LC)</t>
  </si>
  <si>
    <t>TGbb</t>
  </si>
  <si>
    <t xml:space="preserve">Light Communications (LC) </t>
  </si>
  <si>
    <t>BB</t>
  </si>
  <si>
    <t>2nd Vice Chair report</t>
  </si>
  <si>
    <t>Address:3333 Scott Blvd, Santa Clara, CA 99054, USA</t>
  </si>
  <si>
    <t>Phone:  +1 (630) 363-1389</t>
  </si>
  <si>
    <t>Meeting Decorum</t>
  </si>
  <si>
    <t>.19</t>
  </si>
  <si>
    <r>
      <rPr>
        <b/>
        <sz val="16"/>
        <rFont val="Arial"/>
        <family val="2"/>
      </rPr>
      <t>JTC1</t>
    </r>
    <r>
      <rPr>
        <b/>
        <sz val="18"/>
        <rFont val="Arial"/>
        <family val="2"/>
      </rPr>
      <t xml:space="preserve">
</t>
    </r>
    <r>
      <rPr>
        <b/>
        <sz val="14"/>
        <rFont val="Arial"/>
        <family val="2"/>
      </rPr>
      <t>19S1G</t>
    </r>
  </si>
  <si>
    <t>Nendica</t>
  </si>
  <si>
    <t>Lansford</t>
  </si>
  <si>
    <t>Park</t>
  </si>
  <si>
    <t>.24</t>
  </si>
  <si>
    <t>802.19 WG liaison report</t>
  </si>
  <si>
    <t>Local File server access</t>
  </si>
  <si>
    <t>Next Session reminder</t>
  </si>
  <si>
    <t>Levy</t>
  </si>
  <si>
    <t>NM</t>
  </si>
  <si>
    <t>802.19 (Coexistence WG)</t>
  </si>
  <si>
    <t>Holcomb</t>
  </si>
  <si>
    <t>JTC1 802 TAG</t>
  </si>
  <si>
    <t>Godfrey</t>
  </si>
  <si>
    <t>TGbd</t>
  </si>
  <si>
    <t>TGbc</t>
  </si>
  <si>
    <t xml:space="preserve">Enhanced Broadcast Service (BCS) </t>
  </si>
  <si>
    <t>TGbc - Enhanced Broadcast Service (BCS)</t>
  </si>
  <si>
    <t>Emmelmann</t>
  </si>
  <si>
    <t>TGbd - Enhancements for Next Gen V2X (NGV)</t>
  </si>
  <si>
    <t xml:space="preserve">Enhancements for Next Gen V2X (NGV) </t>
  </si>
  <si>
    <t>BD</t>
  </si>
  <si>
    <t>BC</t>
  </si>
  <si>
    <t xml:space="preserve">      3.3.2</t>
  </si>
  <si>
    <t xml:space="preserve">      3.3.3</t>
  </si>
  <si>
    <t xml:space="preserve">      3.3.4</t>
  </si>
  <si>
    <t xml:space="preserve">    6.4</t>
  </si>
  <si>
    <t>BE</t>
  </si>
  <si>
    <t>RCM TIG</t>
  </si>
  <si>
    <t>Andersdotter</t>
  </si>
  <si>
    <t>RCM - Random and Changing MAC Address Topic Interest Group</t>
  </si>
  <si>
    <t xml:space="preserve">      4.3.9</t>
  </si>
  <si>
    <t>TGbe - Extremely High Throughput (EHT)</t>
  </si>
  <si>
    <t>Asterjadhi</t>
  </si>
  <si>
    <t>Random and Changing MAC Address Topic Interest Group</t>
  </si>
  <si>
    <t>Amelia Andersdotter</t>
  </si>
  <si>
    <t>TGbe</t>
  </si>
  <si>
    <t>Extremely High Throughput (EHT)</t>
  </si>
  <si>
    <t>Alfred Asterjadhi</t>
  </si>
  <si>
    <t>RCM - Random Changing MAC Address TIG</t>
  </si>
  <si>
    <t xml:space="preserve">      3.3.9</t>
  </si>
  <si>
    <t>TGbe - Extremely High Throughput</t>
  </si>
  <si>
    <t>IEEE 1609</t>
  </si>
  <si>
    <t>Kenney</t>
  </si>
  <si>
    <t>Comment Resolution resources</t>
  </si>
  <si>
    <t>Baykas</t>
  </si>
  <si>
    <t>Ecclesine</t>
  </si>
  <si>
    <t>802.11 Working Group
Opening Plenary</t>
  </si>
  <si>
    <t>PAR</t>
  </si>
  <si>
    <t>Dorothy Stanley - Chair IEEE 802.11 WLAN Working Group</t>
  </si>
  <si>
    <t>Jon Rosdahl - Vice-Chair IEEE 802.11 WLAN Working Group</t>
  </si>
  <si>
    <t>Robert Stacey - Vice-Chair IEEE 802.11 WLAN Working Group</t>
  </si>
  <si>
    <t>Chair, IEEE 802.11 WLAN Working Group</t>
  </si>
  <si>
    <t>1st Vice-Chair, IEEE 802.11 WLAN Working Group</t>
  </si>
  <si>
    <t>2nd Vice-Chair, IEEE 802.11 WLAN Working Group</t>
  </si>
  <si>
    <t>November 2019</t>
  </si>
  <si>
    <t>WG Agenda November 2019</t>
  </si>
  <si>
    <t>178th IEEE 802.11 WIRELESS LOCAL AREA NETWORKS SESSION</t>
  </si>
  <si>
    <t>Hilton Waikoloa, Kona, HI, USA</t>
  </si>
  <si>
    <t>November 10-15, 2019</t>
  </si>
  <si>
    <t>https://mentor.ieee.org/802.11/dcn/11-19-1736</t>
  </si>
  <si>
    <t>https://mentor.ieee.org/802.11/dcn/11-19-1737</t>
  </si>
  <si>
    <t>https://mentor.ieee.org/802.11/dcn/11-19-1738</t>
  </si>
  <si>
    <t>https://mentor.ieee.org/802.11/dcn/11-19-1735</t>
  </si>
  <si>
    <t>https://mentor.ieee.org/802.11/dcn/11-19-1734</t>
  </si>
  <si>
    <t>https://mentor.ieee.org/802.11/dcn/11-19-1732</t>
  </si>
  <si>
    <t>https://mentor.ieee.org/802.11/dcn/11-19-1731</t>
  </si>
  <si>
    <t>https://mentor.ieee.org/802.11/dcn/11-19-1730</t>
  </si>
  <si>
    <t>https://mentor.ieee.org/802.11/dcn/11-19-1565</t>
  </si>
  <si>
    <t xml:space="preserve">https://www.regonline.com/builder/site/Default.aspx?EventID=2569183 </t>
  </si>
  <si>
    <t>https://mentor.ieee.org/802.11/dcn/19/11-19-0004</t>
  </si>
  <si>
    <t>SENS</t>
  </si>
  <si>
    <t>SENS TIG</t>
  </si>
  <si>
    <t>WLAN Sensing</t>
  </si>
  <si>
    <t>Tony Han</t>
  </si>
  <si>
    <t>Han</t>
  </si>
  <si>
    <t>SENS - WLAN Sensing Topic Interest Group</t>
  </si>
  <si>
    <t>4.4.2</t>
  </si>
  <si>
    <t>WG11 Agenda - Mon 2019-11-11 - 10:30 to 12:30</t>
  </si>
  <si>
    <t>WG11 Agenda - Wed 2019-11-13 - 10:30 to 12:30</t>
  </si>
  <si>
    <t>WG11 Agenda - Fri 2019-11-15 - 08:00 to 12:00</t>
  </si>
  <si>
    <t>https://mentor.ieee.org/802.11/dcn/11-19-1742</t>
  </si>
  <si>
    <t>https://mentor.ieee.org/802.11/dcn/11-19-1744</t>
  </si>
  <si>
    <t>https://mentor.ieee.org/802.11/dcn/11-19-1739</t>
  </si>
  <si>
    <t>https://mentor.ieee.org/802.11/dcn/11-19-1718</t>
  </si>
  <si>
    <t>https://mentor.ieee.org/802.11/dcn/11-19-1713</t>
  </si>
  <si>
    <t>https://mentor.ieee.org/802.11/dcn/11-19-1743</t>
  </si>
  <si>
    <t>https://mentor.ieee.org/802.11/dcn/11-19-1740</t>
  </si>
  <si>
    <t>https://mentor.ieee.org/802.11/dcn/11-19-1722</t>
  </si>
  <si>
    <t>https://mentor.ieee.org/802.11/dcn/11-19-1741</t>
  </si>
  <si>
    <t>https://mentor.ieee.org/802.11/dcn/11-19-1747</t>
  </si>
  <si>
    <t>https://mentor.ieee.org/802.11/dcn/11-19-1727</t>
  </si>
  <si>
    <t>Social</t>
  </si>
  <si>
    <t>Dinner Break/Tutorial(s)</t>
  </si>
  <si>
    <t>SENS- WLAN Sensing TIG</t>
  </si>
  <si>
    <t>https://mentor.ieee.org/802.11/dcn/11-19-1753</t>
  </si>
  <si>
    <t>https://mentor.ieee.org/802.11/dcn/11-19-1752</t>
  </si>
  <si>
    <t>https://mentor.ieee.org/802.11/dcn/11-19-1751</t>
  </si>
  <si>
    <t>https://mentor.ieee.org/802.11/dcn/11-19-1750</t>
  </si>
  <si>
    <t>https://mentor.ieee.org/802.11/dcn/11-19-1758</t>
  </si>
  <si>
    <t>https://mentor.ieee.org/802.11/dcn/11-19-1761</t>
  </si>
  <si>
    <t>https://mentor.ieee.org/802-ec/dcn/19/ec-19-0151</t>
  </si>
  <si>
    <t>802.1CF status report</t>
  </si>
  <si>
    <t>Telecon schedule</t>
  </si>
  <si>
    <t>CAC Agenda - Thu 2019-11-14 - 19:30 to 21:30</t>
  </si>
  <si>
    <t>https://mentor.ieee.org/802.11/dcn/11-19-1763</t>
  </si>
  <si>
    <t>Reminder: Gather on steps for a photo after mtg recess</t>
  </si>
  <si>
    <t>Voting rule reminders</t>
  </si>
  <si>
    <t>Review Copyright slides</t>
  </si>
  <si>
    <t>IEEE SA Policy documents</t>
  </si>
  <si>
    <t>IEEE SA Rules Documents</t>
  </si>
  <si>
    <t>802 Ground Rules</t>
  </si>
  <si>
    <t>IEEE 802 Rules Documents</t>
  </si>
  <si>
    <t>IEEE 802.11 Rules Documents</t>
  </si>
  <si>
    <t>Email reflectors</t>
  </si>
  <si>
    <t>Posting documents</t>
  </si>
  <si>
    <t>2.2</t>
  </si>
  <si>
    <t>2.3</t>
  </si>
  <si>
    <t>2.2.1</t>
  </si>
  <si>
    <t>IEEE SA Participant</t>
  </si>
  <si>
    <t>IEEE Event Conduct and safety</t>
  </si>
  <si>
    <t>IEEE SA Participation Slides</t>
  </si>
  <si>
    <t>WNG/BE</t>
  </si>
  <si>
    <t>Morioka</t>
  </si>
  <si>
    <t>.18 
Nendica</t>
  </si>
  <si>
    <t xml:space="preserve">      2.1.3</t>
  </si>
  <si>
    <t xml:space="preserve">      2.1.4</t>
  </si>
  <si>
    <t xml:space="preserve">      2.1.5</t>
  </si>
  <si>
    <t xml:space="preserve">      2.1.6</t>
  </si>
  <si>
    <t xml:space="preserve">      2.1.7</t>
  </si>
  <si>
    <t xml:space="preserve">      2.1.8</t>
  </si>
  <si>
    <t xml:space="preserve">      2.1.9</t>
  </si>
  <si>
    <t xml:space="preserve">      2.1.10</t>
  </si>
  <si>
    <t xml:space="preserve">      2.1.11</t>
  </si>
  <si>
    <t xml:space="preserve">      2.1.12</t>
  </si>
  <si>
    <t xml:space="preserve">      2.1.13</t>
  </si>
  <si>
    <t>Broadcast demonstration</t>
  </si>
  <si>
    <t/>
  </si>
  <si>
    <t>11-19-1944</t>
  </si>
  <si>
    <t>11-19-2055</t>
  </si>
  <si>
    <t>19S1G</t>
  </si>
  <si>
    <t>doc.: IEEE 802.11-19/1736r4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</si>
</sst>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164" formatCode="General_)"/>
    <numFmt numFmtId="165" formatCode="_([$€]* #,##0.00_);_([$€]* \(#,##0.00\);_([$€]* &quot;-&quot;??_);_(@_)"/>
    <numFmt numFmtId="166" formatCode="dddd\ yyyy\-mm\-dd"/>
    <numFmt numFmtId="167" formatCode="yyyy\-mm\-dd"/>
    <numFmt numFmtId="168" formatCode="dddd"/>
  </numFmts>
  <fonts count="9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u/>
      <sz val="10"/>
      <color indexed="12"/>
      <name val="Arial"/>
      <family val="2"/>
    </font>
    <font>
      <u/>
      <sz val="12"/>
      <name val="Arial"/>
      <family val="2"/>
    </font>
    <font>
      <b/>
      <sz val="16"/>
      <color indexed="9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theme="0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b/>
      <sz val="10"/>
      <color rgb="FF323232"/>
      <name val="Arial"/>
      <family val="2"/>
    </font>
    <font>
      <sz val="10"/>
      <name val="Arial"/>
      <family val="2"/>
    </font>
    <font>
      <b/>
      <sz val="1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sz val="26"/>
      <name val="Arial"/>
      <family val="2"/>
    </font>
    <font>
      <b/>
      <sz val="10"/>
      <color rgb="FFFFFF00"/>
      <name val="Arial"/>
      <family val="2"/>
    </font>
    <font>
      <sz val="10"/>
      <name val="Arial"/>
      <family val="2"/>
    </font>
    <font>
      <b/>
      <sz val="22"/>
      <color theme="1"/>
      <name val="Arial"/>
      <family val="2"/>
    </font>
    <font>
      <b/>
      <i/>
      <sz val="10"/>
      <name val="Arial"/>
      <family val="2"/>
    </font>
    <font>
      <i/>
      <u/>
      <sz val="10"/>
      <color indexed="12"/>
      <name val="Arial"/>
      <family val="2"/>
    </font>
    <font>
      <b/>
      <i/>
      <u/>
      <sz val="12"/>
      <name val="Arial"/>
      <family val="2"/>
    </font>
    <font>
      <b/>
      <sz val="10"/>
      <color rgb="FFFF0000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b/>
      <sz val="20"/>
      <color theme="0"/>
      <name val="Arial Narrow"/>
      <family val="2"/>
    </font>
    <font>
      <b/>
      <sz val="20"/>
      <color theme="1"/>
      <name val="Arial"/>
      <family val="2"/>
    </font>
    <font>
      <b/>
      <sz val="11"/>
      <color theme="1"/>
      <name val="Arial"/>
      <family val="2"/>
    </font>
    <font>
      <b/>
      <sz val="22"/>
      <color rgb="FFFFFF00"/>
      <name val="Arial"/>
      <family val="2"/>
    </font>
    <font>
      <b/>
      <sz val="14"/>
      <name val="Arial"/>
      <family val="2"/>
    </font>
    <font>
      <sz val="18"/>
      <name val="Arial"/>
      <family val="2"/>
    </font>
    <font>
      <b/>
      <sz val="22"/>
      <color theme="0"/>
      <name val="Arial Narrow"/>
      <family val="2"/>
    </font>
    <font>
      <b/>
      <sz val="18"/>
      <color theme="1"/>
      <name val="Arial"/>
      <family val="2"/>
    </font>
    <font>
      <b/>
      <sz val="16"/>
      <color theme="1"/>
      <name val="Arial"/>
      <family val="2"/>
    </font>
  </fonts>
  <fills count="5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FFC7CE"/>
      </patternFill>
    </fill>
    <fill>
      <patternFill patternType="solid">
        <fgColor rgb="FFCCFFC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EBB38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D0D0D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D2BD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theme="7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6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4" fillId="4" borderId="0" applyNumberFormat="0" applyBorder="0" applyAlignment="0" applyProtection="0"/>
    <xf numFmtId="0" fontId="39" fillId="9" borderId="1" applyNumberFormat="0" applyAlignment="0" applyProtection="0"/>
    <xf numFmtId="0" fontId="36" fillId="23" borderId="2" applyNumberFormat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1" fillId="3" borderId="1" applyNumberFormat="0" applyAlignment="0" applyProtection="0"/>
    <xf numFmtId="0" fontId="35" fillId="0" borderId="6" applyNumberFormat="0" applyFill="0" applyAlignment="0" applyProtection="0"/>
    <xf numFmtId="0" fontId="42" fillId="12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46" fillId="0" borderId="0"/>
    <xf numFmtId="0" fontId="6" fillId="0" borderId="0"/>
    <xf numFmtId="0" fontId="38" fillId="5" borderId="7" applyNumberFormat="0" applyFont="0" applyAlignment="0" applyProtection="0"/>
    <xf numFmtId="0" fontId="7" fillId="5" borderId="7" applyNumberFormat="0" applyFont="0" applyAlignment="0" applyProtection="0"/>
    <xf numFmtId="0" fontId="43" fillId="9" borderId="8" applyNumberFormat="0" applyAlignment="0" applyProtection="0"/>
    <xf numFmtId="0" fontId="34" fillId="4" borderId="0" applyNumberFormat="0" applyBorder="0" applyAlignment="0" applyProtection="0"/>
    <xf numFmtId="0" fontId="29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35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36" fillId="23" borderId="2" applyNumberFormat="0" applyAlignment="0" applyProtection="0"/>
    <xf numFmtId="165" fontId="7" fillId="0" borderId="0"/>
    <xf numFmtId="165" fontId="7" fillId="0" borderId="0"/>
    <xf numFmtId="0" fontId="5" fillId="0" borderId="0"/>
    <xf numFmtId="165" fontId="10" fillId="0" borderId="0" applyNumberFormat="0" applyFill="0" applyBorder="0" applyAlignment="0" applyProtection="0">
      <alignment vertical="top"/>
      <protection locked="0"/>
    </xf>
    <xf numFmtId="165" fontId="10" fillId="0" borderId="0" applyNumberFormat="0" applyFill="0" applyBorder="0" applyAlignment="0" applyProtection="0">
      <alignment vertical="top"/>
      <protection locked="0"/>
    </xf>
    <xf numFmtId="165" fontId="7" fillId="0" borderId="0"/>
    <xf numFmtId="165" fontId="5" fillId="0" borderId="0"/>
    <xf numFmtId="165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47" fillId="27" borderId="0" applyNumberFormat="0" applyBorder="0" applyAlignment="0" applyProtection="0"/>
    <xf numFmtId="0" fontId="4" fillId="0" borderId="0"/>
    <xf numFmtId="165" fontId="4" fillId="0" borderId="0"/>
    <xf numFmtId="0" fontId="3" fillId="0" borderId="0"/>
    <xf numFmtId="165" fontId="53" fillId="0" borderId="0"/>
    <xf numFmtId="165" fontId="2" fillId="0" borderId="0"/>
    <xf numFmtId="0" fontId="1" fillId="0" borderId="0"/>
    <xf numFmtId="165" fontId="66" fillId="0" borderId="0"/>
    <xf numFmtId="0" fontId="66" fillId="0" borderId="0"/>
    <xf numFmtId="0" fontId="74" fillId="0" borderId="0"/>
  </cellStyleXfs>
  <cellXfs count="405">
    <xf numFmtId="0" fontId="0" fillId="0" borderId="0" xfId="0"/>
    <xf numFmtId="0" fontId="0" fillId="25" borderId="0" xfId="0" applyFill="1" applyAlignment="1">
      <alignment vertical="center"/>
    </xf>
    <xf numFmtId="0" fontId="0" fillId="0" borderId="0" xfId="0" applyFill="1"/>
    <xf numFmtId="0" fontId="15" fillId="0" borderId="0" xfId="0" applyFont="1"/>
    <xf numFmtId="0" fontId="15" fillId="0" borderId="0" xfId="0" applyFont="1" applyFill="1"/>
    <xf numFmtId="164" fontId="26" fillId="0" borderId="0" xfId="61" applyNumberFormat="1" applyFont="1" applyFill="1" applyBorder="1" applyAlignment="1" applyProtection="1">
      <alignment horizontal="left" vertical="center" indent="3"/>
    </xf>
    <xf numFmtId="0" fontId="0" fillId="0" borderId="0" xfId="0"/>
    <xf numFmtId="0" fontId="8" fillId="24" borderId="20" xfId="0" applyFont="1" applyFill="1" applyBorder="1" applyAlignment="1">
      <alignment horizontal="center" vertical="center"/>
    </xf>
    <xf numFmtId="0" fontId="16" fillId="30" borderId="23" xfId="0" applyFont="1" applyFill="1" applyBorder="1" applyAlignment="1">
      <alignment horizontal="center" vertical="center" wrapText="1"/>
    </xf>
    <xf numFmtId="0" fontId="16" fillId="29" borderId="23" xfId="0" applyFont="1" applyFill="1" applyBorder="1" applyAlignment="1">
      <alignment horizontal="center" vertical="center"/>
    </xf>
    <xf numFmtId="0" fontId="15" fillId="29" borderId="0" xfId="0" applyFont="1" applyFill="1" applyBorder="1"/>
    <xf numFmtId="0" fontId="15" fillId="29" borderId="21" xfId="0" applyFont="1" applyFill="1" applyBorder="1"/>
    <xf numFmtId="0" fontId="15" fillId="29" borderId="15" xfId="0" applyFont="1" applyFill="1" applyBorder="1"/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9" fillId="0" borderId="0" xfId="0" applyFont="1" applyFill="1" applyAlignment="1">
      <alignment horizontal="left"/>
    </xf>
    <xf numFmtId="0" fontId="50" fillId="0" borderId="0" xfId="0" applyFont="1" applyFill="1" applyAlignment="1">
      <alignment horizontal="left"/>
    </xf>
    <xf numFmtId="0" fontId="19" fillId="0" borderId="0" xfId="0" applyFont="1" applyFill="1"/>
    <xf numFmtId="0" fontId="49" fillId="0" borderId="0" xfId="0" applyFont="1" applyFill="1" applyAlignment="1">
      <alignment horizontal="left"/>
    </xf>
    <xf numFmtId="49" fontId="49" fillId="0" borderId="0" xfId="0" applyNumberFormat="1" applyFont="1" applyFill="1" applyAlignment="1">
      <alignment horizontal="left"/>
    </xf>
    <xf numFmtId="49" fontId="28" fillId="0" borderId="0" xfId="0" quotePrefix="1" applyNumberFormat="1" applyFont="1" applyFill="1" applyAlignment="1">
      <alignment horizontal="left"/>
    </xf>
    <xf numFmtId="49" fontId="48" fillId="0" borderId="0" xfId="0" applyNumberFormat="1" applyFont="1" applyFill="1" applyAlignment="1">
      <alignment horizontal="left"/>
    </xf>
    <xf numFmtId="0" fontId="11" fillId="0" borderId="13" xfId="0" applyFont="1" applyFill="1" applyBorder="1" applyAlignment="1">
      <alignment vertical="center"/>
    </xf>
    <xf numFmtId="0" fontId="49" fillId="0" borderId="12" xfId="0" applyFont="1" applyFill="1" applyBorder="1" applyAlignment="1">
      <alignment horizontal="left"/>
    </xf>
    <xf numFmtId="0" fontId="19" fillId="0" borderId="12" xfId="0" applyFont="1" applyFill="1" applyBorder="1" applyAlignment="1">
      <alignment horizontal="left"/>
    </xf>
    <xf numFmtId="0" fontId="19" fillId="0" borderId="12" xfId="0" applyFont="1" applyFill="1" applyBorder="1"/>
    <xf numFmtId="0" fontId="49" fillId="0" borderId="0" xfId="0" applyFont="1" applyFill="1" applyBorder="1" applyAlignment="1">
      <alignment horizontal="left"/>
    </xf>
    <xf numFmtId="49" fontId="49" fillId="0" borderId="0" xfId="0" applyNumberFormat="1" applyFont="1" applyFill="1" applyBorder="1" applyAlignment="1">
      <alignment horizontal="left"/>
    </xf>
    <xf numFmtId="0" fontId="48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48" fillId="0" borderId="0" xfId="0" applyFont="1" applyFill="1" applyAlignment="1">
      <alignment horizontal="left"/>
    </xf>
    <xf numFmtId="49" fontId="19" fillId="0" borderId="0" xfId="0" applyNumberFormat="1" applyFont="1" applyFill="1" applyAlignment="1">
      <alignment horizontal="left"/>
    </xf>
    <xf numFmtId="49" fontId="24" fillId="0" borderId="0" xfId="61" applyNumberFormat="1" applyFont="1" applyFill="1" applyAlignment="1" applyProtection="1">
      <alignment horizontal="left"/>
    </xf>
    <xf numFmtId="0" fontId="49" fillId="0" borderId="0" xfId="0" applyFont="1" applyFill="1" applyAlignment="1">
      <alignment horizontal="right"/>
    </xf>
    <xf numFmtId="0" fontId="19" fillId="0" borderId="0" xfId="0" applyFont="1" applyFill="1" applyBorder="1" applyAlignment="1">
      <alignment vertical="top"/>
    </xf>
    <xf numFmtId="0" fontId="20" fillId="0" borderId="0" xfId="0" applyFont="1" applyFill="1" applyBorder="1"/>
    <xf numFmtId="0" fontId="7" fillId="0" borderId="0" xfId="0" applyFont="1"/>
    <xf numFmtId="0" fontId="0" fillId="0" borderId="27" xfId="0" applyFill="1" applyBorder="1" applyAlignment="1">
      <alignment vertical="center"/>
    </xf>
    <xf numFmtId="166" fontId="7" fillId="0" borderId="14" xfId="0" applyNumberFormat="1" applyFont="1" applyFill="1" applyBorder="1" applyAlignment="1">
      <alignment horizontal="left" vertical="center"/>
    </xf>
    <xf numFmtId="166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5" fillId="30" borderId="0" xfId="0" applyFont="1" applyFill="1"/>
    <xf numFmtId="0" fontId="7" fillId="30" borderId="0" xfId="0" applyFont="1" applyFill="1"/>
    <xf numFmtId="0" fontId="0" fillId="30" borderId="0" xfId="0" applyFill="1"/>
    <xf numFmtId="164" fontId="52" fillId="28" borderId="0" xfId="61" applyNumberFormat="1" applyFont="1" applyFill="1" applyBorder="1" applyAlignment="1" applyProtection="1">
      <alignment horizontal="left" vertical="center" indent="3"/>
    </xf>
    <xf numFmtId="0" fontId="7" fillId="32" borderId="0" xfId="0" applyFont="1" applyFill="1"/>
    <xf numFmtId="0" fontId="10" fillId="32" borderId="0" xfId="61" applyFill="1" applyAlignment="1" applyProtection="1"/>
    <xf numFmtId="0" fontId="59" fillId="33" borderId="0" xfId="0" applyFont="1" applyFill="1"/>
    <xf numFmtId="0" fontId="61" fillId="0" borderId="0" xfId="0" applyFont="1"/>
    <xf numFmtId="0" fontId="0" fillId="0" borderId="0" xfId="0" applyBorder="1"/>
    <xf numFmtId="167" fontId="48" fillId="0" borderId="0" xfId="0" applyNumberFormat="1" applyFont="1" applyFill="1" applyAlignment="1">
      <alignment horizontal="left"/>
    </xf>
    <xf numFmtId="49" fontId="63" fillId="0" borderId="0" xfId="0" applyNumberFormat="1" applyFont="1" applyFill="1" applyAlignment="1">
      <alignment horizontal="left"/>
    </xf>
    <xf numFmtId="0" fontId="0" fillId="25" borderId="0" xfId="0" applyFill="1" applyAlignment="1">
      <alignment horizontal="left" vertical="center"/>
    </xf>
    <xf numFmtId="0" fontId="9" fillId="30" borderId="23" xfId="0" applyFont="1" applyFill="1" applyBorder="1" applyAlignment="1">
      <alignment horizontal="center" vertical="center" wrapText="1"/>
    </xf>
    <xf numFmtId="0" fontId="64" fillId="0" borderId="0" xfId="0" applyFont="1" applyFill="1"/>
    <xf numFmtId="0" fontId="61" fillId="0" borderId="0" xfId="0" applyFont="1" applyFill="1"/>
    <xf numFmtId="0" fontId="8" fillId="35" borderId="26" xfId="0" applyFont="1" applyFill="1" applyBorder="1" applyAlignment="1">
      <alignment horizontal="center" vertical="center"/>
    </xf>
    <xf numFmtId="0" fontId="0" fillId="0" borderId="0" xfId="0"/>
    <xf numFmtId="0" fontId="27" fillId="24" borderId="12" xfId="0" applyFont="1" applyFill="1" applyBorder="1" applyAlignment="1">
      <alignment horizontal="left" vertical="center" indent="13"/>
    </xf>
    <xf numFmtId="0" fontId="55" fillId="24" borderId="28" xfId="0" applyFont="1" applyFill="1" applyBorder="1" applyAlignment="1">
      <alignment horizontal="left"/>
    </xf>
    <xf numFmtId="0" fontId="55" fillId="24" borderId="15" xfId="0" applyFont="1" applyFill="1" applyBorder="1" applyAlignment="1">
      <alignment horizontal="left"/>
    </xf>
    <xf numFmtId="0" fontId="10" fillId="36" borderId="0" xfId="61" applyFill="1" applyAlignment="1" applyProtection="1"/>
    <xf numFmtId="0" fontId="65" fillId="36" borderId="0" xfId="0" applyFont="1" applyFill="1"/>
    <xf numFmtId="0" fontId="10" fillId="38" borderId="0" xfId="61" applyFill="1" applyAlignment="1" applyProtection="1"/>
    <xf numFmtId="0" fontId="10" fillId="30" borderId="0" xfId="61" applyFill="1" applyAlignment="1" applyProtection="1"/>
    <xf numFmtId="0" fontId="56" fillId="30" borderId="21" xfId="0" applyFont="1" applyFill="1" applyBorder="1" applyAlignment="1">
      <alignment vertical="center" wrapText="1"/>
    </xf>
    <xf numFmtId="0" fontId="56" fillId="30" borderId="0" xfId="0" applyFont="1" applyFill="1" applyBorder="1" applyAlignment="1">
      <alignment vertical="center" wrapText="1"/>
    </xf>
    <xf numFmtId="168" fontId="8" fillId="35" borderId="14" xfId="0" applyNumberFormat="1" applyFont="1" applyFill="1" applyBorder="1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14" fillId="25" borderId="0" xfId="0" applyFont="1" applyFill="1" applyBorder="1" applyAlignment="1">
      <alignment vertical="center"/>
    </xf>
    <xf numFmtId="0" fontId="10" fillId="33" borderId="0" xfId="61" applyFill="1" applyAlignment="1" applyProtection="1"/>
    <xf numFmtId="0" fontId="69" fillId="42" borderId="21" xfId="0" applyFont="1" applyFill="1" applyBorder="1" applyAlignment="1">
      <alignment vertical="center" wrapText="1"/>
    </xf>
    <xf numFmtId="0" fontId="68" fillId="40" borderId="19" xfId="61" applyFont="1" applyFill="1" applyBorder="1" applyAlignment="1" applyProtection="1">
      <alignment vertical="center" wrapText="1"/>
    </xf>
    <xf numFmtId="0" fontId="69" fillId="41" borderId="19" xfId="61" applyFont="1" applyFill="1" applyBorder="1" applyAlignment="1" applyProtection="1">
      <alignment vertical="center" wrapText="1"/>
    </xf>
    <xf numFmtId="0" fontId="15" fillId="31" borderId="19" xfId="0" applyFont="1" applyFill="1" applyBorder="1" applyAlignment="1">
      <alignment vertical="center"/>
    </xf>
    <xf numFmtId="0" fontId="70" fillId="43" borderId="21" xfId="0" applyFont="1" applyFill="1" applyBorder="1" applyAlignment="1">
      <alignment vertical="center" wrapText="1"/>
    </xf>
    <xf numFmtId="0" fontId="15" fillId="34" borderId="24" xfId="0" applyFont="1" applyFill="1" applyBorder="1" applyAlignment="1">
      <alignment vertical="center"/>
    </xf>
    <xf numFmtId="0" fontId="71" fillId="0" borderId="0" xfId="0" applyFont="1"/>
    <xf numFmtId="165" fontId="7" fillId="0" borderId="0" xfId="88"/>
    <xf numFmtId="0" fontId="0" fillId="0" borderId="0" xfId="0"/>
    <xf numFmtId="0" fontId="56" fillId="30" borderId="0" xfId="0" applyFont="1" applyFill="1" applyBorder="1" applyAlignment="1">
      <alignment vertical="center"/>
    </xf>
    <xf numFmtId="165" fontId="7" fillId="44" borderId="0" xfId="88" applyFill="1"/>
    <xf numFmtId="0" fontId="15" fillId="44" borderId="0" xfId="0" applyFont="1" applyFill="1" applyBorder="1"/>
    <xf numFmtId="0" fontId="0" fillId="44" borderId="0" xfId="0" applyFill="1" applyBorder="1"/>
    <xf numFmtId="0" fontId="17" fillId="32" borderId="0" xfId="0" applyFont="1" applyFill="1" applyBorder="1" applyAlignment="1">
      <alignment horizontal="center" vertical="center" wrapText="1"/>
    </xf>
    <xf numFmtId="0" fontId="17" fillId="32" borderId="0" xfId="0" applyFont="1" applyFill="1" applyBorder="1" applyAlignment="1">
      <alignment vertical="center" wrapText="1"/>
    </xf>
    <xf numFmtId="0" fontId="15" fillId="44" borderId="15" xfId="0" applyFont="1" applyFill="1" applyBorder="1"/>
    <xf numFmtId="0" fontId="15" fillId="44" borderId="21" xfId="0" applyFont="1" applyFill="1" applyBorder="1"/>
    <xf numFmtId="0" fontId="16" fillId="44" borderId="23" xfId="0" quotePrefix="1" applyFont="1" applyFill="1" applyBorder="1" applyAlignment="1">
      <alignment horizontal="center" vertical="center" wrapText="1"/>
    </xf>
    <xf numFmtId="0" fontId="16" fillId="44" borderId="23" xfId="0" applyFont="1" applyFill="1" applyBorder="1" applyAlignment="1">
      <alignment horizontal="center" vertical="center" wrapText="1"/>
    </xf>
    <xf numFmtId="0" fontId="15" fillId="44" borderId="11" xfId="0" applyFont="1" applyFill="1" applyBorder="1"/>
    <xf numFmtId="165" fontId="7" fillId="44" borderId="0" xfId="88" applyFill="1" applyAlignment="1"/>
    <xf numFmtId="0" fontId="16" fillId="30" borderId="17" xfId="0" applyFont="1" applyFill="1" applyBorder="1" applyAlignment="1">
      <alignment horizontal="center" vertical="center" wrapText="1"/>
    </xf>
    <xf numFmtId="0" fontId="76" fillId="30" borderId="0" xfId="0" applyFont="1" applyFill="1"/>
    <xf numFmtId="0" fontId="76" fillId="0" borderId="0" xfId="0" applyFont="1" applyFill="1"/>
    <xf numFmtId="0" fontId="76" fillId="28" borderId="0" xfId="0" applyFont="1" applyFill="1"/>
    <xf numFmtId="0" fontId="71" fillId="0" borderId="0" xfId="0" applyFont="1" applyFill="1"/>
    <xf numFmtId="0" fontId="76" fillId="32" borderId="0" xfId="0" applyFont="1" applyFill="1"/>
    <xf numFmtId="164" fontId="78" fillId="32" borderId="0" xfId="61" applyNumberFormat="1" applyFont="1" applyFill="1" applyBorder="1" applyAlignment="1" applyProtection="1">
      <alignment horizontal="left" vertical="center" indent="3"/>
    </xf>
    <xf numFmtId="0" fontId="76" fillId="33" borderId="0" xfId="0" applyFont="1" applyFill="1"/>
    <xf numFmtId="0" fontId="77" fillId="33" borderId="0" xfId="61" applyFont="1" applyFill="1" applyAlignment="1" applyProtection="1"/>
    <xf numFmtId="0" fontId="76" fillId="38" borderId="0" xfId="0" applyFont="1" applyFill="1"/>
    <xf numFmtId="0" fontId="76" fillId="0" borderId="0" xfId="0" applyFont="1"/>
    <xf numFmtId="0" fontId="15" fillId="37" borderId="24" xfId="0" applyFont="1" applyFill="1" applyBorder="1" applyAlignment="1">
      <alignment vertical="center"/>
    </xf>
    <xf numFmtId="0" fontId="0" fillId="44" borderId="11" xfId="0" applyFill="1" applyBorder="1"/>
    <xf numFmtId="0" fontId="15" fillId="44" borderId="19" xfId="0" applyFont="1" applyFill="1" applyBorder="1"/>
    <xf numFmtId="0" fontId="15" fillId="44" borderId="28" xfId="0" applyFont="1" applyFill="1" applyBorder="1"/>
    <xf numFmtId="0" fontId="15" fillId="44" borderId="29" xfId="0" applyFont="1" applyFill="1" applyBorder="1"/>
    <xf numFmtId="0" fontId="16" fillId="44" borderId="17" xfId="0" applyFont="1" applyFill="1" applyBorder="1" applyAlignment="1">
      <alignment horizontal="center" vertical="center" wrapText="1"/>
    </xf>
    <xf numFmtId="0" fontId="16" fillId="30" borderId="30" xfId="0" quotePrefix="1" applyFont="1" applyFill="1" applyBorder="1" applyAlignment="1">
      <alignment horizontal="center" vertical="center" wrapText="1"/>
    </xf>
    <xf numFmtId="0" fontId="16" fillId="44" borderId="17" xfId="0" quotePrefix="1" applyFont="1" applyFill="1" applyBorder="1" applyAlignment="1">
      <alignment horizontal="center" vertical="center" wrapText="1"/>
    </xf>
    <xf numFmtId="0" fontId="16" fillId="30" borderId="17" xfId="0" quotePrefix="1" applyFont="1" applyFill="1" applyBorder="1" applyAlignment="1">
      <alignment horizontal="center" vertical="center" wrapText="1"/>
    </xf>
    <xf numFmtId="0" fontId="16" fillId="29" borderId="17" xfId="0" applyFont="1" applyFill="1" applyBorder="1" applyAlignment="1">
      <alignment horizontal="center" vertical="center" wrapText="1"/>
    </xf>
    <xf numFmtId="0" fontId="16" fillId="30" borderId="25" xfId="0" applyFont="1" applyFill="1" applyBorder="1" applyAlignment="1">
      <alignment horizontal="center" vertical="center" wrapText="1"/>
    </xf>
    <xf numFmtId="0" fontId="16" fillId="30" borderId="29" xfId="0" applyFont="1" applyFill="1" applyBorder="1" applyAlignment="1">
      <alignment horizontal="center" vertical="center" wrapText="1"/>
    </xf>
    <xf numFmtId="0" fontId="10" fillId="32" borderId="0" xfId="61" applyFill="1" applyAlignment="1" applyProtection="1">
      <alignment wrapText="1"/>
    </xf>
    <xf numFmtId="0" fontId="56" fillId="30" borderId="10" xfId="0" applyFont="1" applyFill="1" applyBorder="1" applyAlignment="1">
      <alignment vertical="center"/>
    </xf>
    <xf numFmtId="49" fontId="9" fillId="35" borderId="0" xfId="0" applyNumberFormat="1" applyFont="1" applyFill="1" applyAlignment="1">
      <alignment horizontal="center" wrapText="1"/>
    </xf>
    <xf numFmtId="49" fontId="9" fillId="38" borderId="24" xfId="0" quotePrefix="1" applyNumberFormat="1" applyFont="1" applyFill="1" applyBorder="1" applyAlignment="1">
      <alignment wrapText="1"/>
    </xf>
    <xf numFmtId="49" fontId="12" fillId="0" borderId="21" xfId="0" quotePrefix="1" applyNumberFormat="1" applyFont="1" applyBorder="1" applyAlignment="1">
      <alignment wrapText="1"/>
    </xf>
    <xf numFmtId="49" fontId="12" fillId="0" borderId="22" xfId="0" quotePrefix="1" applyNumberFormat="1" applyFont="1" applyBorder="1" applyAlignment="1">
      <alignment wrapText="1"/>
    </xf>
    <xf numFmtId="49" fontId="9" fillId="0" borderId="21" xfId="0" quotePrefix="1" applyNumberFormat="1" applyFont="1" applyBorder="1" applyAlignment="1">
      <alignment wrapText="1"/>
    </xf>
    <xf numFmtId="49" fontId="82" fillId="0" borderId="21" xfId="0" quotePrefix="1" applyNumberFormat="1" applyFont="1" applyBorder="1" applyAlignment="1">
      <alignment wrapText="1"/>
    </xf>
    <xf numFmtId="49" fontId="9" fillId="38" borderId="0" xfId="0" quotePrefix="1" applyNumberFormat="1" applyFont="1" applyFill="1" applyAlignment="1">
      <alignment wrapText="1"/>
    </xf>
    <xf numFmtId="49" fontId="15" fillId="45" borderId="0" xfId="0" applyNumberFormat="1" applyFont="1" applyFill="1" applyAlignment="1">
      <alignment wrapText="1"/>
    </xf>
    <xf numFmtId="49" fontId="9" fillId="38" borderId="23" xfId="0" quotePrefix="1" applyNumberFormat="1" applyFont="1" applyFill="1" applyBorder="1" applyAlignment="1">
      <alignment wrapText="1"/>
    </xf>
    <xf numFmtId="49" fontId="0" fillId="0" borderId="0" xfId="0" applyNumberFormat="1"/>
    <xf numFmtId="49" fontId="9" fillId="38" borderId="11" xfId="0" applyNumberFormat="1" applyFont="1" applyFill="1" applyBorder="1" applyAlignment="1">
      <alignment wrapText="1"/>
    </xf>
    <xf numFmtId="49" fontId="12" fillId="0" borderId="0" xfId="0" applyNumberFormat="1" applyFont="1" applyBorder="1" applyAlignment="1">
      <alignment wrapText="1"/>
    </xf>
    <xf numFmtId="49" fontId="12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82" fillId="0" borderId="0" xfId="0" applyNumberFormat="1" applyFont="1" applyBorder="1" applyAlignment="1">
      <alignment wrapText="1"/>
    </xf>
    <xf numFmtId="49" fontId="84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9" fillId="38" borderId="0" xfId="0" applyNumberFormat="1" applyFont="1" applyFill="1" applyAlignment="1">
      <alignment wrapText="1"/>
    </xf>
    <xf numFmtId="49" fontId="9" fillId="38" borderId="30" xfId="0" applyNumberFormat="1" applyFont="1" applyFill="1" applyBorder="1" applyAlignment="1">
      <alignment wrapText="1"/>
    </xf>
    <xf numFmtId="49" fontId="83" fillId="0" borderId="0" xfId="61" applyNumberFormat="1" applyFont="1" applyBorder="1" applyAlignment="1" applyProtection="1">
      <alignment wrapText="1"/>
    </xf>
    <xf numFmtId="1" fontId="9" fillId="35" borderId="0" xfId="0" applyNumberFormat="1" applyFont="1" applyFill="1" applyAlignment="1">
      <alignment horizontal="center" wrapText="1"/>
    </xf>
    <xf numFmtId="1" fontId="9" fillId="38" borderId="11" xfId="0" applyNumberFormat="1" applyFont="1" applyFill="1" applyBorder="1" applyAlignment="1">
      <alignment wrapText="1"/>
    </xf>
    <xf numFmtId="1" fontId="12" fillId="0" borderId="0" xfId="0" applyNumberFormat="1" applyFont="1" applyBorder="1" applyAlignment="1">
      <alignment wrapText="1"/>
    </xf>
    <xf numFmtId="1" fontId="12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82" fillId="0" borderId="0" xfId="0" applyNumberFormat="1" applyFont="1" applyBorder="1" applyAlignment="1">
      <alignment wrapText="1"/>
    </xf>
    <xf numFmtId="1" fontId="9" fillId="38" borderId="0" xfId="0" applyNumberFormat="1" applyFont="1" applyFill="1" applyAlignment="1">
      <alignment wrapText="1"/>
    </xf>
    <xf numFmtId="1" fontId="15" fillId="45" borderId="0" xfId="0" applyNumberFormat="1" applyFont="1" applyFill="1" applyAlignment="1">
      <alignment wrapText="1"/>
    </xf>
    <xf numFmtId="1" fontId="9" fillId="38" borderId="30" xfId="0" applyNumberFormat="1" applyFont="1" applyFill="1" applyBorder="1" applyAlignment="1">
      <alignment wrapText="1"/>
    </xf>
    <xf numFmtId="1" fontId="0" fillId="0" borderId="0" xfId="0" applyNumberFormat="1"/>
    <xf numFmtId="49" fontId="9" fillId="38" borderId="25" xfId="0" applyNumberFormat="1" applyFont="1" applyFill="1" applyBorder="1" applyAlignment="1">
      <alignment wrapText="1"/>
    </xf>
    <xf numFmtId="49" fontId="12" fillId="0" borderId="15" xfId="0" applyNumberFormat="1" applyFont="1" applyBorder="1" applyAlignment="1">
      <alignment wrapText="1"/>
    </xf>
    <xf numFmtId="49" fontId="12" fillId="0" borderId="16" xfId="0" applyNumberFormat="1" applyFont="1" applyBorder="1" applyAlignment="1">
      <alignment wrapText="1"/>
    </xf>
    <xf numFmtId="49" fontId="9" fillId="0" borderId="15" xfId="0" applyNumberFormat="1" applyFont="1" applyBorder="1" applyAlignment="1">
      <alignment wrapText="1"/>
    </xf>
    <xf numFmtId="49" fontId="82" fillId="0" borderId="15" xfId="0" applyNumberFormat="1" applyFont="1" applyBorder="1" applyAlignment="1">
      <alignment wrapText="1"/>
    </xf>
    <xf numFmtId="49" fontId="84" fillId="0" borderId="15" xfId="0" applyNumberFormat="1" applyFont="1" applyBorder="1" applyAlignment="1">
      <alignment wrapText="1"/>
    </xf>
    <xf numFmtId="49" fontId="7" fillId="0" borderId="15" xfId="0" applyNumberFormat="1" applyFont="1" applyBorder="1" applyAlignment="1">
      <alignment wrapText="1"/>
    </xf>
    <xf numFmtId="49" fontId="9" fillId="38" borderId="18" xfId="0" applyNumberFormat="1" applyFont="1" applyFill="1" applyBorder="1" applyAlignment="1">
      <alignment wrapText="1"/>
    </xf>
    <xf numFmtId="49" fontId="7" fillId="46" borderId="21" xfId="0" quotePrefix="1" applyNumberFormat="1" applyFont="1" applyFill="1" applyBorder="1" applyAlignment="1">
      <alignment wrapText="1"/>
    </xf>
    <xf numFmtId="49" fontId="12" fillId="46" borderId="22" xfId="0" quotePrefix="1" applyNumberFormat="1" applyFont="1" applyFill="1" applyBorder="1" applyAlignment="1">
      <alignment wrapText="1"/>
    </xf>
    <xf numFmtId="49" fontId="82" fillId="46" borderId="21" xfId="0" quotePrefix="1" applyNumberFormat="1" applyFont="1" applyFill="1" applyBorder="1" applyAlignment="1">
      <alignment wrapText="1"/>
    </xf>
    <xf numFmtId="49" fontId="12" fillId="46" borderId="21" xfId="0" quotePrefix="1" applyNumberFormat="1" applyFont="1" applyFill="1" applyBorder="1" applyAlignment="1">
      <alignment wrapText="1"/>
    </xf>
    <xf numFmtId="49" fontId="9" fillId="46" borderId="0" xfId="0" quotePrefix="1" applyNumberFormat="1" applyFont="1" applyFill="1" applyAlignment="1">
      <alignment wrapText="1"/>
    </xf>
    <xf numFmtId="49" fontId="7" fillId="46" borderId="0" xfId="0" applyNumberFormat="1" applyFont="1" applyFill="1" applyBorder="1" applyAlignment="1">
      <alignment wrapText="1"/>
    </xf>
    <xf numFmtId="49" fontId="12" fillId="46" borderId="10" xfId="0" applyNumberFormat="1" applyFont="1" applyFill="1" applyBorder="1" applyAlignment="1">
      <alignment wrapText="1"/>
    </xf>
    <xf numFmtId="49" fontId="82" fillId="46" borderId="0" xfId="0" applyNumberFormat="1" applyFont="1" applyFill="1" applyBorder="1" applyAlignment="1">
      <alignment wrapText="1"/>
    </xf>
    <xf numFmtId="49" fontId="12" fillId="46" borderId="0" xfId="0" applyNumberFormat="1" applyFont="1" applyFill="1" applyBorder="1" applyAlignment="1">
      <alignment wrapText="1"/>
    </xf>
    <xf numFmtId="49" fontId="82" fillId="46" borderId="10" xfId="0" applyNumberFormat="1" applyFont="1" applyFill="1" applyBorder="1" applyAlignment="1">
      <alignment wrapText="1"/>
    </xf>
    <xf numFmtId="49" fontId="9" fillId="46" borderId="0" xfId="0" applyNumberFormat="1" applyFont="1" applyFill="1" applyAlignment="1">
      <alignment wrapText="1"/>
    </xf>
    <xf numFmtId="1" fontId="7" fillId="46" borderId="0" xfId="0" applyNumberFormat="1" applyFont="1" applyFill="1" applyBorder="1" applyAlignment="1">
      <alignment wrapText="1"/>
    </xf>
    <xf numFmtId="1" fontId="12" fillId="46" borderId="10" xfId="0" applyNumberFormat="1" applyFont="1" applyFill="1" applyBorder="1" applyAlignment="1">
      <alignment wrapText="1"/>
    </xf>
    <xf numFmtId="1" fontId="82" fillId="46" borderId="0" xfId="0" applyNumberFormat="1" applyFont="1" applyFill="1" applyBorder="1" applyAlignment="1">
      <alignment wrapText="1"/>
    </xf>
    <xf numFmtId="1" fontId="12" fillId="46" borderId="0" xfId="0" applyNumberFormat="1" applyFont="1" applyFill="1" applyBorder="1" applyAlignment="1">
      <alignment wrapText="1"/>
    </xf>
    <xf numFmtId="1" fontId="9" fillId="46" borderId="0" xfId="0" applyNumberFormat="1" applyFont="1" applyFill="1" applyAlignment="1">
      <alignment wrapText="1"/>
    </xf>
    <xf numFmtId="49" fontId="7" fillId="46" borderId="15" xfId="0" applyNumberFormat="1" applyFont="1" applyFill="1" applyBorder="1" applyAlignment="1">
      <alignment wrapText="1"/>
    </xf>
    <xf numFmtId="49" fontId="12" fillId="46" borderId="16" xfId="0" applyNumberFormat="1" applyFont="1" applyFill="1" applyBorder="1" applyAlignment="1">
      <alignment wrapText="1"/>
    </xf>
    <xf numFmtId="49" fontId="82" fillId="46" borderId="15" xfId="0" applyNumberFormat="1" applyFont="1" applyFill="1" applyBorder="1" applyAlignment="1">
      <alignment wrapText="1"/>
    </xf>
    <xf numFmtId="49" fontId="12" fillId="46" borderId="15" xfId="0" applyNumberFormat="1" applyFont="1" applyFill="1" applyBorder="1" applyAlignment="1">
      <alignment wrapText="1"/>
    </xf>
    <xf numFmtId="49" fontId="9" fillId="46" borderId="23" xfId="0" quotePrefix="1" applyNumberFormat="1" applyFont="1" applyFill="1" applyBorder="1" applyAlignment="1">
      <alignment wrapText="1"/>
    </xf>
    <xf numFmtId="49" fontId="9" fillId="46" borderId="30" xfId="0" applyNumberFormat="1" applyFont="1" applyFill="1" applyBorder="1" applyAlignment="1">
      <alignment wrapText="1"/>
    </xf>
    <xf numFmtId="1" fontId="9" fillId="46" borderId="30" xfId="0" applyNumberFormat="1" applyFont="1" applyFill="1" applyBorder="1" applyAlignment="1">
      <alignment wrapText="1"/>
    </xf>
    <xf numFmtId="49" fontId="9" fillId="46" borderId="18" xfId="0" applyNumberFormat="1" applyFont="1" applyFill="1" applyBorder="1" applyAlignment="1">
      <alignment wrapText="1"/>
    </xf>
    <xf numFmtId="0" fontId="15" fillId="37" borderId="19" xfId="0" applyFont="1" applyFill="1" applyBorder="1" applyAlignment="1">
      <alignment vertical="center"/>
    </xf>
    <xf numFmtId="0" fontId="73" fillId="47" borderId="21" xfId="0" applyFont="1" applyFill="1" applyBorder="1" applyAlignment="1">
      <alignment vertical="center" wrapText="1"/>
    </xf>
    <xf numFmtId="0" fontId="7" fillId="0" borderId="0" xfId="0" applyFont="1" applyFill="1"/>
    <xf numFmtId="0" fontId="87" fillId="49" borderId="19" xfId="0" applyFont="1" applyFill="1" applyBorder="1" applyAlignment="1">
      <alignment vertical="center" wrapText="1"/>
    </xf>
    <xf numFmtId="0" fontId="15" fillId="50" borderId="24" xfId="0" applyFont="1" applyFill="1" applyBorder="1" applyAlignment="1">
      <alignment vertical="center"/>
    </xf>
    <xf numFmtId="49" fontId="82" fillId="0" borderId="10" xfId="0" applyNumberFormat="1" applyFont="1" applyBorder="1" applyAlignment="1">
      <alignment wrapText="1"/>
    </xf>
    <xf numFmtId="20" fontId="9" fillId="35" borderId="0" xfId="0" applyNumberFormat="1" applyFont="1" applyFill="1" applyAlignment="1">
      <alignment horizontal="center" wrapText="1"/>
    </xf>
    <xf numFmtId="20" fontId="9" fillId="38" borderId="11" xfId="0" applyNumberFormat="1" applyFont="1" applyFill="1" applyBorder="1" applyAlignment="1">
      <alignment wrapText="1"/>
    </xf>
    <xf numFmtId="20" fontId="12" fillId="0" borderId="0" xfId="0" applyNumberFormat="1" applyFont="1" applyBorder="1" applyAlignment="1">
      <alignment wrapText="1"/>
    </xf>
    <xf numFmtId="20" fontId="12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82" fillId="0" borderId="0" xfId="0" applyNumberFormat="1" applyFont="1" applyBorder="1" applyAlignment="1">
      <alignment wrapText="1"/>
    </xf>
    <xf numFmtId="20" fontId="7" fillId="46" borderId="0" xfId="0" applyNumberFormat="1" applyFont="1" applyFill="1" applyBorder="1" applyAlignment="1">
      <alignment wrapText="1"/>
    </xf>
    <xf numFmtId="20" fontId="12" fillId="46" borderId="0" xfId="0" applyNumberFormat="1" applyFont="1" applyFill="1" applyBorder="1" applyAlignment="1">
      <alignment wrapText="1"/>
    </xf>
    <xf numFmtId="20" fontId="12" fillId="46" borderId="10" xfId="0" applyNumberFormat="1" applyFont="1" applyFill="1" applyBorder="1" applyAlignment="1">
      <alignment wrapText="1"/>
    </xf>
    <xf numFmtId="20" fontId="82" fillId="46" borderId="0" xfId="0" applyNumberFormat="1" applyFont="1" applyFill="1" applyBorder="1" applyAlignment="1">
      <alignment wrapText="1"/>
    </xf>
    <xf numFmtId="20" fontId="9" fillId="38" borderId="0" xfId="0" applyNumberFormat="1" applyFont="1" applyFill="1" applyAlignment="1">
      <alignment wrapText="1"/>
    </xf>
    <xf numFmtId="20" fontId="15" fillId="45" borderId="0" xfId="0" applyNumberFormat="1" applyFont="1" applyFill="1" applyAlignment="1">
      <alignment wrapText="1"/>
    </xf>
    <xf numFmtId="20" fontId="9" fillId="46" borderId="0" xfId="0" applyNumberFormat="1" applyFont="1" applyFill="1" applyAlignment="1">
      <alignment wrapText="1"/>
    </xf>
    <xf numFmtId="20" fontId="0" fillId="0" borderId="0" xfId="0" applyNumberFormat="1"/>
    <xf numFmtId="20" fontId="9" fillId="46" borderId="30" xfId="0" applyNumberFormat="1" applyFont="1" applyFill="1" applyBorder="1" applyAlignment="1">
      <alignment wrapText="1"/>
    </xf>
    <xf numFmtId="20" fontId="9" fillId="38" borderId="30" xfId="0" applyNumberFormat="1" applyFont="1" applyFill="1" applyBorder="1" applyAlignment="1">
      <alignment wrapText="1"/>
    </xf>
    <xf numFmtId="0" fontId="87" fillId="51" borderId="0" xfId="0" applyFont="1" applyFill="1" applyBorder="1" applyAlignment="1">
      <alignment vertical="center" wrapText="1"/>
    </xf>
    <xf numFmtId="0" fontId="73" fillId="53" borderId="21" xfId="0" applyFont="1" applyFill="1" applyBorder="1" applyAlignment="1">
      <alignment vertical="center" wrapText="1"/>
    </xf>
    <xf numFmtId="49" fontId="82" fillId="0" borderId="22" xfId="0" quotePrefix="1" applyNumberFormat="1" applyFont="1" applyFill="1" applyBorder="1" applyAlignment="1">
      <alignment wrapText="1"/>
    </xf>
    <xf numFmtId="49" fontId="82" fillId="0" borderId="0" xfId="0" applyNumberFormat="1" applyFont="1" applyFill="1" applyBorder="1" applyAlignment="1">
      <alignment wrapText="1"/>
    </xf>
    <xf numFmtId="20" fontId="82" fillId="0" borderId="0" xfId="0" applyNumberFormat="1" applyFont="1" applyFill="1" applyBorder="1" applyAlignment="1">
      <alignment wrapText="1"/>
    </xf>
    <xf numFmtId="1" fontId="82" fillId="0" borderId="0" xfId="0" applyNumberFormat="1" applyFont="1" applyFill="1" applyBorder="1" applyAlignment="1">
      <alignment wrapText="1"/>
    </xf>
    <xf numFmtId="49" fontId="82" fillId="0" borderId="15" xfId="0" applyNumberFormat="1" applyFont="1" applyFill="1" applyBorder="1" applyAlignment="1">
      <alignment wrapText="1"/>
    </xf>
    <xf numFmtId="49" fontId="82" fillId="0" borderId="10" xfId="0" applyNumberFormat="1" applyFont="1" applyFill="1" applyBorder="1" applyAlignment="1">
      <alignment wrapText="1"/>
    </xf>
    <xf numFmtId="20" fontId="82" fillId="0" borderId="10" xfId="0" applyNumberFormat="1" applyFont="1" applyFill="1" applyBorder="1" applyAlignment="1">
      <alignment wrapText="1"/>
    </xf>
    <xf numFmtId="1" fontId="82" fillId="0" borderId="10" xfId="0" applyNumberFormat="1" applyFont="1" applyFill="1" applyBorder="1" applyAlignment="1">
      <alignment wrapText="1"/>
    </xf>
    <xf numFmtId="49" fontId="82" fillId="0" borderId="16" xfId="0" applyNumberFormat="1" applyFont="1" applyFill="1" applyBorder="1" applyAlignment="1">
      <alignment wrapText="1"/>
    </xf>
    <xf numFmtId="49" fontId="82" fillId="0" borderId="0" xfId="0" applyNumberFormat="1" applyFont="1"/>
    <xf numFmtId="49" fontId="84" fillId="38" borderId="11" xfId="0" applyNumberFormat="1" applyFont="1" applyFill="1" applyBorder="1" applyAlignment="1">
      <alignment wrapText="1"/>
    </xf>
    <xf numFmtId="49" fontId="83" fillId="0" borderId="0" xfId="61" applyNumberFormat="1" applyFont="1" applyAlignment="1" applyProtection="1">
      <alignment wrapText="1"/>
    </xf>
    <xf numFmtId="49" fontId="84" fillId="38" borderId="0" xfId="0" applyNumberFormat="1" applyFont="1" applyFill="1" applyAlignment="1">
      <alignment wrapText="1"/>
    </xf>
    <xf numFmtId="49" fontId="82" fillId="0" borderId="0" xfId="0" applyNumberFormat="1" applyFont="1" applyAlignment="1">
      <alignment wrapText="1"/>
    </xf>
    <xf numFmtId="49" fontId="10" fillId="0" borderId="0" xfId="61" applyNumberFormat="1" applyBorder="1" applyAlignment="1" applyProtection="1">
      <alignment wrapText="1"/>
    </xf>
    <xf numFmtId="49" fontId="82" fillId="0" borderId="21" xfId="0" quotePrefix="1" applyNumberFormat="1" applyFont="1" applyFill="1" applyBorder="1" applyAlignment="1">
      <alignment wrapText="1"/>
    </xf>
    <xf numFmtId="49" fontId="9" fillId="0" borderId="21" xfId="0" quotePrefix="1" applyNumberFormat="1" applyFont="1" applyFill="1" applyBorder="1" applyAlignment="1">
      <alignment wrapText="1"/>
    </xf>
    <xf numFmtId="49" fontId="9" fillId="0" borderId="0" xfId="0" applyNumberFormat="1" applyFont="1" applyFill="1" applyBorder="1" applyAlignment="1">
      <alignment wrapText="1"/>
    </xf>
    <xf numFmtId="49" fontId="84" fillId="0" borderId="0" xfId="0" applyNumberFormat="1" applyFont="1" applyFill="1" applyBorder="1" applyAlignment="1">
      <alignment wrapText="1"/>
    </xf>
    <xf numFmtId="20" fontId="9" fillId="0" borderId="0" xfId="0" applyNumberFormat="1" applyFont="1" applyFill="1" applyBorder="1" applyAlignment="1">
      <alignment wrapText="1"/>
    </xf>
    <xf numFmtId="1" fontId="9" fillId="0" borderId="0" xfId="0" applyNumberFormat="1" applyFont="1" applyFill="1" applyBorder="1" applyAlignment="1">
      <alignment wrapText="1"/>
    </xf>
    <xf numFmtId="49" fontId="9" fillId="0" borderId="15" xfId="0" applyNumberFormat="1" applyFont="1" applyFill="1" applyBorder="1" applyAlignment="1">
      <alignment wrapText="1"/>
    </xf>
    <xf numFmtId="49" fontId="12" fillId="0" borderId="15" xfId="0" applyNumberFormat="1" applyFont="1" applyFill="1" applyBorder="1" applyAlignment="1">
      <alignment wrapText="1"/>
    </xf>
    <xf numFmtId="49" fontId="82" fillId="0" borderId="0" xfId="0" quotePrefix="1" applyNumberFormat="1" applyFont="1" applyBorder="1" applyAlignment="1">
      <alignment wrapText="1"/>
    </xf>
    <xf numFmtId="49" fontId="9" fillId="0" borderId="0" xfId="0" quotePrefix="1" applyNumberFormat="1" applyFont="1" applyBorder="1" applyAlignment="1">
      <alignment wrapText="1"/>
    </xf>
    <xf numFmtId="0" fontId="73" fillId="55" borderId="21" xfId="0" applyFont="1" applyFill="1" applyBorder="1" applyAlignment="1">
      <alignment vertical="center" wrapText="1"/>
    </xf>
    <xf numFmtId="49" fontId="12" fillId="0" borderId="21" xfId="0" quotePrefix="1" applyNumberFormat="1" applyFont="1" applyBorder="1" applyAlignment="1"/>
    <xf numFmtId="49" fontId="10" fillId="0" borderId="0" xfId="61" applyNumberFormat="1" applyAlignment="1" applyProtection="1">
      <alignment wrapText="1"/>
    </xf>
    <xf numFmtId="0" fontId="87" fillId="54" borderId="0" xfId="0" applyFont="1" applyFill="1" applyBorder="1" applyAlignment="1">
      <alignment vertical="center" wrapText="1"/>
    </xf>
    <xf numFmtId="49" fontId="12" fillId="0" borderId="0" xfId="0" applyNumberFormat="1" applyFont="1"/>
    <xf numFmtId="49" fontId="82" fillId="0" borderId="10" xfId="0" quotePrefix="1" applyNumberFormat="1" applyFont="1" applyFill="1" applyBorder="1" applyAlignment="1">
      <alignment wrapText="1"/>
    </xf>
    <xf numFmtId="49" fontId="10" fillId="0" borderId="10" xfId="61" applyNumberFormat="1" applyBorder="1" applyAlignment="1" applyProtection="1">
      <alignment wrapText="1"/>
    </xf>
    <xf numFmtId="49" fontId="15" fillId="45" borderId="10" xfId="0" applyNumberFormat="1" applyFont="1" applyFill="1" applyBorder="1" applyAlignment="1">
      <alignment wrapText="1"/>
    </xf>
    <xf numFmtId="20" fontId="15" fillId="45" borderId="10" xfId="0" applyNumberFormat="1" applyFont="1" applyFill="1" applyBorder="1" applyAlignment="1">
      <alignment wrapText="1"/>
    </xf>
    <xf numFmtId="1" fontId="15" fillId="45" borderId="10" xfId="0" applyNumberFormat="1" applyFont="1" applyFill="1" applyBorder="1" applyAlignment="1">
      <alignment wrapText="1"/>
    </xf>
    <xf numFmtId="49" fontId="0" fillId="0" borderId="15" xfId="0" applyNumberFormat="1" applyBorder="1"/>
    <xf numFmtId="49" fontId="9" fillId="38" borderId="15" xfId="0" applyNumberFormat="1" applyFont="1" applyFill="1" applyBorder="1" applyAlignment="1">
      <alignment wrapText="1"/>
    </xf>
    <xf numFmtId="49" fontId="15" fillId="45" borderId="16" xfId="0" applyNumberFormat="1" applyFont="1" applyFill="1" applyBorder="1" applyAlignment="1">
      <alignment wrapText="1"/>
    </xf>
    <xf numFmtId="49" fontId="82" fillId="0" borderId="22" xfId="0" quotePrefix="1" applyNumberFormat="1" applyFont="1" applyFill="1" applyBorder="1" applyAlignment="1">
      <alignment horizontal="left" wrapText="1"/>
    </xf>
    <xf numFmtId="49" fontId="0" fillId="0" borderId="18" xfId="0" applyNumberFormat="1" applyBorder="1"/>
    <xf numFmtId="0" fontId="0" fillId="0" borderId="11" xfId="0" applyBorder="1"/>
    <xf numFmtId="0" fontId="90" fillId="0" borderId="0" xfId="0" applyFont="1" applyFill="1"/>
    <xf numFmtId="0" fontId="79" fillId="0" borderId="0" xfId="0" applyFont="1" applyFill="1"/>
    <xf numFmtId="49" fontId="0" fillId="0" borderId="16" xfId="0" applyNumberFormat="1" applyBorder="1"/>
    <xf numFmtId="49" fontId="82" fillId="0" borderId="0" xfId="0" quotePrefix="1" applyNumberFormat="1" applyFont="1" applyFill="1" applyBorder="1" applyAlignment="1">
      <alignment horizontal="left" wrapText="1"/>
    </xf>
    <xf numFmtId="49" fontId="83" fillId="0" borderId="10" xfId="61" applyNumberFormat="1" applyFont="1" applyBorder="1" applyAlignment="1" applyProtection="1">
      <alignment wrapText="1"/>
    </xf>
    <xf numFmtId="0" fontId="10" fillId="0" borderId="0" xfId="61" applyAlignment="1" applyProtection="1"/>
    <xf numFmtId="49" fontId="82" fillId="0" borderId="0" xfId="0" quotePrefix="1" applyNumberFormat="1" applyFont="1" applyAlignment="1">
      <alignment wrapText="1"/>
    </xf>
    <xf numFmtId="20" fontId="82" fillId="0" borderId="0" xfId="0" applyNumberFormat="1" applyFont="1" applyAlignment="1">
      <alignment wrapText="1"/>
    </xf>
    <xf numFmtId="1" fontId="82" fillId="0" borderId="0" xfId="0" applyNumberFormat="1" applyFont="1" applyAlignment="1">
      <alignment wrapText="1"/>
    </xf>
    <xf numFmtId="0" fontId="87" fillId="56" borderId="0" xfId="0" applyFont="1" applyFill="1" applyBorder="1" applyAlignment="1">
      <alignment vertical="center" wrapText="1"/>
    </xf>
    <xf numFmtId="20" fontId="84" fillId="0" borderId="0" xfId="0" applyNumberFormat="1" applyFont="1" applyBorder="1" applyAlignment="1">
      <alignment wrapText="1"/>
    </xf>
    <xf numFmtId="1" fontId="84" fillId="0" borderId="0" xfId="0" applyNumberFormat="1" applyFont="1" applyBorder="1" applyAlignment="1">
      <alignment wrapText="1"/>
    </xf>
    <xf numFmtId="49" fontId="82" fillId="0" borderId="0" xfId="0" applyNumberFormat="1" applyFont="1" applyAlignment="1">
      <alignment horizontal="left"/>
    </xf>
    <xf numFmtId="49" fontId="84" fillId="38" borderId="11" xfId="0" applyNumberFormat="1" applyFont="1" applyFill="1" applyBorder="1" applyAlignment="1">
      <alignment horizontal="left" wrapText="1"/>
    </xf>
    <xf numFmtId="49" fontId="10" fillId="0" borderId="0" xfId="61" applyNumberFormat="1" applyBorder="1" applyAlignment="1" applyProtection="1">
      <alignment horizontal="left" wrapText="1"/>
    </xf>
    <xf numFmtId="14" fontId="10" fillId="0" borderId="0" xfId="61" applyNumberFormat="1" applyBorder="1" applyAlignment="1" applyProtection="1">
      <alignment horizontal="left" wrapText="1"/>
    </xf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justify" vertical="top" wrapText="1"/>
    </xf>
    <xf numFmtId="0" fontId="58" fillId="0" borderId="24" xfId="0" applyFont="1" applyFill="1" applyBorder="1" applyAlignment="1">
      <alignment horizontal="center" vertical="center" wrapText="1" readingOrder="1"/>
    </xf>
    <xf numFmtId="0" fontId="58" fillId="0" borderId="11" xfId="0" applyFont="1" applyFill="1" applyBorder="1" applyAlignment="1">
      <alignment horizontal="center" vertical="center" wrapText="1" readingOrder="1"/>
    </xf>
    <xf numFmtId="0" fontId="58" fillId="0" borderId="25" xfId="0" applyFont="1" applyFill="1" applyBorder="1" applyAlignment="1">
      <alignment horizontal="center" vertical="center" wrapText="1" readingOrder="1"/>
    </xf>
    <xf numFmtId="0" fontId="58" fillId="0" borderId="21" xfId="0" applyFont="1" applyFill="1" applyBorder="1" applyAlignment="1">
      <alignment horizontal="center" vertical="center" wrapText="1" readingOrder="1"/>
    </xf>
    <xf numFmtId="0" fontId="58" fillId="0" borderId="0" xfId="0" applyFont="1" applyFill="1" applyBorder="1" applyAlignment="1">
      <alignment horizontal="center" vertical="center" wrapText="1" readingOrder="1"/>
    </xf>
    <xf numFmtId="0" fontId="58" fillId="0" borderId="15" xfId="0" applyFont="1" applyFill="1" applyBorder="1" applyAlignment="1">
      <alignment horizontal="center" vertical="center" wrapText="1" readingOrder="1"/>
    </xf>
    <xf numFmtId="0" fontId="58" fillId="0" borderId="22" xfId="0" applyFont="1" applyFill="1" applyBorder="1" applyAlignment="1">
      <alignment horizontal="center" vertical="center" wrapText="1" readingOrder="1"/>
    </xf>
    <xf numFmtId="0" fontId="58" fillId="0" borderId="10" xfId="0" applyFont="1" applyFill="1" applyBorder="1" applyAlignment="1">
      <alignment horizontal="center" vertical="center" wrapText="1" readingOrder="1"/>
    </xf>
    <xf numFmtId="0" fontId="58" fillId="0" borderId="16" xfId="0" applyFont="1" applyFill="1" applyBorder="1" applyAlignment="1">
      <alignment horizontal="center" vertical="center" wrapText="1" readingOrder="1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8" fillId="25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1" fillId="0" borderId="0" xfId="0" applyFont="1" applyAlignment="1">
      <alignment horizontal="center" vertical="center"/>
    </xf>
    <xf numFmtId="44" fontId="22" fillId="26" borderId="24" xfId="52" applyFont="1" applyFill="1" applyBorder="1" applyAlignment="1">
      <alignment horizontal="center" vertical="center"/>
    </xf>
    <xf numFmtId="44" fontId="22" fillId="26" borderId="11" xfId="52" applyFont="1" applyFill="1" applyBorder="1" applyAlignment="1">
      <alignment horizontal="center" vertical="center"/>
    </xf>
    <xf numFmtId="44" fontId="22" fillId="26" borderId="25" xfId="52" applyFont="1" applyFill="1" applyBorder="1" applyAlignment="1">
      <alignment horizontal="center" vertical="center"/>
    </xf>
    <xf numFmtId="44" fontId="22" fillId="26" borderId="21" xfId="52" applyFont="1" applyFill="1" applyBorder="1" applyAlignment="1">
      <alignment horizontal="center" vertical="center"/>
    </xf>
    <xf numFmtId="44" fontId="22" fillId="26" borderId="0" xfId="52" applyFont="1" applyFill="1" applyBorder="1" applyAlignment="1">
      <alignment horizontal="center" vertical="center"/>
    </xf>
    <xf numFmtId="44" fontId="22" fillId="26" borderId="15" xfId="52" applyFont="1" applyFill="1" applyBorder="1" applyAlignment="1">
      <alignment horizontal="center" vertical="center"/>
    </xf>
    <xf numFmtId="44" fontId="22" fillId="26" borderId="22" xfId="52" applyFont="1" applyFill="1" applyBorder="1" applyAlignment="1">
      <alignment horizontal="center" vertical="center"/>
    </xf>
    <xf numFmtId="44" fontId="22" fillId="26" borderId="10" xfId="52" applyFont="1" applyFill="1" applyBorder="1" applyAlignment="1">
      <alignment horizontal="center" vertical="center"/>
    </xf>
    <xf numFmtId="44" fontId="22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23" fillId="25" borderId="0" xfId="61" applyFont="1" applyFill="1" applyBorder="1" applyAlignment="1" applyProtection="1">
      <alignment horizontal="center" vertical="center"/>
    </xf>
    <xf numFmtId="0" fontId="21" fillId="25" borderId="0" xfId="0" applyFont="1" applyFill="1" applyBorder="1" applyAlignment="1">
      <alignment horizontal="center" vertical="center"/>
    </xf>
    <xf numFmtId="0" fontId="86" fillId="49" borderId="19" xfId="0" applyFont="1" applyFill="1" applyBorder="1" applyAlignment="1">
      <alignment horizontal="center" vertical="center" wrapText="1"/>
    </xf>
    <xf numFmtId="0" fontId="86" fillId="49" borderId="28" xfId="0" applyFont="1" applyFill="1" applyBorder="1" applyAlignment="1">
      <alignment horizontal="center" vertical="center" wrapText="1"/>
    </xf>
    <xf numFmtId="0" fontId="86" fillId="49" borderId="29" xfId="0" applyFont="1" applyFill="1" applyBorder="1" applyAlignment="1">
      <alignment horizontal="center" vertical="center" wrapText="1"/>
    </xf>
    <xf numFmtId="0" fontId="15" fillId="44" borderId="24" xfId="0" applyFont="1" applyFill="1" applyBorder="1" applyAlignment="1">
      <alignment horizontal="center"/>
    </xf>
    <xf numFmtId="0" fontId="15" fillId="44" borderId="21" xfId="0" applyFont="1" applyFill="1" applyBorder="1" applyAlignment="1">
      <alignment horizontal="center"/>
    </xf>
    <xf numFmtId="0" fontId="15" fillId="44" borderId="22" xfId="0" applyFont="1" applyFill="1" applyBorder="1" applyAlignment="1">
      <alignment horizontal="center"/>
    </xf>
    <xf numFmtId="0" fontId="13" fillId="34" borderId="24" xfId="0" applyFont="1" applyFill="1" applyBorder="1" applyAlignment="1">
      <alignment horizontal="center" vertical="center" wrapText="1"/>
    </xf>
    <xf numFmtId="0" fontId="13" fillId="34" borderId="11" xfId="0" applyFont="1" applyFill="1" applyBorder="1" applyAlignment="1">
      <alignment horizontal="center" vertical="center" wrapText="1"/>
    </xf>
    <xf numFmtId="0" fontId="13" fillId="34" borderId="25" xfId="0" applyFont="1" applyFill="1" applyBorder="1" applyAlignment="1">
      <alignment horizontal="center" vertical="center" wrapText="1"/>
    </xf>
    <xf numFmtId="0" fontId="13" fillId="34" borderId="21" xfId="0" applyFont="1" applyFill="1" applyBorder="1" applyAlignment="1">
      <alignment horizontal="center" vertical="center" wrapText="1"/>
    </xf>
    <xf numFmtId="0" fontId="13" fillId="34" borderId="0" xfId="0" applyFont="1" applyFill="1" applyBorder="1" applyAlignment="1">
      <alignment horizontal="center" vertical="center" wrapText="1"/>
    </xf>
    <xf numFmtId="0" fontId="13" fillId="34" borderId="15" xfId="0" applyFont="1" applyFill="1" applyBorder="1" applyAlignment="1">
      <alignment horizontal="center" vertical="center" wrapText="1"/>
    </xf>
    <xf numFmtId="0" fontId="13" fillId="34" borderId="22" xfId="0" applyFont="1" applyFill="1" applyBorder="1" applyAlignment="1">
      <alignment horizontal="center" vertical="center" wrapText="1"/>
    </xf>
    <xf numFmtId="0" fontId="13" fillId="34" borderId="10" xfId="0" applyFont="1" applyFill="1" applyBorder="1" applyAlignment="1">
      <alignment horizontal="center" vertical="center" wrapText="1"/>
    </xf>
    <xf numFmtId="0" fontId="13" fillId="34" borderId="16" xfId="0" applyFont="1" applyFill="1" applyBorder="1" applyAlignment="1">
      <alignment horizontal="center" vertical="center" wrapText="1"/>
    </xf>
    <xf numFmtId="0" fontId="54" fillId="50" borderId="24" xfId="0" applyFont="1" applyFill="1" applyBorder="1" applyAlignment="1">
      <alignment horizontal="center" vertical="center"/>
    </xf>
    <xf numFmtId="0" fontId="54" fillId="50" borderId="21" xfId="0" applyFont="1" applyFill="1" applyBorder="1" applyAlignment="1">
      <alignment horizontal="center" vertical="center"/>
    </xf>
    <xf numFmtId="0" fontId="54" fillId="50" borderId="22" xfId="0" applyFont="1" applyFill="1" applyBorder="1" applyAlignment="1">
      <alignment horizontal="center" vertical="center"/>
    </xf>
    <xf numFmtId="0" fontId="54" fillId="31" borderId="19" xfId="0" applyFont="1" applyFill="1" applyBorder="1" applyAlignment="1">
      <alignment horizontal="center" vertical="center"/>
    </xf>
    <xf numFmtId="0" fontId="54" fillId="31" borderId="28" xfId="0" applyFont="1" applyFill="1" applyBorder="1" applyAlignment="1">
      <alignment horizontal="center" vertical="center"/>
    </xf>
    <xf numFmtId="0" fontId="54" fillId="31" borderId="29" xfId="0" applyFont="1" applyFill="1" applyBorder="1" applyAlignment="1">
      <alignment horizontal="center" vertical="center"/>
    </xf>
    <xf numFmtId="0" fontId="54" fillId="55" borderId="28" xfId="0" applyFont="1" applyFill="1" applyBorder="1" applyAlignment="1">
      <alignment horizontal="center" vertical="center"/>
    </xf>
    <xf numFmtId="0" fontId="54" fillId="55" borderId="29" xfId="0" applyFont="1" applyFill="1" applyBorder="1" applyAlignment="1">
      <alignment horizontal="center" vertical="center"/>
    </xf>
    <xf numFmtId="0" fontId="8" fillId="37" borderId="19" xfId="0" applyFont="1" applyFill="1" applyBorder="1" applyAlignment="1">
      <alignment horizontal="center" vertical="center" wrapText="1"/>
    </xf>
    <xf numFmtId="0" fontId="8" fillId="37" borderId="28" xfId="0" applyFont="1" applyFill="1" applyBorder="1" applyAlignment="1">
      <alignment horizontal="center" vertical="center" wrapText="1"/>
    </xf>
    <xf numFmtId="0" fontId="8" fillId="37" borderId="29" xfId="0" applyFont="1" applyFill="1" applyBorder="1" applyAlignment="1">
      <alignment horizontal="center" vertical="center" wrapText="1"/>
    </xf>
    <xf numFmtId="0" fontId="56" fillId="30" borderId="18" xfId="0" applyFont="1" applyFill="1" applyBorder="1" applyAlignment="1">
      <alignment horizontal="center" vertical="center" wrapText="1"/>
    </xf>
    <xf numFmtId="0" fontId="56" fillId="30" borderId="17" xfId="0" applyFont="1" applyFill="1" applyBorder="1" applyAlignment="1">
      <alignment horizontal="center" vertical="center" wrapText="1"/>
    </xf>
    <xf numFmtId="0" fontId="54" fillId="51" borderId="19" xfId="0" applyFont="1" applyFill="1" applyBorder="1" applyAlignment="1">
      <alignment horizontal="center" vertical="center" wrapText="1"/>
    </xf>
    <xf numFmtId="0" fontId="54" fillId="51" borderId="28" xfId="0" applyFont="1" applyFill="1" applyBorder="1" applyAlignment="1">
      <alignment horizontal="center" vertical="center"/>
    </xf>
    <xf numFmtId="0" fontId="54" fillId="51" borderId="29" xfId="0" applyFont="1" applyFill="1" applyBorder="1" applyAlignment="1">
      <alignment horizontal="center" vertical="center"/>
    </xf>
    <xf numFmtId="0" fontId="92" fillId="54" borderId="21" xfId="0" applyFont="1" applyFill="1" applyBorder="1" applyAlignment="1">
      <alignment horizontal="center" vertical="center" wrapText="1"/>
    </xf>
    <xf numFmtId="0" fontId="86" fillId="54" borderId="21" xfId="0" applyFont="1" applyFill="1" applyBorder="1" applyAlignment="1">
      <alignment horizontal="center" vertical="center"/>
    </xf>
    <xf numFmtId="0" fontId="15" fillId="44" borderId="19" xfId="0" applyFont="1" applyFill="1" applyBorder="1" applyAlignment="1">
      <alignment horizontal="center"/>
    </xf>
    <xf numFmtId="0" fontId="15" fillId="44" borderId="28" xfId="0" applyFont="1" applyFill="1" applyBorder="1" applyAlignment="1">
      <alignment horizontal="center"/>
    </xf>
    <xf numFmtId="0" fontId="15" fillId="44" borderId="29" xfId="0" applyFont="1" applyFill="1" applyBorder="1" applyAlignment="1">
      <alignment horizontal="center"/>
    </xf>
    <xf numFmtId="0" fontId="13" fillId="0" borderId="24" xfId="0" quotePrefix="1" applyFont="1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0" fontId="75" fillId="43" borderId="19" xfId="0" applyFont="1" applyFill="1" applyBorder="1" applyAlignment="1">
      <alignment horizontal="center" vertical="center" wrapText="1"/>
    </xf>
    <xf numFmtId="0" fontId="75" fillId="43" borderId="28" xfId="0" applyFont="1" applyFill="1" applyBorder="1" applyAlignment="1">
      <alignment horizontal="center" vertical="center" wrapText="1"/>
    </xf>
    <xf numFmtId="0" fontId="75" fillId="43" borderId="29" xfId="0" applyFont="1" applyFill="1" applyBorder="1" applyAlignment="1">
      <alignment horizontal="center" vertical="center" wrapText="1"/>
    </xf>
    <xf numFmtId="0" fontId="88" fillId="47" borderId="21" xfId="0" applyFont="1" applyFill="1" applyBorder="1" applyAlignment="1">
      <alignment horizontal="center" vertical="center" wrapText="1"/>
    </xf>
    <xf numFmtId="0" fontId="88" fillId="47" borderId="21" xfId="0" applyFont="1" applyFill="1" applyBorder="1" applyAlignment="1">
      <alignment horizontal="center" vertical="center"/>
    </xf>
    <xf numFmtId="0" fontId="67" fillId="41" borderId="19" xfId="61" applyFont="1" applyFill="1" applyBorder="1" applyAlignment="1" applyProtection="1">
      <alignment horizontal="center" vertical="center" wrapText="1"/>
    </xf>
    <xf numFmtId="0" fontId="67" fillId="41" borderId="28" xfId="61" applyFont="1" applyFill="1" applyBorder="1" applyAlignment="1" applyProtection="1">
      <alignment horizontal="center" vertical="center" wrapText="1"/>
    </xf>
    <xf numFmtId="0" fontId="67" fillId="41" borderId="29" xfId="61" applyFont="1" applyFill="1" applyBorder="1" applyAlignment="1" applyProtection="1">
      <alignment horizontal="center" vertical="center" wrapText="1"/>
    </xf>
    <xf numFmtId="0" fontId="93" fillId="56" borderId="19" xfId="0" applyFont="1" applyFill="1" applyBorder="1" applyAlignment="1">
      <alignment horizontal="center" vertical="center" wrapText="1"/>
    </xf>
    <xf numFmtId="0" fontId="86" fillId="56" borderId="28" xfId="0" applyFont="1" applyFill="1" applyBorder="1" applyAlignment="1">
      <alignment horizontal="center" vertical="center" wrapText="1"/>
    </xf>
    <xf numFmtId="0" fontId="86" fillId="56" borderId="29" xfId="0" applyFont="1" applyFill="1" applyBorder="1" applyAlignment="1">
      <alignment horizontal="center" vertical="center" wrapText="1"/>
    </xf>
    <xf numFmtId="166" fontId="8" fillId="35" borderId="24" xfId="0" applyNumberFormat="1" applyFont="1" applyFill="1" applyBorder="1" applyAlignment="1">
      <alignment horizontal="center" vertical="center"/>
    </xf>
    <xf numFmtId="166" fontId="8" fillId="35" borderId="11" xfId="0" applyNumberFormat="1" applyFont="1" applyFill="1" applyBorder="1" applyAlignment="1">
      <alignment horizontal="center" vertical="center"/>
    </xf>
    <xf numFmtId="166" fontId="8" fillId="35" borderId="25" xfId="0" applyNumberFormat="1" applyFont="1" applyFill="1" applyBorder="1" applyAlignment="1">
      <alignment horizontal="center" vertical="center"/>
    </xf>
    <xf numFmtId="0" fontId="21" fillId="34" borderId="24" xfId="0" applyFont="1" applyFill="1" applyBorder="1" applyAlignment="1">
      <alignment horizontal="center" vertical="center" wrapText="1"/>
    </xf>
    <xf numFmtId="0" fontId="21" fillId="34" borderId="11" xfId="0" applyFont="1" applyFill="1" applyBorder="1" applyAlignment="1">
      <alignment horizontal="center" vertical="center" wrapText="1"/>
    </xf>
    <xf numFmtId="0" fontId="21" fillId="34" borderId="25" xfId="0" applyFont="1" applyFill="1" applyBorder="1" applyAlignment="1">
      <alignment horizontal="center" vertical="center" wrapText="1"/>
    </xf>
    <xf numFmtId="0" fontId="21" fillId="34" borderId="21" xfId="0" applyFont="1" applyFill="1" applyBorder="1" applyAlignment="1">
      <alignment horizontal="center" vertical="center" wrapText="1"/>
    </xf>
    <xf numFmtId="0" fontId="21" fillId="34" borderId="0" xfId="0" applyFont="1" applyFill="1" applyBorder="1" applyAlignment="1">
      <alignment horizontal="center" vertical="center" wrapText="1"/>
    </xf>
    <xf numFmtId="0" fontId="21" fillId="34" borderId="15" xfId="0" applyFont="1" applyFill="1" applyBorder="1" applyAlignment="1">
      <alignment horizontal="center" vertical="center" wrapText="1"/>
    </xf>
    <xf numFmtId="0" fontId="21" fillId="34" borderId="22" xfId="0" applyFont="1" applyFill="1" applyBorder="1" applyAlignment="1">
      <alignment horizontal="center" vertical="center" wrapText="1"/>
    </xf>
    <xf numFmtId="0" fontId="21" fillId="34" borderId="10" xfId="0" applyFont="1" applyFill="1" applyBorder="1" applyAlignment="1">
      <alignment horizontal="center" vertical="center" wrapText="1"/>
    </xf>
    <xf numFmtId="0" fontId="21" fillId="34" borderId="16" xfId="0" applyFont="1" applyFill="1" applyBorder="1" applyAlignment="1">
      <alignment horizontal="center" vertical="center" wrapText="1"/>
    </xf>
    <xf numFmtId="0" fontId="91" fillId="52" borderId="19" xfId="0" applyFont="1" applyFill="1" applyBorder="1" applyAlignment="1">
      <alignment horizontal="center" vertical="center" wrapText="1"/>
    </xf>
    <xf numFmtId="0" fontId="91" fillId="52" borderId="28" xfId="0" applyFont="1" applyFill="1" applyBorder="1" applyAlignment="1">
      <alignment horizontal="center" vertical="center"/>
    </xf>
    <xf numFmtId="0" fontId="91" fillId="52" borderId="29" xfId="0" applyFont="1" applyFill="1" applyBorder="1" applyAlignment="1">
      <alignment horizontal="center" vertical="center"/>
    </xf>
    <xf numFmtId="0" fontId="89" fillId="0" borderId="24" xfId="0" quotePrefix="1" applyFont="1" applyFill="1" applyBorder="1" applyAlignment="1">
      <alignment horizontal="center" vertical="center" wrapText="1"/>
    </xf>
    <xf numFmtId="0" fontId="89" fillId="0" borderId="21" xfId="0" applyFont="1" applyFill="1" applyBorder="1" applyAlignment="1">
      <alignment horizontal="center" vertical="center"/>
    </xf>
    <xf numFmtId="0" fontId="89" fillId="0" borderId="22" xfId="0" applyFont="1" applyFill="1" applyBorder="1" applyAlignment="1">
      <alignment horizontal="center" vertical="center"/>
    </xf>
    <xf numFmtId="0" fontId="54" fillId="32" borderId="11" xfId="0" applyFont="1" applyFill="1" applyBorder="1" applyAlignment="1">
      <alignment horizontal="center" vertical="center" wrapText="1"/>
    </xf>
    <xf numFmtId="0" fontId="54" fillId="32" borderId="0" xfId="0" applyFont="1" applyFill="1" applyBorder="1" applyAlignment="1">
      <alignment horizontal="center" vertical="center" wrapText="1"/>
    </xf>
    <xf numFmtId="0" fontId="17" fillId="32" borderId="0" xfId="0" applyFont="1" applyFill="1" applyBorder="1" applyAlignment="1">
      <alignment horizontal="center" vertical="center" wrapText="1"/>
    </xf>
    <xf numFmtId="0" fontId="27" fillId="40" borderId="19" xfId="61" applyFont="1" applyFill="1" applyBorder="1" applyAlignment="1" applyProtection="1">
      <alignment horizontal="center" vertical="center" wrapText="1"/>
    </xf>
    <xf numFmtId="0" fontId="27" fillId="40" borderId="28" xfId="61" applyFont="1" applyFill="1" applyBorder="1" applyAlignment="1" applyProtection="1">
      <alignment horizontal="center" vertical="center" wrapText="1"/>
    </xf>
    <xf numFmtId="0" fontId="27" fillId="40" borderId="29" xfId="61" applyFont="1" applyFill="1" applyBorder="1" applyAlignment="1" applyProtection="1">
      <alignment horizontal="center" vertical="center" wrapText="1"/>
    </xf>
    <xf numFmtId="0" fontId="57" fillId="42" borderId="21" xfId="0" applyFont="1" applyFill="1" applyBorder="1" applyAlignment="1">
      <alignment horizontal="center" vertical="center" wrapText="1"/>
    </xf>
    <xf numFmtId="0" fontId="57" fillId="42" borderId="21" xfId="0" applyFont="1" applyFill="1" applyBorder="1" applyAlignment="1">
      <alignment horizontal="center" vertical="center"/>
    </xf>
    <xf numFmtId="0" fontId="8" fillId="39" borderId="21" xfId="0" applyFont="1" applyFill="1" applyBorder="1" applyAlignment="1">
      <alignment horizontal="center" vertical="center"/>
    </xf>
    <xf numFmtId="0" fontId="8" fillId="39" borderId="0" xfId="0" applyFont="1" applyFill="1" applyBorder="1" applyAlignment="1">
      <alignment horizontal="center" vertical="center"/>
    </xf>
    <xf numFmtId="0" fontId="18" fillId="32" borderId="0" xfId="0" applyFont="1" applyFill="1" applyBorder="1" applyAlignment="1">
      <alignment horizontal="center" vertical="center"/>
    </xf>
    <xf numFmtId="0" fontId="85" fillId="48" borderId="19" xfId="0" applyFont="1" applyFill="1" applyBorder="1" applyAlignment="1">
      <alignment horizontal="center" vertical="center" wrapText="1"/>
    </xf>
    <xf numFmtId="0" fontId="85" fillId="48" borderId="28" xfId="0" applyFont="1" applyFill="1" applyBorder="1" applyAlignment="1">
      <alignment horizontal="center" vertical="center"/>
    </xf>
    <xf numFmtId="0" fontId="85" fillId="48" borderId="29" xfId="0" applyFont="1" applyFill="1" applyBorder="1" applyAlignment="1">
      <alignment horizontal="center" vertical="center"/>
    </xf>
    <xf numFmtId="0" fontId="54" fillId="55" borderId="19" xfId="0" applyFont="1" applyFill="1" applyBorder="1" applyAlignment="1">
      <alignment horizontal="center" vertical="center"/>
    </xf>
    <xf numFmtId="0" fontId="84" fillId="0" borderId="24" xfId="0" quotePrefix="1" applyFont="1" applyFill="1" applyBorder="1" applyAlignment="1">
      <alignment horizontal="center" vertical="center" wrapText="1"/>
    </xf>
    <xf numFmtId="165" fontId="62" fillId="44" borderId="0" xfId="88" applyFont="1" applyFill="1" applyAlignment="1">
      <alignment horizontal="center" vertical="center" wrapText="1"/>
    </xf>
    <xf numFmtId="0" fontId="56" fillId="30" borderId="23" xfId="0" applyFont="1" applyFill="1" applyBorder="1" applyAlignment="1">
      <alignment horizontal="center" vertical="center" wrapText="1"/>
    </xf>
    <xf numFmtId="0" fontId="56" fillId="30" borderId="30" xfId="0" applyFont="1" applyFill="1" applyBorder="1" applyAlignment="1">
      <alignment horizontal="center" vertical="center" wrapText="1"/>
    </xf>
    <xf numFmtId="0" fontId="21" fillId="34" borderId="17" xfId="0" applyFont="1" applyFill="1" applyBorder="1" applyAlignment="1">
      <alignment horizontal="center" vertical="center"/>
    </xf>
    <xf numFmtId="0" fontId="72" fillId="44" borderId="11" xfId="0" applyFont="1" applyFill="1" applyBorder="1" applyAlignment="1">
      <alignment horizontal="center"/>
    </xf>
    <xf numFmtId="0" fontId="9" fillId="54" borderId="17" xfId="0" applyFont="1" applyFill="1" applyBorder="1" applyAlignment="1">
      <alignment horizontal="center" vertical="center" wrapText="1"/>
    </xf>
    <xf numFmtId="0" fontId="56" fillId="30" borderId="24" xfId="0" applyFont="1" applyFill="1" applyBorder="1" applyAlignment="1">
      <alignment horizontal="center" vertical="center" wrapText="1"/>
    </xf>
    <xf numFmtId="0" fontId="56" fillId="30" borderId="11" xfId="0" applyFont="1" applyFill="1" applyBorder="1" applyAlignment="1">
      <alignment horizontal="center" vertical="center"/>
    </xf>
    <xf numFmtId="0" fontId="56" fillId="30" borderId="21" xfId="0" applyFont="1" applyFill="1" applyBorder="1" applyAlignment="1">
      <alignment horizontal="center" vertical="center"/>
    </xf>
    <xf numFmtId="0" fontId="56" fillId="30" borderId="0" xfId="0" applyFont="1" applyFill="1" applyBorder="1" applyAlignment="1">
      <alignment horizontal="center" vertical="center"/>
    </xf>
    <xf numFmtId="0" fontId="56" fillId="30" borderId="15" xfId="0" applyFont="1" applyFill="1" applyBorder="1" applyAlignment="1">
      <alignment horizontal="center" vertical="center"/>
    </xf>
    <xf numFmtId="0" fontId="56" fillId="30" borderId="22" xfId="0" applyFont="1" applyFill="1" applyBorder="1" applyAlignment="1">
      <alignment horizontal="center" vertical="center"/>
    </xf>
    <xf numFmtId="0" fontId="56" fillId="30" borderId="10" xfId="0" applyFont="1" applyFill="1" applyBorder="1" applyAlignment="1">
      <alignment horizontal="center" vertical="center"/>
    </xf>
    <xf numFmtId="0" fontId="56" fillId="30" borderId="16" xfId="0" applyFont="1" applyFill="1" applyBorder="1" applyAlignment="1">
      <alignment horizontal="center" vertical="center"/>
    </xf>
    <xf numFmtId="0" fontId="62" fillId="34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7" fillId="34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80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1" fillId="37" borderId="0" xfId="0" applyFont="1" applyFill="1" applyAlignment="1">
      <alignment horizontal="center" wrapText="1"/>
    </xf>
    <xf numFmtId="0" fontId="76" fillId="30" borderId="0" xfId="0" applyFont="1" applyFill="1" applyAlignment="1">
      <alignment horizontal="left"/>
    </xf>
    <xf numFmtId="0" fontId="92" fillId="54" borderId="19" xfId="0" applyFont="1" applyFill="1" applyBorder="1" applyAlignment="1">
      <alignment horizontal="center" vertical="center" wrapText="1"/>
    </xf>
    <xf numFmtId="0" fontId="86" fillId="54" borderId="28" xfId="0" applyFont="1" applyFill="1" applyBorder="1" applyAlignment="1">
      <alignment horizontal="center" vertical="center"/>
    </xf>
    <xf numFmtId="0" fontId="86" fillId="54" borderId="29" xfId="0" applyFont="1" applyFill="1" applyBorder="1" applyAlignment="1">
      <alignment horizontal="center" vertical="center"/>
    </xf>
    <xf numFmtId="49" fontId="84" fillId="0" borderId="0" xfId="0" applyNumberFormat="1" applyFont="1" applyBorder="1" applyAlignment="1">
      <alignment horizontal="left" wrapText="1"/>
    </xf>
    <xf numFmtId="49" fontId="10" fillId="0" borderId="0" xfId="61" applyNumberFormat="1" applyAlignment="1" applyProtection="1">
      <alignment horizontal="left" wrapText="1"/>
    </xf>
  </cellXfs>
  <cellStyles count="106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6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4"/>
    <cellStyle name="Hyperlink 2 3" xfId="91"/>
    <cellStyle name="Hyperlink 2_11-07-2485-00-0000-wg-tentative-agenda-november-2007 (2)" xfId="64"/>
    <cellStyle name="Hyperlink 3" xfId="90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2"/>
    <cellStyle name="Normal 2 2 3" xfId="104"/>
    <cellStyle name="Normal 2 2 4" xfId="105"/>
    <cellStyle name="Normal 2 3" xfId="87"/>
    <cellStyle name="Normal 2_11-07-2211-00-0000-wg-tentative-agenda-september-2007" xfId="70"/>
    <cellStyle name="Normal 3" xfId="71"/>
    <cellStyle name="Normal 3 2" xfId="72"/>
    <cellStyle name="Normal 3 3" xfId="89"/>
    <cellStyle name="Normal 3 4" xfId="93"/>
    <cellStyle name="Normal 3 5" xfId="97"/>
    <cellStyle name="Normal 3 6" xfId="98"/>
    <cellStyle name="Normal 3 7" xfId="99"/>
    <cellStyle name="Normal 3 8" xfId="101"/>
    <cellStyle name="Normal 3 9" xfId="102"/>
    <cellStyle name="Normal 4" xfId="88"/>
    <cellStyle name="Normal 5" xfId="100"/>
    <cellStyle name="Normal 6" xfId="103"/>
    <cellStyle name="Note 2" xfId="73"/>
    <cellStyle name="Note 3" xfId="95"/>
    <cellStyle name="Notiz" xfId="74"/>
    <cellStyle name="Output 2" xfId="75"/>
    <cellStyle name="Schlecht" xfId="76"/>
    <cellStyle name="Title 2" xfId="77"/>
    <cellStyle name="Total 2" xfId="78"/>
    <cellStyle name="Überschrift" xfId="79"/>
    <cellStyle name="Überschrift 1" xfId="80"/>
    <cellStyle name="Überschrift 2" xfId="81"/>
    <cellStyle name="Überschrift 3" xfId="82"/>
    <cellStyle name="Überschrift 4" xfId="83"/>
    <cellStyle name="Verknüpfte Zelle" xfId="84"/>
    <cellStyle name="Warning Text 2" xfId="85"/>
    <cellStyle name="Zelle überprüfen" xfId="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FFCC"/>
      <color rgb="FF00FF99"/>
      <color rgb="FFD0D0D0"/>
      <color rgb="FFCCFFFF"/>
      <color rgb="FFBFBFBF"/>
      <color rgb="FFFFFF00"/>
      <color rgb="FFED2BD6"/>
      <color rgb="FFCC9900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jpe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7.emf"/><Relationship Id="rId2" Type="http://schemas.openxmlformats.org/officeDocument/2006/relationships/image" Target="../media/image46.emf"/><Relationship Id="rId1" Type="http://schemas.openxmlformats.org/officeDocument/2006/relationships/image" Target="../media/image45.emf"/><Relationship Id="rId4" Type="http://schemas.openxmlformats.org/officeDocument/2006/relationships/image" Target="../media/image4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33</xdr:row>
      <xdr:rowOff>197069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33</xdr:row>
      <xdr:rowOff>197069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33</xdr:row>
      <xdr:rowOff>197069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46015</xdr:colOff>
      <xdr:row>7</xdr:row>
      <xdr:rowOff>183445</xdr:rowOff>
    </xdr:from>
    <xdr:to>
      <xdr:col>16</xdr:col>
      <xdr:colOff>9235</xdr:colOff>
      <xdr:row>23</xdr:row>
      <xdr:rowOff>172150</xdr:rowOff>
    </xdr:to>
    <xdr:pic>
      <xdr:nvPicPr>
        <xdr:cNvPr id="55" name="Picture 11" descr="ieee802-11-logo-stds-italic-bold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5909182" y="1636889"/>
          <a:ext cx="5099664" cy="3149594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593906</xdr:colOff>
      <xdr:row>8</xdr:row>
      <xdr:rowOff>70397</xdr:rowOff>
    </xdr:from>
    <xdr:to>
      <xdr:col>7</xdr:col>
      <xdr:colOff>61447</xdr:colOff>
      <xdr:row>23</xdr:row>
      <xdr:rowOff>162277</xdr:rowOff>
    </xdr:to>
    <xdr:pic>
      <xdr:nvPicPr>
        <xdr:cNvPr id="56" name="Picture 55"/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2684" y="1721397"/>
          <a:ext cx="4582819" cy="30552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19277</xdr:colOff>
      <xdr:row>14</xdr:row>
      <xdr:rowOff>13608</xdr:rowOff>
    </xdr:from>
    <xdr:to>
      <xdr:col>26</xdr:col>
      <xdr:colOff>19277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7878652" y="3585483"/>
          <a:ext cx="0" cy="252412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</xdr:colOff>
      <xdr:row>26</xdr:row>
      <xdr:rowOff>0</xdr:rowOff>
    </xdr:from>
    <xdr:to>
      <xdr:col>26</xdr:col>
      <xdr:colOff>26678</xdr:colOff>
      <xdr:row>26</xdr:row>
      <xdr:rowOff>0</xdr:rowOff>
    </xdr:to>
    <xdr:cxnSp macro="">
      <xdr:nvCxnSpPr>
        <xdr:cNvPr id="22" name="Straight Connector 21"/>
        <xdr:cNvCxnSpPr/>
      </xdr:nvCxnSpPr>
      <xdr:spPr bwMode="auto">
        <a:xfrm flipH="1">
          <a:off x="2245179" y="5973535"/>
          <a:ext cx="15729322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945242</xdr:colOff>
      <xdr:row>10</xdr:row>
      <xdr:rowOff>292100</xdr:rowOff>
    </xdr:from>
    <xdr:to>
      <xdr:col>1</xdr:col>
      <xdr:colOff>945242</xdr:colOff>
      <xdr:row>26</xdr:row>
      <xdr:rowOff>52614</xdr:rowOff>
    </xdr:to>
    <xdr:cxnSp macro="">
      <xdr:nvCxnSpPr>
        <xdr:cNvPr id="30" name="Straight Connector 29"/>
        <xdr:cNvCxnSpPr/>
      </xdr:nvCxnSpPr>
      <xdr:spPr bwMode="auto">
        <a:xfrm flipV="1">
          <a:off x="2242457" y="2931885"/>
          <a:ext cx="0" cy="323487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486147</xdr:colOff>
      <xdr:row>14</xdr:row>
      <xdr:rowOff>175655</xdr:rowOff>
    </xdr:from>
    <xdr:to>
      <xdr:col>31</xdr:col>
      <xdr:colOff>342653</xdr:colOff>
      <xdr:row>18</xdr:row>
      <xdr:rowOff>25976</xdr:rowOff>
    </xdr:to>
    <xdr:sp macro="" textlink="">
      <xdr:nvSpPr>
        <xdr:cNvPr id="33" name="Rectangular Callout 32"/>
        <xdr:cNvSpPr/>
      </xdr:nvSpPr>
      <xdr:spPr bwMode="auto">
        <a:xfrm>
          <a:off x="18393147" y="3829791"/>
          <a:ext cx="1674915" cy="681594"/>
        </a:xfrm>
        <a:prstGeom prst="wedgeRectCallout">
          <a:avLst>
            <a:gd name="adj1" fmla="val -129971"/>
            <a:gd name="adj2" fmla="val -71781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15875</xdr:colOff>
      <xdr:row>14</xdr:row>
      <xdr:rowOff>755</xdr:rowOff>
    </xdr:from>
    <xdr:to>
      <xdr:col>31</xdr:col>
      <xdr:colOff>1</xdr:colOff>
      <xdr:row>14</xdr:row>
      <xdr:rowOff>15875</xdr:rowOff>
    </xdr:to>
    <xdr:cxnSp macro="">
      <xdr:nvCxnSpPr>
        <xdr:cNvPr id="20" name="Straight Connector 19"/>
        <xdr:cNvCxnSpPr/>
      </xdr:nvCxnSpPr>
      <xdr:spPr bwMode="auto">
        <a:xfrm flipH="1">
          <a:off x="17875250" y="3572630"/>
          <a:ext cx="3238501" cy="1512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0</xdr:colOff>
      <xdr:row>5</xdr:row>
      <xdr:rowOff>10584</xdr:rowOff>
    </xdr:from>
    <xdr:to>
      <xdr:col>20</xdr:col>
      <xdr:colOff>0</xdr:colOff>
      <xdr:row>26</xdr:row>
      <xdr:rowOff>21166</xdr:rowOff>
    </xdr:to>
    <xdr:cxnSp macro="">
      <xdr:nvCxnSpPr>
        <xdr:cNvPr id="36" name="Straight Connector 35"/>
        <xdr:cNvCxnSpPr/>
      </xdr:nvCxnSpPr>
      <xdr:spPr bwMode="auto">
        <a:xfrm flipV="1">
          <a:off x="14562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26</xdr:col>
      <xdr:colOff>89138</xdr:colOff>
      <xdr:row>19</xdr:row>
      <xdr:rowOff>30562</xdr:rowOff>
    </xdr:from>
    <xdr:to>
      <xdr:col>31</xdr:col>
      <xdr:colOff>585398</xdr:colOff>
      <xdr:row>28</xdr:row>
      <xdr:rowOff>156739</xdr:rowOff>
    </xdr:to>
    <xdr:sp macro="" textlink="">
      <xdr:nvSpPr>
        <xdr:cNvPr id="11" name="TextBox 10"/>
        <xdr:cNvSpPr txBox="1"/>
      </xdr:nvSpPr>
      <xdr:spPr>
        <a:xfrm>
          <a:off x="16783865" y="4723789"/>
          <a:ext cx="3526942" cy="2117768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Extra Attendance Credit is given for: </a:t>
          </a:r>
          <a:r>
            <a:rPr lang="en-GB" sz="1400"/>
            <a:t/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Sunday CAC</a:t>
          </a:r>
          <a:r>
            <a:rPr lang="en-GB" sz="1400"/>
            <a:t> </a:t>
          </a:r>
        </a:p>
        <a:p>
          <a:r>
            <a:rPr lang="en-GB" sz="1400"/>
            <a:t>Monday morning (if meeting as an ad-hoc)</a:t>
          </a:r>
        </a:p>
        <a:p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Editors'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Thursday CAC</a:t>
          </a:r>
          <a:r>
            <a:rPr lang="en-GB" sz="1400"/>
            <a:t> </a:t>
          </a:r>
          <a:br>
            <a:rPr lang="en-GB" sz="1400"/>
          </a:br>
          <a:r>
            <a:rPr lang="en-GB" sz="1400"/>
            <a:t/>
          </a:r>
          <a:br>
            <a:rPr lang="en-GB" sz="1400"/>
          </a:br>
          <a:r>
            <a:rPr lang="en-GB" sz="1400" i="1"/>
            <a:t>* Only if a meeting is scheduled for that slot in this agenda</a:t>
          </a:r>
        </a:p>
        <a:p>
          <a:endParaRPr lang="en-GB" sz="1400" i="1"/>
        </a:p>
      </xdr:txBody>
    </xdr:sp>
    <xdr:clientData/>
  </xdr:twoCellAnchor>
  <xdr:twoCellAnchor>
    <xdr:from>
      <xdr:col>26</xdr:col>
      <xdr:colOff>120861</xdr:colOff>
      <xdr:row>29</xdr:row>
      <xdr:rowOff>56030</xdr:rowOff>
    </xdr:from>
    <xdr:to>
      <xdr:col>31</xdr:col>
      <xdr:colOff>607518</xdr:colOff>
      <xdr:row>33</xdr:row>
      <xdr:rowOff>97653</xdr:rowOff>
    </xdr:to>
    <xdr:sp macro="" textlink="">
      <xdr:nvSpPr>
        <xdr:cNvPr id="2" name="TextBox 1"/>
        <xdr:cNvSpPr txBox="1"/>
      </xdr:nvSpPr>
      <xdr:spPr>
        <a:xfrm>
          <a:off x="17048147" y="6873209"/>
          <a:ext cx="3548264" cy="858051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 Any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</a:t>
          </a: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eetings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marked thus are subject to confirmation based on room availability</a:t>
          </a:r>
          <a:endParaRPr lang="en-GB" sz="1600" i="0">
            <a:effectLst/>
          </a:endParaRPr>
        </a:p>
      </xdr:txBody>
    </xdr:sp>
    <xdr:clientData/>
  </xdr:twoCellAnchor>
  <xdr:twoCellAnchor>
    <xdr:from>
      <xdr:col>31</xdr:col>
      <xdr:colOff>0</xdr:colOff>
      <xdr:row>5</xdr:row>
      <xdr:rowOff>315234</xdr:rowOff>
    </xdr:from>
    <xdr:to>
      <xdr:col>31</xdr:col>
      <xdr:colOff>0</xdr:colOff>
      <xdr:row>14</xdr:row>
      <xdr:rowOff>7939</xdr:rowOff>
    </xdr:to>
    <xdr:cxnSp macro="">
      <xdr:nvCxnSpPr>
        <xdr:cNvPr id="19" name="Straight Connector 18"/>
        <xdr:cNvCxnSpPr/>
      </xdr:nvCxnSpPr>
      <xdr:spPr bwMode="auto">
        <a:xfrm>
          <a:off x="21113750" y="1815422"/>
          <a:ext cx="0" cy="176439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642257</xdr:colOff>
      <xdr:row>6</xdr:row>
      <xdr:rowOff>9071</xdr:rowOff>
    </xdr:from>
    <xdr:to>
      <xdr:col>7</xdr:col>
      <xdr:colOff>644072</xdr:colOff>
      <xdr:row>11</xdr:row>
      <xdr:rowOff>0</xdr:rowOff>
    </xdr:to>
    <xdr:cxnSp macro="">
      <xdr:nvCxnSpPr>
        <xdr:cNvPr id="29" name="Straight Connector 28"/>
        <xdr:cNvCxnSpPr/>
      </xdr:nvCxnSpPr>
      <xdr:spPr bwMode="auto">
        <a:xfrm flipV="1">
          <a:off x="6212114" y="1850571"/>
          <a:ext cx="1815" cy="1133929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905643</xdr:colOff>
      <xdr:row>10</xdr:row>
      <xdr:rowOff>327061</xdr:rowOff>
    </xdr:from>
    <xdr:to>
      <xdr:col>7</xdr:col>
      <xdr:colOff>634928</xdr:colOff>
      <xdr:row>10</xdr:row>
      <xdr:rowOff>327061</xdr:rowOff>
    </xdr:to>
    <xdr:cxnSp macro="">
      <xdr:nvCxnSpPr>
        <xdr:cNvPr id="57" name="Straight Connector 56"/>
        <xdr:cNvCxnSpPr/>
      </xdr:nvCxnSpPr>
      <xdr:spPr bwMode="auto">
        <a:xfrm flipH="1">
          <a:off x="2201043" y="2972289"/>
          <a:ext cx="4007371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-1</xdr:colOff>
      <xdr:row>5</xdr:row>
      <xdr:rowOff>315686</xdr:rowOff>
    </xdr:from>
    <xdr:to>
      <xdr:col>31</xdr:col>
      <xdr:colOff>1</xdr:colOff>
      <xdr:row>6</xdr:row>
      <xdr:rowOff>27214</xdr:rowOff>
    </xdr:to>
    <xdr:cxnSp macro="">
      <xdr:nvCxnSpPr>
        <xdr:cNvPr id="62" name="Straight Connector 61"/>
        <xdr:cNvCxnSpPr/>
      </xdr:nvCxnSpPr>
      <xdr:spPr bwMode="auto">
        <a:xfrm flipH="1">
          <a:off x="6232071" y="1812471"/>
          <a:ext cx="15240002" cy="56243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0</xdr:colOff>
      <xdr:row>6</xdr:row>
      <xdr:rowOff>39008</xdr:rowOff>
    </xdr:from>
    <xdr:to>
      <xdr:col>31</xdr:col>
      <xdr:colOff>0</xdr:colOff>
      <xdr:row>14</xdr:row>
      <xdr:rowOff>0</xdr:rowOff>
    </xdr:to>
    <xdr:cxnSp macro="">
      <xdr:nvCxnSpPr>
        <xdr:cNvPr id="170" name="Straight Connector 169"/>
        <xdr:cNvCxnSpPr/>
      </xdr:nvCxnSpPr>
      <xdr:spPr bwMode="auto">
        <a:xfrm>
          <a:off x="20542250" y="1880508"/>
          <a:ext cx="0" cy="164374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600302</xdr:colOff>
      <xdr:row>5</xdr:row>
      <xdr:rowOff>308883</xdr:rowOff>
    </xdr:from>
    <xdr:to>
      <xdr:col>30</xdr:col>
      <xdr:colOff>603250</xdr:colOff>
      <xdr:row>14</xdr:row>
      <xdr:rowOff>0</xdr:rowOff>
    </xdr:to>
    <xdr:cxnSp macro="">
      <xdr:nvCxnSpPr>
        <xdr:cNvPr id="171" name="Straight Connector 170"/>
        <xdr:cNvCxnSpPr/>
      </xdr:nvCxnSpPr>
      <xdr:spPr bwMode="auto">
        <a:xfrm>
          <a:off x="20078927" y="1817008"/>
          <a:ext cx="2948" cy="183424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0</xdr:colOff>
      <xdr:row>22</xdr:row>
      <xdr:rowOff>0</xdr:rowOff>
    </xdr:from>
    <xdr:to>
      <xdr:col>6</xdr:col>
      <xdr:colOff>9525</xdr:colOff>
      <xdr:row>26</xdr:row>
      <xdr:rowOff>9525</xdr:rowOff>
    </xdr:to>
    <xdr:pic>
      <xdr:nvPicPr>
        <xdr:cNvPr id="21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9550" y="5486400"/>
          <a:ext cx="638175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12</xdr:col>
      <xdr:colOff>9525</xdr:colOff>
      <xdr:row>15</xdr:row>
      <xdr:rowOff>9525</xdr:rowOff>
    </xdr:to>
    <xdr:pic>
      <xdr:nvPicPr>
        <xdr:cNvPr id="23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0" y="3067050"/>
          <a:ext cx="638175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9525</xdr:colOff>
      <xdr:row>10</xdr:row>
      <xdr:rowOff>9525</xdr:rowOff>
    </xdr:to>
    <xdr:pic>
      <xdr:nvPicPr>
        <xdr:cNvPr id="27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2325" y="1857375"/>
          <a:ext cx="628650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17</xdr:row>
      <xdr:rowOff>0</xdr:rowOff>
    </xdr:from>
    <xdr:to>
      <xdr:col>11</xdr:col>
      <xdr:colOff>9525</xdr:colOff>
      <xdr:row>21</xdr:row>
      <xdr:rowOff>9525</xdr:rowOff>
    </xdr:to>
    <xdr:pic>
      <xdr:nvPicPr>
        <xdr:cNvPr id="28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1850" y="4324350"/>
          <a:ext cx="638175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11</xdr:col>
      <xdr:colOff>9525</xdr:colOff>
      <xdr:row>15</xdr:row>
      <xdr:rowOff>9525</xdr:rowOff>
    </xdr:to>
    <xdr:pic>
      <xdr:nvPicPr>
        <xdr:cNvPr id="34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96125" y="3000375"/>
          <a:ext cx="628650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0</xdr:colOff>
      <xdr:row>22</xdr:row>
      <xdr:rowOff>0</xdr:rowOff>
    </xdr:from>
    <xdr:to>
      <xdr:col>24</xdr:col>
      <xdr:colOff>9525</xdr:colOff>
      <xdr:row>26</xdr:row>
      <xdr:rowOff>9525</xdr:rowOff>
    </xdr:to>
    <xdr:pic>
      <xdr:nvPicPr>
        <xdr:cNvPr id="44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4300" y="5486400"/>
          <a:ext cx="638175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19</xdr:col>
      <xdr:colOff>9527</xdr:colOff>
      <xdr:row>21</xdr:row>
      <xdr:rowOff>9523</xdr:rowOff>
    </xdr:to>
    <xdr:pic>
      <xdr:nvPicPr>
        <xdr:cNvPr id="24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88686" y="4169228"/>
          <a:ext cx="673555" cy="804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6</xdr:row>
      <xdr:rowOff>48984</xdr:rowOff>
    </xdr:from>
    <xdr:to>
      <xdr:col>17</xdr:col>
      <xdr:colOff>9525</xdr:colOff>
      <xdr:row>10</xdr:row>
      <xdr:rowOff>9524</xdr:rowOff>
    </xdr:to>
    <xdr:pic>
      <xdr:nvPicPr>
        <xdr:cNvPr id="31" name="Picture 30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89871" y="1894113"/>
          <a:ext cx="668111" cy="7443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18</xdr:col>
      <xdr:colOff>5443</xdr:colOff>
      <xdr:row>21</xdr:row>
      <xdr:rowOff>5443</xdr:rowOff>
    </xdr:to>
    <xdr:pic>
      <xdr:nvPicPr>
        <xdr:cNvPr id="35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48457" y="4147457"/>
          <a:ext cx="664029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obert.stacey@intel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dstanley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s://mentor.ieee.org/802.11/dcn/11-19-1737" TargetMode="External"/><Relationship Id="rId117" Type="http://schemas.openxmlformats.org/officeDocument/2006/relationships/hyperlink" Target="https://mentor.ieee.org/802.11/dcn/11-19-2055" TargetMode="External"/><Relationship Id="rId21" Type="http://schemas.openxmlformats.org/officeDocument/2006/relationships/hyperlink" Target="https://mentor.ieee.org/802.11/dcn/11-19-1758" TargetMode="External"/><Relationship Id="rId42" Type="http://schemas.openxmlformats.org/officeDocument/2006/relationships/hyperlink" Target="https://mentor.ieee.org/802.11/dcn/11-19-1750" TargetMode="External"/><Relationship Id="rId47" Type="http://schemas.openxmlformats.org/officeDocument/2006/relationships/hyperlink" Target="https://mentor.ieee.org/802.11/dcn/11-19-1750" TargetMode="External"/><Relationship Id="rId63" Type="http://schemas.openxmlformats.org/officeDocument/2006/relationships/hyperlink" Target="https://mentor.ieee.org/802.11/dcn/11-19-1752" TargetMode="External"/><Relationship Id="rId68" Type="http://schemas.openxmlformats.org/officeDocument/2006/relationships/hyperlink" Target="https://mentor.ieee.org/802.11/dcn/11-19-1752" TargetMode="External"/><Relationship Id="rId84" Type="http://schemas.openxmlformats.org/officeDocument/2006/relationships/hyperlink" Target="https://mentor.ieee.org/802.11/dcn/11-19-1751" TargetMode="External"/><Relationship Id="rId89" Type="http://schemas.openxmlformats.org/officeDocument/2006/relationships/hyperlink" Target="https://mentor.ieee.org/802.11/dcn/11-19-1751" TargetMode="External"/><Relationship Id="rId112" Type="http://schemas.openxmlformats.org/officeDocument/2006/relationships/hyperlink" Target="https://mentor.ieee.org/802.11/dcn/11-19-1753" TargetMode="External"/><Relationship Id="rId16" Type="http://schemas.openxmlformats.org/officeDocument/2006/relationships/hyperlink" Target="https://mentor.ieee.org/802.11/dcn/11-19-1737" TargetMode="External"/><Relationship Id="rId107" Type="http://schemas.openxmlformats.org/officeDocument/2006/relationships/hyperlink" Target="https://urldefense.proofpoint.com/v2/url?u=https-3A__standards.ieee.org_content_dam_ieee-2Dstandards_standards_web_documents_other_Participant-2DBehavior-2DIndividual-2DMethod.pdf&amp;d=DwMFaQ&amp;c=C5b8zRQO1miGmBeVZ2LFWg&amp;r=NTHtA_KHOOrju0kuqznMMhn2PgeiJdiVcWeUfvV" TargetMode="External"/><Relationship Id="rId11" Type="http://schemas.openxmlformats.org/officeDocument/2006/relationships/hyperlink" Target="https://mentor.ieee.org/802.11/dcn/11-19-1751" TargetMode="External"/><Relationship Id="rId32" Type="http://schemas.openxmlformats.org/officeDocument/2006/relationships/hyperlink" Target="https://mentor.ieee.org/802.11/dcn/11-19-1750" TargetMode="External"/><Relationship Id="rId37" Type="http://schemas.openxmlformats.org/officeDocument/2006/relationships/hyperlink" Target="https://mentor.ieee.org/802.11/dcn/11-19-1750" TargetMode="External"/><Relationship Id="rId53" Type="http://schemas.openxmlformats.org/officeDocument/2006/relationships/hyperlink" Target="https://mentor.ieee.org/802.11/dcn/11-19-1738" TargetMode="External"/><Relationship Id="rId58" Type="http://schemas.openxmlformats.org/officeDocument/2006/relationships/hyperlink" Target="https://mentor.ieee.org/802.11/dcn/11-19-1738" TargetMode="External"/><Relationship Id="rId74" Type="http://schemas.openxmlformats.org/officeDocument/2006/relationships/hyperlink" Target="https://mentor.ieee.org/802.11/dcn/11-19-1752" TargetMode="External"/><Relationship Id="rId79" Type="http://schemas.openxmlformats.org/officeDocument/2006/relationships/hyperlink" Target="https://mentor.ieee.org/802.11/dcn/11-19-1752" TargetMode="External"/><Relationship Id="rId102" Type="http://schemas.openxmlformats.org/officeDocument/2006/relationships/hyperlink" Target="https://mentor.ieee.org/802.11/dcn/11-19-1752" TargetMode="External"/><Relationship Id="rId5" Type="http://schemas.openxmlformats.org/officeDocument/2006/relationships/hyperlink" Target="https://mentor.ieee.org/802.11/dcn/11-19-1758" TargetMode="External"/><Relationship Id="rId61" Type="http://schemas.openxmlformats.org/officeDocument/2006/relationships/hyperlink" Target="https://mentor.ieee.org/802.11/dcn/11-19-1738" TargetMode="External"/><Relationship Id="rId82" Type="http://schemas.openxmlformats.org/officeDocument/2006/relationships/hyperlink" Target="https://mentor.ieee.org/802.11/dcn/11-19-1751" TargetMode="External"/><Relationship Id="rId90" Type="http://schemas.openxmlformats.org/officeDocument/2006/relationships/hyperlink" Target="https://mentor.ieee.org/802.11/dcn/11-19-1751" TargetMode="External"/><Relationship Id="rId95" Type="http://schemas.openxmlformats.org/officeDocument/2006/relationships/hyperlink" Target="https://mentor.ieee.org/802.11/dcn/11-19-1751" TargetMode="External"/><Relationship Id="rId19" Type="http://schemas.openxmlformats.org/officeDocument/2006/relationships/hyperlink" Target="https://mentor.ieee.org/802.11/dcn/11-19-1758" TargetMode="External"/><Relationship Id="rId14" Type="http://schemas.openxmlformats.org/officeDocument/2006/relationships/hyperlink" Target="https://mentor.ieee.org/802.11/dcn/11-19-1737" TargetMode="External"/><Relationship Id="rId22" Type="http://schemas.openxmlformats.org/officeDocument/2006/relationships/hyperlink" Target="https://mentor.ieee.org/802.11/dcn/11-19-1758" TargetMode="External"/><Relationship Id="rId27" Type="http://schemas.openxmlformats.org/officeDocument/2006/relationships/hyperlink" Target="https://mentor.ieee.org/802.11/dcn/11-19-1737" TargetMode="External"/><Relationship Id="rId30" Type="http://schemas.openxmlformats.org/officeDocument/2006/relationships/hyperlink" Target="https://mentor.ieee.org/802.11/dcn/11-19-1737" TargetMode="External"/><Relationship Id="rId35" Type="http://schemas.openxmlformats.org/officeDocument/2006/relationships/hyperlink" Target="https://mentor.ieee.org/802.11/dcn/11-19-1750" TargetMode="External"/><Relationship Id="rId43" Type="http://schemas.openxmlformats.org/officeDocument/2006/relationships/hyperlink" Target="https://mentor.ieee.org/802.11/dcn/11-19-1750" TargetMode="External"/><Relationship Id="rId48" Type="http://schemas.openxmlformats.org/officeDocument/2006/relationships/hyperlink" Target="https://mentor.ieee.org/802.11/dcn/11-19-1750" TargetMode="External"/><Relationship Id="rId56" Type="http://schemas.openxmlformats.org/officeDocument/2006/relationships/hyperlink" Target="https://mentor.ieee.org/802.11/dcn/11-19-1738" TargetMode="External"/><Relationship Id="rId64" Type="http://schemas.openxmlformats.org/officeDocument/2006/relationships/hyperlink" Target="https://mentor.ieee.org/802.11/dcn/11-19-1752" TargetMode="External"/><Relationship Id="rId69" Type="http://schemas.openxmlformats.org/officeDocument/2006/relationships/hyperlink" Target="https://mentor.ieee.org/802.11/dcn/11-19-1752" TargetMode="External"/><Relationship Id="rId77" Type="http://schemas.openxmlformats.org/officeDocument/2006/relationships/hyperlink" Target="https://mentor.ieee.org/802.11/dcn/11-19-1752" TargetMode="External"/><Relationship Id="rId100" Type="http://schemas.openxmlformats.org/officeDocument/2006/relationships/hyperlink" Target="https://mentor.ieee.org/802.11/dcn/11-19-1752" TargetMode="External"/><Relationship Id="rId105" Type="http://schemas.openxmlformats.org/officeDocument/2006/relationships/hyperlink" Target="https://mentor.ieee.org/802.11/dcn/11-19-1753" TargetMode="External"/><Relationship Id="rId113" Type="http://schemas.openxmlformats.org/officeDocument/2006/relationships/hyperlink" Target="https://mentor.ieee.org/802.11/dcn/11-19-1753" TargetMode="External"/><Relationship Id="rId118" Type="http://schemas.openxmlformats.org/officeDocument/2006/relationships/hyperlink" Target="https://mentor.ieee.org/802.11/dcn/19/11-19-2065" TargetMode="External"/><Relationship Id="rId8" Type="http://schemas.openxmlformats.org/officeDocument/2006/relationships/hyperlink" Target="https://mentor.ieee.org/802-ec/dcn/19/ec-19-0151" TargetMode="External"/><Relationship Id="rId51" Type="http://schemas.openxmlformats.org/officeDocument/2006/relationships/hyperlink" Target="https://mentor.ieee.org/802.11/dcn/11-19-1736" TargetMode="External"/><Relationship Id="rId72" Type="http://schemas.openxmlformats.org/officeDocument/2006/relationships/hyperlink" Target="https://mentor.ieee.org/802.11/dcn/11-19-1752" TargetMode="External"/><Relationship Id="rId80" Type="http://schemas.openxmlformats.org/officeDocument/2006/relationships/hyperlink" Target="https://mentor.ieee.org/802.11/dcn/11-19-1751" TargetMode="External"/><Relationship Id="rId85" Type="http://schemas.openxmlformats.org/officeDocument/2006/relationships/hyperlink" Target="https://mentor.ieee.org/802.11/dcn/11-19-1751" TargetMode="External"/><Relationship Id="rId93" Type="http://schemas.openxmlformats.org/officeDocument/2006/relationships/hyperlink" Target="https://mentor.ieee.org/802.11/dcn/11-19-1751" TargetMode="External"/><Relationship Id="rId98" Type="http://schemas.openxmlformats.org/officeDocument/2006/relationships/hyperlink" Target="https://mentor.ieee.org/802.11/dcn/11-19-1738" TargetMode="External"/><Relationship Id="rId121" Type="http://schemas.openxmlformats.org/officeDocument/2006/relationships/vmlDrawing" Target="../drawings/vmlDrawing1.vml"/><Relationship Id="rId3" Type="http://schemas.openxmlformats.org/officeDocument/2006/relationships/hyperlink" Target="https://mentor.ieee.org/802.11/dcn/11-19-1565" TargetMode="External"/><Relationship Id="rId12" Type="http://schemas.openxmlformats.org/officeDocument/2006/relationships/hyperlink" Target="https://mentor.ieee.org/802.11/dcn/11-19-1750" TargetMode="External"/><Relationship Id="rId17" Type="http://schemas.openxmlformats.org/officeDocument/2006/relationships/hyperlink" Target="https://mentor.ieee.org/802.11/dcn/11-19-1737" TargetMode="External"/><Relationship Id="rId25" Type="http://schemas.openxmlformats.org/officeDocument/2006/relationships/hyperlink" Target="https://mentor.ieee.org/802.11/dcn/11-19-1737" TargetMode="External"/><Relationship Id="rId33" Type="http://schemas.openxmlformats.org/officeDocument/2006/relationships/hyperlink" Target="https://mentor.ieee.org/802.11/dcn/11-19-1750" TargetMode="External"/><Relationship Id="rId38" Type="http://schemas.openxmlformats.org/officeDocument/2006/relationships/hyperlink" Target="https://mentor.ieee.org/802.11/dcn/11-19-1750" TargetMode="External"/><Relationship Id="rId46" Type="http://schemas.openxmlformats.org/officeDocument/2006/relationships/hyperlink" Target="https://mentor.ieee.org/802.11/dcn/11-19-1750" TargetMode="External"/><Relationship Id="rId59" Type="http://schemas.openxmlformats.org/officeDocument/2006/relationships/hyperlink" Target="https://mentor.ieee.org/802.11/dcn/11-19-1738" TargetMode="External"/><Relationship Id="rId67" Type="http://schemas.openxmlformats.org/officeDocument/2006/relationships/hyperlink" Target="https://mentor.ieee.org/802.11/dcn/11-19-1752" TargetMode="External"/><Relationship Id="rId103" Type="http://schemas.openxmlformats.org/officeDocument/2006/relationships/hyperlink" Target="https://mentor.ieee.org/802.11/dcn/11-19-1752" TargetMode="External"/><Relationship Id="rId108" Type="http://schemas.openxmlformats.org/officeDocument/2006/relationships/hyperlink" Target="https://mentor.ieee.org/802.11/dcn/11-19-1753" TargetMode="External"/><Relationship Id="rId116" Type="http://schemas.openxmlformats.org/officeDocument/2006/relationships/hyperlink" Target="https://mentor.ieee.org/802.11/dcn/11-19-1944" TargetMode="External"/><Relationship Id="rId20" Type="http://schemas.openxmlformats.org/officeDocument/2006/relationships/hyperlink" Target="https://mentor.ieee.org/802.11/dcn/11-19-1758" TargetMode="External"/><Relationship Id="rId41" Type="http://schemas.openxmlformats.org/officeDocument/2006/relationships/hyperlink" Target="https://mentor.ieee.org/802.11/dcn/11-19-1750" TargetMode="External"/><Relationship Id="rId54" Type="http://schemas.openxmlformats.org/officeDocument/2006/relationships/hyperlink" Target="https://mentor.ieee.org/802.11/dcn/11-19-1738" TargetMode="External"/><Relationship Id="rId62" Type="http://schemas.openxmlformats.org/officeDocument/2006/relationships/hyperlink" Target="https://mentor.ieee.org/802.11/dcn/11-19-1752" TargetMode="External"/><Relationship Id="rId70" Type="http://schemas.openxmlformats.org/officeDocument/2006/relationships/hyperlink" Target="https://mentor.ieee.org/802.11/dcn/11-19-1752" TargetMode="External"/><Relationship Id="rId75" Type="http://schemas.openxmlformats.org/officeDocument/2006/relationships/hyperlink" Target="https://mentor.ieee.org/802.11/dcn/11-19-1752" TargetMode="External"/><Relationship Id="rId83" Type="http://schemas.openxmlformats.org/officeDocument/2006/relationships/hyperlink" Target="https://mentor.ieee.org/802.11/dcn/11-19-1751" TargetMode="External"/><Relationship Id="rId88" Type="http://schemas.openxmlformats.org/officeDocument/2006/relationships/hyperlink" Target="https://mentor.ieee.org/802.11/dcn/11-19-1751" TargetMode="External"/><Relationship Id="rId91" Type="http://schemas.openxmlformats.org/officeDocument/2006/relationships/hyperlink" Target="https://mentor.ieee.org/802.11/dcn/11-19-1751" TargetMode="External"/><Relationship Id="rId96" Type="http://schemas.openxmlformats.org/officeDocument/2006/relationships/hyperlink" Target="https://mentor.ieee.org/802.11/dcn/11-19-1751" TargetMode="External"/><Relationship Id="rId111" Type="http://schemas.openxmlformats.org/officeDocument/2006/relationships/hyperlink" Target="https://mentor.ieee.org/802.11/dcn/11-19-1753" TargetMode="External"/><Relationship Id="rId1" Type="http://schemas.openxmlformats.org/officeDocument/2006/relationships/hyperlink" Target="https://mentor.ieee.org/802.11/dcn/11-19-1737" TargetMode="External"/><Relationship Id="rId6" Type="http://schemas.openxmlformats.org/officeDocument/2006/relationships/hyperlink" Target="https://mentor.ieee.org/802.11/dcn/11-19-1738" TargetMode="External"/><Relationship Id="rId15" Type="http://schemas.openxmlformats.org/officeDocument/2006/relationships/hyperlink" Target="https://mentor.ieee.org/802.11/dcn/11-19-1737" TargetMode="External"/><Relationship Id="rId23" Type="http://schemas.openxmlformats.org/officeDocument/2006/relationships/hyperlink" Target="https://mentor.ieee.org/802.11/dcn/11-19-1758" TargetMode="External"/><Relationship Id="rId28" Type="http://schemas.openxmlformats.org/officeDocument/2006/relationships/hyperlink" Target="https://mentor.ieee.org/802.11/dcn/11-19-1737" TargetMode="External"/><Relationship Id="rId36" Type="http://schemas.openxmlformats.org/officeDocument/2006/relationships/hyperlink" Target="https://mentor.ieee.org/802.11/dcn/11-19-1750" TargetMode="External"/><Relationship Id="rId49" Type="http://schemas.openxmlformats.org/officeDocument/2006/relationships/hyperlink" Target="https://mentor.ieee.org/802.11/dcn/11-19-1736" TargetMode="External"/><Relationship Id="rId57" Type="http://schemas.openxmlformats.org/officeDocument/2006/relationships/hyperlink" Target="https://mentor.ieee.org/802.11/dcn/11-19-1738" TargetMode="External"/><Relationship Id="rId106" Type="http://schemas.openxmlformats.org/officeDocument/2006/relationships/hyperlink" Target="https://mentor.ieee.org/802.11/dcn/11-19-1753" TargetMode="External"/><Relationship Id="rId114" Type="http://schemas.openxmlformats.org/officeDocument/2006/relationships/hyperlink" Target="https://mentor.ieee.org/802.11/dcn/11-19-1753" TargetMode="External"/><Relationship Id="rId119" Type="http://schemas.openxmlformats.org/officeDocument/2006/relationships/hyperlink" Target="https://mentor.ieee.org/802.11/dcn/19/11-19-1966" TargetMode="External"/><Relationship Id="rId10" Type="http://schemas.openxmlformats.org/officeDocument/2006/relationships/hyperlink" Target="https://mentor.ieee.org/802.11/dcn/11-19-1738" TargetMode="External"/><Relationship Id="rId31" Type="http://schemas.openxmlformats.org/officeDocument/2006/relationships/hyperlink" Target="https://mentor.ieee.org/802.11/dcn/11-19-1750" TargetMode="External"/><Relationship Id="rId44" Type="http://schemas.openxmlformats.org/officeDocument/2006/relationships/hyperlink" Target="https://mentor.ieee.org/802.11/dcn/11-19-1750" TargetMode="External"/><Relationship Id="rId52" Type="http://schemas.openxmlformats.org/officeDocument/2006/relationships/hyperlink" Target="https://mentor.ieee.org/802.11/dcn/11-19-1738" TargetMode="External"/><Relationship Id="rId60" Type="http://schemas.openxmlformats.org/officeDocument/2006/relationships/hyperlink" Target="https://mentor.ieee.org/802.11/dcn/11-19-1738" TargetMode="External"/><Relationship Id="rId65" Type="http://schemas.openxmlformats.org/officeDocument/2006/relationships/hyperlink" Target="https://mentor.ieee.org/802.11/dcn/11-19-1752" TargetMode="External"/><Relationship Id="rId73" Type="http://schemas.openxmlformats.org/officeDocument/2006/relationships/hyperlink" Target="https://mentor.ieee.org/802.11/dcn/11-19-1752" TargetMode="External"/><Relationship Id="rId78" Type="http://schemas.openxmlformats.org/officeDocument/2006/relationships/hyperlink" Target="https://mentor.ieee.org/802.11/dcn/11-19-1752" TargetMode="External"/><Relationship Id="rId81" Type="http://schemas.openxmlformats.org/officeDocument/2006/relationships/hyperlink" Target="https://mentor.ieee.org/802.11/dcn/11-19-1751" TargetMode="External"/><Relationship Id="rId86" Type="http://schemas.openxmlformats.org/officeDocument/2006/relationships/hyperlink" Target="https://mentor.ieee.org/802.11/dcn/11-19-1751" TargetMode="External"/><Relationship Id="rId94" Type="http://schemas.openxmlformats.org/officeDocument/2006/relationships/hyperlink" Target="https://mentor.ieee.org/802.11/dcn/11-19-1751" TargetMode="External"/><Relationship Id="rId99" Type="http://schemas.openxmlformats.org/officeDocument/2006/relationships/hyperlink" Target="https://mentor.ieee.org/802.11/dcn/11-19-1758" TargetMode="External"/><Relationship Id="rId101" Type="http://schemas.openxmlformats.org/officeDocument/2006/relationships/hyperlink" Target="https://mentor.ieee.org/802.11/dcn/11-19-1752" TargetMode="External"/><Relationship Id="rId122" Type="http://schemas.openxmlformats.org/officeDocument/2006/relationships/comments" Target="../comments1.xml"/><Relationship Id="rId4" Type="http://schemas.openxmlformats.org/officeDocument/2006/relationships/hyperlink" Target="https://standards.ieee.org/about/sasb/patcom/" TargetMode="External"/><Relationship Id="rId9" Type="http://schemas.openxmlformats.org/officeDocument/2006/relationships/hyperlink" Target="https://mentor.ieee.org/802.11/dcn/11-19-1752" TargetMode="External"/><Relationship Id="rId13" Type="http://schemas.openxmlformats.org/officeDocument/2006/relationships/hyperlink" Target="https://mentor.ieee.org/802.11/dcn/11-19-0993" TargetMode="External"/><Relationship Id="rId18" Type="http://schemas.openxmlformats.org/officeDocument/2006/relationships/hyperlink" Target="https://mentor.ieee.org/802.11/dcn/11-19-1758" TargetMode="External"/><Relationship Id="rId39" Type="http://schemas.openxmlformats.org/officeDocument/2006/relationships/hyperlink" Target="https://mentor.ieee.org/802.11/dcn/11-19-1750" TargetMode="External"/><Relationship Id="rId109" Type="http://schemas.openxmlformats.org/officeDocument/2006/relationships/hyperlink" Target="https://mentor.ieee.org/802.11/dcn/11-19-1753" TargetMode="External"/><Relationship Id="rId34" Type="http://schemas.openxmlformats.org/officeDocument/2006/relationships/hyperlink" Target="https://mentor.ieee.org/802.11/dcn/11-19-1750" TargetMode="External"/><Relationship Id="rId50" Type="http://schemas.openxmlformats.org/officeDocument/2006/relationships/hyperlink" Target="https://mentor.ieee.org/802.11/dcn/11-19-1736" TargetMode="External"/><Relationship Id="rId55" Type="http://schemas.openxmlformats.org/officeDocument/2006/relationships/hyperlink" Target="https://mentor.ieee.org/802.11/dcn/11-19-1738" TargetMode="External"/><Relationship Id="rId76" Type="http://schemas.openxmlformats.org/officeDocument/2006/relationships/hyperlink" Target="https://mentor.ieee.org/802.11/dcn/11-19-1752" TargetMode="External"/><Relationship Id="rId97" Type="http://schemas.openxmlformats.org/officeDocument/2006/relationships/hyperlink" Target="https://mentor.ieee.org/802.11/dcn/11-19-1751" TargetMode="External"/><Relationship Id="rId104" Type="http://schemas.openxmlformats.org/officeDocument/2006/relationships/hyperlink" Target="https://mentor.ieee.org/802.11/dcn/11-19-1753" TargetMode="External"/><Relationship Id="rId120" Type="http://schemas.openxmlformats.org/officeDocument/2006/relationships/printerSettings" Target="../printerSettings/printerSettings12.bin"/><Relationship Id="rId7" Type="http://schemas.openxmlformats.org/officeDocument/2006/relationships/hyperlink" Target="https://mentor.ieee.org/802.11/dcn/11-19-1758" TargetMode="External"/><Relationship Id="rId71" Type="http://schemas.openxmlformats.org/officeDocument/2006/relationships/hyperlink" Target="https://mentor.ieee.org/802.11/dcn/11-19-1752" TargetMode="External"/><Relationship Id="rId92" Type="http://schemas.openxmlformats.org/officeDocument/2006/relationships/hyperlink" Target="https://mentor.ieee.org/802.11/dcn/11-19-1751" TargetMode="External"/><Relationship Id="rId2" Type="http://schemas.openxmlformats.org/officeDocument/2006/relationships/hyperlink" Target="https://mentor.ieee.org/802.11/dcn/11-19-1736" TargetMode="External"/><Relationship Id="rId29" Type="http://schemas.openxmlformats.org/officeDocument/2006/relationships/hyperlink" Target="https://mentor.ieee.org/802.11/dcn/11-19-1737" TargetMode="External"/><Relationship Id="rId24" Type="http://schemas.openxmlformats.org/officeDocument/2006/relationships/hyperlink" Target="https://mentor.ieee.org/802.11/dcn/11-19-1737" TargetMode="External"/><Relationship Id="rId40" Type="http://schemas.openxmlformats.org/officeDocument/2006/relationships/hyperlink" Target="https://mentor.ieee.org/802.11/dcn/11-19-1750" TargetMode="External"/><Relationship Id="rId45" Type="http://schemas.openxmlformats.org/officeDocument/2006/relationships/hyperlink" Target="https://mentor.ieee.org/802.11/dcn/11-19-1750" TargetMode="External"/><Relationship Id="rId66" Type="http://schemas.openxmlformats.org/officeDocument/2006/relationships/hyperlink" Target="https://mentor.ieee.org/802.11/dcn/11-19-1752" TargetMode="External"/><Relationship Id="rId87" Type="http://schemas.openxmlformats.org/officeDocument/2006/relationships/hyperlink" Target="https://mentor.ieee.org/802.11/dcn/11-19-1751" TargetMode="External"/><Relationship Id="rId110" Type="http://schemas.openxmlformats.org/officeDocument/2006/relationships/hyperlink" Target="https://mentor.ieee.org/802.11/dcn/11-19-1753" TargetMode="External"/><Relationship Id="rId115" Type="http://schemas.openxmlformats.org/officeDocument/2006/relationships/hyperlink" Target="https://mentor.ieee.org/802.11/dcn/19/11-19-1999-00-00bc-ebcs-demonstration.pptx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9/11-19-0004" TargetMode="External"/><Relationship Id="rId13" Type="http://schemas.openxmlformats.org/officeDocument/2006/relationships/hyperlink" Target="https://mentor.ieee.org/802.11/dcn/11-19-1730" TargetMode="External"/><Relationship Id="rId18" Type="http://schemas.openxmlformats.org/officeDocument/2006/relationships/hyperlink" Target="https://mentor.ieee.org/802.11/dcn/11-19-1750" TargetMode="External"/><Relationship Id="rId26" Type="http://schemas.openxmlformats.org/officeDocument/2006/relationships/hyperlink" Target="https://mentor.ieee.org/802.11/dcn/11-19-1744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19-1738" TargetMode="External"/><Relationship Id="rId34" Type="http://schemas.openxmlformats.org/officeDocument/2006/relationships/hyperlink" Target="https://mentor.ieee.org/802.11/dcn/11-19-1740" TargetMode="External"/><Relationship Id="rId7" Type="http://schemas.openxmlformats.org/officeDocument/2006/relationships/hyperlink" Target="https://mentor.ieee.org/802.11/dcn/11-19-1736" TargetMode="External"/><Relationship Id="rId12" Type="http://schemas.openxmlformats.org/officeDocument/2006/relationships/hyperlink" Target="https://mentor.ieee.org/802.11/dcn/11-19-1735" TargetMode="External"/><Relationship Id="rId17" Type="http://schemas.openxmlformats.org/officeDocument/2006/relationships/hyperlink" Target="https://mentor.ieee.org/802.11/dcn/11-19-1737" TargetMode="External"/><Relationship Id="rId25" Type="http://schemas.openxmlformats.org/officeDocument/2006/relationships/hyperlink" Target="https://mentor.ieee.org/802.11/dcn/11-19-1741" TargetMode="External"/><Relationship Id="rId33" Type="http://schemas.openxmlformats.org/officeDocument/2006/relationships/hyperlink" Target="https://mentor.ieee.org/802.11/dcn/11-19-1722" TargetMode="External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19-1732" TargetMode="External"/><Relationship Id="rId20" Type="http://schemas.openxmlformats.org/officeDocument/2006/relationships/hyperlink" Target="https://mentor.ieee.org/802.11/dcn/11-19-1753" TargetMode="External"/><Relationship Id="rId29" Type="http://schemas.openxmlformats.org/officeDocument/2006/relationships/hyperlink" Target="https://mentor.ieee.org/802.11/dcn/11-19-1761" TargetMode="External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19-1743" TargetMode="External"/><Relationship Id="rId24" Type="http://schemas.openxmlformats.org/officeDocument/2006/relationships/hyperlink" Target="https://mentor.ieee.org/802.11/dcn/11-19-1565" TargetMode="External"/><Relationship Id="rId32" Type="http://schemas.openxmlformats.org/officeDocument/2006/relationships/hyperlink" Target="https://mentor.ieee.org/802.11/dcn/11-19-1734" TargetMode="External"/><Relationship Id="rId37" Type="http://schemas.openxmlformats.org/officeDocument/2006/relationships/printerSettings" Target="../printerSettings/printerSettings13.bin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19-1718" TargetMode="External"/><Relationship Id="rId23" Type="http://schemas.openxmlformats.org/officeDocument/2006/relationships/hyperlink" Target="https://mentor.ieee.org/802.11/dcn/11-19-1752" TargetMode="External"/><Relationship Id="rId28" Type="http://schemas.openxmlformats.org/officeDocument/2006/relationships/hyperlink" Target="https://mentor.ieee.org/802.11/dcn/11-19-1763" TargetMode="External"/><Relationship Id="rId36" Type="http://schemas.openxmlformats.org/officeDocument/2006/relationships/hyperlink" Target="https://mentor.ieee.org/802.11/dcn/11-19-1727" TargetMode="External"/><Relationship Id="rId10" Type="http://schemas.openxmlformats.org/officeDocument/2006/relationships/hyperlink" Target="https://mentor.ieee.org/802.11/dcn/11-19-1731" TargetMode="External"/><Relationship Id="rId19" Type="http://schemas.openxmlformats.org/officeDocument/2006/relationships/hyperlink" Target="https://mentor.ieee.org/802.11/dcn/11-19-1758" TargetMode="External"/><Relationship Id="rId31" Type="http://schemas.openxmlformats.org/officeDocument/2006/relationships/hyperlink" Target="https://mentor.ieee.org/802.11/dcn/11-19-1742" TargetMode="External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19-1739" TargetMode="External"/><Relationship Id="rId14" Type="http://schemas.openxmlformats.org/officeDocument/2006/relationships/hyperlink" Target="https://mentor.ieee.org/802.11/dcn/11-19-1713" TargetMode="External"/><Relationship Id="rId22" Type="http://schemas.openxmlformats.org/officeDocument/2006/relationships/hyperlink" Target="https://mentor.ieee.org/802.11/dcn/11-19-1751" TargetMode="External"/><Relationship Id="rId27" Type="http://schemas.openxmlformats.org/officeDocument/2006/relationships/hyperlink" Target="https://www.regonline.com/builder/site/Default.aspx?EventID=2569183" TargetMode="External"/><Relationship Id="rId30" Type="http://schemas.openxmlformats.org/officeDocument/2006/relationships/hyperlink" Target="https://mentor.ieee.org/802.11/dcn/11-19-1747" TargetMode="External"/><Relationship Id="rId35" Type="http://schemas.openxmlformats.org/officeDocument/2006/relationships/hyperlink" Target="https://mentor.ieee.org/802-ec/dcn/19/ec-19-0151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zoomScale="60" zoomScaleNormal="60" workbookViewId="0">
      <selection activeCell="R17" sqref="R17"/>
    </sheetView>
  </sheetViews>
  <sheetFormatPr defaultColWidth="9.3046875" defaultRowHeight="20.149999999999999" customHeight="1" x14ac:dyDescent="0.4"/>
  <cols>
    <col min="1" max="1" width="1.3828125" style="13" customWidth="1"/>
    <col min="2" max="2" width="19.69140625" style="19" customWidth="1"/>
    <col min="3" max="3" width="18.69140625" style="19" customWidth="1"/>
    <col min="4" max="5" width="9.3046875" style="19"/>
    <col min="6" max="6" width="14.3046875" style="19" customWidth="1"/>
    <col min="7" max="7" width="9.3046875" style="19"/>
    <col min="8" max="8" width="22" style="19" customWidth="1"/>
    <col min="9" max="9" width="15.3046875" style="19" customWidth="1"/>
    <col min="10" max="16384" width="9.3046875" style="19"/>
  </cols>
  <sheetData>
    <row r="1" spans="1:15" s="16" customFormat="1" ht="20.149999999999999" customHeight="1" x14ac:dyDescent="0.3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20.149999999999999" customHeight="1" x14ac:dyDescent="0.5">
      <c r="B2" s="17"/>
      <c r="C2" s="18" t="s">
        <v>7</v>
      </c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5" ht="20.149999999999999" customHeight="1" x14ac:dyDescent="0.45">
      <c r="B3" s="17"/>
      <c r="C3" s="20" t="s">
        <v>8</v>
      </c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5" ht="20.149999999999999" customHeight="1" x14ac:dyDescent="0.45">
      <c r="B4" s="20" t="s">
        <v>9</v>
      </c>
      <c r="C4" s="20" t="s">
        <v>558</v>
      </c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5" ht="20.149999999999999" customHeight="1" x14ac:dyDescent="0.45">
      <c r="B5" s="20" t="s">
        <v>10</v>
      </c>
      <c r="C5" s="21" t="s">
        <v>472</v>
      </c>
      <c r="D5" s="17"/>
      <c r="E5" s="17"/>
      <c r="F5" s="17"/>
      <c r="G5" s="22"/>
      <c r="H5" s="17"/>
      <c r="I5" s="17"/>
      <c r="J5" s="17"/>
      <c r="K5" s="17"/>
      <c r="L5" s="17"/>
      <c r="M5" s="17"/>
    </row>
    <row r="6" spans="1:15" ht="20.149999999999999" customHeight="1" x14ac:dyDescent="0.5">
      <c r="B6" s="20" t="s">
        <v>11</v>
      </c>
      <c r="C6" s="23" t="s">
        <v>387</v>
      </c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27" customFormat="1" ht="20.149999999999999" customHeight="1" thickBot="1" x14ac:dyDescent="0.5">
      <c r="A7" s="24"/>
      <c r="B7" s="25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5" s="32" customFormat="1" ht="20.149999999999999" customHeight="1" x14ac:dyDescent="0.5">
      <c r="A8" s="13"/>
      <c r="B8" s="28" t="s">
        <v>12</v>
      </c>
      <c r="C8" s="29" t="s">
        <v>473</v>
      </c>
      <c r="D8" s="30"/>
      <c r="E8" s="30"/>
      <c r="F8" s="30"/>
      <c r="G8" s="30"/>
      <c r="H8" s="31"/>
      <c r="I8" s="31"/>
      <c r="J8" s="31"/>
      <c r="K8" s="31"/>
      <c r="L8" s="31"/>
      <c r="M8" s="31"/>
    </row>
    <row r="9" spans="1:15" ht="20.149999999999999" customHeight="1" x14ac:dyDescent="0.5">
      <c r="B9" s="20" t="s">
        <v>13</v>
      </c>
      <c r="C9" s="55">
        <v>43782</v>
      </c>
      <c r="D9" s="33"/>
      <c r="E9" s="33"/>
      <c r="F9" s="33"/>
      <c r="G9" s="33"/>
      <c r="H9" s="17"/>
      <c r="I9" s="17"/>
      <c r="J9" s="17"/>
      <c r="K9" s="17"/>
      <c r="L9" s="17"/>
      <c r="M9" s="17"/>
    </row>
    <row r="10" spans="1:15" ht="20.149999999999999" customHeight="1" x14ac:dyDescent="0.5">
      <c r="B10" s="20" t="s">
        <v>14</v>
      </c>
      <c r="C10" s="56" t="s">
        <v>123</v>
      </c>
      <c r="D10" s="23"/>
      <c r="E10" s="23"/>
      <c r="F10" s="23"/>
      <c r="G10" s="23"/>
      <c r="H10" s="34"/>
      <c r="I10" s="56" t="s">
        <v>122</v>
      </c>
      <c r="J10" s="23"/>
      <c r="K10" s="33"/>
      <c r="L10" s="33"/>
      <c r="M10" s="33"/>
    </row>
    <row r="11" spans="1:15" ht="20.149999999999999" customHeight="1" x14ac:dyDescent="0.5">
      <c r="B11" s="33"/>
      <c r="C11" s="23" t="s">
        <v>469</v>
      </c>
      <c r="D11" s="23"/>
      <c r="E11" s="23"/>
      <c r="F11" s="23"/>
      <c r="G11" s="23"/>
      <c r="H11" s="34"/>
      <c r="I11" s="23" t="s">
        <v>470</v>
      </c>
      <c r="J11" s="23"/>
      <c r="K11" s="33"/>
      <c r="L11" s="33"/>
      <c r="M11" s="33"/>
    </row>
    <row r="12" spans="1:15" ht="20.149999999999999" customHeight="1" x14ac:dyDescent="0.5">
      <c r="B12" s="33"/>
      <c r="C12" s="23" t="s">
        <v>413</v>
      </c>
      <c r="D12" s="23"/>
      <c r="E12" s="23"/>
      <c r="F12" s="23"/>
      <c r="G12" s="23"/>
      <c r="H12" s="34"/>
      <c r="I12" s="23" t="s">
        <v>64</v>
      </c>
      <c r="J12" s="23"/>
      <c r="K12" s="33"/>
      <c r="L12" s="33"/>
      <c r="M12" s="33"/>
    </row>
    <row r="13" spans="1:15" ht="20.149999999999999" customHeight="1" x14ac:dyDescent="0.5">
      <c r="B13" s="33"/>
      <c r="C13" s="23" t="s">
        <v>414</v>
      </c>
      <c r="D13" s="23"/>
      <c r="E13" s="23"/>
      <c r="F13" s="23"/>
      <c r="G13" s="23"/>
      <c r="H13" s="34"/>
      <c r="I13" s="33" t="s">
        <v>46</v>
      </c>
      <c r="J13" s="23"/>
      <c r="K13" s="33"/>
      <c r="L13" s="33"/>
      <c r="M13" s="33"/>
    </row>
    <row r="14" spans="1:15" ht="20.149999999999999" customHeight="1" x14ac:dyDescent="0.5">
      <c r="B14" s="33"/>
      <c r="C14" s="35" t="s">
        <v>388</v>
      </c>
      <c r="D14" s="23"/>
      <c r="E14" s="23"/>
      <c r="F14" s="23"/>
      <c r="G14" s="23"/>
      <c r="H14" s="34"/>
      <c r="I14" s="35" t="s">
        <v>47</v>
      </c>
      <c r="J14" s="23"/>
      <c r="K14" s="33"/>
      <c r="L14" s="33"/>
      <c r="M14" s="33"/>
    </row>
    <row r="15" spans="1:15" ht="20.149999999999999" customHeight="1" x14ac:dyDescent="0.5">
      <c r="B15" s="33"/>
      <c r="C15" s="23"/>
      <c r="D15" s="23"/>
      <c r="E15" s="23"/>
      <c r="F15" s="23"/>
      <c r="G15" s="23"/>
      <c r="H15" s="34"/>
      <c r="I15" s="35"/>
      <c r="J15" s="34"/>
      <c r="K15" s="17"/>
      <c r="L15" s="17"/>
      <c r="M15" s="17"/>
    </row>
    <row r="16" spans="1:15" ht="20.149999999999999" customHeight="1" x14ac:dyDescent="0.45">
      <c r="C16" s="17"/>
      <c r="D16" s="17"/>
      <c r="E16" s="17"/>
      <c r="F16" s="17"/>
      <c r="G16" s="17"/>
      <c r="H16" s="17"/>
      <c r="I16" s="56" t="s">
        <v>389</v>
      </c>
      <c r="J16" s="17"/>
      <c r="K16" s="17"/>
      <c r="L16" s="17"/>
      <c r="M16" s="17"/>
    </row>
    <row r="17" spans="1:16" ht="20.149999999999999" customHeight="1" x14ac:dyDescent="0.5">
      <c r="A17" s="40"/>
      <c r="C17" s="17"/>
      <c r="D17" s="17"/>
      <c r="E17" s="17"/>
      <c r="F17" s="17"/>
      <c r="G17" s="17"/>
      <c r="H17" s="17"/>
      <c r="I17" s="23" t="s">
        <v>471</v>
      </c>
      <c r="J17" s="17"/>
      <c r="K17" s="17"/>
      <c r="L17" s="17"/>
      <c r="M17" s="17"/>
    </row>
    <row r="18" spans="1:16" ht="20.149999999999999" customHeight="1" x14ac:dyDescent="0.5">
      <c r="A18" s="40"/>
      <c r="C18" s="17"/>
      <c r="D18" s="17"/>
      <c r="E18" s="17"/>
      <c r="F18" s="17"/>
      <c r="G18" s="17"/>
      <c r="H18" s="17"/>
      <c r="I18" s="23" t="s">
        <v>392</v>
      </c>
      <c r="J18" s="23" t="s">
        <v>401</v>
      </c>
      <c r="K18" s="23"/>
      <c r="L18" s="23"/>
      <c r="M18" s="23"/>
      <c r="N18" s="23"/>
    </row>
    <row r="19" spans="1:16" ht="20.149999999999999" customHeight="1" x14ac:dyDescent="0.5">
      <c r="A19" s="40"/>
      <c r="C19" s="17"/>
      <c r="D19" s="17"/>
      <c r="E19" s="17"/>
      <c r="F19" s="17"/>
      <c r="G19" s="17"/>
      <c r="H19" s="17"/>
      <c r="I19" s="33" t="s">
        <v>390</v>
      </c>
      <c r="J19" s="17"/>
      <c r="K19" s="17"/>
      <c r="L19" s="17"/>
      <c r="M19" s="17"/>
    </row>
    <row r="20" spans="1:16" ht="20.149999999999999" customHeight="1" x14ac:dyDescent="0.4">
      <c r="A20" s="40"/>
      <c r="C20" s="17"/>
      <c r="D20" s="17"/>
      <c r="E20" s="17"/>
      <c r="F20" s="17"/>
      <c r="G20" s="17"/>
      <c r="H20" s="17"/>
      <c r="I20" s="35" t="s">
        <v>391</v>
      </c>
      <c r="J20" s="17"/>
      <c r="K20" s="17"/>
      <c r="L20" s="17"/>
      <c r="M20" s="17"/>
    </row>
    <row r="21" spans="1:16" ht="20.149999999999999" customHeight="1" x14ac:dyDescent="0.5">
      <c r="A21" s="40"/>
      <c r="C21" s="17"/>
      <c r="D21" s="17"/>
      <c r="E21" s="17"/>
      <c r="F21" s="17"/>
      <c r="G21" s="17"/>
      <c r="H21" s="17"/>
      <c r="I21" s="23"/>
      <c r="J21" s="17"/>
      <c r="K21" s="17"/>
      <c r="L21" s="17"/>
      <c r="M21" s="17"/>
    </row>
    <row r="22" spans="1:16" ht="20.149999999999999" customHeight="1" x14ac:dyDescent="0.4">
      <c r="C22" s="267" t="s">
        <v>100</v>
      </c>
      <c r="D22" s="268"/>
      <c r="E22" s="268"/>
      <c r="F22" s="268"/>
      <c r="G22" s="268"/>
      <c r="H22" s="268"/>
      <c r="I22" s="268"/>
      <c r="J22" s="268"/>
      <c r="K22" s="268"/>
      <c r="L22" s="268"/>
      <c r="M22" s="268"/>
      <c r="N22" s="268"/>
      <c r="O22" s="268"/>
      <c r="P22" s="269"/>
    </row>
    <row r="23" spans="1:16" ht="20.149999999999999" customHeight="1" x14ac:dyDescent="0.45">
      <c r="B23" s="36" t="s">
        <v>99</v>
      </c>
      <c r="C23" s="270"/>
      <c r="D23" s="271"/>
      <c r="E23" s="271"/>
      <c r="F23" s="271"/>
      <c r="G23" s="271"/>
      <c r="H23" s="271"/>
      <c r="I23" s="271"/>
      <c r="J23" s="271"/>
      <c r="K23" s="271"/>
      <c r="L23" s="271"/>
      <c r="M23" s="271"/>
      <c r="N23" s="271"/>
      <c r="O23" s="271"/>
      <c r="P23" s="272"/>
    </row>
    <row r="24" spans="1:16" ht="20.149999999999999" customHeight="1" x14ac:dyDescent="0.4">
      <c r="C24" s="273"/>
      <c r="D24" s="274"/>
      <c r="E24" s="274"/>
      <c r="F24" s="274"/>
      <c r="G24" s="274"/>
      <c r="H24" s="274"/>
      <c r="I24" s="274"/>
      <c r="J24" s="274"/>
      <c r="K24" s="274"/>
      <c r="L24" s="274"/>
      <c r="M24" s="274"/>
      <c r="N24" s="274"/>
      <c r="O24" s="274"/>
      <c r="P24" s="275"/>
    </row>
    <row r="32" spans="1:16" ht="20.149999999999999" customHeight="1" x14ac:dyDescent="0.4">
      <c r="B32" s="37"/>
      <c r="C32" s="266"/>
      <c r="D32" s="266"/>
      <c r="E32" s="266"/>
      <c r="F32" s="266"/>
    </row>
    <row r="33" spans="2:6" ht="20.149999999999999" customHeight="1" x14ac:dyDescent="0.4">
      <c r="B33" s="32"/>
      <c r="C33" s="38"/>
      <c r="D33" s="38"/>
      <c r="E33" s="38"/>
      <c r="F33" s="38"/>
    </row>
    <row r="34" spans="2:6" ht="20.149999999999999" customHeight="1" x14ac:dyDescent="0.4">
      <c r="B34" s="32"/>
      <c r="C34" s="265"/>
      <c r="D34" s="265"/>
      <c r="E34" s="265"/>
      <c r="F34" s="265"/>
    </row>
    <row r="35" spans="2:6" ht="20.149999999999999" customHeight="1" x14ac:dyDescent="0.4">
      <c r="B35" s="32"/>
      <c r="C35" s="38"/>
      <c r="D35" s="38"/>
      <c r="E35" s="38"/>
      <c r="F35" s="38"/>
    </row>
    <row r="36" spans="2:6" ht="20.149999999999999" customHeight="1" x14ac:dyDescent="0.4">
      <c r="B36" s="32"/>
      <c r="C36" s="265"/>
      <c r="D36" s="265"/>
      <c r="E36" s="265"/>
      <c r="F36" s="265"/>
    </row>
    <row r="37" spans="2:6" ht="20.149999999999999" customHeight="1" x14ac:dyDescent="0.4">
      <c r="C37" s="265"/>
      <c r="D37" s="265"/>
      <c r="E37" s="265"/>
      <c r="F37" s="265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2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6"/>
  <sheetViews>
    <sheetView zoomScale="90" zoomScaleNormal="90" workbookViewId="0">
      <selection activeCell="B2" sqref="B2:P4"/>
    </sheetView>
  </sheetViews>
  <sheetFormatPr defaultColWidth="9.3046875" defaultRowHeight="15.75" customHeight="1" x14ac:dyDescent="0.3"/>
  <cols>
    <col min="1" max="1" width="1.3828125" customWidth="1"/>
    <col min="2" max="2" width="11.3046875" style="1" customWidth="1"/>
    <col min="3" max="6" width="9.3046875" style="1"/>
    <col min="7" max="7" width="24.69140625" style="1" customWidth="1"/>
    <col min="8" max="8" width="9.3046875" style="1" customWidth="1"/>
    <col min="9" max="15" width="9.3046875" style="1"/>
    <col min="16" max="16" width="8.3828125" style="1" customWidth="1"/>
    <col min="17" max="16384" width="9.3046875" style="1"/>
  </cols>
  <sheetData>
    <row r="2" spans="1:253" ht="15.75" customHeight="1" x14ac:dyDescent="0.3">
      <c r="B2" s="282" t="str">
        <f>Parameters!B1</f>
        <v>178th IEEE 802.11 WIRELESS LOCAL AREA NETWORKS SESSION</v>
      </c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4"/>
      <c r="IS2" s="1" t="s">
        <v>3</v>
      </c>
    </row>
    <row r="3" spans="1:253" ht="15.75" customHeight="1" x14ac:dyDescent="0.3">
      <c r="B3" s="285"/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287"/>
    </row>
    <row r="4" spans="1:253" ht="15.75" customHeight="1" x14ac:dyDescent="0.3">
      <c r="B4" s="288"/>
      <c r="C4" s="289"/>
      <c r="D4" s="289"/>
      <c r="E4" s="289"/>
      <c r="F4" s="289"/>
      <c r="G4" s="289"/>
      <c r="H4" s="289"/>
      <c r="I4" s="289"/>
      <c r="J4" s="289"/>
      <c r="K4" s="289"/>
      <c r="L4" s="289"/>
      <c r="M4" s="289"/>
      <c r="N4" s="289"/>
      <c r="O4" s="289"/>
      <c r="P4" s="290"/>
    </row>
    <row r="5" spans="1:253" ht="21" customHeight="1" x14ac:dyDescent="0.3">
      <c r="B5" s="291" t="str">
        <f>Parameters!B2</f>
        <v>Hilton Waikoloa, Kona, HI, USA</v>
      </c>
      <c r="C5" s="279"/>
      <c r="D5" s="279"/>
      <c r="E5" s="279"/>
      <c r="F5" s="279"/>
      <c r="G5" s="279"/>
      <c r="H5" s="279"/>
      <c r="I5" s="279"/>
      <c r="J5" s="279"/>
      <c r="K5" s="279"/>
      <c r="L5" s="279"/>
      <c r="M5" s="279"/>
      <c r="N5" s="279"/>
      <c r="O5" s="279"/>
      <c r="P5" s="279"/>
    </row>
    <row r="6" spans="1:253" ht="15.75" customHeight="1" x14ac:dyDescent="0.3">
      <c r="B6" s="279"/>
      <c r="C6" s="279"/>
      <c r="D6" s="279"/>
      <c r="E6" s="279"/>
      <c r="F6" s="279"/>
      <c r="G6" s="279"/>
      <c r="H6" s="279"/>
      <c r="I6" s="279"/>
      <c r="J6" s="279"/>
      <c r="K6" s="279"/>
      <c r="L6" s="279"/>
      <c r="M6" s="279"/>
      <c r="N6" s="279"/>
      <c r="O6" s="279"/>
      <c r="P6" s="279"/>
    </row>
    <row r="7" spans="1:253" ht="15.75" customHeight="1" x14ac:dyDescent="0.3">
      <c r="A7" s="54"/>
      <c r="B7" s="293" t="str">
        <f>Parameters!B3</f>
        <v>November 10-15, 2019</v>
      </c>
      <c r="C7" s="293"/>
      <c r="D7" s="293"/>
      <c r="E7" s="293"/>
      <c r="F7" s="293"/>
      <c r="G7" s="293"/>
      <c r="H7" s="293"/>
      <c r="I7" s="293"/>
      <c r="J7" s="293"/>
      <c r="K7" s="293"/>
      <c r="L7" s="293"/>
      <c r="M7" s="293"/>
      <c r="N7" s="293"/>
      <c r="O7" s="293"/>
      <c r="P7" s="293"/>
      <c r="Q7" s="73"/>
      <c r="R7" s="73"/>
    </row>
    <row r="8" spans="1:253" ht="15.75" customHeight="1" x14ac:dyDescent="0.3">
      <c r="A8" s="54"/>
      <c r="B8" s="293"/>
      <c r="C8" s="293"/>
      <c r="D8" s="293"/>
      <c r="E8" s="293"/>
      <c r="F8" s="293"/>
      <c r="G8" s="293"/>
      <c r="H8" s="293"/>
      <c r="I8" s="293"/>
      <c r="J8" s="293"/>
      <c r="K8" s="293"/>
      <c r="L8" s="293"/>
      <c r="M8" s="293"/>
      <c r="N8" s="293"/>
      <c r="O8" s="293"/>
      <c r="P8" s="293"/>
      <c r="Q8" s="73"/>
      <c r="R8" s="73"/>
    </row>
    <row r="9" spans="1:253" ht="15.75" customHeight="1" x14ac:dyDescent="0.3">
      <c r="A9" s="54"/>
      <c r="B9" s="73"/>
      <c r="C9" s="84"/>
      <c r="D9" s="74"/>
      <c r="E9" s="74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</row>
    <row r="10" spans="1:253" ht="15.75" customHeight="1" x14ac:dyDescent="0.3">
      <c r="A10" s="54"/>
      <c r="B10" s="73"/>
      <c r="C10" s="84"/>
      <c r="N10" s="73"/>
      <c r="O10" s="73"/>
      <c r="P10" s="73"/>
      <c r="Q10" s="73"/>
      <c r="R10" s="73"/>
    </row>
    <row r="11" spans="1:253" ht="15.75" customHeight="1" x14ac:dyDescent="0.3">
      <c r="A11" s="54"/>
      <c r="B11" s="73"/>
      <c r="N11" s="73"/>
      <c r="O11" s="73"/>
      <c r="P11" s="73"/>
      <c r="Q11" s="73"/>
      <c r="R11" s="73"/>
    </row>
    <row r="12" spans="1:253" ht="15.75" customHeight="1" x14ac:dyDescent="0.3">
      <c r="A12" s="54"/>
      <c r="B12" s="73"/>
      <c r="F12"/>
      <c r="N12" s="73"/>
      <c r="O12" s="73"/>
      <c r="P12" s="73"/>
      <c r="Q12" s="73"/>
      <c r="R12" s="73"/>
    </row>
    <row r="13" spans="1:253" ht="15.75" customHeight="1" x14ac:dyDescent="0.3">
      <c r="A13" s="54"/>
      <c r="B13" s="73"/>
      <c r="N13" s="73"/>
      <c r="O13" s="73"/>
      <c r="P13" s="73"/>
      <c r="Q13" s="73"/>
      <c r="R13" s="73"/>
    </row>
    <row r="14" spans="1:253" ht="15.75" customHeight="1" x14ac:dyDescent="0.3">
      <c r="A14" s="54"/>
      <c r="B14" s="73"/>
      <c r="F14"/>
      <c r="N14" s="73"/>
      <c r="O14" s="73"/>
      <c r="P14" s="73"/>
      <c r="Q14" s="73"/>
      <c r="R14" s="73"/>
      <c r="S14"/>
    </row>
    <row r="15" spans="1:253" ht="15.75" customHeight="1" x14ac:dyDescent="0.3">
      <c r="A15" s="54"/>
      <c r="B15" s="73"/>
      <c r="N15" s="73"/>
      <c r="O15" s="73"/>
      <c r="P15" s="73"/>
      <c r="Q15" s="73"/>
      <c r="R15" s="73"/>
    </row>
    <row r="16" spans="1:253" ht="15.75" customHeight="1" x14ac:dyDescent="0.3">
      <c r="A16" s="54"/>
      <c r="B16" s="73"/>
      <c r="C16"/>
      <c r="N16" s="73"/>
      <c r="O16" s="73"/>
      <c r="P16" s="73"/>
      <c r="Q16" s="73"/>
      <c r="R16" s="73"/>
    </row>
    <row r="17" spans="1:21" ht="15.75" customHeight="1" x14ac:dyDescent="0.3">
      <c r="A17" s="54"/>
      <c r="B17" s="73"/>
      <c r="N17" s="73"/>
      <c r="O17" s="73"/>
      <c r="P17" s="73"/>
      <c r="Q17" s="73"/>
      <c r="R17" s="73"/>
      <c r="U17"/>
    </row>
    <row r="18" spans="1:21" ht="15.75" customHeight="1" x14ac:dyDescent="0.3">
      <c r="A18" s="54"/>
      <c r="B18" s="73"/>
      <c r="N18" s="73"/>
      <c r="O18" s="73"/>
      <c r="P18" s="73"/>
      <c r="Q18" s="73"/>
      <c r="R18" s="73"/>
    </row>
    <row r="19" spans="1:21" ht="15.75" customHeight="1" x14ac:dyDescent="0.3">
      <c r="A19" s="54"/>
      <c r="B19" s="73"/>
      <c r="N19" s="73"/>
      <c r="O19" s="73"/>
      <c r="P19" s="73"/>
      <c r="Q19" s="73"/>
      <c r="R19" s="73"/>
    </row>
    <row r="20" spans="1:21" ht="15.75" customHeight="1" x14ac:dyDescent="0.3">
      <c r="A20" s="54"/>
      <c r="B20" s="73"/>
      <c r="N20" s="73"/>
      <c r="O20" s="73"/>
      <c r="P20" s="73"/>
      <c r="Q20" s="73"/>
      <c r="R20" s="73"/>
    </row>
    <row r="21" spans="1:21" ht="15.75" customHeight="1" x14ac:dyDescent="0.3">
      <c r="A21" s="54"/>
      <c r="B21"/>
      <c r="N21" s="73"/>
      <c r="O21" s="73"/>
      <c r="P21" s="73"/>
      <c r="Q21" s="73"/>
      <c r="R21" s="73"/>
    </row>
    <row r="22" spans="1:21" ht="15.75" customHeight="1" x14ac:dyDescent="0.3">
      <c r="A22" s="54"/>
      <c r="B22" s="73"/>
      <c r="N22" s="73"/>
      <c r="O22" s="73"/>
      <c r="P22" s="73"/>
      <c r="Q22" s="73"/>
      <c r="R22" s="73"/>
    </row>
    <row r="23" spans="1:21" ht="15.75" customHeight="1" x14ac:dyDescent="0.3">
      <c r="A23" s="54"/>
      <c r="B23" s="73"/>
      <c r="N23" s="73"/>
      <c r="O23" s="73"/>
      <c r="P23" s="73"/>
      <c r="Q23" s="73"/>
      <c r="R23" s="73"/>
    </row>
    <row r="24" spans="1:21" ht="15.75" customHeight="1" x14ac:dyDescent="0.3">
      <c r="A24" s="54"/>
      <c r="B24" s="73"/>
      <c r="N24" s="73"/>
      <c r="O24" s="73"/>
      <c r="P24" s="73"/>
      <c r="Q24" s="73"/>
      <c r="R24" s="73"/>
    </row>
    <row r="25" spans="1:21" ht="15.75" customHeight="1" x14ac:dyDescent="0.3">
      <c r="A25" s="54"/>
      <c r="B25" s="292" t="s">
        <v>2</v>
      </c>
      <c r="C25" s="292"/>
      <c r="D25" s="292"/>
      <c r="E25" s="292"/>
      <c r="F25" s="292"/>
      <c r="G25" s="292"/>
      <c r="H25" s="292"/>
      <c r="I25" s="292"/>
      <c r="J25" s="292"/>
      <c r="K25" s="292"/>
      <c r="L25" s="292"/>
      <c r="M25" s="292"/>
      <c r="N25" s="292"/>
      <c r="O25" s="292"/>
      <c r="P25" s="292"/>
      <c r="Q25" s="73"/>
      <c r="R25" s="73"/>
    </row>
    <row r="26" spans="1:21" ht="15.75" customHeight="1" x14ac:dyDescent="0.3">
      <c r="A26" s="54"/>
      <c r="B26" s="292"/>
      <c r="C26" s="292"/>
      <c r="D26" s="292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73"/>
      <c r="R26" s="73"/>
    </row>
    <row r="27" spans="1:21" ht="15.75" customHeight="1" x14ac:dyDescent="0.3">
      <c r="B27" s="279" t="s">
        <v>466</v>
      </c>
      <c r="C27" s="279"/>
      <c r="D27" s="279"/>
      <c r="E27" s="279"/>
      <c r="F27" s="279"/>
      <c r="G27" s="279"/>
      <c r="H27" s="279"/>
      <c r="I27" s="279"/>
      <c r="J27" s="280"/>
      <c r="K27" s="280"/>
      <c r="L27" s="276" t="str">
        <f>Title!C14</f>
        <v>dstanley@ieee.org</v>
      </c>
      <c r="M27" s="277"/>
      <c r="N27" s="277"/>
      <c r="O27" s="277"/>
      <c r="P27" s="277"/>
      <c r="Q27" s="277"/>
      <c r="R27" s="277"/>
    </row>
    <row r="28" spans="1:21" ht="15.75" customHeight="1" x14ac:dyDescent="0.3">
      <c r="B28" s="281"/>
      <c r="C28" s="281"/>
      <c r="D28" s="281"/>
      <c r="E28" s="281"/>
      <c r="F28" s="281"/>
      <c r="G28" s="281"/>
      <c r="H28" s="281"/>
      <c r="I28" s="281"/>
      <c r="J28" s="280"/>
      <c r="K28" s="280"/>
      <c r="L28" s="278"/>
      <c r="M28" s="278"/>
      <c r="N28" s="278"/>
      <c r="O28" s="278"/>
      <c r="P28" s="278"/>
      <c r="Q28" s="278"/>
      <c r="R28" s="278"/>
    </row>
    <row r="29" spans="1:21" ht="15.75" customHeight="1" x14ac:dyDescent="0.3">
      <c r="B29" s="279" t="s">
        <v>467</v>
      </c>
      <c r="C29" s="279"/>
      <c r="D29" s="279"/>
      <c r="E29" s="279"/>
      <c r="F29" s="279"/>
      <c r="G29" s="279"/>
      <c r="H29" s="279"/>
      <c r="I29" s="279"/>
      <c r="J29" s="280"/>
      <c r="K29" s="280"/>
      <c r="L29" s="276" t="str">
        <f>Title!I14</f>
        <v>jrosdahl@ieee.org</v>
      </c>
      <c r="M29" s="277"/>
      <c r="N29" s="277"/>
      <c r="O29" s="277"/>
      <c r="P29" s="277"/>
      <c r="Q29" s="277"/>
      <c r="R29" s="277"/>
    </row>
    <row r="30" spans="1:21" ht="15.75" customHeight="1" x14ac:dyDescent="0.3">
      <c r="B30" s="281"/>
      <c r="C30" s="281"/>
      <c r="D30" s="281"/>
      <c r="E30" s="281"/>
      <c r="F30" s="281"/>
      <c r="G30" s="281"/>
      <c r="H30" s="281"/>
      <c r="I30" s="281"/>
      <c r="J30" s="280"/>
      <c r="K30" s="280"/>
      <c r="L30" s="278"/>
      <c r="M30" s="278"/>
      <c r="N30" s="278"/>
      <c r="O30" s="278"/>
      <c r="P30" s="278"/>
      <c r="Q30" s="278"/>
      <c r="R30" s="278"/>
    </row>
    <row r="31" spans="1:21" ht="15.75" customHeight="1" x14ac:dyDescent="0.3">
      <c r="B31" s="279" t="s">
        <v>468</v>
      </c>
      <c r="C31" s="279"/>
      <c r="D31" s="279"/>
      <c r="E31" s="279"/>
      <c r="F31" s="279"/>
      <c r="G31" s="279"/>
      <c r="H31" s="279"/>
      <c r="I31" s="279"/>
      <c r="J31" s="280"/>
      <c r="K31" s="280"/>
      <c r="L31" s="276" t="str">
        <f>Title!I20</f>
        <v xml:space="preserve">robert.stacey@intel.com </v>
      </c>
      <c r="M31" s="277"/>
      <c r="N31" s="277"/>
      <c r="O31" s="277"/>
      <c r="P31" s="277"/>
      <c r="Q31" s="277"/>
      <c r="R31" s="277"/>
    </row>
    <row r="32" spans="1:21" ht="15.75" customHeight="1" x14ac:dyDescent="0.3">
      <c r="B32" s="281"/>
      <c r="C32" s="281"/>
      <c r="D32" s="281"/>
      <c r="E32" s="281"/>
      <c r="F32" s="281"/>
      <c r="G32" s="281"/>
      <c r="H32" s="281"/>
      <c r="I32" s="281"/>
      <c r="J32" s="280"/>
      <c r="K32" s="280"/>
      <c r="L32" s="278"/>
      <c r="M32" s="278"/>
      <c r="N32" s="278"/>
      <c r="O32" s="278"/>
      <c r="P32" s="278"/>
      <c r="Q32" s="278"/>
      <c r="R32" s="278"/>
    </row>
    <row r="33" spans="15:18" ht="15.75" customHeight="1" x14ac:dyDescent="0.3">
      <c r="Q33" s="57"/>
      <c r="R33" s="57"/>
    </row>
    <row r="34" spans="15:18" ht="15.75" customHeight="1" x14ac:dyDescent="0.3">
      <c r="Q34" s="57"/>
      <c r="R34" s="57"/>
    </row>
    <row r="36" spans="15:18" ht="15.75" customHeight="1" x14ac:dyDescent="0.3">
      <c r="O36"/>
    </row>
  </sheetData>
  <customSheetViews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B2:P4"/>
    <mergeCell ref="B5:P6"/>
    <mergeCell ref="B25:P26"/>
    <mergeCell ref="B7:P8"/>
    <mergeCell ref="L27:R28"/>
    <mergeCell ref="L29:R30"/>
    <mergeCell ref="B27:K28"/>
    <mergeCell ref="B29:K30"/>
    <mergeCell ref="B31:K32"/>
    <mergeCell ref="L31:R32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P40"/>
  <sheetViews>
    <sheetView tabSelected="1" zoomScale="50" zoomScaleNormal="50" workbookViewId="0">
      <selection activeCell="K30" sqref="K30:K33"/>
    </sheetView>
  </sheetViews>
  <sheetFormatPr defaultColWidth="9.3046875" defaultRowHeight="12.45" outlineLevelCol="1" x14ac:dyDescent="0.3"/>
  <cols>
    <col min="1" max="1" width="18.3046875" style="83" customWidth="1"/>
    <col min="2" max="2" width="13.53515625" style="83" customWidth="1" outlineLevel="1"/>
    <col min="3" max="6" width="9.3046875" style="83"/>
    <col min="7" max="7" width="9.3046875" style="83" customWidth="1"/>
    <col min="8" max="8" width="9.3046875" style="83" customWidth="1" outlineLevel="1"/>
    <col min="9" max="9" width="9.53515625" style="83" customWidth="1"/>
    <col min="10" max="12" width="9.3046875" style="83"/>
    <col min="13" max="13" width="9.3046875" style="83" customWidth="1"/>
    <col min="14" max="14" width="9.3046875" style="83" customWidth="1" outlineLevel="1"/>
    <col min="15" max="18" width="9.3046875" style="83"/>
    <col min="19" max="19" width="9.3046875" style="83" customWidth="1"/>
    <col min="20" max="20" width="9.3046875" style="83" customWidth="1" outlineLevel="1"/>
    <col min="21" max="24" width="9.3046875" style="83"/>
    <col min="25" max="25" width="9.3046875" style="83" customWidth="1"/>
    <col min="26" max="26" width="9.3046875" style="83" customWidth="1" outlineLevel="1"/>
    <col min="27" max="30" width="9.3046875" style="83"/>
    <col min="31" max="31" width="9.3046875" style="83" customWidth="1" collapsed="1"/>
    <col min="32" max="32" width="9.3046875" style="83" hidden="1" customWidth="1" outlineLevel="1"/>
    <col min="33" max="41" width="9.3046875" style="83"/>
    <col min="42" max="42" width="17.53515625" style="83" customWidth="1"/>
    <col min="43" max="16384" width="9.3046875" style="83"/>
  </cols>
  <sheetData>
    <row r="1" spans="1:32" s="2" customFormat="1" ht="27.75" customHeight="1" x14ac:dyDescent="0.3">
      <c r="A1" s="362" t="str">
        <f>" 802.11 Agenda R" &amp;Parameters!B8</f>
        <v xml:space="preserve"> 802.11 Agenda R4</v>
      </c>
      <c r="B1" s="364" t="str">
        <f>Parameters!B2</f>
        <v>Hilton Waikoloa, Kona, HI, USA</v>
      </c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4"/>
      <c r="O1" s="364"/>
      <c r="P1" s="364"/>
      <c r="Q1" s="364"/>
      <c r="R1" s="364"/>
      <c r="S1" s="364"/>
      <c r="T1" s="364"/>
      <c r="U1" s="364"/>
      <c r="V1" s="364"/>
      <c r="W1" s="364"/>
      <c r="X1" s="364"/>
      <c r="Y1" s="364"/>
      <c r="Z1" s="364"/>
      <c r="AA1" s="364"/>
      <c r="AB1" s="364"/>
      <c r="AC1" s="364"/>
      <c r="AD1" s="364"/>
      <c r="AE1" s="364"/>
      <c r="AF1" s="364"/>
    </row>
    <row r="2" spans="1:32" s="2" customFormat="1" ht="20.25" customHeight="1" x14ac:dyDescent="0.3">
      <c r="A2" s="363"/>
      <c r="B2" s="89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</row>
    <row r="3" spans="1:32" s="2" customFormat="1" ht="30" x14ac:dyDescent="0.3">
      <c r="A3" s="363"/>
      <c r="B3" s="372" t="str">
        <f>Parameters!B3</f>
        <v>November 10-15, 2019</v>
      </c>
      <c r="C3" s="372"/>
      <c r="D3" s="372"/>
      <c r="E3" s="372"/>
      <c r="F3" s="372"/>
      <c r="G3" s="372"/>
      <c r="H3" s="372"/>
      <c r="I3" s="372"/>
      <c r="J3" s="372"/>
      <c r="K3" s="372"/>
      <c r="L3" s="372"/>
      <c r="M3" s="372"/>
      <c r="N3" s="372"/>
      <c r="O3" s="372"/>
      <c r="P3" s="372"/>
      <c r="Q3" s="372"/>
      <c r="R3" s="372"/>
      <c r="S3" s="372"/>
      <c r="T3" s="372"/>
      <c r="U3" s="372"/>
      <c r="V3" s="372"/>
      <c r="W3" s="372"/>
      <c r="X3" s="372"/>
      <c r="Y3" s="372"/>
      <c r="Z3" s="372"/>
      <c r="AA3" s="372"/>
      <c r="AB3" s="372"/>
      <c r="AC3" s="372"/>
      <c r="AD3" s="372"/>
      <c r="AE3" s="372"/>
      <c r="AF3" s="372"/>
    </row>
    <row r="4" spans="1:32" s="2" customFormat="1" ht="20.6" thickBot="1" x14ac:dyDescent="0.5">
      <c r="A4" s="7"/>
      <c r="B4" s="63" t="s">
        <v>42</v>
      </c>
      <c r="C4" s="64"/>
      <c r="D4" s="64"/>
      <c r="E4" s="64"/>
      <c r="F4" s="64"/>
      <c r="G4" s="64"/>
      <c r="H4" s="65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</row>
    <row r="5" spans="1:32" s="2" customFormat="1" ht="20.149999999999999" x14ac:dyDescent="0.3">
      <c r="A5" s="61" t="s">
        <v>41</v>
      </c>
      <c r="B5" s="72">
        <f>Parameters!B4</f>
        <v>43779</v>
      </c>
      <c r="C5" s="344">
        <f>B5+1</f>
        <v>43780</v>
      </c>
      <c r="D5" s="345"/>
      <c r="E5" s="345"/>
      <c r="F5" s="345"/>
      <c r="G5" s="345"/>
      <c r="H5" s="346"/>
      <c r="I5" s="344">
        <f>B5+2</f>
        <v>43781</v>
      </c>
      <c r="J5" s="345"/>
      <c r="K5" s="345"/>
      <c r="L5" s="345"/>
      <c r="M5" s="345"/>
      <c r="N5" s="346"/>
      <c r="O5" s="344">
        <f>B5+3</f>
        <v>43782</v>
      </c>
      <c r="P5" s="345"/>
      <c r="Q5" s="345"/>
      <c r="R5" s="345"/>
      <c r="S5" s="345"/>
      <c r="T5" s="346"/>
      <c r="U5" s="344">
        <f>B5+4</f>
        <v>43783</v>
      </c>
      <c r="V5" s="345"/>
      <c r="W5" s="345"/>
      <c r="X5" s="345"/>
      <c r="Y5" s="345"/>
      <c r="Z5" s="346"/>
      <c r="AA5" s="344">
        <f>B5+5</f>
        <v>43784</v>
      </c>
      <c r="AB5" s="345"/>
      <c r="AC5" s="345"/>
      <c r="AD5" s="345"/>
      <c r="AE5" s="345"/>
      <c r="AF5" s="346"/>
    </row>
    <row r="6" spans="1:32" s="2" customFormat="1" ht="27" customHeight="1" x14ac:dyDescent="0.3">
      <c r="A6" s="9" t="s">
        <v>4</v>
      </c>
      <c r="B6" s="10"/>
      <c r="C6" s="11"/>
      <c r="D6" s="10"/>
      <c r="E6" s="10"/>
      <c r="F6" s="10"/>
      <c r="G6" s="10"/>
      <c r="H6" s="12"/>
      <c r="I6" s="370" t="s">
        <v>108</v>
      </c>
      <c r="J6" s="371"/>
      <c r="K6" s="371"/>
      <c r="L6" s="371"/>
      <c r="M6" s="371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s="2" customFormat="1" ht="15.75" customHeight="1" x14ac:dyDescent="0.3">
      <c r="A7" s="93" t="s">
        <v>34</v>
      </c>
      <c r="B7" s="111"/>
      <c r="C7" s="315" t="s">
        <v>444</v>
      </c>
      <c r="D7" s="315" t="s">
        <v>444</v>
      </c>
      <c r="E7" s="333" t="s">
        <v>119</v>
      </c>
      <c r="F7" s="294" t="s">
        <v>411</v>
      </c>
      <c r="G7" s="297"/>
      <c r="H7" s="297"/>
      <c r="I7" s="365" t="s">
        <v>539</v>
      </c>
      <c r="J7" s="312" t="s">
        <v>52</v>
      </c>
      <c r="K7" s="336" t="s">
        <v>348</v>
      </c>
      <c r="L7" s="297"/>
      <c r="M7" s="297"/>
      <c r="N7" s="297"/>
      <c r="O7" s="312" t="s">
        <v>52</v>
      </c>
      <c r="P7" s="336" t="s">
        <v>348</v>
      </c>
      <c r="Q7" s="330"/>
      <c r="R7" s="294" t="s">
        <v>411</v>
      </c>
      <c r="S7" s="338" t="s">
        <v>43</v>
      </c>
      <c r="T7" s="330"/>
      <c r="U7" s="315" t="s">
        <v>444</v>
      </c>
      <c r="V7" s="322" t="s">
        <v>438</v>
      </c>
      <c r="W7" s="333" t="s">
        <v>119</v>
      </c>
      <c r="X7" s="327"/>
      <c r="Y7" s="325" t="s">
        <v>445</v>
      </c>
      <c r="Z7" s="377" t="s">
        <v>541</v>
      </c>
      <c r="AA7" s="347" t="s">
        <v>54</v>
      </c>
      <c r="AB7" s="348"/>
      <c r="AC7" s="348"/>
      <c r="AD7" s="348"/>
      <c r="AE7" s="348"/>
      <c r="AF7" s="349"/>
    </row>
    <row r="8" spans="1:32" s="2" customFormat="1" ht="15.75" customHeight="1" x14ac:dyDescent="0.3">
      <c r="A8" s="93" t="s">
        <v>33</v>
      </c>
      <c r="B8" s="111"/>
      <c r="C8" s="315"/>
      <c r="D8" s="315"/>
      <c r="E8" s="334"/>
      <c r="F8" s="295"/>
      <c r="G8" s="298"/>
      <c r="H8" s="298"/>
      <c r="I8" s="366"/>
      <c r="J8" s="313"/>
      <c r="K8" s="337"/>
      <c r="L8" s="298"/>
      <c r="M8" s="298"/>
      <c r="N8" s="298"/>
      <c r="O8" s="313"/>
      <c r="P8" s="337"/>
      <c r="Q8" s="331"/>
      <c r="R8" s="295"/>
      <c r="S8" s="339"/>
      <c r="T8" s="331"/>
      <c r="U8" s="315"/>
      <c r="V8" s="323"/>
      <c r="W8" s="334"/>
      <c r="X8" s="328"/>
      <c r="Y8" s="326"/>
      <c r="Z8" s="331"/>
      <c r="AA8" s="350"/>
      <c r="AB8" s="351"/>
      <c r="AC8" s="351"/>
      <c r="AD8" s="351"/>
      <c r="AE8" s="351"/>
      <c r="AF8" s="352"/>
    </row>
    <row r="9" spans="1:32" s="2" customFormat="1" ht="15.75" customHeight="1" x14ac:dyDescent="0.3">
      <c r="A9" s="115" t="s">
        <v>31</v>
      </c>
      <c r="B9" s="87"/>
      <c r="C9" s="315"/>
      <c r="D9" s="315"/>
      <c r="E9" s="334"/>
      <c r="F9" s="295"/>
      <c r="G9" s="298"/>
      <c r="H9" s="298"/>
      <c r="I9" s="366"/>
      <c r="J9" s="313"/>
      <c r="K9" s="337"/>
      <c r="L9" s="298"/>
      <c r="M9" s="298"/>
      <c r="N9" s="298"/>
      <c r="O9" s="313"/>
      <c r="P9" s="337"/>
      <c r="Q9" s="331"/>
      <c r="R9" s="295"/>
      <c r="S9" s="339"/>
      <c r="T9" s="331"/>
      <c r="U9" s="315"/>
      <c r="V9" s="323"/>
      <c r="W9" s="334"/>
      <c r="X9" s="328"/>
      <c r="Y9" s="326"/>
      <c r="Z9" s="331"/>
      <c r="AA9" s="350"/>
      <c r="AB9" s="351"/>
      <c r="AC9" s="351"/>
      <c r="AD9" s="351"/>
      <c r="AE9" s="351"/>
      <c r="AF9" s="352"/>
    </row>
    <row r="10" spans="1:32" s="2" customFormat="1" ht="15.75" customHeight="1" x14ac:dyDescent="0.3">
      <c r="A10" s="115" t="s">
        <v>32</v>
      </c>
      <c r="B10" s="87"/>
      <c r="C10" s="316"/>
      <c r="D10" s="316"/>
      <c r="E10" s="335"/>
      <c r="F10" s="296"/>
      <c r="G10" s="299"/>
      <c r="H10" s="299"/>
      <c r="I10" s="367"/>
      <c r="J10" s="314"/>
      <c r="K10" s="337"/>
      <c r="L10" s="299"/>
      <c r="M10" s="299"/>
      <c r="N10" s="299"/>
      <c r="O10" s="314"/>
      <c r="P10" s="337"/>
      <c r="Q10" s="332"/>
      <c r="R10" s="296"/>
      <c r="S10" s="340"/>
      <c r="T10" s="332"/>
      <c r="U10" s="316"/>
      <c r="V10" s="324"/>
      <c r="W10" s="335"/>
      <c r="X10" s="329"/>
      <c r="Y10" s="326"/>
      <c r="Z10" s="332"/>
      <c r="AA10" s="350"/>
      <c r="AB10" s="351"/>
      <c r="AC10" s="351"/>
      <c r="AD10" s="351"/>
      <c r="AE10" s="351"/>
      <c r="AF10" s="352"/>
    </row>
    <row r="11" spans="1:32" s="2" customFormat="1" ht="27" customHeight="1" x14ac:dyDescent="0.3">
      <c r="A11" s="116" t="s">
        <v>18</v>
      </c>
      <c r="B11" s="114"/>
      <c r="C11" s="379" t="s">
        <v>6</v>
      </c>
      <c r="D11" s="380"/>
      <c r="E11" s="380"/>
      <c r="F11" s="380"/>
      <c r="G11" s="380"/>
      <c r="H11" s="320"/>
      <c r="I11" s="321"/>
      <c r="J11" s="321"/>
      <c r="K11" s="321"/>
      <c r="L11" s="321"/>
      <c r="M11" s="321"/>
      <c r="N11" s="321"/>
      <c r="O11" s="320" t="s">
        <v>6</v>
      </c>
      <c r="P11" s="321"/>
      <c r="Q11" s="321"/>
      <c r="R11" s="321"/>
      <c r="S11" s="321"/>
      <c r="T11" s="321"/>
      <c r="U11" s="321" t="s">
        <v>6</v>
      </c>
      <c r="V11" s="321"/>
      <c r="W11" s="321"/>
      <c r="X11" s="321"/>
      <c r="Y11" s="321"/>
      <c r="Z11" s="321"/>
      <c r="AA11" s="350"/>
      <c r="AB11" s="351"/>
      <c r="AC11" s="351"/>
      <c r="AD11" s="351"/>
      <c r="AE11" s="351"/>
      <c r="AF11" s="352"/>
    </row>
    <row r="12" spans="1:32" s="2" customFormat="1" ht="15.75" customHeight="1" x14ac:dyDescent="0.3">
      <c r="A12" s="113" t="s">
        <v>17</v>
      </c>
      <c r="B12" s="87"/>
      <c r="C12" s="300" t="s">
        <v>464</v>
      </c>
      <c r="D12" s="301"/>
      <c r="E12" s="301"/>
      <c r="F12" s="301"/>
      <c r="G12" s="301"/>
      <c r="H12" s="302"/>
      <c r="I12" s="312" t="s">
        <v>52</v>
      </c>
      <c r="J12" s="373" t="s">
        <v>332</v>
      </c>
      <c r="K12" s="368" t="s">
        <v>111</v>
      </c>
      <c r="L12" s="333" t="s">
        <v>119</v>
      </c>
      <c r="M12" s="317" t="s">
        <v>465</v>
      </c>
      <c r="N12" s="330" t="s">
        <v>333</v>
      </c>
      <c r="O12" s="300" t="s">
        <v>53</v>
      </c>
      <c r="P12" s="301"/>
      <c r="Q12" s="301"/>
      <c r="R12" s="301"/>
      <c r="S12" s="301"/>
      <c r="T12" s="302"/>
      <c r="U12" s="312" t="s">
        <v>52</v>
      </c>
      <c r="V12" s="341" t="s">
        <v>488</v>
      </c>
      <c r="W12" s="322" t="s">
        <v>438</v>
      </c>
      <c r="X12" s="336" t="s">
        <v>348</v>
      </c>
      <c r="Y12" s="317" t="s">
        <v>465</v>
      </c>
      <c r="Z12" s="359" t="s">
        <v>557</v>
      </c>
      <c r="AA12" s="350"/>
      <c r="AB12" s="351"/>
      <c r="AC12" s="351"/>
      <c r="AD12" s="351"/>
      <c r="AE12" s="351"/>
      <c r="AF12" s="352"/>
    </row>
    <row r="13" spans="1:32" s="2" customFormat="1" ht="15.75" customHeight="1" x14ac:dyDescent="0.3">
      <c r="A13" s="113" t="s">
        <v>19</v>
      </c>
      <c r="B13" s="87"/>
      <c r="C13" s="303"/>
      <c r="D13" s="304"/>
      <c r="E13" s="304"/>
      <c r="F13" s="304"/>
      <c r="G13" s="304"/>
      <c r="H13" s="305"/>
      <c r="I13" s="313"/>
      <c r="J13" s="374"/>
      <c r="K13" s="369"/>
      <c r="L13" s="334"/>
      <c r="M13" s="318"/>
      <c r="N13" s="331"/>
      <c r="O13" s="303"/>
      <c r="P13" s="304"/>
      <c r="Q13" s="304"/>
      <c r="R13" s="304"/>
      <c r="S13" s="304"/>
      <c r="T13" s="305"/>
      <c r="U13" s="313"/>
      <c r="V13" s="342"/>
      <c r="W13" s="323"/>
      <c r="X13" s="337"/>
      <c r="Y13" s="318"/>
      <c r="Z13" s="360"/>
      <c r="AA13" s="350"/>
      <c r="AB13" s="351"/>
      <c r="AC13" s="351"/>
      <c r="AD13" s="351"/>
      <c r="AE13" s="351"/>
      <c r="AF13" s="352"/>
    </row>
    <row r="14" spans="1:32" s="2" customFormat="1" ht="15.75" customHeight="1" x14ac:dyDescent="0.3">
      <c r="A14" s="113" t="s">
        <v>20</v>
      </c>
      <c r="B14" s="87"/>
      <c r="C14" s="303"/>
      <c r="D14" s="304"/>
      <c r="E14" s="304"/>
      <c r="F14" s="304"/>
      <c r="G14" s="304"/>
      <c r="H14" s="305"/>
      <c r="I14" s="313"/>
      <c r="J14" s="374"/>
      <c r="K14" s="369"/>
      <c r="L14" s="334"/>
      <c r="M14" s="318"/>
      <c r="N14" s="331"/>
      <c r="O14" s="303"/>
      <c r="P14" s="304"/>
      <c r="Q14" s="304"/>
      <c r="R14" s="304"/>
      <c r="S14" s="304"/>
      <c r="T14" s="305"/>
      <c r="U14" s="313"/>
      <c r="V14" s="342"/>
      <c r="W14" s="323"/>
      <c r="X14" s="337"/>
      <c r="Y14" s="318"/>
      <c r="Z14" s="360"/>
      <c r="AA14" s="353"/>
      <c r="AB14" s="354"/>
      <c r="AC14" s="354"/>
      <c r="AD14" s="354"/>
      <c r="AE14" s="354"/>
      <c r="AF14" s="355"/>
    </row>
    <row r="15" spans="1:32" s="2" customFormat="1" ht="15.75" customHeight="1" x14ac:dyDescent="0.3">
      <c r="A15" s="113" t="s">
        <v>21</v>
      </c>
      <c r="B15" s="87"/>
      <c r="C15" s="306"/>
      <c r="D15" s="307"/>
      <c r="E15" s="307"/>
      <c r="F15" s="307"/>
      <c r="G15" s="307"/>
      <c r="H15" s="308"/>
      <c r="I15" s="314"/>
      <c r="J15" s="375"/>
      <c r="K15" s="369"/>
      <c r="L15" s="335"/>
      <c r="M15" s="319"/>
      <c r="N15" s="332"/>
      <c r="O15" s="306"/>
      <c r="P15" s="307"/>
      <c r="Q15" s="307"/>
      <c r="R15" s="307"/>
      <c r="S15" s="307"/>
      <c r="T15" s="308"/>
      <c r="U15" s="314"/>
      <c r="V15" s="343"/>
      <c r="W15" s="324"/>
      <c r="X15" s="337"/>
      <c r="Y15" s="319"/>
      <c r="Z15" s="361"/>
      <c r="AA15" s="87"/>
      <c r="AB15" s="87"/>
      <c r="AC15" s="87"/>
      <c r="AD15" s="87"/>
      <c r="AE15" s="87"/>
      <c r="AF15" s="87"/>
    </row>
    <row r="16" spans="1:32" s="2" customFormat="1" ht="15.75" customHeight="1" x14ac:dyDescent="0.3">
      <c r="A16" s="97" t="s">
        <v>37</v>
      </c>
      <c r="B16" s="118"/>
      <c r="C16" s="321" t="s">
        <v>30</v>
      </c>
      <c r="D16" s="321"/>
      <c r="E16" s="321"/>
      <c r="F16" s="321"/>
      <c r="G16" s="321"/>
      <c r="H16" s="321"/>
      <c r="I16" s="321" t="s">
        <v>30</v>
      </c>
      <c r="J16" s="321"/>
      <c r="K16" s="321"/>
      <c r="L16" s="321"/>
      <c r="M16" s="321"/>
      <c r="N16" s="321"/>
      <c r="O16" s="320" t="s">
        <v>30</v>
      </c>
      <c r="P16" s="321"/>
      <c r="Q16" s="321"/>
      <c r="R16" s="321"/>
      <c r="S16" s="321"/>
      <c r="T16" s="321"/>
      <c r="U16" s="321" t="s">
        <v>30</v>
      </c>
      <c r="V16" s="321"/>
      <c r="W16" s="321"/>
      <c r="X16" s="321"/>
      <c r="Y16" s="321"/>
      <c r="Z16" s="321"/>
      <c r="AA16" s="87"/>
      <c r="AB16" s="87"/>
      <c r="AC16" s="87"/>
      <c r="AD16" s="87"/>
      <c r="AE16" s="87"/>
      <c r="AF16" s="87"/>
    </row>
    <row r="17" spans="1:42" s="2" customFormat="1" ht="15.75" customHeight="1" x14ac:dyDescent="0.3">
      <c r="A17" s="8" t="s">
        <v>38</v>
      </c>
      <c r="B17" s="119"/>
      <c r="C17" s="321"/>
      <c r="D17" s="321"/>
      <c r="E17" s="321"/>
      <c r="F17" s="321"/>
      <c r="G17" s="321"/>
      <c r="H17" s="321"/>
      <c r="I17" s="321"/>
      <c r="J17" s="321"/>
      <c r="K17" s="321"/>
      <c r="L17" s="321"/>
      <c r="M17" s="321"/>
      <c r="N17" s="321"/>
      <c r="O17" s="320"/>
      <c r="P17" s="321"/>
      <c r="Q17" s="321"/>
      <c r="R17" s="321"/>
      <c r="S17" s="321"/>
      <c r="T17" s="321"/>
      <c r="U17" s="321"/>
      <c r="V17" s="321"/>
      <c r="W17" s="321"/>
      <c r="X17" s="321"/>
      <c r="Y17" s="321"/>
      <c r="Z17" s="321"/>
      <c r="AA17" s="87"/>
      <c r="AB17" s="87"/>
      <c r="AC17" s="87"/>
      <c r="AD17" s="87"/>
      <c r="AE17" s="87"/>
      <c r="AF17" s="87"/>
    </row>
    <row r="18" spans="1:42" s="2" customFormat="1" ht="15.75" customHeight="1" x14ac:dyDescent="0.3">
      <c r="A18" s="94" t="s">
        <v>48</v>
      </c>
      <c r="B18" s="110"/>
      <c r="C18" s="315" t="s">
        <v>444</v>
      </c>
      <c r="D18" s="336" t="s">
        <v>348</v>
      </c>
      <c r="E18" s="317" t="s">
        <v>426</v>
      </c>
      <c r="F18" s="294" t="s">
        <v>411</v>
      </c>
      <c r="G18" s="309" t="s">
        <v>353</v>
      </c>
      <c r="H18" s="330" t="s">
        <v>416</v>
      </c>
      <c r="I18" s="315" t="s">
        <v>444</v>
      </c>
      <c r="J18" s="315" t="s">
        <v>444</v>
      </c>
      <c r="K18" s="356" t="s">
        <v>439</v>
      </c>
      <c r="L18" s="294" t="s">
        <v>411</v>
      </c>
      <c r="M18" s="325" t="s">
        <v>445</v>
      </c>
      <c r="N18" s="330" t="s">
        <v>417</v>
      </c>
      <c r="O18" s="312" t="s">
        <v>52</v>
      </c>
      <c r="P18" s="322" t="s">
        <v>438</v>
      </c>
      <c r="Q18" s="322" t="s">
        <v>438</v>
      </c>
      <c r="R18" s="317" t="s">
        <v>368</v>
      </c>
      <c r="S18" s="309" t="s">
        <v>353</v>
      </c>
      <c r="T18" s="297"/>
      <c r="U18" s="376" t="s">
        <v>444</v>
      </c>
      <c r="V18" s="327"/>
      <c r="W18" s="333" t="s">
        <v>119</v>
      </c>
      <c r="X18" s="317" t="s">
        <v>368</v>
      </c>
      <c r="Y18" s="325" t="s">
        <v>445</v>
      </c>
      <c r="Z18" s="330" t="s">
        <v>421</v>
      </c>
      <c r="AA18" s="87"/>
      <c r="AB18" s="87"/>
      <c r="AC18" s="87"/>
      <c r="AD18" s="87"/>
      <c r="AE18" s="87"/>
      <c r="AF18" s="87"/>
    </row>
    <row r="19" spans="1:42" s="2" customFormat="1" ht="15.75" customHeight="1" x14ac:dyDescent="0.3">
      <c r="A19" s="113" t="s">
        <v>49</v>
      </c>
      <c r="B19" s="87"/>
      <c r="C19" s="315"/>
      <c r="D19" s="337"/>
      <c r="E19" s="318"/>
      <c r="F19" s="295"/>
      <c r="G19" s="310"/>
      <c r="H19" s="331"/>
      <c r="I19" s="315"/>
      <c r="J19" s="315"/>
      <c r="K19" s="357"/>
      <c r="L19" s="295"/>
      <c r="M19" s="326"/>
      <c r="N19" s="331"/>
      <c r="O19" s="313"/>
      <c r="P19" s="323"/>
      <c r="Q19" s="323"/>
      <c r="R19" s="318"/>
      <c r="S19" s="310"/>
      <c r="T19" s="298"/>
      <c r="U19" s="315"/>
      <c r="V19" s="328"/>
      <c r="W19" s="334"/>
      <c r="X19" s="318"/>
      <c r="Y19" s="326"/>
      <c r="Z19" s="331"/>
      <c r="AA19" s="87"/>
      <c r="AB19" s="87"/>
      <c r="AC19" s="87"/>
      <c r="AD19" s="87"/>
      <c r="AE19" s="87"/>
      <c r="AF19" s="87"/>
    </row>
    <row r="20" spans="1:42" s="2" customFormat="1" ht="15.75" customHeight="1" x14ac:dyDescent="0.3">
      <c r="A20" s="94" t="s">
        <v>50</v>
      </c>
      <c r="B20" s="111"/>
      <c r="C20" s="315"/>
      <c r="D20" s="337"/>
      <c r="E20" s="318"/>
      <c r="F20" s="295"/>
      <c r="G20" s="310"/>
      <c r="H20" s="331"/>
      <c r="I20" s="315"/>
      <c r="J20" s="315"/>
      <c r="K20" s="357"/>
      <c r="L20" s="295"/>
      <c r="M20" s="326"/>
      <c r="N20" s="331"/>
      <c r="O20" s="313"/>
      <c r="P20" s="323"/>
      <c r="Q20" s="323"/>
      <c r="R20" s="318"/>
      <c r="S20" s="310"/>
      <c r="T20" s="298"/>
      <c r="U20" s="315"/>
      <c r="V20" s="328"/>
      <c r="W20" s="334"/>
      <c r="X20" s="318"/>
      <c r="Y20" s="326"/>
      <c r="Z20" s="331"/>
      <c r="AA20" s="87"/>
      <c r="AB20" s="87"/>
      <c r="AC20" s="87"/>
      <c r="AD20" s="87"/>
      <c r="AE20" s="87"/>
      <c r="AF20" s="87"/>
    </row>
    <row r="21" spans="1:42" s="2" customFormat="1" ht="16.5" customHeight="1" x14ac:dyDescent="0.3">
      <c r="A21" s="94" t="s">
        <v>51</v>
      </c>
      <c r="B21" s="112"/>
      <c r="C21" s="316"/>
      <c r="D21" s="337"/>
      <c r="E21" s="319"/>
      <c r="F21" s="296"/>
      <c r="G21" s="311"/>
      <c r="H21" s="332"/>
      <c r="I21" s="316"/>
      <c r="J21" s="316"/>
      <c r="K21" s="358"/>
      <c r="L21" s="296"/>
      <c r="M21" s="326"/>
      <c r="N21" s="332"/>
      <c r="O21" s="314"/>
      <c r="P21" s="324"/>
      <c r="Q21" s="324"/>
      <c r="R21" s="319"/>
      <c r="S21" s="311"/>
      <c r="T21" s="299"/>
      <c r="U21" s="316"/>
      <c r="V21" s="329"/>
      <c r="W21" s="335"/>
      <c r="X21" s="319"/>
      <c r="Y21" s="326"/>
      <c r="Z21" s="332"/>
      <c r="AA21" s="87"/>
      <c r="AB21" s="87"/>
      <c r="AC21" s="87"/>
      <c r="AD21" s="87"/>
      <c r="AE21" s="87"/>
      <c r="AF21" s="87"/>
    </row>
    <row r="22" spans="1:42" s="2" customFormat="1" ht="25.5" customHeight="1" x14ac:dyDescent="0.5">
      <c r="A22" s="58" t="s">
        <v>22</v>
      </c>
      <c r="B22" s="58"/>
      <c r="C22" s="321" t="s">
        <v>6</v>
      </c>
      <c r="D22" s="321"/>
      <c r="E22" s="321"/>
      <c r="F22" s="321"/>
      <c r="G22" s="321"/>
      <c r="H22" s="321"/>
      <c r="I22" s="321" t="s">
        <v>6</v>
      </c>
      <c r="J22" s="321"/>
      <c r="K22" s="321"/>
      <c r="L22" s="321"/>
      <c r="M22" s="321"/>
      <c r="N22" s="321"/>
      <c r="O22" s="320" t="s">
        <v>6</v>
      </c>
      <c r="P22" s="321"/>
      <c r="Q22" s="321"/>
      <c r="R22" s="321"/>
      <c r="S22" s="321"/>
      <c r="T22" s="321"/>
      <c r="U22" s="321" t="s">
        <v>6</v>
      </c>
      <c r="V22" s="321"/>
      <c r="W22" s="321"/>
      <c r="X22" s="321"/>
      <c r="Y22" s="321"/>
      <c r="Z22" s="321"/>
      <c r="AA22" s="87"/>
      <c r="AB22" s="87"/>
      <c r="AC22" s="87"/>
      <c r="AD22" s="87"/>
      <c r="AE22" s="87"/>
      <c r="AF22" s="87"/>
      <c r="AP22" s="249"/>
    </row>
    <row r="23" spans="1:42" s="2" customFormat="1" ht="15.75" customHeight="1" x14ac:dyDescent="0.3">
      <c r="A23" s="94" t="s">
        <v>15</v>
      </c>
      <c r="B23" s="383" t="s">
        <v>56</v>
      </c>
      <c r="C23" s="312" t="s">
        <v>52</v>
      </c>
      <c r="D23" s="341" t="s">
        <v>488</v>
      </c>
      <c r="E23" s="333" t="s">
        <v>119</v>
      </c>
      <c r="F23" s="309" t="s">
        <v>353</v>
      </c>
      <c r="G23" s="317" t="s">
        <v>465</v>
      </c>
      <c r="H23" s="330" t="s">
        <v>416</v>
      </c>
      <c r="I23" s="312" t="s">
        <v>52</v>
      </c>
      <c r="J23" s="322" t="s">
        <v>438</v>
      </c>
      <c r="K23" s="333" t="s">
        <v>119</v>
      </c>
      <c r="L23" s="341" t="s">
        <v>488</v>
      </c>
      <c r="M23" s="338" t="s">
        <v>43</v>
      </c>
      <c r="N23" s="330" t="s">
        <v>421</v>
      </c>
      <c r="O23" s="315" t="s">
        <v>444</v>
      </c>
      <c r="P23" s="315" t="s">
        <v>444</v>
      </c>
      <c r="Q23" s="336" t="s">
        <v>348</v>
      </c>
      <c r="R23" s="294" t="s">
        <v>411</v>
      </c>
      <c r="S23" s="333" t="s">
        <v>119</v>
      </c>
      <c r="T23" s="330" t="s">
        <v>421</v>
      </c>
      <c r="U23" s="312" t="s">
        <v>52</v>
      </c>
      <c r="V23" s="336" t="s">
        <v>348</v>
      </c>
      <c r="W23" s="333" t="s">
        <v>119</v>
      </c>
      <c r="X23" s="333" t="s">
        <v>119</v>
      </c>
      <c r="Y23" s="327"/>
      <c r="Z23" s="330" t="s">
        <v>416</v>
      </c>
      <c r="AA23" s="87"/>
      <c r="AB23" s="87"/>
      <c r="AC23" s="87"/>
      <c r="AD23" s="87"/>
      <c r="AE23" s="87"/>
      <c r="AF23" s="87"/>
    </row>
    <row r="24" spans="1:42" s="2" customFormat="1" ht="15.75" customHeight="1" x14ac:dyDescent="0.3">
      <c r="A24" s="94" t="s">
        <v>16</v>
      </c>
      <c r="B24" s="383"/>
      <c r="C24" s="313"/>
      <c r="D24" s="342"/>
      <c r="E24" s="334"/>
      <c r="F24" s="310"/>
      <c r="G24" s="318"/>
      <c r="H24" s="331"/>
      <c r="I24" s="313"/>
      <c r="J24" s="323"/>
      <c r="K24" s="334"/>
      <c r="L24" s="342"/>
      <c r="M24" s="339"/>
      <c r="N24" s="331"/>
      <c r="O24" s="315"/>
      <c r="P24" s="315"/>
      <c r="Q24" s="337"/>
      <c r="R24" s="295"/>
      <c r="S24" s="334"/>
      <c r="T24" s="331"/>
      <c r="U24" s="313"/>
      <c r="V24" s="337"/>
      <c r="W24" s="334"/>
      <c r="X24" s="334"/>
      <c r="Y24" s="328"/>
      <c r="Z24" s="331"/>
      <c r="AA24" s="87"/>
      <c r="AB24" s="87"/>
      <c r="AC24" s="87"/>
      <c r="AD24" s="87"/>
      <c r="AE24" s="87"/>
      <c r="AF24" s="87"/>
    </row>
    <row r="25" spans="1:42" s="2" customFormat="1" ht="15.75" customHeight="1" x14ac:dyDescent="0.3">
      <c r="A25" s="94" t="s">
        <v>35</v>
      </c>
      <c r="B25" s="383"/>
      <c r="C25" s="313"/>
      <c r="D25" s="342"/>
      <c r="E25" s="334"/>
      <c r="F25" s="310"/>
      <c r="G25" s="318"/>
      <c r="H25" s="331"/>
      <c r="I25" s="313"/>
      <c r="J25" s="323"/>
      <c r="K25" s="334"/>
      <c r="L25" s="342"/>
      <c r="M25" s="339"/>
      <c r="N25" s="331"/>
      <c r="O25" s="315"/>
      <c r="P25" s="315"/>
      <c r="Q25" s="337"/>
      <c r="R25" s="295"/>
      <c r="S25" s="334"/>
      <c r="T25" s="331"/>
      <c r="U25" s="313"/>
      <c r="V25" s="337"/>
      <c r="W25" s="334"/>
      <c r="X25" s="334"/>
      <c r="Y25" s="328"/>
      <c r="Z25" s="331"/>
      <c r="AA25" s="87"/>
      <c r="AB25" s="87"/>
      <c r="AC25" s="87"/>
      <c r="AD25" s="87"/>
      <c r="AE25" s="87"/>
      <c r="AF25" s="87"/>
    </row>
    <row r="26" spans="1:42" s="2" customFormat="1" ht="16.5" customHeight="1" x14ac:dyDescent="0.3">
      <c r="A26" s="113" t="s">
        <v>36</v>
      </c>
      <c r="B26" s="87"/>
      <c r="C26" s="314"/>
      <c r="D26" s="343"/>
      <c r="E26" s="335"/>
      <c r="F26" s="311"/>
      <c r="G26" s="319"/>
      <c r="H26" s="332"/>
      <c r="I26" s="314"/>
      <c r="J26" s="324"/>
      <c r="K26" s="335"/>
      <c r="L26" s="343"/>
      <c r="M26" s="340"/>
      <c r="N26" s="332"/>
      <c r="O26" s="316"/>
      <c r="P26" s="316"/>
      <c r="Q26" s="337"/>
      <c r="R26" s="296"/>
      <c r="S26" s="335"/>
      <c r="T26" s="332"/>
      <c r="U26" s="314"/>
      <c r="V26" s="337"/>
      <c r="W26" s="335"/>
      <c r="X26" s="335"/>
      <c r="Y26" s="329"/>
      <c r="Z26" s="332"/>
      <c r="AA26" s="87"/>
      <c r="AB26" s="87"/>
      <c r="AC26" s="87"/>
      <c r="AD26" s="87"/>
      <c r="AE26" s="87"/>
      <c r="AF26" s="87"/>
    </row>
    <row r="27" spans="1:42" s="2" customFormat="1" ht="15.75" customHeight="1" x14ac:dyDescent="0.3">
      <c r="A27" s="8" t="s">
        <v>23</v>
      </c>
      <c r="B27" s="381" t="s">
        <v>55</v>
      </c>
      <c r="C27" s="321" t="s">
        <v>510</v>
      </c>
      <c r="D27" s="321"/>
      <c r="E27" s="321"/>
      <c r="F27" s="321"/>
      <c r="G27" s="321"/>
      <c r="H27" s="321"/>
      <c r="I27" s="321" t="s">
        <v>44</v>
      </c>
      <c r="J27" s="321"/>
      <c r="K27" s="321"/>
      <c r="L27" s="321"/>
      <c r="M27" s="321"/>
      <c r="N27" s="321"/>
      <c r="O27" s="70"/>
      <c r="P27" s="71"/>
      <c r="Q27" s="71"/>
      <c r="R27" s="71"/>
      <c r="S27" s="71"/>
      <c r="T27" s="71"/>
      <c r="U27" s="321" t="s">
        <v>44</v>
      </c>
      <c r="V27" s="321"/>
      <c r="W27" s="321"/>
      <c r="X27" s="321"/>
      <c r="Y27" s="321"/>
      <c r="Z27" s="321"/>
      <c r="AA27" s="87"/>
      <c r="AB27" s="87"/>
      <c r="AC27" s="87"/>
      <c r="AD27" s="87"/>
      <c r="AE27" s="87"/>
      <c r="AF27" s="87"/>
    </row>
    <row r="28" spans="1:42" s="2" customFormat="1" ht="15.75" customHeight="1" x14ac:dyDescent="0.3">
      <c r="A28" s="8" t="s">
        <v>24</v>
      </c>
      <c r="B28" s="381"/>
      <c r="C28" s="321"/>
      <c r="D28" s="321"/>
      <c r="E28" s="321"/>
      <c r="F28" s="321"/>
      <c r="G28" s="321"/>
      <c r="H28" s="321"/>
      <c r="I28" s="321"/>
      <c r="J28" s="321"/>
      <c r="K28" s="321"/>
      <c r="L28" s="321"/>
      <c r="M28" s="321"/>
      <c r="N28" s="321"/>
      <c r="O28" s="70"/>
      <c r="P28" s="85"/>
      <c r="Q28" s="85"/>
      <c r="R28" s="85"/>
      <c r="S28" s="85"/>
      <c r="T28" s="121"/>
      <c r="U28" s="321"/>
      <c r="V28" s="321"/>
      <c r="W28" s="321"/>
      <c r="X28" s="321"/>
      <c r="Y28" s="321"/>
      <c r="Z28" s="321"/>
      <c r="AA28" s="87"/>
      <c r="AB28" s="87"/>
      <c r="AC28" s="87"/>
      <c r="AD28" s="87"/>
      <c r="AE28" s="87"/>
      <c r="AF28" s="87"/>
    </row>
    <row r="29" spans="1:42" s="2" customFormat="1" ht="15.75" customHeight="1" x14ac:dyDescent="0.3">
      <c r="A29" s="8" t="s">
        <v>25</v>
      </c>
      <c r="B29" s="381"/>
      <c r="C29" s="321"/>
      <c r="D29" s="321"/>
      <c r="E29" s="321"/>
      <c r="F29" s="321"/>
      <c r="G29" s="321"/>
      <c r="H29" s="321"/>
      <c r="I29" s="321"/>
      <c r="J29" s="321"/>
      <c r="K29" s="321"/>
      <c r="L29" s="321"/>
      <c r="M29" s="321"/>
      <c r="N29" s="321"/>
      <c r="O29" s="384" t="s">
        <v>509</v>
      </c>
      <c r="P29" s="385"/>
      <c r="Q29" s="385"/>
      <c r="R29" s="385"/>
      <c r="S29" s="385"/>
      <c r="T29" s="385"/>
      <c r="U29" s="321"/>
      <c r="V29" s="321"/>
      <c r="W29" s="321"/>
      <c r="X29" s="321"/>
      <c r="Y29" s="321"/>
      <c r="Z29" s="321"/>
      <c r="AA29" s="87"/>
      <c r="AB29" s="87"/>
      <c r="AC29" s="87"/>
      <c r="AD29" s="87"/>
      <c r="AE29" s="87"/>
      <c r="AF29" s="87"/>
    </row>
    <row r="30" spans="1:42" s="2" customFormat="1" ht="15.75" customHeight="1" x14ac:dyDescent="0.3">
      <c r="A30" s="94" t="s">
        <v>26</v>
      </c>
      <c r="B30" s="110"/>
      <c r="C30" s="315" t="s">
        <v>444</v>
      </c>
      <c r="D30" s="315" t="s">
        <v>444</v>
      </c>
      <c r="E30" s="327"/>
      <c r="F30" s="327"/>
      <c r="G30" s="327"/>
      <c r="H30" s="330" t="s">
        <v>554</v>
      </c>
      <c r="I30" s="315" t="s">
        <v>444</v>
      </c>
      <c r="J30" s="315" t="s">
        <v>444</v>
      </c>
      <c r="K30" s="327"/>
      <c r="L30" s="327"/>
      <c r="M30" s="400" t="s">
        <v>445</v>
      </c>
      <c r="N30" s="330" t="s">
        <v>418</v>
      </c>
      <c r="O30" s="386"/>
      <c r="P30" s="387"/>
      <c r="Q30" s="387"/>
      <c r="R30" s="387"/>
      <c r="S30" s="387"/>
      <c r="T30" s="388"/>
      <c r="U30" s="381" t="s">
        <v>55</v>
      </c>
      <c r="V30" s="381"/>
      <c r="W30" s="381"/>
      <c r="X30" s="381"/>
      <c r="Y30" s="381"/>
      <c r="Z30" s="327"/>
      <c r="AA30" s="87"/>
      <c r="AB30" s="87"/>
      <c r="AC30" s="87"/>
      <c r="AD30" s="87"/>
      <c r="AE30" s="87"/>
      <c r="AF30" s="87"/>
    </row>
    <row r="31" spans="1:42" s="2" customFormat="1" ht="15.75" customHeight="1" x14ac:dyDescent="0.3">
      <c r="A31" s="94" t="s">
        <v>27</v>
      </c>
      <c r="B31" s="111"/>
      <c r="C31" s="315"/>
      <c r="D31" s="315"/>
      <c r="E31" s="328"/>
      <c r="F31" s="328"/>
      <c r="G31" s="328"/>
      <c r="H31" s="331"/>
      <c r="I31" s="315"/>
      <c r="J31" s="315"/>
      <c r="K31" s="328"/>
      <c r="L31" s="328"/>
      <c r="M31" s="401"/>
      <c r="N31" s="331"/>
      <c r="O31" s="386"/>
      <c r="P31" s="387"/>
      <c r="Q31" s="387"/>
      <c r="R31" s="387"/>
      <c r="S31" s="387"/>
      <c r="T31" s="388"/>
      <c r="U31" s="381"/>
      <c r="V31" s="381"/>
      <c r="W31" s="381"/>
      <c r="X31" s="381"/>
      <c r="Y31" s="381"/>
      <c r="Z31" s="328"/>
      <c r="AA31" s="87"/>
      <c r="AB31" s="87"/>
      <c r="AC31" s="87"/>
      <c r="AD31" s="87"/>
      <c r="AE31" s="87"/>
      <c r="AF31" s="87"/>
    </row>
    <row r="32" spans="1:42" s="2" customFormat="1" ht="15.75" customHeight="1" x14ac:dyDescent="0.3">
      <c r="A32" s="94" t="s">
        <v>28</v>
      </c>
      <c r="B32" s="111"/>
      <c r="C32" s="315"/>
      <c r="D32" s="315"/>
      <c r="E32" s="328"/>
      <c r="F32" s="328"/>
      <c r="G32" s="328"/>
      <c r="H32" s="331"/>
      <c r="I32" s="315"/>
      <c r="J32" s="315"/>
      <c r="K32" s="328"/>
      <c r="L32" s="328"/>
      <c r="M32" s="401"/>
      <c r="N32" s="331"/>
      <c r="O32" s="386"/>
      <c r="P32" s="387"/>
      <c r="Q32" s="387"/>
      <c r="R32" s="387"/>
      <c r="S32" s="387"/>
      <c r="T32" s="388"/>
      <c r="U32" s="381"/>
      <c r="V32" s="381"/>
      <c r="W32" s="381"/>
      <c r="X32" s="381"/>
      <c r="Y32" s="381"/>
      <c r="Z32" s="328"/>
      <c r="AA32" s="87"/>
      <c r="AB32" s="87"/>
      <c r="AC32" s="87"/>
      <c r="AD32" s="87"/>
      <c r="AE32" s="87"/>
      <c r="AF32" s="87"/>
    </row>
    <row r="33" spans="1:32" s="2" customFormat="1" ht="15.75" customHeight="1" x14ac:dyDescent="0.3">
      <c r="A33" s="94" t="s">
        <v>29</v>
      </c>
      <c r="B33" s="111"/>
      <c r="C33" s="316"/>
      <c r="D33" s="316"/>
      <c r="E33" s="329"/>
      <c r="F33" s="329"/>
      <c r="G33" s="329"/>
      <c r="H33" s="332"/>
      <c r="I33" s="316"/>
      <c r="J33" s="316"/>
      <c r="K33" s="329"/>
      <c r="L33" s="329"/>
      <c r="M33" s="402"/>
      <c r="N33" s="332"/>
      <c r="O33" s="386"/>
      <c r="P33" s="387"/>
      <c r="Q33" s="387"/>
      <c r="R33" s="387"/>
      <c r="S33" s="387"/>
      <c r="T33" s="388"/>
      <c r="U33" s="381"/>
      <c r="V33" s="381"/>
      <c r="W33" s="381"/>
      <c r="X33" s="381"/>
      <c r="Y33" s="381"/>
      <c r="Z33" s="329"/>
      <c r="AA33" s="87"/>
      <c r="AB33" s="87"/>
      <c r="AC33" s="87"/>
      <c r="AD33" s="87"/>
      <c r="AE33" s="87"/>
      <c r="AF33" s="87"/>
    </row>
    <row r="34" spans="1:32" s="2" customFormat="1" ht="15.75" customHeight="1" x14ac:dyDescent="0.3">
      <c r="A34" s="117" t="s">
        <v>39</v>
      </c>
      <c r="B34" s="87"/>
      <c r="C34" s="96"/>
      <c r="D34" s="96"/>
      <c r="E34" s="96"/>
      <c r="F34" s="96"/>
      <c r="G34" s="96"/>
      <c r="H34" s="96"/>
      <c r="I34" s="95"/>
      <c r="J34" s="87"/>
      <c r="K34" s="87"/>
      <c r="L34" s="95"/>
      <c r="M34" s="87"/>
      <c r="N34" s="91"/>
      <c r="O34" s="389"/>
      <c r="P34" s="390"/>
      <c r="Q34" s="390"/>
      <c r="R34" s="390"/>
      <c r="S34" s="390"/>
      <c r="T34" s="391"/>
      <c r="U34" s="92"/>
      <c r="V34" s="87"/>
      <c r="W34" s="87"/>
      <c r="X34" s="87"/>
      <c r="Y34" s="87"/>
      <c r="Z34" s="95"/>
      <c r="AA34" s="87"/>
      <c r="AB34" s="87"/>
      <c r="AC34" s="87"/>
      <c r="AD34" s="87"/>
      <c r="AE34" s="87"/>
      <c r="AF34" s="87"/>
    </row>
    <row r="35" spans="1:32" s="2" customFormat="1" ht="15.75" customHeight="1" x14ac:dyDescent="0.3">
      <c r="A35" s="117" t="s">
        <v>40</v>
      </c>
      <c r="B35" s="87"/>
      <c r="C35" s="96"/>
      <c r="D35" s="96"/>
      <c r="E35" s="96"/>
      <c r="F35" s="96"/>
      <c r="G35" s="96"/>
      <c r="H35" s="96"/>
      <c r="I35" s="88"/>
      <c r="J35" s="88"/>
      <c r="K35" s="88"/>
      <c r="L35" s="88"/>
      <c r="M35" s="88"/>
      <c r="N35" s="88"/>
      <c r="O35" s="109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</row>
    <row r="36" spans="1:32" s="59" customFormat="1" ht="30" customHeight="1" x14ac:dyDescent="0.7">
      <c r="A36" s="382" t="s">
        <v>107</v>
      </c>
      <c r="B36" s="382"/>
      <c r="C36" s="382"/>
      <c r="D36" s="382"/>
      <c r="E36" s="382"/>
      <c r="F36" s="382"/>
      <c r="G36" s="382"/>
      <c r="H36" s="382"/>
      <c r="I36" s="382"/>
      <c r="J36" s="382"/>
      <c r="K36" s="382"/>
      <c r="L36" s="382"/>
      <c r="M36" s="382"/>
      <c r="N36" s="382"/>
      <c r="O36" s="382"/>
      <c r="P36" s="382"/>
      <c r="Q36" s="382"/>
      <c r="R36" s="382"/>
      <c r="S36" s="382"/>
      <c r="T36" s="382"/>
      <c r="U36" s="382"/>
      <c r="V36" s="382"/>
      <c r="W36" s="382"/>
      <c r="X36" s="382"/>
      <c r="Y36" s="382"/>
      <c r="Z36" s="382"/>
      <c r="AA36" s="382"/>
      <c r="AB36" s="382"/>
      <c r="AC36" s="382"/>
      <c r="AD36" s="382"/>
      <c r="AE36" s="382"/>
      <c r="AF36" s="382"/>
    </row>
    <row r="37" spans="1:32" x14ac:dyDescent="0.3">
      <c r="A37" s="378"/>
      <c r="B37" s="378"/>
      <c r="C37" s="96"/>
      <c r="D37" s="96"/>
      <c r="E37" s="96"/>
      <c r="F37" s="96"/>
      <c r="G37" s="9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</row>
    <row r="38" spans="1:32" x14ac:dyDescent="0.3">
      <c r="A38" s="378"/>
      <c r="B38" s="378"/>
      <c r="C38" s="96"/>
      <c r="D38" s="96"/>
      <c r="E38" s="96"/>
      <c r="F38" s="96"/>
      <c r="G38" s="9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</row>
    <row r="39" spans="1:32" x14ac:dyDescent="0.3">
      <c r="A39" s="378"/>
      <c r="B39" s="378"/>
      <c r="C39" s="96"/>
      <c r="D39" s="96"/>
      <c r="E39" s="96"/>
      <c r="F39" s="96"/>
      <c r="G39" s="9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</row>
    <row r="40" spans="1:32" x14ac:dyDescent="0.3">
      <c r="A40" s="96"/>
      <c r="B40" s="96"/>
      <c r="C40" s="96"/>
      <c r="D40" s="96"/>
      <c r="E40" s="96"/>
      <c r="F40" s="96"/>
      <c r="G40" s="9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</row>
  </sheetData>
  <mergeCells count="130">
    <mergeCell ref="A37:B39"/>
    <mergeCell ref="C22:H22"/>
    <mergeCell ref="C16:H17"/>
    <mergeCell ref="D23:D26"/>
    <mergeCell ref="C11:H11"/>
    <mergeCell ref="H23:H26"/>
    <mergeCell ref="B27:B29"/>
    <mergeCell ref="A36:AF36"/>
    <mergeCell ref="B23:B25"/>
    <mergeCell ref="K23:K26"/>
    <mergeCell ref="Y23:Y26"/>
    <mergeCell ref="O29:T34"/>
    <mergeCell ref="V23:V26"/>
    <mergeCell ref="U30:Y33"/>
    <mergeCell ref="Z30:Z33"/>
    <mergeCell ref="O22:T22"/>
    <mergeCell ref="D18:D21"/>
    <mergeCell ref="C18:C21"/>
    <mergeCell ref="I18:I21"/>
    <mergeCell ref="J23:J26"/>
    <mergeCell ref="H18:H21"/>
    <mergeCell ref="C23:C26"/>
    <mergeCell ref="V18:V21"/>
    <mergeCell ref="O11:T11"/>
    <mergeCell ref="A1:A3"/>
    <mergeCell ref="B1:AF1"/>
    <mergeCell ref="J18:J21"/>
    <mergeCell ref="I7:I10"/>
    <mergeCell ref="K18:K21"/>
    <mergeCell ref="K7:K10"/>
    <mergeCell ref="Q18:Q21"/>
    <mergeCell ref="K12:K15"/>
    <mergeCell ref="L12:L15"/>
    <mergeCell ref="I11:N11"/>
    <mergeCell ref="I12:I15"/>
    <mergeCell ref="I16:N17"/>
    <mergeCell ref="I6:M6"/>
    <mergeCell ref="B3:AF3"/>
    <mergeCell ref="O12:T15"/>
    <mergeCell ref="J12:J15"/>
    <mergeCell ref="U18:U21"/>
    <mergeCell ref="T18:T21"/>
    <mergeCell ref="J7:J10"/>
    <mergeCell ref="Z7:Z10"/>
    <mergeCell ref="U5:Z5"/>
    <mergeCell ref="V7:V10"/>
    <mergeCell ref="Y12:Y15"/>
    <mergeCell ref="M7:M10"/>
    <mergeCell ref="C5:H5"/>
    <mergeCell ref="W18:W21"/>
    <mergeCell ref="V12:V15"/>
    <mergeCell ref="W12:W15"/>
    <mergeCell ref="X12:X15"/>
    <mergeCell ref="U11:Z11"/>
    <mergeCell ref="U16:Z17"/>
    <mergeCell ref="Z18:Z21"/>
    <mergeCell ref="X18:X21"/>
    <mergeCell ref="C7:C10"/>
    <mergeCell ref="D7:D10"/>
    <mergeCell ref="E7:E10"/>
    <mergeCell ref="F18:F21"/>
    <mergeCell ref="N7:N10"/>
    <mergeCell ref="N12:N15"/>
    <mergeCell ref="Q7:Q10"/>
    <mergeCell ref="P7:P10"/>
    <mergeCell ref="Z12:Z15"/>
    <mergeCell ref="Y7:Y10"/>
    <mergeCell ref="M12:M15"/>
    <mergeCell ref="W7:W10"/>
    <mergeCell ref="T7:T10"/>
    <mergeCell ref="I5:N5"/>
    <mergeCell ref="O5:T5"/>
    <mergeCell ref="I22:N22"/>
    <mergeCell ref="L23:L26"/>
    <mergeCell ref="M18:M21"/>
    <mergeCell ref="R18:R21"/>
    <mergeCell ref="L18:L21"/>
    <mergeCell ref="N18:N21"/>
    <mergeCell ref="AA5:AF5"/>
    <mergeCell ref="AA7:AF14"/>
    <mergeCell ref="X7:X10"/>
    <mergeCell ref="S7:S10"/>
    <mergeCell ref="L7:L10"/>
    <mergeCell ref="U22:Z22"/>
    <mergeCell ref="C30:C33"/>
    <mergeCell ref="D30:D33"/>
    <mergeCell ref="E30:E33"/>
    <mergeCell ref="F30:F33"/>
    <mergeCell ref="N23:N26"/>
    <mergeCell ref="O23:O26"/>
    <mergeCell ref="S23:S26"/>
    <mergeCell ref="Q23:Q26"/>
    <mergeCell ref="R23:R26"/>
    <mergeCell ref="E23:E26"/>
    <mergeCell ref="F23:F26"/>
    <mergeCell ref="I30:I33"/>
    <mergeCell ref="M23:M26"/>
    <mergeCell ref="G30:G33"/>
    <mergeCell ref="N30:N33"/>
    <mergeCell ref="I23:I26"/>
    <mergeCell ref="G23:G26"/>
    <mergeCell ref="C27:H29"/>
    <mergeCell ref="H30:H33"/>
    <mergeCell ref="U27:Z29"/>
    <mergeCell ref="J30:J33"/>
    <mergeCell ref="M30:M33"/>
    <mergeCell ref="L30:L33"/>
    <mergeCell ref="Z23:Z26"/>
    <mergeCell ref="X23:X26"/>
    <mergeCell ref="U23:U26"/>
    <mergeCell ref="P23:P26"/>
    <mergeCell ref="T23:T26"/>
    <mergeCell ref="W23:W26"/>
    <mergeCell ref="I27:N29"/>
    <mergeCell ref="K30:K33"/>
    <mergeCell ref="F7:F10"/>
    <mergeCell ref="G7:G10"/>
    <mergeCell ref="H7:H10"/>
    <mergeCell ref="C12:H15"/>
    <mergeCell ref="Y18:Y21"/>
    <mergeCell ref="S18:S21"/>
    <mergeCell ref="R7:R10"/>
    <mergeCell ref="O7:O10"/>
    <mergeCell ref="U12:U15"/>
    <mergeCell ref="U7:U10"/>
    <mergeCell ref="E18:E21"/>
    <mergeCell ref="G18:G21"/>
    <mergeCell ref="O18:O21"/>
    <mergeCell ref="O16:T17"/>
    <mergeCell ref="P18:P21"/>
  </mergeCells>
  <pageMargins left="0.25" right="0.25" top="0.75" bottom="0.75" header="0.3" footer="0.3"/>
  <pageSetup paperSize="9" scale="48" orientation="landscape" horizontalDpi="1200" verticalDpi="1200" r:id="rId1"/>
  <ignoredErrors>
    <ignoredError sqref="H23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24"/>
  <sheetViews>
    <sheetView topLeftCell="A112" zoomScale="90" zoomScaleNormal="90" workbookViewId="0">
      <selection activeCell="I124" sqref="I124"/>
    </sheetView>
  </sheetViews>
  <sheetFormatPr defaultRowHeight="12.45" x14ac:dyDescent="0.3"/>
  <cols>
    <col min="1" max="1" width="12.69140625" style="131" customWidth="1"/>
    <col min="2" max="2" width="6.69140625" style="131" customWidth="1"/>
    <col min="3" max="3" width="50.69140625" style="131" customWidth="1"/>
    <col min="4" max="4" width="20.3828125" style="131" customWidth="1"/>
    <col min="5" max="5" width="13.69140625" style="131" customWidth="1"/>
    <col min="6" max="6" width="8.69140625" style="203" customWidth="1"/>
    <col min="7" max="7" width="10.69140625" style="151" customWidth="1"/>
    <col min="8" max="8" width="8.69140625" style="203" customWidth="1"/>
    <col min="9" max="9" width="12.69140625" style="131" customWidth="1"/>
  </cols>
  <sheetData>
    <row r="1" spans="1:9" ht="25.2" customHeight="1" x14ac:dyDescent="0.6">
      <c r="A1" s="398" t="str">
        <f>Parameters!B1</f>
        <v>178th IEEE 802.11 WIRELESS LOCAL AREA NETWORKS SESSION</v>
      </c>
      <c r="B1" s="393"/>
      <c r="C1" s="393"/>
      <c r="D1" s="393"/>
      <c r="E1" s="393"/>
      <c r="F1" s="393"/>
      <c r="G1" s="393"/>
      <c r="H1" s="393"/>
      <c r="I1" s="393"/>
    </row>
    <row r="2" spans="1:9" ht="25.2" customHeight="1" x14ac:dyDescent="0.6">
      <c r="A2" s="398" t="str">
        <f>Parameters!B2</f>
        <v>Hilton Waikoloa, Kona, HI, USA</v>
      </c>
      <c r="B2" s="393"/>
      <c r="C2" s="393"/>
      <c r="D2" s="393"/>
      <c r="E2" s="393"/>
      <c r="F2" s="393"/>
      <c r="G2" s="393"/>
      <c r="H2" s="393"/>
      <c r="I2" s="393"/>
    </row>
    <row r="3" spans="1:9" ht="25.2" customHeight="1" x14ac:dyDescent="0.6">
      <c r="A3" s="398" t="str">
        <f>Parameters!B3</f>
        <v>November 10-15, 2019</v>
      </c>
      <c r="B3" s="393"/>
      <c r="C3" s="393"/>
      <c r="D3" s="393"/>
      <c r="E3" s="393"/>
      <c r="F3" s="393"/>
      <c r="G3" s="393"/>
      <c r="H3" s="393"/>
      <c r="I3" s="393"/>
    </row>
    <row r="4" spans="1:9" ht="18" customHeight="1" x14ac:dyDescent="0.4">
      <c r="A4" s="392" t="s">
        <v>395</v>
      </c>
      <c r="B4" s="393"/>
      <c r="C4" s="393"/>
      <c r="D4" s="393"/>
      <c r="E4" s="393"/>
      <c r="F4" s="393"/>
      <c r="G4" s="393"/>
      <c r="H4" s="393"/>
      <c r="I4" s="393"/>
    </row>
    <row r="5" spans="1:9" ht="18" customHeight="1" x14ac:dyDescent="0.4">
      <c r="A5" s="392" t="s">
        <v>126</v>
      </c>
      <c r="B5" s="393"/>
      <c r="C5" s="393"/>
      <c r="D5" s="393"/>
      <c r="E5" s="393"/>
      <c r="F5" s="393"/>
      <c r="G5" s="393"/>
      <c r="H5" s="393"/>
      <c r="I5" s="393"/>
    </row>
    <row r="6" spans="1:9" ht="18" customHeight="1" x14ac:dyDescent="0.4">
      <c r="A6" s="392" t="s">
        <v>396</v>
      </c>
      <c r="B6" s="393"/>
      <c r="C6" s="393"/>
      <c r="D6" s="393"/>
      <c r="E6" s="393"/>
      <c r="F6" s="393"/>
      <c r="G6" s="393"/>
      <c r="H6" s="393"/>
      <c r="I6" s="393"/>
    </row>
    <row r="7" spans="1:9" ht="18" customHeight="1" x14ac:dyDescent="0.4">
      <c r="A7" s="392" t="s">
        <v>127</v>
      </c>
      <c r="B7" s="393"/>
      <c r="C7" s="393"/>
      <c r="D7" s="393"/>
      <c r="E7" s="393"/>
      <c r="F7" s="393"/>
      <c r="G7" s="393"/>
      <c r="H7" s="393"/>
      <c r="I7" s="393"/>
    </row>
    <row r="8" spans="1:9" ht="30" customHeight="1" x14ac:dyDescent="0.7">
      <c r="A8" s="394" t="str">
        <f>"Agenda R" &amp; Parameters!$B$8</f>
        <v>Agenda R4</v>
      </c>
      <c r="B8" s="395"/>
      <c r="C8" s="395"/>
      <c r="D8" s="395"/>
      <c r="E8" s="395"/>
      <c r="F8" s="395"/>
      <c r="G8" s="395"/>
      <c r="H8" s="395"/>
      <c r="I8" s="395"/>
    </row>
    <row r="12" spans="1:9" ht="15.45" x14ac:dyDescent="0.4">
      <c r="A12" s="396" t="s">
        <v>495</v>
      </c>
      <c r="B12" s="397"/>
      <c r="C12" s="397"/>
      <c r="D12" s="397"/>
      <c r="E12" s="397"/>
      <c r="F12" s="397"/>
      <c r="G12" s="397"/>
      <c r="H12" s="397"/>
      <c r="I12" s="397"/>
    </row>
    <row r="13" spans="1:9" s="3" customFormat="1" ht="30.9" x14ac:dyDescent="0.4">
      <c r="A13" s="122" t="s">
        <v>128</v>
      </c>
      <c r="B13" s="122" t="s">
        <v>129</v>
      </c>
      <c r="C13" s="122" t="s">
        <v>57</v>
      </c>
      <c r="D13" s="122" t="s">
        <v>130</v>
      </c>
      <c r="E13" s="122" t="s">
        <v>131</v>
      </c>
      <c r="F13" s="190" t="s">
        <v>132</v>
      </c>
      <c r="G13" s="142" t="s">
        <v>133</v>
      </c>
      <c r="H13" s="190" t="s">
        <v>134</v>
      </c>
      <c r="I13" s="122" t="s">
        <v>135</v>
      </c>
    </row>
    <row r="14" spans="1:9" ht="15.45" x14ac:dyDescent="0.4">
      <c r="A14" s="123" t="s">
        <v>136</v>
      </c>
      <c r="B14" s="132"/>
      <c r="C14" s="132" t="s">
        <v>137</v>
      </c>
      <c r="D14" s="132"/>
      <c r="E14" s="132"/>
      <c r="F14" s="191"/>
      <c r="G14" s="143"/>
      <c r="H14" s="191"/>
      <c r="I14" s="152"/>
    </row>
    <row r="15" spans="1:9" ht="15" x14ac:dyDescent="0.35">
      <c r="A15" s="124" t="s">
        <v>138</v>
      </c>
      <c r="B15" s="133" t="s">
        <v>139</v>
      </c>
      <c r="C15" s="133" t="s">
        <v>140</v>
      </c>
      <c r="D15" s="133"/>
      <c r="E15" s="133" t="s">
        <v>159</v>
      </c>
      <c r="F15" s="192">
        <v>0.4375</v>
      </c>
      <c r="G15" s="144">
        <v>1</v>
      </c>
      <c r="H15" s="192">
        <f t="shared" ref="H15:H20" si="0">F15+TIME(0,G15,0)</f>
        <v>0.43819444444444444</v>
      </c>
      <c r="I15" s="153"/>
    </row>
    <row r="16" spans="1:9" ht="30" x14ac:dyDescent="0.35">
      <c r="A16" s="124" t="s">
        <v>141</v>
      </c>
      <c r="B16" s="133" t="s">
        <v>139</v>
      </c>
      <c r="C16" s="133" t="s">
        <v>142</v>
      </c>
      <c r="D16" s="133"/>
      <c r="E16" s="133" t="s">
        <v>143</v>
      </c>
      <c r="F16" s="192">
        <f>H15</f>
        <v>0.43819444444444444</v>
      </c>
      <c r="G16" s="144">
        <v>1</v>
      </c>
      <c r="H16" s="192">
        <f t="shared" si="0"/>
        <v>0.43888888888888888</v>
      </c>
      <c r="I16" s="153"/>
    </row>
    <row r="17" spans="1:9" ht="15" x14ac:dyDescent="0.35">
      <c r="A17" s="124" t="s">
        <v>144</v>
      </c>
      <c r="B17" s="133" t="s">
        <v>139</v>
      </c>
      <c r="C17" s="133" t="s">
        <v>406</v>
      </c>
      <c r="D17" s="222" t="s">
        <v>380</v>
      </c>
      <c r="E17" s="133" t="s">
        <v>159</v>
      </c>
      <c r="F17" s="192">
        <f>H16</f>
        <v>0.43888888888888888</v>
      </c>
      <c r="G17" s="144">
        <v>2</v>
      </c>
      <c r="H17" s="192">
        <f t="shared" si="0"/>
        <v>0.44027777777777777</v>
      </c>
      <c r="I17" s="153"/>
    </row>
    <row r="18" spans="1:9" ht="30" x14ac:dyDescent="0.35">
      <c r="A18" s="124" t="s">
        <v>145</v>
      </c>
      <c r="B18" s="133" t="s">
        <v>146</v>
      </c>
      <c r="C18" s="133" t="s">
        <v>307</v>
      </c>
      <c r="D18" s="222" t="s">
        <v>91</v>
      </c>
      <c r="E18" s="133" t="s">
        <v>159</v>
      </c>
      <c r="F18" s="192">
        <f>H17</f>
        <v>0.44027777777777777</v>
      </c>
      <c r="G18" s="144">
        <v>2</v>
      </c>
      <c r="H18" s="192">
        <f t="shared" si="0"/>
        <v>0.44166666666666665</v>
      </c>
      <c r="I18" s="153"/>
    </row>
    <row r="19" spans="1:9" ht="15" x14ac:dyDescent="0.35">
      <c r="A19" s="124" t="s">
        <v>147</v>
      </c>
      <c r="B19" s="133" t="s">
        <v>146</v>
      </c>
      <c r="C19" s="133" t="s">
        <v>148</v>
      </c>
      <c r="D19" s="222" t="s">
        <v>381</v>
      </c>
      <c r="E19" s="133" t="s">
        <v>149</v>
      </c>
      <c r="F19" s="192">
        <f>H18</f>
        <v>0.44166666666666665</v>
      </c>
      <c r="G19" s="144">
        <v>2</v>
      </c>
      <c r="H19" s="192">
        <f t="shared" si="0"/>
        <v>0.44305555555555554</v>
      </c>
      <c r="I19" s="153"/>
    </row>
    <row r="20" spans="1:9" ht="15" x14ac:dyDescent="0.35">
      <c r="A20" s="125" t="s">
        <v>150</v>
      </c>
      <c r="B20" s="134" t="s">
        <v>139</v>
      </c>
      <c r="C20" s="134" t="s">
        <v>151</v>
      </c>
      <c r="D20" s="134"/>
      <c r="E20" s="134" t="s">
        <v>159</v>
      </c>
      <c r="F20" s="193">
        <f>H19</f>
        <v>0.44305555555555554</v>
      </c>
      <c r="G20" s="145">
        <v>2</v>
      </c>
      <c r="H20" s="193">
        <f t="shared" si="0"/>
        <v>0.44444444444444442</v>
      </c>
      <c r="I20" s="154"/>
    </row>
    <row r="21" spans="1:9" ht="14.15" x14ac:dyDescent="0.35">
      <c r="D21" s="217"/>
    </row>
    <row r="22" spans="1:9" ht="15.45" x14ac:dyDescent="0.4">
      <c r="A22" s="123" t="s">
        <v>152</v>
      </c>
      <c r="B22" s="132"/>
      <c r="C22" s="132" t="s">
        <v>153</v>
      </c>
      <c r="D22" s="218"/>
      <c r="E22" s="132"/>
      <c r="F22" s="191"/>
      <c r="G22" s="143"/>
      <c r="H22" s="191"/>
      <c r="I22" s="152"/>
    </row>
    <row r="23" spans="1:9" ht="15.45" x14ac:dyDescent="0.4">
      <c r="A23" s="126" t="s">
        <v>154</v>
      </c>
      <c r="B23" s="135" t="s">
        <v>139</v>
      </c>
      <c r="C23" s="135" t="s">
        <v>155</v>
      </c>
      <c r="D23" s="137"/>
      <c r="E23" s="137"/>
      <c r="F23" s="259"/>
      <c r="G23" s="260"/>
      <c r="H23" s="259"/>
      <c r="I23" s="157"/>
    </row>
    <row r="24" spans="1:9" ht="28.3" x14ac:dyDescent="0.35">
      <c r="A24" s="127" t="s">
        <v>156</v>
      </c>
      <c r="B24" s="136" t="s">
        <v>139</v>
      </c>
      <c r="C24" s="136" t="s">
        <v>157</v>
      </c>
      <c r="D24" s="141" t="s">
        <v>158</v>
      </c>
      <c r="E24" s="136" t="s">
        <v>204</v>
      </c>
      <c r="F24" s="195">
        <f>H20</f>
        <v>0.44444444444444442</v>
      </c>
      <c r="G24" s="147">
        <v>2</v>
      </c>
      <c r="H24" s="195">
        <f>F24+TIME(0,G24,0)</f>
        <v>0.4458333333333333</v>
      </c>
      <c r="I24" s="156"/>
    </row>
    <row r="25" spans="1:9" ht="14.15" x14ac:dyDescent="0.35">
      <c r="A25" s="127" t="s">
        <v>160</v>
      </c>
      <c r="B25" s="136" t="s">
        <v>139</v>
      </c>
      <c r="C25" s="136" t="s">
        <v>525</v>
      </c>
      <c r="D25" s="141" t="s">
        <v>412</v>
      </c>
      <c r="E25" s="136" t="s">
        <v>204</v>
      </c>
      <c r="F25" s="195">
        <f>H24</f>
        <v>0.4458333333333333</v>
      </c>
      <c r="G25" s="147">
        <v>2</v>
      </c>
      <c r="H25" s="195">
        <f>F25+TIME(0,G25,0)</f>
        <v>0.44722222222222219</v>
      </c>
      <c r="I25" s="157"/>
    </row>
    <row r="26" spans="1:9" ht="14.15" x14ac:dyDescent="0.35">
      <c r="A26" s="127" t="s">
        <v>542</v>
      </c>
      <c r="B26" s="136" t="s">
        <v>139</v>
      </c>
      <c r="C26" s="136" t="s">
        <v>526</v>
      </c>
      <c r="D26" s="141" t="s">
        <v>412</v>
      </c>
      <c r="E26" s="136" t="s">
        <v>204</v>
      </c>
      <c r="F26" s="195">
        <f>H25</f>
        <v>0.44722222222222219</v>
      </c>
      <c r="G26" s="147">
        <v>1</v>
      </c>
      <c r="H26" s="195">
        <f t="shared" ref="H26:H36" si="1">F26+TIME(0,G26,0)</f>
        <v>0.44791666666666663</v>
      </c>
      <c r="I26" s="156"/>
    </row>
    <row r="27" spans="1:9" ht="14.15" x14ac:dyDescent="0.35">
      <c r="A27" s="127" t="s">
        <v>543</v>
      </c>
      <c r="B27" s="136" t="s">
        <v>139</v>
      </c>
      <c r="C27" s="136" t="s">
        <v>527</v>
      </c>
      <c r="D27" s="141" t="s">
        <v>412</v>
      </c>
      <c r="E27" s="136" t="s">
        <v>204</v>
      </c>
      <c r="F27" s="195">
        <f t="shared" ref="F27:F36" si="2">H26</f>
        <v>0.44791666666666663</v>
      </c>
      <c r="G27" s="147">
        <v>1</v>
      </c>
      <c r="H27" s="195">
        <f t="shared" si="1"/>
        <v>0.44861111111111107</v>
      </c>
      <c r="I27" s="156"/>
    </row>
    <row r="28" spans="1:9" ht="14.15" x14ac:dyDescent="0.35">
      <c r="A28" s="127" t="s">
        <v>544</v>
      </c>
      <c r="B28" s="136" t="s">
        <v>139</v>
      </c>
      <c r="C28" s="136" t="s">
        <v>538</v>
      </c>
      <c r="D28" s="141" t="s">
        <v>536</v>
      </c>
      <c r="E28" s="136" t="s">
        <v>204</v>
      </c>
      <c r="F28" s="195">
        <f t="shared" si="2"/>
        <v>0.44861111111111107</v>
      </c>
      <c r="G28" s="147">
        <v>1</v>
      </c>
      <c r="H28" s="195">
        <f t="shared" si="1"/>
        <v>0.44930555555555551</v>
      </c>
      <c r="I28" s="156"/>
    </row>
    <row r="29" spans="1:9" ht="14.15" x14ac:dyDescent="0.35">
      <c r="A29" s="127" t="s">
        <v>545</v>
      </c>
      <c r="B29" s="136" t="s">
        <v>139</v>
      </c>
      <c r="C29" s="136" t="s">
        <v>528</v>
      </c>
      <c r="D29" s="141" t="s">
        <v>412</v>
      </c>
      <c r="E29" s="136" t="s">
        <v>204</v>
      </c>
      <c r="F29" s="195">
        <f t="shared" si="2"/>
        <v>0.44930555555555551</v>
      </c>
      <c r="G29" s="147">
        <v>1</v>
      </c>
      <c r="H29" s="195">
        <f t="shared" si="1"/>
        <v>0.44999999999999996</v>
      </c>
      <c r="I29" s="156"/>
    </row>
    <row r="30" spans="1:9" ht="14.15" x14ac:dyDescent="0.35">
      <c r="A30" s="127" t="s">
        <v>546</v>
      </c>
      <c r="B30" s="136" t="s">
        <v>139</v>
      </c>
      <c r="C30" s="136" t="s">
        <v>529</v>
      </c>
      <c r="D30" s="141" t="s">
        <v>412</v>
      </c>
      <c r="E30" s="136" t="s">
        <v>204</v>
      </c>
      <c r="F30" s="195">
        <f t="shared" si="2"/>
        <v>0.44999999999999996</v>
      </c>
      <c r="G30" s="147">
        <v>1</v>
      </c>
      <c r="H30" s="195">
        <f t="shared" si="1"/>
        <v>0.4506944444444444</v>
      </c>
      <c r="I30" s="156"/>
    </row>
    <row r="31" spans="1:9" ht="14.15" x14ac:dyDescent="0.35">
      <c r="A31" s="127" t="s">
        <v>547</v>
      </c>
      <c r="B31" s="136" t="s">
        <v>139</v>
      </c>
      <c r="C31" s="136" t="s">
        <v>530</v>
      </c>
      <c r="D31" s="141" t="s">
        <v>412</v>
      </c>
      <c r="E31" s="136" t="s">
        <v>204</v>
      </c>
      <c r="F31" s="195">
        <f t="shared" si="2"/>
        <v>0.4506944444444444</v>
      </c>
      <c r="G31" s="147">
        <v>1</v>
      </c>
      <c r="H31" s="195">
        <f t="shared" si="1"/>
        <v>0.45138888888888884</v>
      </c>
      <c r="I31" s="156"/>
    </row>
    <row r="32" spans="1:9" ht="14.15" x14ac:dyDescent="0.35">
      <c r="A32" s="127" t="s">
        <v>548</v>
      </c>
      <c r="B32" s="136" t="s">
        <v>139</v>
      </c>
      <c r="C32" s="136" t="s">
        <v>524</v>
      </c>
      <c r="D32" s="141" t="s">
        <v>412</v>
      </c>
      <c r="E32" s="136" t="s">
        <v>204</v>
      </c>
      <c r="F32" s="195">
        <f t="shared" si="2"/>
        <v>0.45138888888888884</v>
      </c>
      <c r="G32" s="147">
        <v>1</v>
      </c>
      <c r="H32" s="195">
        <f t="shared" si="1"/>
        <v>0.45208333333333328</v>
      </c>
      <c r="I32" s="156"/>
    </row>
    <row r="33" spans="1:9" ht="14.15" x14ac:dyDescent="0.35">
      <c r="A33" s="127" t="s">
        <v>549</v>
      </c>
      <c r="B33" s="136" t="s">
        <v>139</v>
      </c>
      <c r="C33" s="136" t="s">
        <v>531</v>
      </c>
      <c r="D33" s="141" t="s">
        <v>412</v>
      </c>
      <c r="E33" s="136" t="s">
        <v>204</v>
      </c>
      <c r="F33" s="195">
        <f t="shared" si="2"/>
        <v>0.45208333333333328</v>
      </c>
      <c r="G33" s="147">
        <v>1</v>
      </c>
      <c r="H33" s="195">
        <f t="shared" si="1"/>
        <v>0.45277777777777772</v>
      </c>
      <c r="I33" s="156"/>
    </row>
    <row r="34" spans="1:9" ht="14.15" x14ac:dyDescent="0.35">
      <c r="A34" s="127" t="s">
        <v>550</v>
      </c>
      <c r="B34" s="136" t="s">
        <v>139</v>
      </c>
      <c r="C34" s="136" t="s">
        <v>532</v>
      </c>
      <c r="D34" s="141" t="s">
        <v>412</v>
      </c>
      <c r="E34" s="209" t="s">
        <v>204</v>
      </c>
      <c r="F34" s="210">
        <f t="shared" si="2"/>
        <v>0.45277777777777772</v>
      </c>
      <c r="G34" s="211">
        <v>1</v>
      </c>
      <c r="H34" s="210">
        <f t="shared" si="1"/>
        <v>0.45347222222222217</v>
      </c>
      <c r="I34" s="212"/>
    </row>
    <row r="35" spans="1:9" ht="14.15" x14ac:dyDescent="0.35">
      <c r="A35" s="127" t="s">
        <v>551</v>
      </c>
      <c r="B35" s="136" t="s">
        <v>139</v>
      </c>
      <c r="C35" s="136" t="s">
        <v>537</v>
      </c>
      <c r="D35" s="141" t="s">
        <v>412</v>
      </c>
      <c r="E35" s="209" t="s">
        <v>204</v>
      </c>
      <c r="F35" s="210">
        <f t="shared" si="2"/>
        <v>0.45347222222222217</v>
      </c>
      <c r="G35" s="211">
        <v>2</v>
      </c>
      <c r="H35" s="210">
        <f t="shared" si="1"/>
        <v>0.45486111111111105</v>
      </c>
      <c r="I35" s="212"/>
    </row>
    <row r="36" spans="1:9" ht="14.15" x14ac:dyDescent="0.35">
      <c r="A36" s="127" t="s">
        <v>552</v>
      </c>
      <c r="B36" s="136" t="s">
        <v>139</v>
      </c>
      <c r="C36" s="136"/>
      <c r="D36" s="141"/>
      <c r="E36" s="136"/>
      <c r="F36" s="195">
        <f t="shared" si="2"/>
        <v>0.45486111111111105</v>
      </c>
      <c r="G36" s="147">
        <v>0</v>
      </c>
      <c r="H36" s="195">
        <f t="shared" si="1"/>
        <v>0.45486111111111105</v>
      </c>
      <c r="I36" s="156"/>
    </row>
    <row r="37" spans="1:9" ht="15.45" x14ac:dyDescent="0.4">
      <c r="A37" s="126" t="s">
        <v>533</v>
      </c>
      <c r="B37" s="135"/>
      <c r="C37" s="137" t="s">
        <v>163</v>
      </c>
      <c r="D37" s="137"/>
      <c r="E37" s="135"/>
      <c r="F37" s="194"/>
      <c r="G37" s="146"/>
      <c r="H37" s="194"/>
      <c r="I37" s="155"/>
    </row>
    <row r="38" spans="1:9" ht="28.3" x14ac:dyDescent="0.35">
      <c r="A38" s="127" t="s">
        <v>535</v>
      </c>
      <c r="B38" s="136" t="s">
        <v>139</v>
      </c>
      <c r="C38" s="136" t="s">
        <v>164</v>
      </c>
      <c r="D38" s="222" t="s">
        <v>380</v>
      </c>
      <c r="E38" s="136" t="s">
        <v>159</v>
      </c>
      <c r="F38" s="195">
        <f>H36</f>
        <v>0.45486111111111105</v>
      </c>
      <c r="G38" s="147">
        <v>2</v>
      </c>
      <c r="H38" s="195">
        <f>F38+TIME(0,G38,0)</f>
        <v>0.45624999999999993</v>
      </c>
      <c r="I38" s="156"/>
    </row>
    <row r="39" spans="1:9" ht="28.75" x14ac:dyDescent="0.4">
      <c r="A39" s="126" t="s">
        <v>534</v>
      </c>
      <c r="B39" s="133" t="s">
        <v>139</v>
      </c>
      <c r="C39" s="137" t="s">
        <v>186</v>
      </c>
      <c r="D39" s="222" t="s">
        <v>380</v>
      </c>
      <c r="E39" s="133" t="s">
        <v>159</v>
      </c>
      <c r="F39" s="192">
        <f>H38</f>
        <v>0.45624999999999993</v>
      </c>
      <c r="G39" s="144">
        <v>1</v>
      </c>
      <c r="H39" s="192">
        <f>F39+TIME(0,G39,0)</f>
        <v>0.45694444444444438</v>
      </c>
      <c r="I39" s="153"/>
    </row>
    <row r="40" spans="1:9" ht="15" x14ac:dyDescent="0.35">
      <c r="A40" s="163"/>
      <c r="B40" s="168"/>
      <c r="C40" s="168"/>
      <c r="D40" s="165"/>
      <c r="E40" s="168"/>
      <c r="F40" s="197">
        <f>H39</f>
        <v>0.45694444444444438</v>
      </c>
      <c r="G40" s="174">
        <v>0</v>
      </c>
      <c r="H40" s="197">
        <f>F40+TIME(0,G40,0)</f>
        <v>0.45694444444444438</v>
      </c>
      <c r="I40" s="179"/>
    </row>
    <row r="41" spans="1:9" ht="14.15" x14ac:dyDescent="0.35">
      <c r="D41" s="217"/>
    </row>
    <row r="42" spans="1:9" ht="15.45" x14ac:dyDescent="0.4">
      <c r="A42" s="123" t="s">
        <v>167</v>
      </c>
      <c r="B42" s="132"/>
      <c r="C42" s="132" t="s">
        <v>168</v>
      </c>
      <c r="D42" s="218"/>
      <c r="E42" s="132"/>
      <c r="F42" s="191"/>
      <c r="G42" s="143"/>
      <c r="H42" s="191"/>
      <c r="I42" s="152"/>
    </row>
    <row r="43" spans="1:9" ht="15" x14ac:dyDescent="0.35">
      <c r="A43" s="124" t="s">
        <v>169</v>
      </c>
      <c r="B43" s="133" t="s">
        <v>139</v>
      </c>
      <c r="C43" s="133" t="s">
        <v>170</v>
      </c>
      <c r="D43" s="222" t="s">
        <v>380</v>
      </c>
      <c r="E43" s="133" t="s">
        <v>159</v>
      </c>
      <c r="F43" s="192">
        <f>H39</f>
        <v>0.45694444444444438</v>
      </c>
      <c r="G43" s="144">
        <v>1</v>
      </c>
      <c r="H43" s="192">
        <f t="shared" ref="H43:H51" si="3">F43+TIME(0,G43,0)</f>
        <v>0.45763888888888882</v>
      </c>
      <c r="I43" s="153"/>
    </row>
    <row r="44" spans="1:9" ht="30" x14ac:dyDescent="0.35">
      <c r="A44" s="124" t="s">
        <v>171</v>
      </c>
      <c r="B44" s="133" t="s">
        <v>139</v>
      </c>
      <c r="C44" s="133" t="s">
        <v>405</v>
      </c>
      <c r="D44" s="222" t="s">
        <v>380</v>
      </c>
      <c r="E44" s="133" t="s">
        <v>159</v>
      </c>
      <c r="F44" s="192">
        <f t="shared" ref="F44:F51" si="4">H43</f>
        <v>0.45763888888888882</v>
      </c>
      <c r="G44" s="144">
        <v>1</v>
      </c>
      <c r="H44" s="192">
        <f t="shared" si="3"/>
        <v>0.45833333333333326</v>
      </c>
      <c r="I44" s="153"/>
    </row>
    <row r="45" spans="1:9" ht="15" x14ac:dyDescent="0.35">
      <c r="A45" s="124" t="s">
        <v>172</v>
      </c>
      <c r="B45" s="133" t="s">
        <v>139</v>
      </c>
      <c r="C45" s="133" t="s">
        <v>173</v>
      </c>
      <c r="D45" s="222" t="s">
        <v>382</v>
      </c>
      <c r="E45" s="133" t="s">
        <v>174</v>
      </c>
      <c r="F45" s="192">
        <f t="shared" si="4"/>
        <v>0.45833333333333326</v>
      </c>
      <c r="G45" s="144">
        <v>2</v>
      </c>
      <c r="H45" s="192">
        <f t="shared" si="3"/>
        <v>0.45972222222222214</v>
      </c>
      <c r="I45" s="153"/>
    </row>
    <row r="46" spans="1:9" ht="15" x14ac:dyDescent="0.35">
      <c r="A46" s="124" t="s">
        <v>175</v>
      </c>
      <c r="B46" s="133" t="s">
        <v>139</v>
      </c>
      <c r="C46" s="133" t="s">
        <v>176</v>
      </c>
      <c r="D46" s="222" t="s">
        <v>382</v>
      </c>
      <c r="E46" s="133" t="s">
        <v>174</v>
      </c>
      <c r="F46" s="192">
        <f t="shared" si="4"/>
        <v>0.45972222222222214</v>
      </c>
      <c r="G46" s="144">
        <v>2</v>
      </c>
      <c r="H46" s="192">
        <f t="shared" si="3"/>
        <v>0.46111111111111103</v>
      </c>
      <c r="I46" s="153"/>
    </row>
    <row r="47" spans="1:9" ht="15" x14ac:dyDescent="0.35">
      <c r="A47" s="124" t="s">
        <v>177</v>
      </c>
      <c r="B47" s="133" t="s">
        <v>139</v>
      </c>
      <c r="C47" s="133" t="s">
        <v>180</v>
      </c>
      <c r="D47" s="222" t="s">
        <v>382</v>
      </c>
      <c r="E47" s="133" t="s">
        <v>174</v>
      </c>
      <c r="F47" s="192">
        <f t="shared" si="4"/>
        <v>0.46111111111111103</v>
      </c>
      <c r="G47" s="144">
        <v>2</v>
      </c>
      <c r="H47" s="192">
        <f t="shared" si="3"/>
        <v>0.46249999999999991</v>
      </c>
      <c r="I47" s="153"/>
    </row>
    <row r="48" spans="1:9" ht="15" x14ac:dyDescent="0.35">
      <c r="A48" s="124" t="s">
        <v>179</v>
      </c>
      <c r="B48" s="133" t="s">
        <v>139</v>
      </c>
      <c r="C48" s="133" t="s">
        <v>182</v>
      </c>
      <c r="D48" s="222" t="s">
        <v>382</v>
      </c>
      <c r="E48" s="133" t="s">
        <v>174</v>
      </c>
      <c r="F48" s="192">
        <f t="shared" si="4"/>
        <v>0.46249999999999991</v>
      </c>
      <c r="G48" s="144">
        <v>2</v>
      </c>
      <c r="H48" s="192">
        <f t="shared" si="3"/>
        <v>0.4638888888888888</v>
      </c>
      <c r="I48" s="153"/>
    </row>
    <row r="49" spans="1:9" ht="15" x14ac:dyDescent="0.35">
      <c r="A49" s="124" t="s">
        <v>181</v>
      </c>
      <c r="B49" s="133" t="s">
        <v>139</v>
      </c>
      <c r="C49" s="133" t="s">
        <v>423</v>
      </c>
      <c r="D49" s="222" t="s">
        <v>382</v>
      </c>
      <c r="E49" s="133" t="s">
        <v>174</v>
      </c>
      <c r="F49" s="192">
        <f t="shared" si="4"/>
        <v>0.4638888888888888</v>
      </c>
      <c r="G49" s="144">
        <v>2</v>
      </c>
      <c r="H49" s="192">
        <f t="shared" si="3"/>
        <v>0.46527777777777768</v>
      </c>
      <c r="I49" s="153"/>
    </row>
    <row r="50" spans="1:9" ht="15" x14ac:dyDescent="0.35">
      <c r="A50" s="124" t="s">
        <v>183</v>
      </c>
      <c r="B50" s="133" t="s">
        <v>139</v>
      </c>
      <c r="C50" s="133" t="s">
        <v>185</v>
      </c>
      <c r="D50" s="222" t="s">
        <v>382</v>
      </c>
      <c r="E50" s="133" t="s">
        <v>174</v>
      </c>
      <c r="F50" s="192">
        <f t="shared" si="4"/>
        <v>0.46527777777777768</v>
      </c>
      <c r="G50" s="144">
        <v>2</v>
      </c>
      <c r="H50" s="192">
        <f t="shared" si="3"/>
        <v>0.46666666666666656</v>
      </c>
      <c r="I50" s="153"/>
    </row>
    <row r="51" spans="1:9" ht="15" x14ac:dyDescent="0.35">
      <c r="A51" s="125" t="s">
        <v>184</v>
      </c>
      <c r="B51" s="134" t="s">
        <v>139</v>
      </c>
      <c r="C51" s="134" t="s">
        <v>424</v>
      </c>
      <c r="D51" s="222" t="s">
        <v>382</v>
      </c>
      <c r="E51" s="134" t="s">
        <v>174</v>
      </c>
      <c r="F51" s="193">
        <f t="shared" si="4"/>
        <v>0.46666666666666656</v>
      </c>
      <c r="G51" s="145">
        <v>2</v>
      </c>
      <c r="H51" s="193">
        <f t="shared" si="3"/>
        <v>0.46805555555555545</v>
      </c>
      <c r="I51" s="154"/>
    </row>
    <row r="52" spans="1:9" ht="15" x14ac:dyDescent="0.35">
      <c r="D52" s="237"/>
    </row>
    <row r="53" spans="1:9" ht="15.45" x14ac:dyDescent="0.4">
      <c r="A53" s="123" t="s">
        <v>187</v>
      </c>
      <c r="B53" s="132"/>
      <c r="C53" s="132" t="s">
        <v>188</v>
      </c>
      <c r="D53" s="218"/>
      <c r="E53" s="132"/>
      <c r="F53" s="191"/>
      <c r="G53" s="143"/>
      <c r="H53" s="191"/>
      <c r="I53" s="152"/>
    </row>
    <row r="54" spans="1:9" ht="15.45" x14ac:dyDescent="0.4">
      <c r="A54" s="126" t="s">
        <v>189</v>
      </c>
      <c r="B54" s="135"/>
      <c r="C54" s="135" t="s">
        <v>190</v>
      </c>
      <c r="D54" s="137"/>
      <c r="E54" s="135"/>
      <c r="F54" s="194"/>
      <c r="G54" s="146"/>
      <c r="H54" s="194"/>
      <c r="I54" s="155"/>
    </row>
    <row r="55" spans="1:9" ht="14.15" x14ac:dyDescent="0.35">
      <c r="A55" s="127" t="s">
        <v>191</v>
      </c>
      <c r="B55" s="136" t="s">
        <v>139</v>
      </c>
      <c r="C55" s="136" t="s">
        <v>192</v>
      </c>
      <c r="D55" s="222" t="s">
        <v>380</v>
      </c>
      <c r="E55" s="136" t="s">
        <v>159</v>
      </c>
      <c r="F55" s="195">
        <f>H51</f>
        <v>0.46805555555555545</v>
      </c>
      <c r="G55" s="147">
        <v>1</v>
      </c>
      <c r="H55" s="195">
        <f t="shared" ref="H55:H64" si="5">F55+TIME(0,G55,0)</f>
        <v>0.46874999999999989</v>
      </c>
      <c r="I55" s="158"/>
    </row>
    <row r="56" spans="1:9" ht="14.15" x14ac:dyDescent="0.35">
      <c r="A56" s="127" t="s">
        <v>193</v>
      </c>
      <c r="B56" s="136" t="s">
        <v>139</v>
      </c>
      <c r="C56" s="136" t="s">
        <v>194</v>
      </c>
      <c r="D56" s="222" t="s">
        <v>380</v>
      </c>
      <c r="E56" s="136" t="s">
        <v>159</v>
      </c>
      <c r="F56" s="195">
        <f t="shared" ref="F56:F64" si="6">H55</f>
        <v>0.46874999999999989</v>
      </c>
      <c r="G56" s="147">
        <v>1</v>
      </c>
      <c r="H56" s="195">
        <f t="shared" si="5"/>
        <v>0.46944444444444433</v>
      </c>
      <c r="I56" s="158"/>
    </row>
    <row r="57" spans="1:9" ht="14.15" x14ac:dyDescent="0.35">
      <c r="A57" s="127" t="s">
        <v>195</v>
      </c>
      <c r="B57" s="136" t="s">
        <v>139</v>
      </c>
      <c r="C57" s="136" t="s">
        <v>402</v>
      </c>
      <c r="D57" s="222" t="s">
        <v>380</v>
      </c>
      <c r="E57" s="136" t="s">
        <v>159</v>
      </c>
      <c r="F57" s="195">
        <f t="shared" si="6"/>
        <v>0.46944444444444433</v>
      </c>
      <c r="G57" s="147">
        <v>1</v>
      </c>
      <c r="H57" s="195">
        <f t="shared" si="5"/>
        <v>0.47013888888888877</v>
      </c>
      <c r="I57" s="158"/>
    </row>
    <row r="58" spans="1:9" ht="14.15" x14ac:dyDescent="0.35">
      <c r="A58" s="127" t="s">
        <v>196</v>
      </c>
      <c r="B58" s="136" t="s">
        <v>139</v>
      </c>
      <c r="C58" s="136" t="s">
        <v>197</v>
      </c>
      <c r="D58" s="222" t="s">
        <v>380</v>
      </c>
      <c r="E58" s="136" t="s">
        <v>159</v>
      </c>
      <c r="F58" s="195">
        <f t="shared" si="6"/>
        <v>0.47013888888888877</v>
      </c>
      <c r="G58" s="147">
        <v>1</v>
      </c>
      <c r="H58" s="195">
        <f t="shared" si="5"/>
        <v>0.47083333333333321</v>
      </c>
      <c r="I58" s="158"/>
    </row>
    <row r="59" spans="1:9" ht="14.15" x14ac:dyDescent="0.35">
      <c r="A59" s="127" t="s">
        <v>198</v>
      </c>
      <c r="B59" s="136" t="s">
        <v>139</v>
      </c>
      <c r="C59" s="136" t="s">
        <v>199</v>
      </c>
      <c r="D59" s="222" t="s">
        <v>380</v>
      </c>
      <c r="E59" s="136" t="s">
        <v>159</v>
      </c>
      <c r="F59" s="195">
        <f t="shared" si="6"/>
        <v>0.47083333333333321</v>
      </c>
      <c r="G59" s="147">
        <v>5</v>
      </c>
      <c r="H59" s="195">
        <f t="shared" si="5"/>
        <v>0.47430555555555542</v>
      </c>
      <c r="I59" s="158"/>
    </row>
    <row r="60" spans="1:9" ht="14.15" x14ac:dyDescent="0.35">
      <c r="A60" s="127" t="s">
        <v>200</v>
      </c>
      <c r="B60" s="136" t="s">
        <v>139</v>
      </c>
      <c r="C60" s="136" t="s">
        <v>201</v>
      </c>
      <c r="D60" s="222" t="s">
        <v>380</v>
      </c>
      <c r="E60" s="136" t="s">
        <v>159</v>
      </c>
      <c r="F60" s="195">
        <f t="shared" si="6"/>
        <v>0.47430555555555542</v>
      </c>
      <c r="G60" s="147">
        <v>1</v>
      </c>
      <c r="H60" s="195">
        <f t="shared" si="5"/>
        <v>0.47499999999999987</v>
      </c>
      <c r="I60" s="158"/>
    </row>
    <row r="61" spans="1:9" ht="14.15" x14ac:dyDescent="0.35">
      <c r="A61" s="127" t="s">
        <v>202</v>
      </c>
      <c r="B61" s="136" t="s">
        <v>139</v>
      </c>
      <c r="C61" s="136" t="s">
        <v>206</v>
      </c>
      <c r="D61" s="136"/>
      <c r="E61" s="136" t="s">
        <v>149</v>
      </c>
      <c r="F61" s="195">
        <f t="shared" si="6"/>
        <v>0.47499999999999987</v>
      </c>
      <c r="G61" s="147">
        <v>1</v>
      </c>
      <c r="H61" s="195">
        <f t="shared" si="5"/>
        <v>0.47569444444444431</v>
      </c>
      <c r="I61" s="158"/>
    </row>
    <row r="62" spans="1:9" ht="14.15" x14ac:dyDescent="0.35">
      <c r="A62" s="127" t="s">
        <v>205</v>
      </c>
      <c r="B62" s="136" t="s">
        <v>139</v>
      </c>
      <c r="C62" s="136" t="s">
        <v>208</v>
      </c>
      <c r="D62" s="222" t="s">
        <v>383</v>
      </c>
      <c r="E62" s="136" t="s">
        <v>463</v>
      </c>
      <c r="F62" s="195">
        <f t="shared" si="6"/>
        <v>0.47569444444444431</v>
      </c>
      <c r="G62" s="147">
        <v>1</v>
      </c>
      <c r="H62" s="195">
        <f t="shared" si="5"/>
        <v>0.47638888888888875</v>
      </c>
      <c r="I62" s="158"/>
    </row>
    <row r="63" spans="1:9" ht="14.15" x14ac:dyDescent="0.35">
      <c r="A63" s="127" t="s">
        <v>207</v>
      </c>
      <c r="B63" s="136" t="s">
        <v>139</v>
      </c>
      <c r="C63" s="136" t="s">
        <v>203</v>
      </c>
      <c r="D63" s="222" t="s">
        <v>383</v>
      </c>
      <c r="E63" s="136" t="s">
        <v>204</v>
      </c>
      <c r="F63" s="195">
        <f t="shared" si="6"/>
        <v>0.47638888888888875</v>
      </c>
      <c r="G63" s="147">
        <v>1</v>
      </c>
      <c r="H63" s="195">
        <f t="shared" si="5"/>
        <v>0.47708333333333319</v>
      </c>
      <c r="I63" s="158"/>
    </row>
    <row r="64" spans="1:9" ht="14.15" x14ac:dyDescent="0.35">
      <c r="A64" s="160" t="s">
        <v>209</v>
      </c>
      <c r="B64" s="165"/>
      <c r="C64" s="165"/>
      <c r="D64" s="167"/>
      <c r="E64" s="165"/>
      <c r="F64" s="196">
        <f t="shared" si="6"/>
        <v>0.47708333333333319</v>
      </c>
      <c r="G64" s="171">
        <v>0</v>
      </c>
      <c r="H64" s="196">
        <f t="shared" si="5"/>
        <v>0.47708333333333319</v>
      </c>
      <c r="I64" s="176"/>
    </row>
    <row r="65" spans="1:9" ht="15.45" x14ac:dyDescent="0.4">
      <c r="A65" s="126" t="s">
        <v>210</v>
      </c>
      <c r="B65" s="135"/>
      <c r="C65" s="135" t="s">
        <v>211</v>
      </c>
      <c r="D65" s="137"/>
      <c r="E65" s="135"/>
      <c r="F65" s="194"/>
      <c r="G65" s="146"/>
      <c r="H65" s="194"/>
      <c r="I65" s="155"/>
    </row>
    <row r="66" spans="1:9" ht="14.15" x14ac:dyDescent="0.35">
      <c r="A66" s="127" t="s">
        <v>212</v>
      </c>
      <c r="B66" s="136" t="s">
        <v>139</v>
      </c>
      <c r="C66" s="136" t="s">
        <v>337</v>
      </c>
      <c r="D66" s="222" t="s">
        <v>383</v>
      </c>
      <c r="E66" s="136" t="s">
        <v>425</v>
      </c>
      <c r="F66" s="195">
        <f>H64</f>
        <v>0.47708333333333319</v>
      </c>
      <c r="G66" s="147">
        <v>1</v>
      </c>
      <c r="H66" s="195">
        <f t="shared" ref="H66:H71" si="7">F66+TIME(0,G66,0)</f>
        <v>0.47777777777777763</v>
      </c>
      <c r="I66" s="156"/>
    </row>
    <row r="67" spans="1:9" ht="14.15" x14ac:dyDescent="0.35">
      <c r="A67" s="127" t="s">
        <v>213</v>
      </c>
      <c r="B67" s="136" t="s">
        <v>139</v>
      </c>
      <c r="C67" s="136" t="s">
        <v>278</v>
      </c>
      <c r="D67" s="222" t="s">
        <v>383</v>
      </c>
      <c r="E67" s="136" t="s">
        <v>279</v>
      </c>
      <c r="F67" s="195">
        <f>H66</f>
        <v>0.47777777777777763</v>
      </c>
      <c r="G67" s="147">
        <v>1</v>
      </c>
      <c r="H67" s="195">
        <f t="shared" si="7"/>
        <v>0.47847222222222208</v>
      </c>
      <c r="I67" s="156"/>
    </row>
    <row r="68" spans="1:9" ht="14.15" x14ac:dyDescent="0.35">
      <c r="A68" s="127" t="s">
        <v>215</v>
      </c>
      <c r="B68" s="136" t="s">
        <v>139</v>
      </c>
      <c r="C68" s="136" t="s">
        <v>371</v>
      </c>
      <c r="D68" s="222" t="s">
        <v>383</v>
      </c>
      <c r="E68" s="136" t="s">
        <v>220</v>
      </c>
      <c r="F68" s="195">
        <f>H67</f>
        <v>0.47847222222222208</v>
      </c>
      <c r="G68" s="147">
        <v>1</v>
      </c>
      <c r="H68" s="195">
        <f t="shared" si="7"/>
        <v>0.47916666666666652</v>
      </c>
      <c r="I68" s="156"/>
    </row>
    <row r="69" spans="1:9" ht="14.15" x14ac:dyDescent="0.35">
      <c r="A69" s="127" t="s">
        <v>216</v>
      </c>
      <c r="B69" s="136" t="s">
        <v>139</v>
      </c>
      <c r="C69" s="136" t="s">
        <v>214</v>
      </c>
      <c r="D69" s="222" t="s">
        <v>383</v>
      </c>
      <c r="E69" s="136" t="s">
        <v>174</v>
      </c>
      <c r="F69" s="195">
        <f>H68</f>
        <v>0.47916666666666652</v>
      </c>
      <c r="G69" s="147">
        <v>5</v>
      </c>
      <c r="H69" s="195">
        <f t="shared" si="7"/>
        <v>0.48263888888888873</v>
      </c>
      <c r="I69" s="156"/>
    </row>
    <row r="70" spans="1:9" ht="14.15" x14ac:dyDescent="0.35">
      <c r="A70" s="127" t="s">
        <v>218</v>
      </c>
      <c r="B70" s="136" t="s">
        <v>139</v>
      </c>
      <c r="C70" s="136" t="s">
        <v>217</v>
      </c>
      <c r="D70" s="222" t="s">
        <v>383</v>
      </c>
      <c r="E70" s="136" t="s">
        <v>419</v>
      </c>
      <c r="F70" s="195">
        <f>H69</f>
        <v>0.48263888888888873</v>
      </c>
      <c r="G70" s="147">
        <v>1</v>
      </c>
      <c r="H70" s="195">
        <f t="shared" si="7"/>
        <v>0.48333333333333317</v>
      </c>
      <c r="I70" s="156"/>
    </row>
    <row r="71" spans="1:9" ht="14.15" x14ac:dyDescent="0.35">
      <c r="A71" s="127" t="s">
        <v>328</v>
      </c>
      <c r="B71" s="136" t="s">
        <v>139</v>
      </c>
      <c r="C71" s="136" t="s">
        <v>219</v>
      </c>
      <c r="D71" s="222" t="s">
        <v>383</v>
      </c>
      <c r="E71" s="136" t="s">
        <v>220</v>
      </c>
      <c r="F71" s="195">
        <f>H70</f>
        <v>0.48333333333333317</v>
      </c>
      <c r="G71" s="147">
        <v>1</v>
      </c>
      <c r="H71" s="195">
        <f t="shared" si="7"/>
        <v>0.48402777777777761</v>
      </c>
      <c r="I71" s="156"/>
    </row>
    <row r="72" spans="1:9" ht="15.45" x14ac:dyDescent="0.4">
      <c r="A72" s="126" t="s">
        <v>221</v>
      </c>
      <c r="B72" s="135"/>
      <c r="C72" s="135" t="s">
        <v>222</v>
      </c>
      <c r="D72" s="141"/>
      <c r="E72" s="135"/>
      <c r="F72" s="194"/>
      <c r="G72" s="146"/>
      <c r="H72" s="194"/>
      <c r="I72" s="155"/>
    </row>
    <row r="73" spans="1:9" ht="14.15" x14ac:dyDescent="0.35">
      <c r="A73" s="127" t="s">
        <v>223</v>
      </c>
      <c r="B73" s="136" t="s">
        <v>139</v>
      </c>
      <c r="C73" s="136" t="s">
        <v>357</v>
      </c>
      <c r="D73" s="222" t="s">
        <v>383</v>
      </c>
      <c r="E73" s="136" t="s">
        <v>159</v>
      </c>
      <c r="F73" s="195">
        <f>H71</f>
        <v>0.48402777777777761</v>
      </c>
      <c r="G73" s="147">
        <v>1</v>
      </c>
      <c r="H73" s="195">
        <f t="shared" ref="H73:H77" si="8">F73+TIME(0,G73,0)</f>
        <v>0.48472222222222205</v>
      </c>
      <c r="I73" s="156"/>
    </row>
    <row r="74" spans="1:9" ht="14.15" x14ac:dyDescent="0.35">
      <c r="A74" s="127" t="s">
        <v>224</v>
      </c>
      <c r="B74" s="136" t="s">
        <v>139</v>
      </c>
      <c r="C74" s="136" t="s">
        <v>230</v>
      </c>
      <c r="D74" s="222" t="s">
        <v>383</v>
      </c>
      <c r="E74" s="136" t="s">
        <v>231</v>
      </c>
      <c r="F74" s="195">
        <f>H73</f>
        <v>0.48472222222222205</v>
      </c>
      <c r="G74" s="147">
        <v>1</v>
      </c>
      <c r="H74" s="195">
        <f t="shared" si="8"/>
        <v>0.4854166666666665</v>
      </c>
      <c r="I74" s="156"/>
    </row>
    <row r="75" spans="1:9" ht="14.15" x14ac:dyDescent="0.35">
      <c r="A75" s="127" t="s">
        <v>225</v>
      </c>
      <c r="B75" s="136" t="s">
        <v>139</v>
      </c>
      <c r="C75" s="136" t="s">
        <v>233</v>
      </c>
      <c r="D75" s="222" t="s">
        <v>383</v>
      </c>
      <c r="E75" s="136" t="s">
        <v>234</v>
      </c>
      <c r="F75" s="195">
        <f t="shared" ref="F75:F76" si="9">H74</f>
        <v>0.4854166666666665</v>
      </c>
      <c r="G75" s="147">
        <v>1</v>
      </c>
      <c r="H75" s="195">
        <f t="shared" si="8"/>
        <v>0.48611111111111094</v>
      </c>
      <c r="I75" s="156"/>
    </row>
    <row r="76" spans="1:9" ht="14.15" x14ac:dyDescent="0.35">
      <c r="A76" s="127" t="s">
        <v>226</v>
      </c>
      <c r="B76" s="136" t="s">
        <v>139</v>
      </c>
      <c r="C76" s="136" t="s">
        <v>235</v>
      </c>
      <c r="D76" s="222" t="s">
        <v>383</v>
      </c>
      <c r="E76" s="136" t="s">
        <v>236</v>
      </c>
      <c r="F76" s="195">
        <f t="shared" si="9"/>
        <v>0.48611111111111094</v>
      </c>
      <c r="G76" s="147">
        <v>1</v>
      </c>
      <c r="H76" s="195">
        <f t="shared" si="8"/>
        <v>0.48680555555555538</v>
      </c>
      <c r="I76" s="156"/>
    </row>
    <row r="77" spans="1:9" ht="14.15" x14ac:dyDescent="0.35">
      <c r="A77" s="127" t="s">
        <v>227</v>
      </c>
      <c r="B77" s="136" t="s">
        <v>139</v>
      </c>
      <c r="C77" s="136" t="s">
        <v>349</v>
      </c>
      <c r="D77" s="222" t="s">
        <v>383</v>
      </c>
      <c r="E77" s="136" t="s">
        <v>420</v>
      </c>
      <c r="F77" s="195">
        <f>H76</f>
        <v>0.48680555555555538</v>
      </c>
      <c r="G77" s="147">
        <v>1</v>
      </c>
      <c r="H77" s="195">
        <f t="shared" si="8"/>
        <v>0.48749999999999982</v>
      </c>
      <c r="I77" s="156"/>
    </row>
    <row r="78" spans="1:9" s="84" customFormat="1" ht="14.15" x14ac:dyDescent="0.35">
      <c r="A78" s="231" t="s">
        <v>228</v>
      </c>
      <c r="B78" s="136" t="s">
        <v>139</v>
      </c>
      <c r="C78" s="136" t="s">
        <v>408</v>
      </c>
      <c r="D78" s="222" t="s">
        <v>383</v>
      </c>
      <c r="E78" s="209" t="s">
        <v>343</v>
      </c>
      <c r="F78" s="195">
        <f>H77</f>
        <v>0.48749999999999982</v>
      </c>
      <c r="G78" s="147">
        <v>1</v>
      </c>
      <c r="H78" s="195">
        <f>F78+TIME(0,G78,0)</f>
        <v>0.48819444444444426</v>
      </c>
      <c r="I78" s="156"/>
    </row>
    <row r="79" spans="1:9" s="84" customFormat="1" ht="14.15" x14ac:dyDescent="0.35">
      <c r="A79" s="231" t="s">
        <v>229</v>
      </c>
      <c r="B79" s="136" t="s">
        <v>139</v>
      </c>
      <c r="C79" s="136" t="s">
        <v>434</v>
      </c>
      <c r="D79" s="222" t="s">
        <v>383</v>
      </c>
      <c r="E79" s="209" t="s">
        <v>435</v>
      </c>
      <c r="F79" s="195">
        <f>H78</f>
        <v>0.48819444444444426</v>
      </c>
      <c r="G79" s="147">
        <v>1</v>
      </c>
      <c r="H79" s="195">
        <f>F79+TIME(0,G79,0)</f>
        <v>0.48888888888888871</v>
      </c>
      <c r="I79" s="156"/>
    </row>
    <row r="80" spans="1:9" s="84" customFormat="1" ht="14.15" x14ac:dyDescent="0.35">
      <c r="A80" s="231" t="s">
        <v>232</v>
      </c>
      <c r="B80" s="136" t="s">
        <v>139</v>
      </c>
      <c r="C80" s="136" t="s">
        <v>436</v>
      </c>
      <c r="D80" s="222" t="s">
        <v>383</v>
      </c>
      <c r="E80" s="209" t="s">
        <v>397</v>
      </c>
      <c r="F80" s="195">
        <f>H79</f>
        <v>0.48888888888888871</v>
      </c>
      <c r="G80" s="147">
        <v>1</v>
      </c>
      <c r="H80" s="195">
        <f>F80+TIME(0,G80,0)</f>
        <v>0.48958333333333315</v>
      </c>
      <c r="I80" s="156"/>
    </row>
    <row r="81" spans="1:13" s="84" customFormat="1" ht="14.15" x14ac:dyDescent="0.35">
      <c r="A81" s="231" t="s">
        <v>448</v>
      </c>
      <c r="B81" s="136" t="s">
        <v>139</v>
      </c>
      <c r="C81" s="136" t="s">
        <v>449</v>
      </c>
      <c r="D81" s="222" t="s">
        <v>383</v>
      </c>
      <c r="E81" s="209" t="s">
        <v>450</v>
      </c>
      <c r="F81" s="195">
        <f>H80</f>
        <v>0.48958333333333315</v>
      </c>
      <c r="G81" s="147">
        <v>1</v>
      </c>
      <c r="H81" s="195">
        <f>F81+TIME(0,G81,0)</f>
        <v>0.49027777777777759</v>
      </c>
      <c r="I81" s="156"/>
    </row>
    <row r="82" spans="1:13" ht="15.45" x14ac:dyDescent="0.4">
      <c r="A82" s="232" t="s">
        <v>237</v>
      </c>
      <c r="B82" s="135"/>
      <c r="C82" s="135" t="s">
        <v>238</v>
      </c>
      <c r="D82" s="141"/>
      <c r="E82" s="135"/>
      <c r="F82" s="194"/>
      <c r="G82" s="146"/>
      <c r="H82" s="194"/>
      <c r="I82" s="155"/>
    </row>
    <row r="83" spans="1:13" ht="14.15" x14ac:dyDescent="0.35">
      <c r="A83" s="231" t="s">
        <v>239</v>
      </c>
      <c r="B83" s="136" t="s">
        <v>139</v>
      </c>
      <c r="C83" s="209" t="s">
        <v>456</v>
      </c>
      <c r="D83" s="222" t="s">
        <v>383</v>
      </c>
      <c r="E83" s="209" t="s">
        <v>446</v>
      </c>
      <c r="F83" s="210">
        <f>H81</f>
        <v>0.49027777777777759</v>
      </c>
      <c r="G83" s="211">
        <v>1</v>
      </c>
      <c r="H83" s="210">
        <f>F83+TIME(0,G83,0)</f>
        <v>0.49097222222222203</v>
      </c>
      <c r="I83" s="156"/>
    </row>
    <row r="84" spans="1:13" s="84" customFormat="1" ht="14.15" x14ac:dyDescent="0.35">
      <c r="A84" s="238" t="s">
        <v>342</v>
      </c>
      <c r="B84" s="213" t="s">
        <v>139</v>
      </c>
      <c r="C84" s="213" t="s">
        <v>511</v>
      </c>
      <c r="D84" s="239" t="s">
        <v>383</v>
      </c>
      <c r="E84" s="213" t="s">
        <v>492</v>
      </c>
      <c r="F84" s="214">
        <f>H83</f>
        <v>0.49097222222222203</v>
      </c>
      <c r="G84" s="215">
        <v>1</v>
      </c>
      <c r="H84" s="214">
        <f>F84+TIME(0,G84,0)</f>
        <v>0.49166666666666647</v>
      </c>
      <c r="I84" s="212"/>
    </row>
    <row r="85" spans="1:13" x14ac:dyDescent="0.3">
      <c r="I85" s="247"/>
    </row>
    <row r="86" spans="1:13" ht="15.45" x14ac:dyDescent="0.4">
      <c r="A86" s="123" t="s">
        <v>240</v>
      </c>
      <c r="B86" s="132"/>
      <c r="C86" s="132" t="s">
        <v>241</v>
      </c>
      <c r="D86" s="132"/>
      <c r="E86" s="132"/>
      <c r="F86" s="191"/>
      <c r="G86" s="143"/>
      <c r="H86" s="191"/>
      <c r="I86" s="152"/>
    </row>
    <row r="87" spans="1:13" ht="15" x14ac:dyDescent="0.35">
      <c r="A87" s="252" t="s">
        <v>242</v>
      </c>
      <c r="B87" s="209" t="s">
        <v>146</v>
      </c>
      <c r="C87" s="209" t="s">
        <v>461</v>
      </c>
      <c r="D87" s="222" t="s">
        <v>380</v>
      </c>
      <c r="E87" s="209" t="s">
        <v>159</v>
      </c>
      <c r="F87" s="210">
        <f>H84</f>
        <v>0.49166666666666647</v>
      </c>
      <c r="G87" s="211">
        <v>1</v>
      </c>
      <c r="H87" s="210">
        <f>F87+TIME(0,G87,0)</f>
        <v>0.49236111111111092</v>
      </c>
      <c r="I87" s="230"/>
      <c r="J87" s="39"/>
    </row>
    <row r="88" spans="1:13" ht="14.15" x14ac:dyDescent="0.35">
      <c r="A88" s="246" t="s">
        <v>243</v>
      </c>
      <c r="B88" s="213" t="s">
        <v>139</v>
      </c>
      <c r="C88" s="213"/>
      <c r="D88" s="239"/>
      <c r="E88" s="213"/>
      <c r="F88" s="214">
        <f>H87</f>
        <v>0.49236111111111092</v>
      </c>
      <c r="G88" s="215">
        <v>0</v>
      </c>
      <c r="H88" s="214">
        <f>F88+TIME(0,G88,0)</f>
        <v>0.49236111111111092</v>
      </c>
      <c r="I88" s="251"/>
    </row>
    <row r="89" spans="1:13" ht="15.45" x14ac:dyDescent="0.4">
      <c r="A89" s="128" t="s">
        <v>245</v>
      </c>
      <c r="B89" s="139"/>
      <c r="C89" s="139" t="s">
        <v>246</v>
      </c>
      <c r="D89" s="139"/>
      <c r="E89" s="139" t="s">
        <v>159</v>
      </c>
      <c r="F89" s="200">
        <f>H87</f>
        <v>0.49236111111111092</v>
      </c>
      <c r="G89" s="148">
        <v>1</v>
      </c>
      <c r="H89" s="200">
        <f>F89+TIME(0,G89,0)</f>
        <v>0.49305555555555536</v>
      </c>
      <c r="I89" s="139"/>
    </row>
    <row r="90" spans="1:13" x14ac:dyDescent="0.3">
      <c r="A90" s="129"/>
      <c r="B90" s="129"/>
      <c r="C90" s="129" t="s">
        <v>247</v>
      </c>
      <c r="D90" s="129"/>
      <c r="E90" s="129"/>
      <c r="F90" s="201"/>
      <c r="G90" s="149">
        <f>(H90-H89) * 24 * 60</f>
        <v>40.000000000000341</v>
      </c>
      <c r="H90" s="201">
        <v>0.52083333333333337</v>
      </c>
      <c r="I90" s="129"/>
    </row>
    <row r="92" spans="1:13" ht="15.45" x14ac:dyDescent="0.4">
      <c r="A92" s="396" t="s">
        <v>496</v>
      </c>
      <c r="B92" s="397"/>
      <c r="C92" s="397"/>
      <c r="D92" s="397"/>
      <c r="E92" s="397"/>
      <c r="F92" s="397"/>
      <c r="G92" s="397"/>
      <c r="H92" s="397"/>
      <c r="I92" s="397"/>
    </row>
    <row r="93" spans="1:13" s="3" customFormat="1" ht="30.9" x14ac:dyDescent="0.4">
      <c r="A93" s="122" t="s">
        <v>128</v>
      </c>
      <c r="B93" s="122" t="s">
        <v>129</v>
      </c>
      <c r="C93" s="122" t="s">
        <v>57</v>
      </c>
      <c r="D93" s="122" t="s">
        <v>130</v>
      </c>
      <c r="E93" s="122" t="s">
        <v>131</v>
      </c>
      <c r="F93" s="190" t="s">
        <v>132</v>
      </c>
      <c r="G93" s="142" t="s">
        <v>133</v>
      </c>
      <c r="H93" s="190" t="s">
        <v>134</v>
      </c>
      <c r="I93" s="122" t="s">
        <v>135</v>
      </c>
    </row>
    <row r="94" spans="1:13" ht="15.45" x14ac:dyDescent="0.4">
      <c r="A94" s="123" t="s">
        <v>136</v>
      </c>
      <c r="B94" s="132"/>
      <c r="C94" s="132" t="s">
        <v>137</v>
      </c>
      <c r="D94" s="132"/>
      <c r="E94" s="132"/>
      <c r="F94" s="191"/>
      <c r="G94" s="143"/>
      <c r="H94" s="191"/>
      <c r="I94" s="152"/>
      <c r="M94" s="248"/>
    </row>
    <row r="95" spans="1:13" ht="15" x14ac:dyDescent="0.35">
      <c r="A95" s="124" t="s">
        <v>138</v>
      </c>
      <c r="B95" s="133" t="s">
        <v>139</v>
      </c>
      <c r="C95" s="133" t="s">
        <v>248</v>
      </c>
      <c r="D95" s="133"/>
      <c r="E95" s="133" t="s">
        <v>159</v>
      </c>
      <c r="F95" s="192">
        <v>0.4375</v>
      </c>
      <c r="G95" s="144">
        <v>1</v>
      </c>
      <c r="H95" s="192">
        <f>F95+TIME(0,G95,0)</f>
        <v>0.43819444444444444</v>
      </c>
      <c r="I95" s="153"/>
    </row>
    <row r="96" spans="1:13" ht="15" x14ac:dyDescent="0.35">
      <c r="A96" s="124" t="s">
        <v>141</v>
      </c>
      <c r="B96" s="133" t="s">
        <v>139</v>
      </c>
      <c r="C96" s="133" t="s">
        <v>249</v>
      </c>
      <c r="D96" s="133"/>
      <c r="E96" s="133" t="s">
        <v>143</v>
      </c>
      <c r="F96" s="192">
        <f>H95</f>
        <v>0.43819444444444444</v>
      </c>
      <c r="G96" s="144">
        <v>1</v>
      </c>
      <c r="H96" s="192">
        <f>F96+TIME(0,G96,0)</f>
        <v>0.43888888888888888</v>
      </c>
      <c r="I96" s="153"/>
    </row>
    <row r="97" spans="1:9" ht="15" x14ac:dyDescent="0.35">
      <c r="A97" s="125" t="s">
        <v>144</v>
      </c>
      <c r="B97" s="134" t="s">
        <v>146</v>
      </c>
      <c r="C97" s="134" t="s">
        <v>308</v>
      </c>
      <c r="D97" s="222" t="s">
        <v>91</v>
      </c>
      <c r="E97" s="134" t="s">
        <v>159</v>
      </c>
      <c r="F97" s="193">
        <f>H96</f>
        <v>0.43888888888888888</v>
      </c>
      <c r="G97" s="145">
        <v>1</v>
      </c>
      <c r="H97" s="193">
        <f>F97+TIME(0,G97,0)</f>
        <v>0.43958333333333333</v>
      </c>
      <c r="I97" s="154"/>
    </row>
    <row r="98" spans="1:9" ht="15" x14ac:dyDescent="0.35">
      <c r="D98" s="237"/>
    </row>
    <row r="99" spans="1:9" ht="15.45" x14ac:dyDescent="0.4">
      <c r="A99" s="123" t="s">
        <v>152</v>
      </c>
      <c r="B99" s="132"/>
      <c r="C99" s="132" t="s">
        <v>153</v>
      </c>
      <c r="D99" s="132"/>
      <c r="E99" s="132"/>
      <c r="F99" s="191"/>
      <c r="G99" s="143"/>
      <c r="H99" s="191"/>
      <c r="I99" s="152"/>
    </row>
    <row r="100" spans="1:9" ht="15" x14ac:dyDescent="0.35">
      <c r="A100" s="124" t="s">
        <v>154</v>
      </c>
      <c r="B100" s="133" t="s">
        <v>139</v>
      </c>
      <c r="C100" s="133" t="s">
        <v>250</v>
      </c>
      <c r="D100" s="235" t="s">
        <v>384</v>
      </c>
      <c r="E100" s="133" t="s">
        <v>159</v>
      </c>
      <c r="F100" s="192">
        <f>H97</f>
        <v>0.43958333333333333</v>
      </c>
      <c r="G100" s="144">
        <v>1</v>
      </c>
      <c r="H100" s="192">
        <f t="shared" ref="H100:H105" si="10">F100+TIME(0,G100,0)</f>
        <v>0.44027777777777777</v>
      </c>
      <c r="I100" s="153"/>
    </row>
    <row r="101" spans="1:9" ht="15" x14ac:dyDescent="0.35">
      <c r="A101" s="124" t="s">
        <v>161</v>
      </c>
      <c r="B101" s="133" t="s">
        <v>139</v>
      </c>
      <c r="C101" s="133" t="s">
        <v>251</v>
      </c>
      <c r="D101" s="235" t="s">
        <v>384</v>
      </c>
      <c r="E101" s="133" t="s">
        <v>159</v>
      </c>
      <c r="F101" s="192">
        <f>H100</f>
        <v>0.44027777777777777</v>
      </c>
      <c r="G101" s="144">
        <v>1</v>
      </c>
      <c r="H101" s="192">
        <f t="shared" si="10"/>
        <v>0.44097222222222221</v>
      </c>
      <c r="I101" s="153"/>
    </row>
    <row r="102" spans="1:9" ht="15" x14ac:dyDescent="0.35">
      <c r="A102" s="124" t="s">
        <v>162</v>
      </c>
      <c r="B102" s="133" t="s">
        <v>139</v>
      </c>
      <c r="C102" s="133" t="s">
        <v>252</v>
      </c>
      <c r="D102" s="235" t="s">
        <v>384</v>
      </c>
      <c r="E102" s="133" t="s">
        <v>159</v>
      </c>
      <c r="F102" s="192">
        <f>H101</f>
        <v>0.44097222222222221</v>
      </c>
      <c r="G102" s="144">
        <v>1</v>
      </c>
      <c r="H102" s="192">
        <f t="shared" si="10"/>
        <v>0.44166666666666665</v>
      </c>
      <c r="I102" s="153"/>
    </row>
    <row r="103" spans="1:9" s="84" customFormat="1" ht="15" x14ac:dyDescent="0.35">
      <c r="A103" s="124" t="s">
        <v>165</v>
      </c>
      <c r="B103" s="133" t="s">
        <v>139</v>
      </c>
      <c r="C103" s="133" t="s">
        <v>415</v>
      </c>
      <c r="D103" s="235" t="s">
        <v>384</v>
      </c>
      <c r="E103" s="133" t="s">
        <v>159</v>
      </c>
      <c r="F103" s="192">
        <f>H102</f>
        <v>0.44166666666666665</v>
      </c>
      <c r="G103" s="144">
        <v>1</v>
      </c>
      <c r="H103" s="192">
        <f t="shared" si="10"/>
        <v>0.44236111111111109</v>
      </c>
      <c r="I103" s="153"/>
    </row>
    <row r="104" spans="1:9" ht="15" x14ac:dyDescent="0.35">
      <c r="A104" s="124" t="s">
        <v>166</v>
      </c>
      <c r="B104" s="133" t="s">
        <v>139</v>
      </c>
      <c r="C104" s="133" t="s">
        <v>253</v>
      </c>
      <c r="D104" s="133"/>
      <c r="E104" s="133" t="s">
        <v>143</v>
      </c>
      <c r="F104" s="192">
        <f>H103</f>
        <v>0.44236111111111109</v>
      </c>
      <c r="G104" s="144">
        <v>2</v>
      </c>
      <c r="H104" s="192">
        <f t="shared" si="10"/>
        <v>0.44374999999999998</v>
      </c>
      <c r="I104" s="153"/>
    </row>
    <row r="105" spans="1:9" ht="15" x14ac:dyDescent="0.35">
      <c r="A105" s="161" t="s">
        <v>254</v>
      </c>
      <c r="B105" s="166"/>
      <c r="C105" s="166"/>
      <c r="D105" s="169"/>
      <c r="E105" s="166"/>
      <c r="F105" s="198">
        <f>H104</f>
        <v>0.44374999999999998</v>
      </c>
      <c r="G105" s="172">
        <v>0</v>
      </c>
      <c r="H105" s="198">
        <f t="shared" si="10"/>
        <v>0.44374999999999998</v>
      </c>
      <c r="I105" s="177"/>
    </row>
    <row r="106" spans="1:9" ht="14.15" x14ac:dyDescent="0.35">
      <c r="D106" s="217"/>
    </row>
    <row r="107" spans="1:9" ht="15.45" x14ac:dyDescent="0.4">
      <c r="A107" s="123" t="s">
        <v>167</v>
      </c>
      <c r="B107" s="132"/>
      <c r="C107" s="132" t="s">
        <v>255</v>
      </c>
      <c r="D107" s="218"/>
      <c r="E107" s="132"/>
      <c r="F107" s="191"/>
      <c r="G107" s="143"/>
      <c r="H107" s="191"/>
      <c r="I107" s="152"/>
    </row>
    <row r="108" spans="1:9" ht="15" x14ac:dyDescent="0.35">
      <c r="A108" s="161" t="s">
        <v>169</v>
      </c>
      <c r="B108" s="166"/>
      <c r="C108" s="166"/>
      <c r="D108" s="169"/>
      <c r="E108" s="166"/>
      <c r="F108" s="198">
        <f>H105</f>
        <v>0.44374999999999998</v>
      </c>
      <c r="G108" s="172">
        <v>0</v>
      </c>
      <c r="H108" s="198">
        <f>F108+TIME(0,G108,0)</f>
        <v>0.44374999999999998</v>
      </c>
      <c r="I108" s="177"/>
    </row>
    <row r="109" spans="1:9" ht="14.15" x14ac:dyDescent="0.35">
      <c r="D109" s="217"/>
    </row>
    <row r="110" spans="1:9" ht="15.45" x14ac:dyDescent="0.4">
      <c r="A110" s="123" t="s">
        <v>187</v>
      </c>
      <c r="B110" s="132"/>
      <c r="C110" s="132" t="s">
        <v>256</v>
      </c>
      <c r="D110" s="218"/>
      <c r="E110" s="132"/>
      <c r="F110" s="191"/>
      <c r="G110" s="143"/>
      <c r="H110" s="191"/>
      <c r="I110" s="152"/>
    </row>
    <row r="111" spans="1:9" ht="15.45" x14ac:dyDescent="0.4">
      <c r="A111" s="126" t="s">
        <v>189</v>
      </c>
      <c r="B111" s="135"/>
      <c r="C111" s="135" t="s">
        <v>257</v>
      </c>
      <c r="D111" s="403"/>
      <c r="E111" s="135"/>
      <c r="F111" s="194"/>
      <c r="G111" s="146"/>
      <c r="H111" s="194"/>
      <c r="I111" s="155"/>
    </row>
    <row r="112" spans="1:9" ht="14.15" x14ac:dyDescent="0.35">
      <c r="A112" s="127" t="s">
        <v>191</v>
      </c>
      <c r="B112" s="136" t="s">
        <v>139</v>
      </c>
      <c r="C112" s="136" t="s">
        <v>258</v>
      </c>
      <c r="D112" s="264">
        <v>60590</v>
      </c>
      <c r="E112" s="136" t="s">
        <v>259</v>
      </c>
      <c r="F112" s="195">
        <f>H108</f>
        <v>0.44374999999999998</v>
      </c>
      <c r="G112" s="147">
        <v>3</v>
      </c>
      <c r="H112" s="195">
        <f>F112+TIME(0,G112,0)</f>
        <v>0.4458333333333333</v>
      </c>
      <c r="I112" s="156"/>
    </row>
    <row r="113" spans="1:9" s="84" customFormat="1" ht="14.15" x14ac:dyDescent="0.35">
      <c r="A113" s="127" t="s">
        <v>193</v>
      </c>
      <c r="B113" s="136" t="s">
        <v>139</v>
      </c>
      <c r="C113" s="136" t="s">
        <v>260</v>
      </c>
      <c r="D113" s="404" t="s">
        <v>555</v>
      </c>
      <c r="E113" s="136" t="s">
        <v>403</v>
      </c>
      <c r="F113" s="195">
        <f>H112</f>
        <v>0.4458333333333333</v>
      </c>
      <c r="G113" s="147">
        <v>10</v>
      </c>
      <c r="H113" s="195">
        <f>F113+TIME(0,G113,0)</f>
        <v>0.45277777777777772</v>
      </c>
      <c r="I113" s="156"/>
    </row>
    <row r="114" spans="1:9" ht="14.15" x14ac:dyDescent="0.35">
      <c r="A114" s="127" t="s">
        <v>195</v>
      </c>
      <c r="B114" s="136" t="s">
        <v>139</v>
      </c>
      <c r="C114" s="136" t="s">
        <v>459</v>
      </c>
      <c r="D114" s="263"/>
      <c r="E114" s="136" t="s">
        <v>460</v>
      </c>
      <c r="F114" s="195">
        <f>H113</f>
        <v>0.45277777777777772</v>
      </c>
      <c r="G114" s="147">
        <v>0</v>
      </c>
      <c r="H114" s="195">
        <f>F114+TIME(0,G114,0)</f>
        <v>0.45277777777777772</v>
      </c>
      <c r="I114" s="156"/>
    </row>
    <row r="115" spans="1:9" ht="15.45" x14ac:dyDescent="0.4">
      <c r="A115" s="126" t="s">
        <v>210</v>
      </c>
      <c r="B115" s="135"/>
      <c r="C115" s="135" t="s">
        <v>261</v>
      </c>
      <c r="D115" s="403"/>
      <c r="E115" s="135"/>
      <c r="F115" s="194"/>
      <c r="G115" s="146"/>
      <c r="H115" s="194"/>
      <c r="I115" s="155"/>
    </row>
    <row r="116" spans="1:9" ht="14.15" x14ac:dyDescent="0.35">
      <c r="A116" s="127" t="s">
        <v>212</v>
      </c>
      <c r="B116" s="136" t="s">
        <v>139</v>
      </c>
      <c r="C116" s="136" t="s">
        <v>385</v>
      </c>
      <c r="D116" s="264">
        <v>24430</v>
      </c>
      <c r="E116" s="136" t="s">
        <v>428</v>
      </c>
      <c r="F116" s="195">
        <f>H114</f>
        <v>0.45277777777777772</v>
      </c>
      <c r="G116" s="147">
        <v>5</v>
      </c>
      <c r="H116" s="195">
        <f>F116+TIME(0,G116,0)</f>
        <v>0.45624999999999993</v>
      </c>
      <c r="I116" s="156"/>
    </row>
    <row r="117" spans="1:9" ht="13.95" customHeight="1" x14ac:dyDescent="0.35">
      <c r="A117" s="208" t="s">
        <v>213</v>
      </c>
      <c r="B117" s="213" t="s">
        <v>139</v>
      </c>
      <c r="C117" s="213" t="s">
        <v>427</v>
      </c>
      <c r="D117" s="404" t="s">
        <v>556</v>
      </c>
      <c r="E117" s="213" t="s">
        <v>462</v>
      </c>
      <c r="F117" s="214">
        <f>H116</f>
        <v>0.45624999999999993</v>
      </c>
      <c r="G117" s="215">
        <v>5</v>
      </c>
      <c r="H117" s="214">
        <f>F117+TIME(0,G117,0)</f>
        <v>0.45972222222222214</v>
      </c>
      <c r="I117" s="216"/>
    </row>
    <row r="118" spans="1:9" ht="14.15" x14ac:dyDescent="0.35">
      <c r="D118" s="261"/>
    </row>
    <row r="119" spans="1:9" ht="15.45" x14ac:dyDescent="0.4">
      <c r="A119" s="123" t="s">
        <v>240</v>
      </c>
      <c r="B119" s="132"/>
      <c r="C119" s="132" t="s">
        <v>262</v>
      </c>
      <c r="D119" s="262"/>
      <c r="E119" s="132"/>
      <c r="F119" s="191"/>
      <c r="G119" s="143"/>
      <c r="H119" s="191"/>
      <c r="I119" s="152"/>
    </row>
    <row r="120" spans="1:9" ht="15" x14ac:dyDescent="0.35">
      <c r="A120" s="124" t="s">
        <v>242</v>
      </c>
      <c r="B120" s="136" t="s">
        <v>146</v>
      </c>
      <c r="C120" s="136" t="s">
        <v>263</v>
      </c>
      <c r="D120" s="263" t="s">
        <v>91</v>
      </c>
      <c r="E120" s="136" t="s">
        <v>159</v>
      </c>
      <c r="F120" s="195">
        <f>H117</f>
        <v>0.45972222222222214</v>
      </c>
      <c r="G120" s="147">
        <v>5</v>
      </c>
      <c r="H120" s="195">
        <f t="shared" ref="H120:H125" si="11">F120+TIME(0,G120,0)</f>
        <v>0.46319444444444435</v>
      </c>
      <c r="I120" s="153"/>
    </row>
    <row r="121" spans="1:9" ht="15" x14ac:dyDescent="0.35">
      <c r="A121" s="124" t="s">
        <v>243</v>
      </c>
      <c r="B121" s="136" t="s">
        <v>139</v>
      </c>
      <c r="C121" s="136" t="s">
        <v>553</v>
      </c>
      <c r="D121" s="264">
        <v>36483</v>
      </c>
      <c r="E121" s="136" t="s">
        <v>540</v>
      </c>
      <c r="F121" s="195">
        <f t="shared" ref="F121" si="12">H120</f>
        <v>0.46319444444444435</v>
      </c>
      <c r="G121" s="147">
        <v>20</v>
      </c>
      <c r="H121" s="195">
        <f t="shared" si="11"/>
        <v>0.47708333333333325</v>
      </c>
      <c r="I121" s="153"/>
    </row>
    <row r="122" spans="1:9" s="84" customFormat="1" ht="15" x14ac:dyDescent="0.35">
      <c r="A122" s="234" t="s">
        <v>244</v>
      </c>
      <c r="B122" s="136" t="s">
        <v>139</v>
      </c>
      <c r="C122" s="136" t="s">
        <v>523</v>
      </c>
      <c r="D122" s="263"/>
      <c r="E122" s="136"/>
      <c r="F122" s="195">
        <f>H121</f>
        <v>0.47708333333333325</v>
      </c>
      <c r="G122" s="147">
        <v>1</v>
      </c>
      <c r="H122" s="195">
        <f t="shared" si="11"/>
        <v>0.47777777777777769</v>
      </c>
      <c r="I122" s="153"/>
    </row>
    <row r="123" spans="1:9" s="84" customFormat="1" ht="15" x14ac:dyDescent="0.35">
      <c r="A123" s="234" t="s">
        <v>376</v>
      </c>
      <c r="B123" s="136" t="s">
        <v>264</v>
      </c>
      <c r="C123" s="136"/>
      <c r="D123" s="222"/>
      <c r="E123" s="136"/>
      <c r="F123" s="195">
        <f>H122</f>
        <v>0.47777777777777769</v>
      </c>
      <c r="G123" s="147">
        <v>0</v>
      </c>
      <c r="H123" s="195">
        <f t="shared" si="11"/>
        <v>0.47777777777777769</v>
      </c>
      <c r="I123" s="153"/>
    </row>
    <row r="124" spans="1:9" s="84" customFormat="1" ht="15" x14ac:dyDescent="0.35">
      <c r="A124" s="234" t="s">
        <v>377</v>
      </c>
      <c r="B124" s="136" t="s">
        <v>264</v>
      </c>
      <c r="C124" s="133"/>
      <c r="D124" s="222"/>
      <c r="E124" s="136"/>
      <c r="F124" s="195">
        <f>H123</f>
        <v>0.47777777777777769</v>
      </c>
      <c r="G124" s="147">
        <v>0</v>
      </c>
      <c r="H124" s="195">
        <f t="shared" si="11"/>
        <v>0.47777777777777769</v>
      </c>
      <c r="I124" s="153"/>
    </row>
    <row r="125" spans="1:9" ht="18" customHeight="1" x14ac:dyDescent="0.35">
      <c r="A125" s="124" t="s">
        <v>378</v>
      </c>
      <c r="B125" s="136" t="s">
        <v>264</v>
      </c>
      <c r="C125" s="133"/>
      <c r="D125" s="222"/>
      <c r="E125" s="136"/>
      <c r="F125" s="195">
        <f>H124</f>
        <v>0.47777777777777769</v>
      </c>
      <c r="G125" s="147">
        <v>0</v>
      </c>
      <c r="H125" s="195">
        <f t="shared" si="11"/>
        <v>0.47777777777777769</v>
      </c>
      <c r="I125" s="153"/>
    </row>
    <row r="126" spans="1:9" ht="15" x14ac:dyDescent="0.35">
      <c r="C126" s="133"/>
      <c r="D126" s="141"/>
      <c r="E126" s="138"/>
    </row>
    <row r="127" spans="1:9" ht="15.45" x14ac:dyDescent="0.4">
      <c r="A127" s="164" t="s">
        <v>245</v>
      </c>
      <c r="B127" s="170"/>
      <c r="C127" s="170" t="s">
        <v>246</v>
      </c>
      <c r="D127" s="170"/>
      <c r="E127" s="170" t="s">
        <v>159</v>
      </c>
      <c r="F127" s="202">
        <f>H125</f>
        <v>0.47777777777777769</v>
      </c>
      <c r="G127" s="175">
        <v>0</v>
      </c>
      <c r="H127" s="202">
        <f>F127+TIME(0,G127,0)</f>
        <v>0.47777777777777769</v>
      </c>
      <c r="I127" s="170"/>
    </row>
    <row r="128" spans="1:9" x14ac:dyDescent="0.3">
      <c r="A128" s="129"/>
      <c r="B128" s="129"/>
      <c r="C128" s="129" t="s">
        <v>247</v>
      </c>
      <c r="D128" s="129"/>
      <c r="E128" s="129"/>
      <c r="F128" s="201"/>
      <c r="G128" s="149">
        <f>(H128-H127) * 24 * 60</f>
        <v>62.000000000000178</v>
      </c>
      <c r="H128" s="201">
        <v>0.52083333333333337</v>
      </c>
      <c r="I128" s="129"/>
    </row>
    <row r="130" spans="1:9" ht="15.45" x14ac:dyDescent="0.4">
      <c r="A130" s="396" t="s">
        <v>497</v>
      </c>
      <c r="B130" s="397"/>
      <c r="C130" s="397"/>
      <c r="D130" s="397"/>
      <c r="E130" s="397"/>
      <c r="F130" s="397"/>
      <c r="G130" s="397"/>
      <c r="H130" s="397"/>
      <c r="I130" s="397"/>
    </row>
    <row r="131" spans="1:9" s="3" customFormat="1" ht="30.9" x14ac:dyDescent="0.4">
      <c r="A131" s="122" t="s">
        <v>128</v>
      </c>
      <c r="B131" s="122" t="s">
        <v>129</v>
      </c>
      <c r="C131" s="122" t="s">
        <v>57</v>
      </c>
      <c r="D131" s="122" t="s">
        <v>130</v>
      </c>
      <c r="E131" s="122" t="s">
        <v>131</v>
      </c>
      <c r="F131" s="190" t="s">
        <v>132</v>
      </c>
      <c r="G131" s="142" t="s">
        <v>133</v>
      </c>
      <c r="H131" s="190" t="s">
        <v>134</v>
      </c>
      <c r="I131" s="122" t="s">
        <v>135</v>
      </c>
    </row>
    <row r="132" spans="1:9" ht="15.45" x14ac:dyDescent="0.4">
      <c r="A132" s="123" t="s">
        <v>136</v>
      </c>
      <c r="B132" s="132"/>
      <c r="C132" s="132" t="s">
        <v>137</v>
      </c>
      <c r="D132" s="132"/>
      <c r="E132" s="132"/>
      <c r="F132" s="191"/>
      <c r="G132" s="143"/>
      <c r="H132" s="191"/>
      <c r="I132" s="152"/>
    </row>
    <row r="133" spans="1:9" ht="15" x14ac:dyDescent="0.35">
      <c r="A133" s="124" t="s">
        <v>138</v>
      </c>
      <c r="B133" s="133" t="s">
        <v>139</v>
      </c>
      <c r="C133" s="133" t="s">
        <v>248</v>
      </c>
      <c r="D133" s="136"/>
      <c r="E133" s="133" t="s">
        <v>159</v>
      </c>
      <c r="F133" s="192">
        <v>0.33333333333333331</v>
      </c>
      <c r="G133" s="144">
        <v>1</v>
      </c>
      <c r="H133" s="192">
        <f>F133+TIME(0,G133,0)</f>
        <v>0.33402777777777776</v>
      </c>
      <c r="I133" s="153"/>
    </row>
    <row r="134" spans="1:9" ht="15" x14ac:dyDescent="0.35">
      <c r="A134" s="124" t="s">
        <v>141</v>
      </c>
      <c r="B134" s="133" t="s">
        <v>139</v>
      </c>
      <c r="C134" s="133" t="s">
        <v>249</v>
      </c>
      <c r="D134" s="133"/>
      <c r="E134" s="133" t="s">
        <v>143</v>
      </c>
      <c r="F134" s="192">
        <f>H133</f>
        <v>0.33402777777777776</v>
      </c>
      <c r="G134" s="144">
        <v>1</v>
      </c>
      <c r="H134" s="192">
        <f>F134+TIME(0,G134,0)</f>
        <v>0.3347222222222222</v>
      </c>
      <c r="I134" s="153"/>
    </row>
    <row r="135" spans="1:9" ht="15" x14ac:dyDescent="0.35">
      <c r="A135" s="125" t="s">
        <v>144</v>
      </c>
      <c r="B135" s="134" t="s">
        <v>146</v>
      </c>
      <c r="C135" s="134" t="s">
        <v>309</v>
      </c>
      <c r="D135" s="239" t="s">
        <v>91</v>
      </c>
      <c r="E135" s="134" t="s">
        <v>159</v>
      </c>
      <c r="F135" s="193">
        <f>H134</f>
        <v>0.3347222222222222</v>
      </c>
      <c r="G135" s="145">
        <v>1</v>
      </c>
      <c r="H135" s="193">
        <f>F135+TIME(0,G135,0)</f>
        <v>0.33541666666666664</v>
      </c>
      <c r="I135" s="154"/>
    </row>
    <row r="136" spans="1:9" ht="15" x14ac:dyDescent="0.35">
      <c r="D136" s="237"/>
    </row>
    <row r="137" spans="1:9" ht="15.45" x14ac:dyDescent="0.4">
      <c r="A137" s="123" t="s">
        <v>152</v>
      </c>
      <c r="B137" s="132"/>
      <c r="C137" s="132" t="s">
        <v>153</v>
      </c>
      <c r="D137" s="218"/>
      <c r="E137" s="132"/>
      <c r="F137" s="191"/>
      <c r="G137" s="143"/>
      <c r="H137" s="191"/>
      <c r="I137" s="152"/>
    </row>
    <row r="138" spans="1:9" ht="15" x14ac:dyDescent="0.35">
      <c r="A138" s="124" t="s">
        <v>154</v>
      </c>
      <c r="B138" s="133" t="s">
        <v>139</v>
      </c>
      <c r="C138" s="138" t="s">
        <v>250</v>
      </c>
      <c r="D138" s="235" t="s">
        <v>384</v>
      </c>
      <c r="E138" s="133" t="s">
        <v>159</v>
      </c>
      <c r="F138" s="192">
        <f>H135</f>
        <v>0.33541666666666664</v>
      </c>
      <c r="G138" s="144">
        <v>1</v>
      </c>
      <c r="H138" s="192">
        <f t="shared" ref="H138:H146" si="13">F138+TIME(0,G138,0)</f>
        <v>0.33611111111111108</v>
      </c>
      <c r="I138" s="153"/>
    </row>
    <row r="139" spans="1:9" ht="15" x14ac:dyDescent="0.35">
      <c r="A139" s="124" t="s">
        <v>161</v>
      </c>
      <c r="B139" s="133" t="s">
        <v>139</v>
      </c>
      <c r="C139" s="133" t="s">
        <v>251</v>
      </c>
      <c r="D139" s="235" t="s">
        <v>384</v>
      </c>
      <c r="E139" s="133" t="s">
        <v>159</v>
      </c>
      <c r="F139" s="192">
        <f t="shared" ref="F139:F146" si="14">H138</f>
        <v>0.33611111111111108</v>
      </c>
      <c r="G139" s="144">
        <v>1</v>
      </c>
      <c r="H139" s="192">
        <f t="shared" si="13"/>
        <v>0.33680555555555552</v>
      </c>
      <c r="I139" s="153"/>
    </row>
    <row r="140" spans="1:9" ht="15" x14ac:dyDescent="0.35">
      <c r="A140" s="124" t="s">
        <v>162</v>
      </c>
      <c r="B140" s="133" t="s">
        <v>139</v>
      </c>
      <c r="C140" s="133" t="s">
        <v>265</v>
      </c>
      <c r="D140" s="235"/>
      <c r="E140" s="133" t="s">
        <v>149</v>
      </c>
      <c r="F140" s="192">
        <f t="shared" si="14"/>
        <v>0.33680555555555552</v>
      </c>
      <c r="G140" s="144">
        <v>1</v>
      </c>
      <c r="H140" s="192">
        <f t="shared" si="13"/>
        <v>0.33749999999999997</v>
      </c>
      <c r="I140" s="153"/>
    </row>
    <row r="141" spans="1:9" ht="30" x14ac:dyDescent="0.35">
      <c r="A141" s="124" t="s">
        <v>165</v>
      </c>
      <c r="B141" s="133" t="s">
        <v>139</v>
      </c>
      <c r="C141" s="133" t="s">
        <v>266</v>
      </c>
      <c r="D141" s="235" t="s">
        <v>384</v>
      </c>
      <c r="E141" s="133" t="s">
        <v>159</v>
      </c>
      <c r="F141" s="192">
        <f t="shared" si="14"/>
        <v>0.33749999999999997</v>
      </c>
      <c r="G141" s="144">
        <v>1</v>
      </c>
      <c r="H141" s="192">
        <f t="shared" si="13"/>
        <v>0.33819444444444441</v>
      </c>
      <c r="I141" s="153"/>
    </row>
    <row r="142" spans="1:9" ht="15" x14ac:dyDescent="0.35">
      <c r="A142" s="124" t="s">
        <v>166</v>
      </c>
      <c r="B142" s="133" t="s">
        <v>139</v>
      </c>
      <c r="C142" s="133" t="s">
        <v>267</v>
      </c>
      <c r="D142" s="235" t="s">
        <v>384</v>
      </c>
      <c r="E142" s="133" t="s">
        <v>159</v>
      </c>
      <c r="F142" s="192">
        <f t="shared" si="14"/>
        <v>0.33819444444444441</v>
      </c>
      <c r="G142" s="144">
        <v>1</v>
      </c>
      <c r="H142" s="192">
        <f t="shared" si="13"/>
        <v>0.33888888888888885</v>
      </c>
      <c r="I142" s="153"/>
    </row>
    <row r="143" spans="1:9" ht="15" x14ac:dyDescent="0.35">
      <c r="A143" s="124" t="s">
        <v>254</v>
      </c>
      <c r="B143" s="133" t="s">
        <v>139</v>
      </c>
      <c r="C143" s="133" t="s">
        <v>268</v>
      </c>
      <c r="D143" s="235" t="s">
        <v>384</v>
      </c>
      <c r="E143" s="133" t="s">
        <v>159</v>
      </c>
      <c r="F143" s="192">
        <f t="shared" si="14"/>
        <v>0.33888888888888885</v>
      </c>
      <c r="G143" s="144">
        <v>1</v>
      </c>
      <c r="H143" s="192">
        <f t="shared" si="13"/>
        <v>0.33958333333333329</v>
      </c>
      <c r="I143" s="153"/>
    </row>
    <row r="144" spans="1:9" ht="15" x14ac:dyDescent="0.35">
      <c r="A144" s="124" t="s">
        <v>269</v>
      </c>
      <c r="B144" s="133" t="s">
        <v>139</v>
      </c>
      <c r="C144" s="133" t="s">
        <v>270</v>
      </c>
      <c r="D144" s="235" t="s">
        <v>384</v>
      </c>
      <c r="E144" s="133" t="s">
        <v>159</v>
      </c>
      <c r="F144" s="192">
        <f t="shared" si="14"/>
        <v>0.33958333333333329</v>
      </c>
      <c r="G144" s="144">
        <v>1</v>
      </c>
      <c r="H144" s="192">
        <f t="shared" si="13"/>
        <v>0.34027777777777773</v>
      </c>
      <c r="I144" s="153"/>
    </row>
    <row r="145" spans="1:15" ht="15" x14ac:dyDescent="0.35">
      <c r="A145" s="124" t="s">
        <v>305</v>
      </c>
      <c r="B145" s="133" t="s">
        <v>139</v>
      </c>
      <c r="C145" s="133" t="s">
        <v>404</v>
      </c>
      <c r="D145" s="235" t="s">
        <v>384</v>
      </c>
      <c r="E145" s="133" t="s">
        <v>159</v>
      </c>
      <c r="F145" s="192">
        <f t="shared" si="14"/>
        <v>0.34027777777777773</v>
      </c>
      <c r="G145" s="144">
        <v>3</v>
      </c>
      <c r="H145" s="192">
        <f t="shared" si="13"/>
        <v>0.34236111111111106</v>
      </c>
      <c r="I145" s="153"/>
      <c r="L145" s="192"/>
      <c r="M145" s="144"/>
      <c r="N145" s="192"/>
      <c r="O145" s="153"/>
    </row>
    <row r="146" spans="1:15" ht="15" x14ac:dyDescent="0.35">
      <c r="A146" s="161" t="s">
        <v>345</v>
      </c>
      <c r="B146" s="166"/>
      <c r="C146" s="166"/>
      <c r="D146" s="169"/>
      <c r="E146" s="166"/>
      <c r="F146" s="198">
        <f t="shared" si="14"/>
        <v>0.34236111111111106</v>
      </c>
      <c r="G146" s="172">
        <v>0</v>
      </c>
      <c r="H146" s="198">
        <f t="shared" si="13"/>
        <v>0.34236111111111106</v>
      </c>
      <c r="I146" s="177"/>
    </row>
    <row r="147" spans="1:15" ht="14.15" x14ac:dyDescent="0.35">
      <c r="D147" s="217"/>
    </row>
    <row r="148" spans="1:15" ht="15.45" x14ac:dyDescent="0.4">
      <c r="A148" s="123" t="s">
        <v>167</v>
      </c>
      <c r="B148" s="132"/>
      <c r="C148" s="132" t="s">
        <v>271</v>
      </c>
      <c r="D148" s="218"/>
      <c r="E148" s="132"/>
      <c r="F148" s="191"/>
      <c r="G148" s="143"/>
      <c r="H148" s="191"/>
      <c r="I148" s="152"/>
    </row>
    <row r="149" spans="1:15" ht="15.45" x14ac:dyDescent="0.4">
      <c r="A149" s="126" t="s">
        <v>169</v>
      </c>
      <c r="B149" s="135"/>
      <c r="C149" s="135" t="s">
        <v>272</v>
      </c>
      <c r="D149" s="137"/>
      <c r="E149" s="135"/>
      <c r="F149" s="194"/>
      <c r="G149" s="146"/>
      <c r="H149" s="194"/>
      <c r="I149" s="155"/>
    </row>
    <row r="150" spans="1:15" ht="14.15" x14ac:dyDescent="0.35">
      <c r="A150" s="127" t="s">
        <v>310</v>
      </c>
      <c r="B150" s="136" t="s">
        <v>139</v>
      </c>
      <c r="C150" s="136" t="s">
        <v>351</v>
      </c>
      <c r="D150" s="222" t="s">
        <v>382</v>
      </c>
      <c r="E150" s="136" t="s">
        <v>174</v>
      </c>
      <c r="F150" s="195">
        <f>H146</f>
        <v>0.34236111111111106</v>
      </c>
      <c r="G150" s="147">
        <v>5</v>
      </c>
      <c r="H150" s="195">
        <f t="shared" ref="H150:H156" si="15">F150+TIME(0,G150,0)</f>
        <v>0.34583333333333327</v>
      </c>
      <c r="I150" s="156"/>
    </row>
    <row r="151" spans="1:15" ht="14.15" x14ac:dyDescent="0.35">
      <c r="A151" s="127" t="s">
        <v>311</v>
      </c>
      <c r="B151" s="136" t="s">
        <v>264</v>
      </c>
      <c r="C151" s="136" t="s">
        <v>273</v>
      </c>
      <c r="D151" s="222" t="s">
        <v>382</v>
      </c>
      <c r="E151" s="136" t="s">
        <v>174</v>
      </c>
      <c r="F151" s="195">
        <f t="shared" ref="F151:F156" si="16">H150</f>
        <v>0.34583333333333327</v>
      </c>
      <c r="G151" s="147">
        <v>15</v>
      </c>
      <c r="H151" s="195">
        <f t="shared" si="15"/>
        <v>0.35624999999999996</v>
      </c>
      <c r="I151" s="156"/>
    </row>
    <row r="152" spans="1:15" ht="14.15" x14ac:dyDescent="0.35">
      <c r="A152" s="127" t="s">
        <v>312</v>
      </c>
      <c r="B152" s="136" t="s">
        <v>139</v>
      </c>
      <c r="C152" s="136" t="s">
        <v>274</v>
      </c>
      <c r="D152" s="254" t="s">
        <v>274</v>
      </c>
      <c r="E152" s="136" t="s">
        <v>174</v>
      </c>
      <c r="F152" s="195">
        <f t="shared" si="16"/>
        <v>0.35624999999999996</v>
      </c>
      <c r="G152" s="147">
        <v>0</v>
      </c>
      <c r="H152" s="195">
        <f t="shared" si="15"/>
        <v>0.35624999999999996</v>
      </c>
      <c r="I152" s="156"/>
    </row>
    <row r="153" spans="1:15" ht="13.95" customHeight="1" x14ac:dyDescent="0.35">
      <c r="A153" s="127" t="s">
        <v>313</v>
      </c>
      <c r="B153" s="136" t="s">
        <v>139</v>
      </c>
      <c r="C153" s="136" t="s">
        <v>275</v>
      </c>
      <c r="D153" s="136"/>
      <c r="E153" s="136" t="s">
        <v>149</v>
      </c>
      <c r="F153" s="195">
        <f t="shared" si="16"/>
        <v>0.35624999999999996</v>
      </c>
      <c r="G153" s="147">
        <v>1</v>
      </c>
      <c r="H153" s="195">
        <f t="shared" si="15"/>
        <v>0.3569444444444444</v>
      </c>
      <c r="I153" s="156"/>
    </row>
    <row r="154" spans="1:15" ht="14.15" x14ac:dyDescent="0.35">
      <c r="A154" s="127" t="s">
        <v>314</v>
      </c>
      <c r="B154" s="136" t="s">
        <v>139</v>
      </c>
      <c r="C154" s="136" t="s">
        <v>276</v>
      </c>
      <c r="D154" s="222" t="s">
        <v>386</v>
      </c>
      <c r="E154" s="136" t="s">
        <v>204</v>
      </c>
      <c r="F154" s="195">
        <f t="shared" si="16"/>
        <v>0.3569444444444444</v>
      </c>
      <c r="G154" s="147">
        <v>0</v>
      </c>
      <c r="H154" s="195">
        <f t="shared" si="15"/>
        <v>0.3569444444444444</v>
      </c>
      <c r="I154" s="156"/>
    </row>
    <row r="155" spans="1:15" ht="14.15" x14ac:dyDescent="0.35">
      <c r="A155" s="127" t="s">
        <v>315</v>
      </c>
      <c r="B155" s="136" t="s">
        <v>139</v>
      </c>
      <c r="C155" s="136" t="s">
        <v>277</v>
      </c>
      <c r="D155" s="222" t="s">
        <v>386</v>
      </c>
      <c r="E155" s="136" t="s">
        <v>463</v>
      </c>
      <c r="F155" s="195">
        <f t="shared" si="16"/>
        <v>0.3569444444444444</v>
      </c>
      <c r="G155" s="147">
        <v>3</v>
      </c>
      <c r="H155" s="195">
        <f t="shared" si="15"/>
        <v>0.35902777777777772</v>
      </c>
      <c r="I155" s="156"/>
    </row>
    <row r="156" spans="1:15" ht="13.95" customHeight="1" x14ac:dyDescent="0.35">
      <c r="A156" s="162" t="s">
        <v>316</v>
      </c>
      <c r="B156" s="167"/>
      <c r="C156" s="167"/>
      <c r="D156" s="167"/>
      <c r="E156" s="167"/>
      <c r="F156" s="199">
        <f t="shared" si="16"/>
        <v>0.35902777777777772</v>
      </c>
      <c r="G156" s="173">
        <v>0</v>
      </c>
      <c r="H156" s="199">
        <f t="shared" si="15"/>
        <v>0.35902777777777772</v>
      </c>
      <c r="I156" s="178"/>
    </row>
    <row r="157" spans="1:15" ht="15.45" x14ac:dyDescent="0.4">
      <c r="A157" s="126" t="s">
        <v>171</v>
      </c>
      <c r="B157" s="135"/>
      <c r="C157" s="135" t="s">
        <v>211</v>
      </c>
      <c r="D157" s="222"/>
      <c r="E157" s="135"/>
      <c r="F157" s="194"/>
      <c r="G157" s="146"/>
      <c r="H157" s="194"/>
      <c r="I157" s="155"/>
    </row>
    <row r="158" spans="1:15" ht="14.15" x14ac:dyDescent="0.35">
      <c r="A158" s="127" t="s">
        <v>317</v>
      </c>
      <c r="B158" s="136" t="s">
        <v>139</v>
      </c>
      <c r="C158" s="136" t="s">
        <v>338</v>
      </c>
      <c r="D158" s="222" t="s">
        <v>386</v>
      </c>
      <c r="E158" s="136" t="s">
        <v>425</v>
      </c>
      <c r="F158" s="195">
        <f>H156</f>
        <v>0.35902777777777772</v>
      </c>
      <c r="G158" s="147">
        <v>3</v>
      </c>
      <c r="H158" s="195">
        <f t="shared" ref="H158:H163" si="17">F158+TIME(0,G158,0)</f>
        <v>0.36111111111111105</v>
      </c>
      <c r="I158" s="156"/>
    </row>
    <row r="159" spans="1:15" ht="14.15" x14ac:dyDescent="0.35">
      <c r="A159" s="127" t="s">
        <v>318</v>
      </c>
      <c r="B159" s="136" t="s">
        <v>139</v>
      </c>
      <c r="C159" s="136" t="s">
        <v>278</v>
      </c>
      <c r="D159" s="222" t="s">
        <v>386</v>
      </c>
      <c r="E159" s="136" t="s">
        <v>279</v>
      </c>
      <c r="F159" s="195">
        <f>H158</f>
        <v>0.36111111111111105</v>
      </c>
      <c r="G159" s="147">
        <v>3</v>
      </c>
      <c r="H159" s="195">
        <f t="shared" si="17"/>
        <v>0.36319444444444438</v>
      </c>
      <c r="I159" s="156"/>
    </row>
    <row r="160" spans="1:15" s="2" customFormat="1" ht="14.15" x14ac:dyDescent="0.35">
      <c r="A160" s="223" t="s">
        <v>319</v>
      </c>
      <c r="B160" s="209" t="s">
        <v>139</v>
      </c>
      <c r="C160" s="209" t="s">
        <v>214</v>
      </c>
      <c r="D160" s="222" t="s">
        <v>386</v>
      </c>
      <c r="E160" s="209" t="s">
        <v>174</v>
      </c>
      <c r="F160" s="210">
        <f>H159</f>
        <v>0.36319444444444438</v>
      </c>
      <c r="G160" s="211">
        <v>10</v>
      </c>
      <c r="H160" s="210">
        <f t="shared" si="17"/>
        <v>0.3701388888888888</v>
      </c>
      <c r="I160" s="212"/>
    </row>
    <row r="161" spans="1:9" ht="14.15" x14ac:dyDescent="0.35">
      <c r="A161" s="127" t="s">
        <v>320</v>
      </c>
      <c r="B161" s="136" t="s">
        <v>139</v>
      </c>
      <c r="C161" s="136" t="s">
        <v>371</v>
      </c>
      <c r="D161" s="222" t="s">
        <v>386</v>
      </c>
      <c r="E161" s="136" t="s">
        <v>220</v>
      </c>
      <c r="F161" s="195">
        <f>H160</f>
        <v>0.3701388888888888</v>
      </c>
      <c r="G161" s="147">
        <v>3</v>
      </c>
      <c r="H161" s="195">
        <f t="shared" si="17"/>
        <v>0.37222222222222212</v>
      </c>
      <c r="I161" s="156"/>
    </row>
    <row r="162" spans="1:9" ht="14.15" x14ac:dyDescent="0.35">
      <c r="A162" s="127" t="s">
        <v>321</v>
      </c>
      <c r="B162" s="136" t="s">
        <v>139</v>
      </c>
      <c r="C162" s="136" t="s">
        <v>217</v>
      </c>
      <c r="D162" s="222" t="s">
        <v>386</v>
      </c>
      <c r="E162" s="136" t="s">
        <v>419</v>
      </c>
      <c r="F162" s="195">
        <f>H161</f>
        <v>0.37222222222222212</v>
      </c>
      <c r="G162" s="147">
        <v>3</v>
      </c>
      <c r="H162" s="195">
        <f t="shared" si="17"/>
        <v>0.37430555555555545</v>
      </c>
      <c r="I162" s="156"/>
    </row>
    <row r="163" spans="1:9" ht="14.15" x14ac:dyDescent="0.35">
      <c r="A163" s="127" t="s">
        <v>329</v>
      </c>
      <c r="B163" s="136" t="s">
        <v>139</v>
      </c>
      <c r="C163" s="136" t="s">
        <v>344</v>
      </c>
      <c r="D163" s="222" t="s">
        <v>386</v>
      </c>
      <c r="E163" s="136" t="s">
        <v>220</v>
      </c>
      <c r="F163" s="195">
        <f>H162</f>
        <v>0.37430555555555545</v>
      </c>
      <c r="G163" s="147">
        <v>3</v>
      </c>
      <c r="H163" s="195">
        <f t="shared" si="17"/>
        <v>0.37638888888888877</v>
      </c>
      <c r="I163" s="156"/>
    </row>
    <row r="164" spans="1:9" ht="15.45" x14ac:dyDescent="0.4">
      <c r="A164" s="126" t="s">
        <v>172</v>
      </c>
      <c r="B164" s="135"/>
      <c r="C164" s="135" t="s">
        <v>222</v>
      </c>
      <c r="D164" s="222"/>
      <c r="E164" s="135"/>
      <c r="F164" s="194"/>
      <c r="G164" s="146"/>
      <c r="H164" s="194"/>
      <c r="I164" s="155"/>
    </row>
    <row r="165" spans="1:9" ht="14.15" x14ac:dyDescent="0.35">
      <c r="A165" s="127" t="s">
        <v>322</v>
      </c>
      <c r="B165" s="136" t="s">
        <v>139</v>
      </c>
      <c r="C165" s="136" t="s">
        <v>358</v>
      </c>
      <c r="D165" s="222" t="s">
        <v>386</v>
      </c>
      <c r="E165" s="136" t="s">
        <v>159</v>
      </c>
      <c r="F165" s="195">
        <f>H163</f>
        <v>0.37638888888888877</v>
      </c>
      <c r="G165" s="147">
        <v>3</v>
      </c>
      <c r="H165" s="195">
        <f t="shared" ref="H165:H173" si="18">F165+TIME(0,G165,0)</f>
        <v>0.3784722222222221</v>
      </c>
      <c r="I165" s="156"/>
    </row>
    <row r="166" spans="1:9" ht="14.15" x14ac:dyDescent="0.35">
      <c r="A166" s="127" t="s">
        <v>440</v>
      </c>
      <c r="B166" s="136" t="s">
        <v>139</v>
      </c>
      <c r="C166" s="136" t="s">
        <v>230</v>
      </c>
      <c r="D166" s="222" t="s">
        <v>386</v>
      </c>
      <c r="E166" s="136" t="s">
        <v>231</v>
      </c>
      <c r="F166" s="195">
        <f>H165</f>
        <v>0.3784722222222221</v>
      </c>
      <c r="G166" s="147">
        <v>3</v>
      </c>
      <c r="H166" s="195">
        <f t="shared" si="18"/>
        <v>0.38055555555555542</v>
      </c>
      <c r="I166" s="156"/>
    </row>
    <row r="167" spans="1:9" ht="14.15" x14ac:dyDescent="0.35">
      <c r="A167" s="127" t="s">
        <v>441</v>
      </c>
      <c r="B167" s="136" t="s">
        <v>139</v>
      </c>
      <c r="C167" s="136" t="s">
        <v>280</v>
      </c>
      <c r="D167" s="222" t="s">
        <v>386</v>
      </c>
      <c r="E167" s="136" t="s">
        <v>234</v>
      </c>
      <c r="F167" s="195">
        <f t="shared" ref="F167:F168" si="19">H166</f>
        <v>0.38055555555555542</v>
      </c>
      <c r="G167" s="147">
        <v>3</v>
      </c>
      <c r="H167" s="195">
        <f t="shared" si="18"/>
        <v>0.38263888888888875</v>
      </c>
      <c r="I167" s="156"/>
    </row>
    <row r="168" spans="1:9" ht="14.15" x14ac:dyDescent="0.35">
      <c r="A168" s="127" t="s">
        <v>442</v>
      </c>
      <c r="B168" s="136" t="s">
        <v>139</v>
      </c>
      <c r="C168" s="136" t="s">
        <v>281</v>
      </c>
      <c r="D168" s="222" t="s">
        <v>386</v>
      </c>
      <c r="E168" s="136" t="s">
        <v>236</v>
      </c>
      <c r="F168" s="195">
        <f t="shared" si="19"/>
        <v>0.38263888888888875</v>
      </c>
      <c r="G168" s="147">
        <v>3</v>
      </c>
      <c r="H168" s="195">
        <f t="shared" si="18"/>
        <v>0.38472222222222208</v>
      </c>
      <c r="I168" s="156"/>
    </row>
    <row r="169" spans="1:9" s="84" customFormat="1" ht="14.15" x14ac:dyDescent="0.35">
      <c r="A169" s="127" t="s">
        <v>323</v>
      </c>
      <c r="B169" s="136" t="s">
        <v>139</v>
      </c>
      <c r="C169" s="136" t="s">
        <v>350</v>
      </c>
      <c r="D169" s="222" t="s">
        <v>386</v>
      </c>
      <c r="E169" s="136" t="s">
        <v>420</v>
      </c>
      <c r="F169" s="195">
        <f>H168</f>
        <v>0.38472222222222208</v>
      </c>
      <c r="G169" s="147">
        <v>3</v>
      </c>
      <c r="H169" s="195">
        <f>F169+TIME(0,G169,0)</f>
        <v>0.3868055555555554</v>
      </c>
      <c r="I169" s="156"/>
    </row>
    <row r="170" spans="1:9" s="84" customFormat="1" ht="14.15" x14ac:dyDescent="0.35">
      <c r="A170" s="127" t="s">
        <v>324</v>
      </c>
      <c r="B170" s="136" t="s">
        <v>139</v>
      </c>
      <c r="C170" s="136" t="s">
        <v>408</v>
      </c>
      <c r="D170" s="222" t="s">
        <v>386</v>
      </c>
      <c r="E170" s="136" t="s">
        <v>343</v>
      </c>
      <c r="F170" s="195">
        <f>H169</f>
        <v>0.3868055555555554</v>
      </c>
      <c r="G170" s="147">
        <v>3</v>
      </c>
      <c r="H170" s="195">
        <f t="shared" ref="H170:H171" si="20">F170+TIME(0,G170,0)</f>
        <v>0.38888888888888873</v>
      </c>
      <c r="I170" s="156"/>
    </row>
    <row r="171" spans="1:9" s="84" customFormat="1" ht="14.15" x14ac:dyDescent="0.35">
      <c r="A171" s="127" t="s">
        <v>325</v>
      </c>
      <c r="B171" s="209" t="s">
        <v>139</v>
      </c>
      <c r="C171" s="209" t="s">
        <v>434</v>
      </c>
      <c r="D171" s="222" t="s">
        <v>386</v>
      </c>
      <c r="E171" s="136" t="s">
        <v>435</v>
      </c>
      <c r="F171" s="195">
        <f>H170</f>
        <v>0.38888888888888873</v>
      </c>
      <c r="G171" s="147">
        <v>3</v>
      </c>
      <c r="H171" s="195">
        <f t="shared" si="20"/>
        <v>0.39097222222222205</v>
      </c>
      <c r="I171" s="156"/>
    </row>
    <row r="172" spans="1:9" ht="14.15" x14ac:dyDescent="0.35">
      <c r="A172" s="127" t="s">
        <v>359</v>
      </c>
      <c r="B172" s="209" t="s">
        <v>139</v>
      </c>
      <c r="C172" s="209" t="s">
        <v>436</v>
      </c>
      <c r="D172" s="222" t="s">
        <v>386</v>
      </c>
      <c r="E172" s="136" t="s">
        <v>397</v>
      </c>
      <c r="F172" s="195">
        <f>H171</f>
        <v>0.39097222222222205</v>
      </c>
      <c r="G172" s="147">
        <v>3</v>
      </c>
      <c r="H172" s="195">
        <f t="shared" si="18"/>
        <v>0.39305555555555538</v>
      </c>
      <c r="I172" s="156"/>
    </row>
    <row r="173" spans="1:9" s="84" customFormat="1" ht="14.15" x14ac:dyDescent="0.35">
      <c r="A173" s="127" t="s">
        <v>457</v>
      </c>
      <c r="B173" s="209" t="s">
        <v>139</v>
      </c>
      <c r="C173" s="209" t="s">
        <v>458</v>
      </c>
      <c r="D173" s="222" t="s">
        <v>386</v>
      </c>
      <c r="E173" s="136" t="s">
        <v>450</v>
      </c>
      <c r="F173" s="195">
        <f>H172</f>
        <v>0.39305555555555538</v>
      </c>
      <c r="G173" s="147">
        <v>3</v>
      </c>
      <c r="H173" s="195">
        <f t="shared" si="18"/>
        <v>0.39513888888888871</v>
      </c>
      <c r="I173" s="156"/>
    </row>
    <row r="174" spans="1:9" ht="15.45" x14ac:dyDescent="0.4">
      <c r="A174" s="126" t="s">
        <v>175</v>
      </c>
      <c r="B174" s="135"/>
      <c r="C174" s="135" t="s">
        <v>282</v>
      </c>
      <c r="D174" s="222"/>
      <c r="E174" s="135"/>
      <c r="F174" s="194"/>
      <c r="G174" s="146"/>
      <c r="H174" s="194"/>
      <c r="I174" s="155"/>
    </row>
    <row r="175" spans="1:9" ht="28.3" x14ac:dyDescent="0.35">
      <c r="A175" s="127" t="s">
        <v>326</v>
      </c>
      <c r="B175" s="136" t="s">
        <v>139</v>
      </c>
      <c r="C175" s="209" t="s">
        <v>447</v>
      </c>
      <c r="D175" s="222" t="s">
        <v>386</v>
      </c>
      <c r="E175" s="136" t="s">
        <v>446</v>
      </c>
      <c r="F175" s="195">
        <f>H173</f>
        <v>0.39513888888888871</v>
      </c>
      <c r="G175" s="147">
        <v>3</v>
      </c>
      <c r="H175" s="195">
        <f>F175+TIME(0,G175,0)</f>
        <v>0.39722222222222203</v>
      </c>
      <c r="I175" s="156"/>
    </row>
    <row r="176" spans="1:9" s="84" customFormat="1" ht="14.15" x14ac:dyDescent="0.35">
      <c r="A176" s="127" t="s">
        <v>398</v>
      </c>
      <c r="B176" s="136" t="s">
        <v>139</v>
      </c>
      <c r="C176" s="209" t="s">
        <v>493</v>
      </c>
      <c r="D176" s="222" t="s">
        <v>386</v>
      </c>
      <c r="E176" s="136" t="s">
        <v>492</v>
      </c>
      <c r="F176" s="195">
        <f>H175</f>
        <v>0.39722222222222203</v>
      </c>
      <c r="G176" s="147">
        <v>3</v>
      </c>
      <c r="H176" s="195">
        <f>F176+TIME(0,G176,0)</f>
        <v>0.39930555555555536</v>
      </c>
      <c r="I176" s="156"/>
    </row>
    <row r="177" spans="1:10" s="84" customFormat="1" ht="14.15" x14ac:dyDescent="0.35">
      <c r="A177" s="127"/>
      <c r="B177" s="136"/>
      <c r="C177" s="136"/>
      <c r="D177" s="141"/>
      <c r="E177" s="136"/>
      <c r="F177" s="195"/>
      <c r="G177" s="147"/>
      <c r="H177" s="195"/>
      <c r="I177" s="156"/>
    </row>
    <row r="178" spans="1:10" ht="15.45" x14ac:dyDescent="0.4">
      <c r="A178" s="126" t="s">
        <v>177</v>
      </c>
      <c r="B178" s="135"/>
      <c r="C178" s="135" t="s">
        <v>330</v>
      </c>
      <c r="D178" s="222"/>
      <c r="E178" s="135"/>
      <c r="F178" s="194"/>
      <c r="G178" s="146"/>
      <c r="H178" s="194"/>
      <c r="I178" s="155"/>
    </row>
    <row r="179" spans="1:10" s="2" customFormat="1" ht="14.15" x14ac:dyDescent="0.35">
      <c r="A179" s="223" t="s">
        <v>327</v>
      </c>
      <c r="B179" s="209" t="s">
        <v>139</v>
      </c>
      <c r="C179" s="209" t="s">
        <v>331</v>
      </c>
      <c r="D179" s="222"/>
      <c r="E179" s="209" t="s">
        <v>283</v>
      </c>
      <c r="F179" s="210">
        <f>H176</f>
        <v>0.39930555555555536</v>
      </c>
      <c r="G179" s="211">
        <v>10</v>
      </c>
      <c r="H179" s="210">
        <f t="shared" ref="H179:H184" si="21">F179+TIME(0,G179,0)</f>
        <v>0.40624999999999978</v>
      </c>
      <c r="I179" s="212"/>
    </row>
    <row r="180" spans="1:10" s="2" customFormat="1" ht="14.15" x14ac:dyDescent="0.35">
      <c r="A180" s="223" t="s">
        <v>372</v>
      </c>
      <c r="B180" s="209" t="s">
        <v>139</v>
      </c>
      <c r="C180" s="209" t="s">
        <v>284</v>
      </c>
      <c r="D180" s="222" t="s">
        <v>386</v>
      </c>
      <c r="E180" s="209" t="s">
        <v>428</v>
      </c>
      <c r="F180" s="210">
        <f>H179</f>
        <v>0.40624999999999978</v>
      </c>
      <c r="G180" s="211">
        <v>5</v>
      </c>
      <c r="H180" s="210">
        <f t="shared" si="21"/>
        <v>0.40972222222222199</v>
      </c>
      <c r="I180" s="212"/>
    </row>
    <row r="181" spans="1:10" s="2" customFormat="1" ht="14.15" x14ac:dyDescent="0.35">
      <c r="A181" s="223" t="s">
        <v>373</v>
      </c>
      <c r="B181" s="209"/>
      <c r="C181" s="209" t="s">
        <v>422</v>
      </c>
      <c r="D181" s="222" t="s">
        <v>386</v>
      </c>
      <c r="E181" s="209" t="s">
        <v>462</v>
      </c>
      <c r="F181" s="210">
        <f>H180</f>
        <v>0.40972222222222199</v>
      </c>
      <c r="G181" s="211">
        <v>5</v>
      </c>
      <c r="H181" s="210">
        <f t="shared" si="21"/>
        <v>0.4131944444444442</v>
      </c>
      <c r="I181" s="212"/>
    </row>
    <row r="182" spans="1:10" s="2" customFormat="1" ht="14.15" x14ac:dyDescent="0.35">
      <c r="A182" s="223" t="s">
        <v>374</v>
      </c>
      <c r="B182" s="209" t="s">
        <v>139</v>
      </c>
      <c r="C182" s="209" t="s">
        <v>285</v>
      </c>
      <c r="D182" s="222" t="s">
        <v>386</v>
      </c>
      <c r="E182" s="209" t="s">
        <v>430</v>
      </c>
      <c r="F182" s="210">
        <f>H181</f>
        <v>0.4131944444444442</v>
      </c>
      <c r="G182" s="211">
        <v>3</v>
      </c>
      <c r="H182" s="210">
        <f t="shared" ref="H182:H183" si="22">F182+TIME(0,G182,0)</f>
        <v>0.41527777777777752</v>
      </c>
      <c r="I182" s="212"/>
    </row>
    <row r="183" spans="1:10" s="2" customFormat="1" ht="14.15" x14ac:dyDescent="0.35">
      <c r="A183" s="223" t="s">
        <v>375</v>
      </c>
      <c r="B183" s="209" t="s">
        <v>139</v>
      </c>
      <c r="C183" s="209" t="s">
        <v>519</v>
      </c>
      <c r="D183" s="222" t="s">
        <v>386</v>
      </c>
      <c r="E183" s="209" t="s">
        <v>286</v>
      </c>
      <c r="F183" s="210">
        <f>H182</f>
        <v>0.41527777777777752</v>
      </c>
      <c r="G183" s="211">
        <v>3</v>
      </c>
      <c r="H183" s="210">
        <f t="shared" si="22"/>
        <v>0.41736111111111085</v>
      </c>
      <c r="I183" s="212"/>
    </row>
    <row r="184" spans="1:10" s="2" customFormat="1" ht="14.15" x14ac:dyDescent="0.35">
      <c r="A184" s="238" t="s">
        <v>407</v>
      </c>
      <c r="B184" s="213" t="s">
        <v>139</v>
      </c>
      <c r="C184" s="213"/>
      <c r="D184" s="239"/>
      <c r="E184" s="213"/>
      <c r="F184" s="214">
        <f>H183</f>
        <v>0.41736111111111085</v>
      </c>
      <c r="G184" s="215">
        <v>0</v>
      </c>
      <c r="H184" s="214">
        <f t="shared" si="21"/>
        <v>0.41736111111111085</v>
      </c>
      <c r="I184" s="216"/>
    </row>
    <row r="185" spans="1:10" ht="14.15" x14ac:dyDescent="0.35">
      <c r="D185" s="217"/>
    </row>
    <row r="186" spans="1:10" ht="15.45" x14ac:dyDescent="0.4">
      <c r="A186" s="123" t="s">
        <v>187</v>
      </c>
      <c r="B186" s="132"/>
      <c r="C186" s="132" t="s">
        <v>287</v>
      </c>
      <c r="D186" s="218"/>
      <c r="E186" s="132"/>
      <c r="F186" s="191"/>
      <c r="G186" s="143"/>
      <c r="H186" s="191"/>
      <c r="I186" s="152"/>
    </row>
    <row r="187" spans="1:10" ht="15.45" x14ac:dyDescent="0.4">
      <c r="A187" s="126" t="s">
        <v>189</v>
      </c>
      <c r="B187" s="135"/>
      <c r="C187" s="135" t="s">
        <v>289</v>
      </c>
      <c r="D187" s="137"/>
      <c r="E187" s="135"/>
      <c r="F187" s="194"/>
      <c r="G187" s="146"/>
      <c r="H187" s="194"/>
      <c r="I187" s="155"/>
    </row>
    <row r="188" spans="1:10" s="84" customFormat="1" ht="15" x14ac:dyDescent="0.35">
      <c r="A188" s="127" t="s">
        <v>191</v>
      </c>
      <c r="B188" s="136" t="s">
        <v>146</v>
      </c>
      <c r="C188" s="136" t="s">
        <v>520</v>
      </c>
      <c r="D188" s="222" t="s">
        <v>1</v>
      </c>
      <c r="E188" s="136" t="s">
        <v>159</v>
      </c>
      <c r="F188" s="195">
        <f>H184</f>
        <v>0.41736111111111085</v>
      </c>
      <c r="G188" s="147">
        <v>5</v>
      </c>
      <c r="H188" s="195">
        <f>F188+TIME(0,G188,0)</f>
        <v>0.42083333333333306</v>
      </c>
      <c r="I188" s="153"/>
    </row>
    <row r="189" spans="1:10" s="84" customFormat="1" ht="15" x14ac:dyDescent="0.35">
      <c r="A189" s="127" t="s">
        <v>193</v>
      </c>
      <c r="B189" s="136" t="s">
        <v>146</v>
      </c>
      <c r="C189" s="136"/>
      <c r="D189" s="222" t="s">
        <v>1</v>
      </c>
      <c r="E189" s="136"/>
      <c r="F189" s="195">
        <f>H188</f>
        <v>0.42083333333333306</v>
      </c>
      <c r="G189" s="147">
        <v>0</v>
      </c>
      <c r="H189" s="195">
        <f>F189+TIME(0,G189,0)</f>
        <v>0.42083333333333306</v>
      </c>
      <c r="I189" s="153"/>
    </row>
    <row r="190" spans="1:10" ht="14.15" x14ac:dyDescent="0.35">
      <c r="A190" s="127" t="s">
        <v>195</v>
      </c>
      <c r="B190" s="136" t="s">
        <v>146</v>
      </c>
      <c r="C190" s="136" t="s">
        <v>379</v>
      </c>
      <c r="D190" s="222" t="s">
        <v>1</v>
      </c>
      <c r="E190" s="136"/>
      <c r="F190" s="195">
        <f>H189</f>
        <v>0.42083333333333306</v>
      </c>
      <c r="G190" s="147">
        <v>0</v>
      </c>
      <c r="H190" s="195">
        <f>F190+TIME(0,G190,0)</f>
        <v>0.42083333333333306</v>
      </c>
      <c r="I190" s="156"/>
      <c r="J190" s="151"/>
    </row>
    <row r="191" spans="1:10" ht="14.15" x14ac:dyDescent="0.35">
      <c r="A191" s="223"/>
      <c r="B191" s="209"/>
      <c r="C191" s="209"/>
      <c r="D191" s="209"/>
      <c r="E191" s="209"/>
      <c r="F191" s="210"/>
      <c r="G191" s="211"/>
      <c r="H191" s="210"/>
      <c r="I191" s="212"/>
    </row>
    <row r="192" spans="1:10" ht="15.45" x14ac:dyDescent="0.4">
      <c r="A192" s="126" t="s">
        <v>210</v>
      </c>
      <c r="B192" s="135"/>
      <c r="C192" s="135" t="s">
        <v>291</v>
      </c>
      <c r="D192" s="137"/>
      <c r="E192" s="135"/>
      <c r="F192" s="194"/>
      <c r="G192" s="146"/>
      <c r="H192" s="194"/>
      <c r="I192" s="155"/>
    </row>
    <row r="193" spans="1:9" s="2" customFormat="1" ht="14.15" x14ac:dyDescent="0.35">
      <c r="A193" s="223" t="s">
        <v>212</v>
      </c>
      <c r="B193" s="209" t="s">
        <v>292</v>
      </c>
      <c r="C193" s="209" t="s">
        <v>337</v>
      </c>
      <c r="D193" s="222" t="s">
        <v>1</v>
      </c>
      <c r="E193" s="209" t="s">
        <v>425</v>
      </c>
      <c r="F193" s="210">
        <f>H190</f>
        <v>0.42083333333333306</v>
      </c>
      <c r="G193" s="211">
        <v>5</v>
      </c>
      <c r="H193" s="210">
        <f t="shared" ref="H193:H198" si="23">F193+TIME(0,G193,0)</f>
        <v>0.42430555555555527</v>
      </c>
      <c r="I193" s="212"/>
    </row>
    <row r="194" spans="1:9" ht="14.15" x14ac:dyDescent="0.35">
      <c r="A194" s="127" t="s">
        <v>213</v>
      </c>
      <c r="B194" s="136" t="s">
        <v>146</v>
      </c>
      <c r="C194" s="136" t="s">
        <v>278</v>
      </c>
      <c r="D194" s="222" t="s">
        <v>1</v>
      </c>
      <c r="E194" s="136" t="s">
        <v>279</v>
      </c>
      <c r="F194" s="195">
        <f>H193</f>
        <v>0.42430555555555527</v>
      </c>
      <c r="G194" s="147">
        <v>0</v>
      </c>
      <c r="H194" s="195">
        <f t="shared" si="23"/>
        <v>0.42430555555555527</v>
      </c>
      <c r="I194" s="156"/>
    </row>
    <row r="195" spans="1:9" ht="14.15" x14ac:dyDescent="0.35">
      <c r="A195" s="127" t="s">
        <v>215</v>
      </c>
      <c r="B195" s="136" t="s">
        <v>292</v>
      </c>
      <c r="C195" s="136" t="s">
        <v>371</v>
      </c>
      <c r="D195" s="222" t="s">
        <v>1</v>
      </c>
      <c r="E195" s="136" t="s">
        <v>220</v>
      </c>
      <c r="F195" s="195">
        <f>H194</f>
        <v>0.42430555555555527</v>
      </c>
      <c r="G195" s="147">
        <v>3</v>
      </c>
      <c r="H195" s="195">
        <f t="shared" si="23"/>
        <v>0.4263888888888886</v>
      </c>
      <c r="I195" s="156"/>
    </row>
    <row r="196" spans="1:9" s="2" customFormat="1" ht="14.15" x14ac:dyDescent="0.35">
      <c r="A196" s="223" t="s">
        <v>216</v>
      </c>
      <c r="B196" s="209" t="s">
        <v>292</v>
      </c>
      <c r="C196" s="209" t="s">
        <v>214</v>
      </c>
      <c r="D196" s="222" t="s">
        <v>1</v>
      </c>
      <c r="E196" s="209" t="s">
        <v>174</v>
      </c>
      <c r="F196" s="210">
        <f>H195</f>
        <v>0.4263888888888886</v>
      </c>
      <c r="G196" s="211">
        <v>0</v>
      </c>
      <c r="H196" s="210">
        <f t="shared" si="23"/>
        <v>0.4263888888888886</v>
      </c>
      <c r="I196" s="212"/>
    </row>
    <row r="197" spans="1:9" ht="14.15" x14ac:dyDescent="0.35">
      <c r="A197" s="223" t="s">
        <v>218</v>
      </c>
      <c r="B197" s="209" t="s">
        <v>146</v>
      </c>
      <c r="C197" s="209" t="s">
        <v>217</v>
      </c>
      <c r="D197" s="222" t="s">
        <v>1</v>
      </c>
      <c r="E197" s="209" t="s">
        <v>419</v>
      </c>
      <c r="F197" s="210">
        <f>H196</f>
        <v>0.4263888888888886</v>
      </c>
      <c r="G197" s="211">
        <v>0</v>
      </c>
      <c r="H197" s="210">
        <f t="shared" si="23"/>
        <v>0.4263888888888886</v>
      </c>
      <c r="I197" s="212"/>
    </row>
    <row r="198" spans="1:9" ht="14.15" x14ac:dyDescent="0.35">
      <c r="A198" s="223" t="s">
        <v>328</v>
      </c>
      <c r="B198" s="209" t="s">
        <v>292</v>
      </c>
      <c r="C198" s="209" t="s">
        <v>429</v>
      </c>
      <c r="D198" s="222" t="s">
        <v>1</v>
      </c>
      <c r="E198" s="209" t="s">
        <v>220</v>
      </c>
      <c r="F198" s="210">
        <f>H197</f>
        <v>0.4263888888888886</v>
      </c>
      <c r="G198" s="211">
        <v>5</v>
      </c>
      <c r="H198" s="210">
        <f t="shared" si="23"/>
        <v>0.42986111111111081</v>
      </c>
      <c r="I198" s="212"/>
    </row>
    <row r="199" spans="1:9" ht="15.45" x14ac:dyDescent="0.4">
      <c r="A199" s="126" t="s">
        <v>221</v>
      </c>
      <c r="B199" s="135"/>
      <c r="C199" s="135" t="s">
        <v>294</v>
      </c>
      <c r="D199" s="137"/>
      <c r="E199" s="135"/>
      <c r="F199" s="194"/>
      <c r="G199" s="146"/>
      <c r="H199" s="194"/>
      <c r="I199" s="155"/>
    </row>
    <row r="200" spans="1:9" ht="14.15" x14ac:dyDescent="0.35">
      <c r="A200" s="223" t="s">
        <v>223</v>
      </c>
      <c r="B200" s="209" t="s">
        <v>146</v>
      </c>
      <c r="C200" s="209" t="s">
        <v>358</v>
      </c>
      <c r="D200" s="222" t="s">
        <v>1</v>
      </c>
      <c r="E200" s="209" t="s">
        <v>159</v>
      </c>
      <c r="F200" s="210">
        <f>H198</f>
        <v>0.42986111111111081</v>
      </c>
      <c r="G200" s="211">
        <v>3</v>
      </c>
      <c r="H200" s="210">
        <f t="shared" ref="H200:H208" si="24">F200+TIME(0,G200,0)</f>
        <v>0.43194444444444413</v>
      </c>
      <c r="I200" s="212"/>
    </row>
    <row r="201" spans="1:9" ht="14.15" x14ac:dyDescent="0.35">
      <c r="A201" s="223" t="s">
        <v>224</v>
      </c>
      <c r="B201" s="209" t="s">
        <v>292</v>
      </c>
      <c r="C201" s="209" t="s">
        <v>230</v>
      </c>
      <c r="D201" s="222" t="s">
        <v>1</v>
      </c>
      <c r="E201" s="209" t="s">
        <v>231</v>
      </c>
      <c r="F201" s="210">
        <f t="shared" ref="F201:F204" si="25">H200</f>
        <v>0.43194444444444413</v>
      </c>
      <c r="G201" s="211">
        <v>3</v>
      </c>
      <c r="H201" s="210">
        <f t="shared" si="24"/>
        <v>0.43402777777777746</v>
      </c>
      <c r="I201" s="212"/>
    </row>
    <row r="202" spans="1:9" ht="14.15" x14ac:dyDescent="0.35">
      <c r="A202" s="223" t="s">
        <v>225</v>
      </c>
      <c r="B202" s="209" t="s">
        <v>146</v>
      </c>
      <c r="C202" s="209" t="s">
        <v>295</v>
      </c>
      <c r="D202" s="222" t="s">
        <v>1</v>
      </c>
      <c r="E202" s="209" t="s">
        <v>234</v>
      </c>
      <c r="F202" s="210">
        <f>H201</f>
        <v>0.43402777777777746</v>
      </c>
      <c r="G202" s="211">
        <v>3</v>
      </c>
      <c r="H202" s="210">
        <f t="shared" si="24"/>
        <v>0.43611111111111078</v>
      </c>
      <c r="I202" s="212"/>
    </row>
    <row r="203" spans="1:9" ht="14.15" x14ac:dyDescent="0.35">
      <c r="A203" s="223" t="s">
        <v>226</v>
      </c>
      <c r="B203" s="209" t="s">
        <v>292</v>
      </c>
      <c r="C203" s="209" t="s">
        <v>281</v>
      </c>
      <c r="D203" s="222" t="s">
        <v>1</v>
      </c>
      <c r="E203" s="209" t="s">
        <v>236</v>
      </c>
      <c r="F203" s="210">
        <f t="shared" si="25"/>
        <v>0.43611111111111078</v>
      </c>
      <c r="G203" s="211">
        <v>3</v>
      </c>
      <c r="H203" s="210">
        <f t="shared" si="24"/>
        <v>0.43819444444444411</v>
      </c>
      <c r="I203" s="212"/>
    </row>
    <row r="204" spans="1:9" ht="14.15" x14ac:dyDescent="0.35">
      <c r="A204" s="223" t="s">
        <v>227</v>
      </c>
      <c r="B204" s="209" t="s">
        <v>146</v>
      </c>
      <c r="C204" s="209" t="s">
        <v>350</v>
      </c>
      <c r="D204" s="222" t="s">
        <v>1</v>
      </c>
      <c r="E204" s="209" t="s">
        <v>420</v>
      </c>
      <c r="F204" s="210">
        <f t="shared" si="25"/>
        <v>0.43819444444444411</v>
      </c>
      <c r="G204" s="211">
        <v>3</v>
      </c>
      <c r="H204" s="210">
        <f t="shared" si="24"/>
        <v>0.44027777777777743</v>
      </c>
      <c r="I204" s="212"/>
    </row>
    <row r="205" spans="1:9" s="84" customFormat="1" ht="14.15" x14ac:dyDescent="0.35">
      <c r="A205" s="223" t="s">
        <v>228</v>
      </c>
      <c r="B205" s="209" t="s">
        <v>146</v>
      </c>
      <c r="C205" s="209" t="s">
        <v>408</v>
      </c>
      <c r="D205" s="222" t="s">
        <v>1</v>
      </c>
      <c r="E205" s="210" t="s">
        <v>343</v>
      </c>
      <c r="F205" s="210">
        <f>H204</f>
        <v>0.44027777777777743</v>
      </c>
      <c r="G205" s="211">
        <v>3</v>
      </c>
      <c r="H205" s="210">
        <f t="shared" ref="H205" si="26">F205+TIME(0,G205,0)</f>
        <v>0.44236111111111076</v>
      </c>
      <c r="I205" s="212"/>
    </row>
    <row r="206" spans="1:9" s="84" customFormat="1" ht="14.15" x14ac:dyDescent="0.35">
      <c r="A206" s="223" t="s">
        <v>229</v>
      </c>
      <c r="B206" s="209" t="s">
        <v>146</v>
      </c>
      <c r="C206" s="209" t="s">
        <v>434</v>
      </c>
      <c r="D206" s="222" t="s">
        <v>1</v>
      </c>
      <c r="E206" s="136" t="s">
        <v>435</v>
      </c>
      <c r="F206" s="210">
        <f>H205</f>
        <v>0.44236111111111076</v>
      </c>
      <c r="G206" s="211">
        <v>0</v>
      </c>
      <c r="H206" s="210">
        <f>F206+TIME(0,G206,0)</f>
        <v>0.44236111111111076</v>
      </c>
      <c r="I206" s="212"/>
    </row>
    <row r="207" spans="1:9" ht="14.15" x14ac:dyDescent="0.35">
      <c r="A207" s="223" t="s">
        <v>232</v>
      </c>
      <c r="B207" s="209" t="s">
        <v>146</v>
      </c>
      <c r="C207" s="209" t="s">
        <v>436</v>
      </c>
      <c r="D207" s="222" t="s">
        <v>1</v>
      </c>
      <c r="E207" s="136" t="s">
        <v>397</v>
      </c>
      <c r="F207" s="210">
        <f>H206</f>
        <v>0.44236111111111076</v>
      </c>
      <c r="G207" s="211">
        <v>3</v>
      </c>
      <c r="H207" s="210">
        <f t="shared" si="24"/>
        <v>0.44444444444444409</v>
      </c>
      <c r="I207" s="212"/>
    </row>
    <row r="208" spans="1:9" s="84" customFormat="1" ht="14.15" x14ac:dyDescent="0.35">
      <c r="A208" s="223" t="s">
        <v>448</v>
      </c>
      <c r="B208" s="209" t="s">
        <v>146</v>
      </c>
      <c r="C208" s="209" t="s">
        <v>449</v>
      </c>
      <c r="D208" s="222" t="s">
        <v>1</v>
      </c>
      <c r="E208" s="136" t="s">
        <v>450</v>
      </c>
      <c r="F208" s="210">
        <f>H207</f>
        <v>0.44444444444444409</v>
      </c>
      <c r="G208" s="211">
        <v>0</v>
      </c>
      <c r="H208" s="210">
        <f t="shared" si="24"/>
        <v>0.44444444444444409</v>
      </c>
      <c r="I208" s="212"/>
    </row>
    <row r="209" spans="1:9" ht="15.45" x14ac:dyDescent="0.4">
      <c r="A209" s="224" t="s">
        <v>237</v>
      </c>
      <c r="B209" s="225"/>
      <c r="C209" s="225" t="s">
        <v>296</v>
      </c>
      <c r="D209" s="226"/>
      <c r="E209" s="225"/>
      <c r="F209" s="227"/>
      <c r="G209" s="228"/>
      <c r="H209" s="227"/>
      <c r="I209" s="229"/>
    </row>
    <row r="210" spans="1:9" s="84" customFormat="1" ht="28.3" x14ac:dyDescent="0.35">
      <c r="A210" s="223" t="s">
        <v>239</v>
      </c>
      <c r="B210" s="209" t="s">
        <v>292</v>
      </c>
      <c r="C210" s="209" t="s">
        <v>447</v>
      </c>
      <c r="D210" s="222" t="s">
        <v>1</v>
      </c>
      <c r="E210" s="136" t="s">
        <v>446</v>
      </c>
      <c r="F210" s="210">
        <f>H208</f>
        <v>0.44444444444444409</v>
      </c>
      <c r="G210" s="211">
        <v>3</v>
      </c>
      <c r="H210" s="210">
        <f>F210+TIME(0,G210,0)</f>
        <v>0.44652777777777741</v>
      </c>
      <c r="I210" s="212"/>
    </row>
    <row r="211" spans="1:9" s="84" customFormat="1" ht="14.15" x14ac:dyDescent="0.35">
      <c r="A211" s="208" t="s">
        <v>494</v>
      </c>
      <c r="B211" s="213" t="s">
        <v>292</v>
      </c>
      <c r="C211" s="209" t="s">
        <v>493</v>
      </c>
      <c r="D211" s="222" t="s">
        <v>1</v>
      </c>
      <c r="E211" s="189" t="s">
        <v>492</v>
      </c>
      <c r="F211" s="214">
        <f>H210</f>
        <v>0.44652777777777741</v>
      </c>
      <c r="G211" s="215">
        <v>3</v>
      </c>
      <c r="H211" s="214">
        <f>F211+TIME(0,G211,0)</f>
        <v>0.44861111111111074</v>
      </c>
      <c r="I211" s="212"/>
    </row>
    <row r="212" spans="1:9" ht="14.15" x14ac:dyDescent="0.35">
      <c r="D212" s="217"/>
    </row>
    <row r="213" spans="1:9" ht="15.45" x14ac:dyDescent="0.4">
      <c r="A213" s="123" t="s">
        <v>240</v>
      </c>
      <c r="B213" s="132"/>
      <c r="C213" s="132" t="s">
        <v>241</v>
      </c>
      <c r="D213" s="218"/>
      <c r="E213" s="132"/>
      <c r="F213" s="191"/>
      <c r="G213" s="143"/>
      <c r="H213" s="191"/>
      <c r="I213" s="152"/>
    </row>
    <row r="214" spans="1:9" ht="15" x14ac:dyDescent="0.35">
      <c r="A214" s="127" t="s">
        <v>242</v>
      </c>
      <c r="B214" s="136" t="s">
        <v>264</v>
      </c>
      <c r="C214" s="136"/>
      <c r="D214" s="141"/>
      <c r="E214" s="136"/>
      <c r="F214" s="210">
        <f>H211</f>
        <v>0.44861111111111074</v>
      </c>
      <c r="G214" s="147">
        <v>0</v>
      </c>
      <c r="H214" s="195">
        <f t="shared" ref="H214:H217" si="27">F214+TIME(0,G214,0)</f>
        <v>0.44861111111111074</v>
      </c>
      <c r="I214" s="153"/>
    </row>
    <row r="215" spans="1:9" ht="15" x14ac:dyDescent="0.35">
      <c r="A215" s="127" t="s">
        <v>243</v>
      </c>
      <c r="B215" s="136" t="s">
        <v>146</v>
      </c>
      <c r="C215" s="136"/>
      <c r="D215" s="136"/>
      <c r="E215" s="136"/>
      <c r="F215" s="195">
        <f t="shared" ref="F215:F217" si="28">H214</f>
        <v>0.44861111111111074</v>
      </c>
      <c r="G215" s="147">
        <v>0</v>
      </c>
      <c r="H215" s="195">
        <f t="shared" si="27"/>
        <v>0.44861111111111074</v>
      </c>
      <c r="I215" s="153"/>
    </row>
    <row r="216" spans="1:9" ht="15" x14ac:dyDescent="0.35">
      <c r="A216" s="127" t="s">
        <v>244</v>
      </c>
      <c r="B216" s="136" t="s">
        <v>264</v>
      </c>
      <c r="C216" s="136"/>
      <c r="D216" s="219"/>
      <c r="E216" s="136"/>
      <c r="F216" s="195">
        <f t="shared" si="28"/>
        <v>0.44861111111111074</v>
      </c>
      <c r="G216" s="147">
        <v>0</v>
      </c>
      <c r="H216" s="195">
        <f t="shared" si="27"/>
        <v>0.44861111111111074</v>
      </c>
      <c r="I216" s="153"/>
    </row>
    <row r="217" spans="1:9" ht="15" x14ac:dyDescent="0.35">
      <c r="A217" s="208" t="s">
        <v>376</v>
      </c>
      <c r="B217" s="189"/>
      <c r="C217" s="189"/>
      <c r="D217" s="253"/>
      <c r="E217" s="189"/>
      <c r="F217" s="214">
        <f t="shared" si="28"/>
        <v>0.44861111111111074</v>
      </c>
      <c r="G217" s="215">
        <v>0</v>
      </c>
      <c r="H217" s="214">
        <f t="shared" si="27"/>
        <v>0.44861111111111074</v>
      </c>
      <c r="I217" s="230"/>
    </row>
    <row r="218" spans="1:9" ht="14.15" x14ac:dyDescent="0.35">
      <c r="D218" s="217"/>
      <c r="I218" s="243"/>
    </row>
    <row r="219" spans="1:9" ht="15.45" x14ac:dyDescent="0.4">
      <c r="A219" s="128" t="s">
        <v>245</v>
      </c>
      <c r="B219" s="139"/>
      <c r="C219" s="139" t="s">
        <v>298</v>
      </c>
      <c r="D219" s="220"/>
      <c r="E219" s="139"/>
      <c r="F219" s="200"/>
      <c r="G219" s="148"/>
      <c r="H219" s="200"/>
      <c r="I219" s="244"/>
    </row>
    <row r="220" spans="1:9" ht="15" x14ac:dyDescent="0.35">
      <c r="A220" s="255" t="s">
        <v>288</v>
      </c>
      <c r="B220" s="221" t="s">
        <v>139</v>
      </c>
      <c r="C220" s="221" t="s">
        <v>299</v>
      </c>
      <c r="D220" s="235" t="s">
        <v>384</v>
      </c>
      <c r="E220" s="221" t="s">
        <v>159</v>
      </c>
      <c r="F220" s="256">
        <f>H217</f>
        <v>0.44861111111111074</v>
      </c>
      <c r="G220" s="257">
        <v>1</v>
      </c>
      <c r="H220" s="256">
        <f>F220+TIME(0,G220,0)</f>
        <v>0.44930555555555518</v>
      </c>
      <c r="I220" s="153"/>
    </row>
    <row r="221" spans="1:9" ht="15" x14ac:dyDescent="0.35">
      <c r="A221" s="255" t="s">
        <v>290</v>
      </c>
      <c r="B221" s="221" t="s">
        <v>139</v>
      </c>
      <c r="C221" s="221" t="s">
        <v>178</v>
      </c>
      <c r="D221" s="235" t="s">
        <v>384</v>
      </c>
      <c r="E221" s="221" t="s">
        <v>159</v>
      </c>
      <c r="F221" s="256">
        <f>H220</f>
        <v>0.44930555555555518</v>
      </c>
      <c r="G221" s="257">
        <v>1</v>
      </c>
      <c r="H221" s="256">
        <f>F221+TIME(0,G221,0)</f>
        <v>0.44999999999999962</v>
      </c>
      <c r="I221" s="153"/>
    </row>
    <row r="222" spans="1:9" s="84" customFormat="1" ht="15" x14ac:dyDescent="0.35">
      <c r="A222" s="255" t="s">
        <v>293</v>
      </c>
      <c r="B222" s="221" t="s">
        <v>139</v>
      </c>
      <c r="C222" s="221" t="s">
        <v>153</v>
      </c>
      <c r="D222" s="219"/>
      <c r="E222" s="221"/>
      <c r="F222" s="256">
        <f>H221</f>
        <v>0.44999999999999962</v>
      </c>
      <c r="G222" s="257">
        <v>3</v>
      </c>
      <c r="H222" s="256">
        <f>F222+TIME(0,G222,0)</f>
        <v>0.45208333333333295</v>
      </c>
      <c r="I222" s="153"/>
    </row>
    <row r="223" spans="1:9" ht="15" x14ac:dyDescent="0.35">
      <c r="A223" s="255" t="s">
        <v>443</v>
      </c>
      <c r="B223" s="221" t="s">
        <v>146</v>
      </c>
      <c r="C223" s="221" t="s">
        <v>300</v>
      </c>
      <c r="D223" s="221"/>
      <c r="E223" s="221" t="s">
        <v>159</v>
      </c>
      <c r="F223" s="256">
        <f>H222</f>
        <v>0.45208333333333295</v>
      </c>
      <c r="G223" s="257">
        <v>1</v>
      </c>
      <c r="H223" s="256">
        <f>F223+TIME(0,G223,0)</f>
        <v>0.45277777777777739</v>
      </c>
      <c r="I223" s="153"/>
    </row>
    <row r="224" spans="1:9" x14ac:dyDescent="0.3">
      <c r="A224" s="240"/>
      <c r="B224" s="240"/>
      <c r="C224" s="240" t="s">
        <v>247</v>
      </c>
      <c r="D224" s="240"/>
      <c r="E224" s="240"/>
      <c r="F224" s="241"/>
      <c r="G224" s="242">
        <f>(H224-H223) * 24 * 60</f>
        <v>68.000000000000554</v>
      </c>
      <c r="H224" s="241">
        <v>0.5</v>
      </c>
      <c r="I224" s="245"/>
    </row>
  </sheetData>
  <mergeCells count="11">
    <mergeCell ref="A6:I6"/>
    <mergeCell ref="A1:I1"/>
    <mergeCell ref="A2:I2"/>
    <mergeCell ref="A3:I3"/>
    <mergeCell ref="A4:I4"/>
    <mergeCell ref="A5:I5"/>
    <mergeCell ref="A7:I7"/>
    <mergeCell ref="A8:I8"/>
    <mergeCell ref="A12:I12"/>
    <mergeCell ref="A92:I92"/>
    <mergeCell ref="A130:I130"/>
  </mergeCells>
  <hyperlinks>
    <hyperlink ref="D17" r:id="rId1"/>
    <hyperlink ref="D18" r:id="rId2"/>
    <hyperlink ref="D19" r:id="rId3"/>
    <hyperlink ref="D24" r:id="rId4"/>
    <hyperlink ref="D45" r:id="rId5"/>
    <hyperlink ref="D100" r:id="rId6"/>
    <hyperlink ref="D151" r:id="rId7"/>
    <hyperlink ref="D152" r:id="rId8"/>
    <hyperlink ref="D154" r:id="rId9"/>
    <hyperlink ref="D220" r:id="rId10"/>
    <hyperlink ref="D188" r:id="rId11"/>
    <hyperlink ref="D62" r:id="rId12"/>
    <hyperlink ref="D208" r:id="rId13"/>
    <hyperlink ref="D38" r:id="rId14"/>
    <hyperlink ref="D39" r:id="rId15"/>
    <hyperlink ref="D43" r:id="rId16"/>
    <hyperlink ref="D44" r:id="rId17"/>
    <hyperlink ref="D46" r:id="rId18"/>
    <hyperlink ref="D47" r:id="rId19"/>
    <hyperlink ref="D48" r:id="rId20"/>
    <hyperlink ref="D49" r:id="rId21"/>
    <hyperlink ref="D50" r:id="rId22"/>
    <hyperlink ref="D51" r:id="rId23"/>
    <hyperlink ref="D55" r:id="rId24"/>
    <hyperlink ref="D56" r:id="rId25"/>
    <hyperlink ref="D57" r:id="rId26"/>
    <hyperlink ref="D58" r:id="rId27"/>
    <hyperlink ref="D59" r:id="rId28"/>
    <hyperlink ref="D60" r:id="rId29"/>
    <hyperlink ref="D87" r:id="rId30"/>
    <hyperlink ref="D63" r:id="rId31"/>
    <hyperlink ref="D66" r:id="rId32"/>
    <hyperlink ref="D67" r:id="rId33"/>
    <hyperlink ref="D68" r:id="rId34"/>
    <hyperlink ref="D69" r:id="rId35"/>
    <hyperlink ref="D70" r:id="rId36"/>
    <hyperlink ref="D71" r:id="rId37"/>
    <hyperlink ref="D73" r:id="rId38"/>
    <hyperlink ref="D74" r:id="rId39"/>
    <hyperlink ref="D75" r:id="rId40"/>
    <hyperlink ref="D76" r:id="rId41"/>
    <hyperlink ref="D77" r:id="rId42"/>
    <hyperlink ref="D78" r:id="rId43"/>
    <hyperlink ref="D79" r:id="rId44"/>
    <hyperlink ref="D80" r:id="rId45"/>
    <hyperlink ref="D81" r:id="rId46"/>
    <hyperlink ref="D83" r:id="rId47"/>
    <hyperlink ref="D84" r:id="rId48"/>
    <hyperlink ref="D97" r:id="rId49"/>
    <hyperlink ref="D120" r:id="rId50"/>
    <hyperlink ref="D135" r:id="rId51"/>
    <hyperlink ref="D101" r:id="rId52"/>
    <hyperlink ref="D102" r:id="rId53"/>
    <hyperlink ref="D103" r:id="rId54"/>
    <hyperlink ref="D138" r:id="rId55"/>
    <hyperlink ref="D139" r:id="rId56"/>
    <hyperlink ref="D141" r:id="rId57"/>
    <hyperlink ref="D142" r:id="rId58"/>
    <hyperlink ref="D143" r:id="rId59"/>
    <hyperlink ref="D144" r:id="rId60"/>
    <hyperlink ref="D145" r:id="rId61"/>
    <hyperlink ref="D155" r:id="rId62"/>
    <hyperlink ref="D158" r:id="rId63"/>
    <hyperlink ref="D159" r:id="rId64"/>
    <hyperlink ref="D160" r:id="rId65"/>
    <hyperlink ref="D161" r:id="rId66"/>
    <hyperlink ref="D162" r:id="rId67"/>
    <hyperlink ref="D163" r:id="rId68"/>
    <hyperlink ref="D165" r:id="rId69"/>
    <hyperlink ref="D166" r:id="rId70"/>
    <hyperlink ref="D167" r:id="rId71"/>
    <hyperlink ref="D168" r:id="rId72"/>
    <hyperlink ref="D169" r:id="rId73"/>
    <hyperlink ref="D170" r:id="rId74"/>
    <hyperlink ref="D171" r:id="rId75"/>
    <hyperlink ref="D172" r:id="rId76"/>
    <hyperlink ref="D173" r:id="rId77"/>
    <hyperlink ref="D175" r:id="rId78"/>
    <hyperlink ref="D176" r:id="rId79"/>
    <hyperlink ref="D189" r:id="rId80"/>
    <hyperlink ref="D190" r:id="rId81"/>
    <hyperlink ref="D193" r:id="rId82"/>
    <hyperlink ref="D194" r:id="rId83"/>
    <hyperlink ref="D195" r:id="rId84"/>
    <hyperlink ref="D196" r:id="rId85"/>
    <hyperlink ref="D197" r:id="rId86"/>
    <hyperlink ref="D198" r:id="rId87"/>
    <hyperlink ref="D200" r:id="rId88"/>
    <hyperlink ref="D201" r:id="rId89"/>
    <hyperlink ref="D202" r:id="rId90"/>
    <hyperlink ref="D203" r:id="rId91"/>
    <hyperlink ref="D204" r:id="rId92"/>
    <hyperlink ref="D205" r:id="rId93"/>
    <hyperlink ref="D206" r:id="rId94"/>
    <hyperlink ref="D207" r:id="rId95"/>
    <hyperlink ref="D210" r:id="rId96"/>
    <hyperlink ref="D211" r:id="rId97"/>
    <hyperlink ref="D221" r:id="rId98"/>
    <hyperlink ref="D150" r:id="rId99"/>
    <hyperlink ref="D180" r:id="rId100"/>
    <hyperlink ref="D181" r:id="rId101"/>
    <hyperlink ref="D182" r:id="rId102"/>
    <hyperlink ref="D183" r:id="rId103"/>
    <hyperlink ref="D25" r:id="rId104"/>
    <hyperlink ref="D26" r:id="rId105"/>
    <hyperlink ref="D27" r:id="rId106"/>
    <hyperlink ref="D28" r:id="rId107" display="2nd Vice Chair report"/>
    <hyperlink ref="D29" r:id="rId108"/>
    <hyperlink ref="D30" r:id="rId109"/>
    <hyperlink ref="D31" r:id="rId110"/>
    <hyperlink ref="D32" r:id="rId111"/>
    <hyperlink ref="D33" r:id="rId112"/>
    <hyperlink ref="D35" r:id="rId113"/>
    <hyperlink ref="D34" r:id="rId114"/>
    <hyperlink ref="D121" r:id="rId115" display="11-19-1999"/>
    <hyperlink ref="D113" r:id="rId116" display="Supplementary"/>
    <hyperlink ref="D117" r:id="rId117"/>
    <hyperlink ref="D112" r:id="rId118" display="11-19-2065"/>
    <hyperlink ref="D116" r:id="rId119" display="11-19-1966"/>
  </hyperlinks>
  <pageMargins left="0.7" right="0.7" top="0.75" bottom="0.75" header="0.3" footer="0.3"/>
  <pageSetup paperSize="9" orientation="portrait" r:id="rId120"/>
  <legacyDrawing r:id="rId12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9"/>
  <sheetViews>
    <sheetView topLeftCell="A13" workbookViewId="0">
      <selection activeCell="A12" sqref="A12:I12"/>
    </sheetView>
  </sheetViews>
  <sheetFormatPr defaultRowHeight="12.45" x14ac:dyDescent="0.3"/>
  <cols>
    <col min="1" max="1" width="12.69140625" style="131" customWidth="1"/>
    <col min="2" max="2" width="6.69140625" style="131" customWidth="1"/>
    <col min="3" max="3" width="50.69140625" style="131" customWidth="1"/>
    <col min="4" max="4" width="18.69140625" style="131" customWidth="1"/>
    <col min="5" max="5" width="13.69140625" style="131" customWidth="1"/>
    <col min="6" max="6" width="8.69140625" style="203" customWidth="1"/>
    <col min="7" max="7" width="10.69140625" style="151" customWidth="1"/>
    <col min="8" max="8" width="8.69140625" style="203" customWidth="1"/>
    <col min="9" max="9" width="12.69140625" style="131" customWidth="1"/>
  </cols>
  <sheetData>
    <row r="1" spans="1:9" ht="25.2" customHeight="1" x14ac:dyDescent="0.6">
      <c r="A1" s="398" t="str">
        <f>Parameters!B1</f>
        <v>178th IEEE 802.11 WIRELESS LOCAL AREA NETWORKS SESSION</v>
      </c>
      <c r="B1" s="393"/>
      <c r="C1" s="393"/>
      <c r="D1" s="393"/>
      <c r="E1" s="393"/>
      <c r="F1" s="393"/>
      <c r="G1" s="393"/>
      <c r="H1" s="393"/>
      <c r="I1" s="393"/>
    </row>
    <row r="2" spans="1:9" ht="25.2" customHeight="1" x14ac:dyDescent="0.6">
      <c r="A2" s="398" t="str">
        <f>Parameters!B2</f>
        <v>Hilton Waikoloa, Kona, HI, USA</v>
      </c>
      <c r="B2" s="393"/>
      <c r="C2" s="393"/>
      <c r="D2" s="393"/>
      <c r="E2" s="393"/>
      <c r="F2" s="393"/>
      <c r="G2" s="393"/>
      <c r="H2" s="393"/>
      <c r="I2" s="393"/>
    </row>
    <row r="3" spans="1:9" ht="25.2" customHeight="1" x14ac:dyDescent="0.6">
      <c r="A3" s="398" t="str">
        <f>Parameters!B3</f>
        <v>November 10-15, 2019</v>
      </c>
      <c r="B3" s="393"/>
      <c r="C3" s="393"/>
      <c r="D3" s="393"/>
      <c r="E3" s="393"/>
      <c r="F3" s="393"/>
      <c r="G3" s="393"/>
      <c r="H3" s="393"/>
      <c r="I3" s="393"/>
    </row>
    <row r="4" spans="1:9" ht="18" customHeight="1" x14ac:dyDescent="0.4">
      <c r="A4" s="392" t="s">
        <v>395</v>
      </c>
      <c r="B4" s="393"/>
      <c r="C4" s="393"/>
      <c r="D4" s="393"/>
      <c r="E4" s="393"/>
      <c r="F4" s="393"/>
      <c r="G4" s="393"/>
      <c r="H4" s="393"/>
      <c r="I4" s="393"/>
    </row>
    <row r="5" spans="1:9" ht="18" customHeight="1" x14ac:dyDescent="0.4">
      <c r="A5" s="392" t="s">
        <v>126</v>
      </c>
      <c r="B5" s="393"/>
      <c r="C5" s="393"/>
      <c r="D5" s="393"/>
      <c r="E5" s="393"/>
      <c r="F5" s="393"/>
      <c r="G5" s="393"/>
      <c r="H5" s="393"/>
      <c r="I5" s="393"/>
    </row>
    <row r="6" spans="1:9" ht="18" customHeight="1" x14ac:dyDescent="0.4">
      <c r="A6" s="392" t="s">
        <v>396</v>
      </c>
      <c r="B6" s="393"/>
      <c r="C6" s="393"/>
      <c r="D6" s="393"/>
      <c r="E6" s="393"/>
      <c r="F6" s="393"/>
      <c r="G6" s="393"/>
      <c r="H6" s="393"/>
      <c r="I6" s="393"/>
    </row>
    <row r="7" spans="1:9" ht="18" customHeight="1" x14ac:dyDescent="0.4">
      <c r="A7" s="392" t="s">
        <v>127</v>
      </c>
      <c r="B7" s="393"/>
      <c r="C7" s="393"/>
      <c r="D7" s="393"/>
      <c r="E7" s="393"/>
      <c r="F7" s="393"/>
      <c r="G7" s="393"/>
      <c r="H7" s="393"/>
      <c r="I7" s="393"/>
    </row>
    <row r="8" spans="1:9" ht="30" customHeight="1" x14ac:dyDescent="0.7">
      <c r="A8" s="394" t="str">
        <f>"Agenda R" &amp; Parameters!$B$8</f>
        <v>Agenda R4</v>
      </c>
      <c r="B8" s="395"/>
      <c r="C8" s="395"/>
      <c r="D8" s="395"/>
      <c r="E8" s="395"/>
      <c r="F8" s="395"/>
      <c r="G8" s="395"/>
      <c r="H8" s="395"/>
      <c r="I8" s="395"/>
    </row>
    <row r="12" spans="1:9" ht="15.45" x14ac:dyDescent="0.4">
      <c r="A12" s="396" t="s">
        <v>521</v>
      </c>
      <c r="B12" s="397"/>
      <c r="C12" s="397"/>
      <c r="D12" s="397"/>
      <c r="E12" s="397"/>
      <c r="F12" s="397"/>
      <c r="G12" s="397"/>
      <c r="H12" s="397"/>
      <c r="I12" s="397"/>
    </row>
    <row r="13" spans="1:9" s="3" customFormat="1" ht="30.9" x14ac:dyDescent="0.4">
      <c r="A13" s="122" t="s">
        <v>128</v>
      </c>
      <c r="B13" s="122" t="s">
        <v>129</v>
      </c>
      <c r="C13" s="122" t="s">
        <v>57</v>
      </c>
      <c r="D13" s="122" t="s">
        <v>130</v>
      </c>
      <c r="E13" s="122" t="s">
        <v>131</v>
      </c>
      <c r="F13" s="190" t="s">
        <v>132</v>
      </c>
      <c r="G13" s="142" t="s">
        <v>133</v>
      </c>
      <c r="H13" s="190" t="s">
        <v>134</v>
      </c>
      <c r="I13" s="122" t="s">
        <v>135</v>
      </c>
    </row>
    <row r="14" spans="1:9" ht="15.45" x14ac:dyDescent="0.4">
      <c r="A14" s="180" t="s">
        <v>136</v>
      </c>
      <c r="B14" s="181"/>
      <c r="C14" s="181" t="s">
        <v>248</v>
      </c>
      <c r="D14" s="181"/>
      <c r="E14" s="181" t="s">
        <v>159</v>
      </c>
      <c r="F14" s="204">
        <v>0.8125</v>
      </c>
      <c r="G14" s="182">
        <v>0</v>
      </c>
      <c r="H14" s="204">
        <f>F14+TIME(0,G14,0)</f>
        <v>0.8125</v>
      </c>
      <c r="I14" s="183"/>
    </row>
    <row r="16" spans="1:9" ht="15.45" x14ac:dyDescent="0.4">
      <c r="A16" s="130" t="s">
        <v>152</v>
      </c>
      <c r="B16" s="140"/>
      <c r="C16" s="140" t="s">
        <v>301</v>
      </c>
      <c r="D16" s="140"/>
      <c r="E16" s="140" t="s">
        <v>204</v>
      </c>
      <c r="F16" s="205">
        <f>H14</f>
        <v>0.8125</v>
      </c>
      <c r="G16" s="150">
        <v>15</v>
      </c>
      <c r="H16" s="205">
        <f>F16+TIME(0,G16,0)</f>
        <v>0.82291666666666663</v>
      </c>
      <c r="I16" s="159"/>
    </row>
    <row r="18" spans="1:9" ht="15.45" x14ac:dyDescent="0.4">
      <c r="A18" s="130" t="s">
        <v>167</v>
      </c>
      <c r="B18" s="140"/>
      <c r="C18" s="140" t="s">
        <v>302</v>
      </c>
      <c r="D18" s="140"/>
      <c r="E18" s="140" t="s">
        <v>204</v>
      </c>
      <c r="F18" s="205">
        <f>H16</f>
        <v>0.82291666666666663</v>
      </c>
      <c r="G18" s="150">
        <v>15</v>
      </c>
      <c r="H18" s="205">
        <f>F18+TIME(0,G18,0)</f>
        <v>0.83333333333333326</v>
      </c>
      <c r="I18" s="159"/>
    </row>
    <row r="20" spans="1:9" ht="30.9" x14ac:dyDescent="0.4">
      <c r="A20" s="130" t="s">
        <v>187</v>
      </c>
      <c r="B20" s="140"/>
      <c r="C20" s="140" t="s">
        <v>303</v>
      </c>
      <c r="D20" s="140"/>
      <c r="E20" s="140" t="s">
        <v>174</v>
      </c>
      <c r="F20" s="205">
        <f>H18</f>
        <v>0.83333333333333326</v>
      </c>
      <c r="G20" s="150">
        <v>30</v>
      </c>
      <c r="H20" s="205">
        <f>F20+TIME(0,G20,0)</f>
        <v>0.85416666666666663</v>
      </c>
      <c r="I20" s="159"/>
    </row>
    <row r="22" spans="1:9" ht="15.45" x14ac:dyDescent="0.4">
      <c r="A22" s="130" t="s">
        <v>240</v>
      </c>
      <c r="B22" s="140"/>
      <c r="C22" s="140" t="s">
        <v>304</v>
      </c>
      <c r="D22" s="140"/>
      <c r="E22" s="140" t="s">
        <v>159</v>
      </c>
      <c r="F22" s="205">
        <f>H20</f>
        <v>0.85416666666666663</v>
      </c>
      <c r="G22" s="150">
        <v>15</v>
      </c>
      <c r="H22" s="205">
        <f>F22+TIME(0,G22,0)</f>
        <v>0.86458333333333326</v>
      </c>
      <c r="I22" s="159"/>
    </row>
    <row r="24" spans="1:9" ht="30.9" x14ac:dyDescent="0.4">
      <c r="A24" s="130" t="s">
        <v>245</v>
      </c>
      <c r="B24" s="140"/>
      <c r="C24" s="140" t="s">
        <v>360</v>
      </c>
      <c r="D24" s="140"/>
      <c r="E24" s="140" t="s">
        <v>159</v>
      </c>
      <c r="F24" s="205">
        <f>H22</f>
        <v>0.86458333333333326</v>
      </c>
      <c r="G24" s="150">
        <v>10</v>
      </c>
      <c r="H24" s="205">
        <f>F24+TIME(0,G24,0)</f>
        <v>0.87152777777777768</v>
      </c>
      <c r="I24" s="159"/>
    </row>
    <row r="26" spans="1:9" ht="30.9" x14ac:dyDescent="0.4">
      <c r="A26" s="130" t="s">
        <v>297</v>
      </c>
      <c r="B26" s="140"/>
      <c r="C26" s="140" t="s">
        <v>361</v>
      </c>
      <c r="D26" s="140"/>
      <c r="E26" s="140" t="s">
        <v>159</v>
      </c>
      <c r="F26" s="205">
        <f>H24</f>
        <v>0.87152777777777768</v>
      </c>
      <c r="G26" s="150">
        <v>15</v>
      </c>
      <c r="H26" s="205">
        <f>F26+TIME(0,G26,0)</f>
        <v>0.88194444444444431</v>
      </c>
      <c r="I26" s="159"/>
    </row>
    <row r="28" spans="1:9" ht="15.45" x14ac:dyDescent="0.4">
      <c r="A28" s="164" t="s">
        <v>362</v>
      </c>
      <c r="B28" s="170"/>
      <c r="C28" s="170" t="s">
        <v>300</v>
      </c>
      <c r="D28" s="170"/>
      <c r="E28" s="170"/>
      <c r="F28" s="202">
        <f>H26</f>
        <v>0.88194444444444431</v>
      </c>
      <c r="G28" s="175">
        <v>0</v>
      </c>
      <c r="H28" s="202">
        <f>F28+TIME(0,G28,0)</f>
        <v>0.88194444444444431</v>
      </c>
      <c r="I28" s="170"/>
    </row>
    <row r="29" spans="1:9" x14ac:dyDescent="0.3">
      <c r="A29" s="129"/>
      <c r="B29" s="129"/>
      <c r="C29" s="129" t="s">
        <v>247</v>
      </c>
      <c r="D29" s="129"/>
      <c r="E29" s="129"/>
      <c r="F29" s="201"/>
      <c r="G29" s="149">
        <f>(H29-H28) * 24 * 60</f>
        <v>20.000000000000249</v>
      </c>
      <c r="H29" s="201">
        <v>0.89583333333333337</v>
      </c>
      <c r="I29" s="129"/>
    </row>
  </sheetData>
  <mergeCells count="9">
    <mergeCell ref="A7:I7"/>
    <mergeCell ref="A8:I8"/>
    <mergeCell ref="A12:I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topLeftCell="A31" zoomScale="110" zoomScaleNormal="110" workbookViewId="0">
      <selection activeCell="C43" sqref="C43"/>
    </sheetView>
  </sheetViews>
  <sheetFormatPr defaultColWidth="9.3046875" defaultRowHeight="12.45" x14ac:dyDescent="0.3"/>
  <cols>
    <col min="1" max="1" width="29.3046875" customWidth="1"/>
    <col min="2" max="2" width="60.69140625" customWidth="1"/>
    <col min="3" max="3" width="26.69140625" customWidth="1"/>
    <col min="4" max="4" width="44.3046875" customWidth="1"/>
    <col min="5" max="16384" width="9.3046875" style="2"/>
  </cols>
  <sheetData>
    <row r="1" spans="1:5" s="60" customFormat="1" ht="35.15" x14ac:dyDescent="0.85">
      <c r="A1" s="53" t="s">
        <v>73</v>
      </c>
      <c r="B1" s="53"/>
      <c r="C1" s="53"/>
      <c r="D1" s="53"/>
    </row>
    <row r="2" spans="1:5" s="4" customFormat="1" x14ac:dyDescent="0.3">
      <c r="A2" s="3"/>
      <c r="B2" s="3"/>
      <c r="C2" s="3"/>
      <c r="D2" s="3"/>
    </row>
    <row r="3" spans="1:5" s="99" customFormat="1" x14ac:dyDescent="0.3">
      <c r="A3" s="399" t="s">
        <v>74</v>
      </c>
      <c r="B3" s="399"/>
      <c r="C3" s="98"/>
      <c r="D3" s="98"/>
    </row>
    <row r="4" spans="1:5" s="4" customFormat="1" x14ac:dyDescent="0.3">
      <c r="A4" s="46" t="s">
        <v>113</v>
      </c>
      <c r="B4" s="46" t="s">
        <v>57</v>
      </c>
      <c r="C4" s="46" t="s">
        <v>0</v>
      </c>
      <c r="D4" s="46" t="s">
        <v>58</v>
      </c>
    </row>
    <row r="5" spans="1:5" s="186" customFormat="1" x14ac:dyDescent="0.3">
      <c r="A5" s="47" t="s">
        <v>364</v>
      </c>
      <c r="B5" s="47" t="s">
        <v>365</v>
      </c>
      <c r="C5" s="47" t="s">
        <v>366</v>
      </c>
      <c r="D5" s="69" t="s">
        <v>498</v>
      </c>
    </row>
    <row r="6" spans="1:5" s="186" customFormat="1" x14ac:dyDescent="0.3">
      <c r="A6" s="47" t="s">
        <v>336</v>
      </c>
      <c r="B6" s="47" t="s">
        <v>334</v>
      </c>
      <c r="C6" s="47" t="s">
        <v>335</v>
      </c>
      <c r="D6" s="69" t="s">
        <v>499</v>
      </c>
    </row>
    <row r="7" spans="1:5" x14ac:dyDescent="0.3">
      <c r="A7" s="78" t="s">
        <v>45</v>
      </c>
      <c r="B7" s="48" t="s">
        <v>62</v>
      </c>
      <c r="C7" s="48" t="s">
        <v>63</v>
      </c>
      <c r="D7" s="69" t="s">
        <v>500</v>
      </c>
    </row>
    <row r="8" spans="1:5" ht="12.75" customHeight="1" x14ac:dyDescent="0.3">
      <c r="A8" s="184" t="s">
        <v>370</v>
      </c>
      <c r="B8" s="47" t="s">
        <v>369</v>
      </c>
      <c r="C8" s="47" t="s">
        <v>339</v>
      </c>
      <c r="D8" s="69" t="s">
        <v>522</v>
      </c>
    </row>
    <row r="9" spans="1:5" x14ac:dyDescent="0.3">
      <c r="A9" s="184" t="s">
        <v>106</v>
      </c>
      <c r="B9" s="47" t="s">
        <v>399</v>
      </c>
      <c r="C9" s="47" t="s">
        <v>306</v>
      </c>
      <c r="D9" s="69" t="s">
        <v>517</v>
      </c>
      <c r="E9" s="250"/>
    </row>
    <row r="10" spans="1:5" ht="12.75" customHeight="1" x14ac:dyDescent="0.3">
      <c r="A10" s="77" t="s">
        <v>5</v>
      </c>
      <c r="B10" s="48" t="s">
        <v>104</v>
      </c>
      <c r="C10" s="48" t="s">
        <v>118</v>
      </c>
      <c r="D10" s="69" t="s">
        <v>480</v>
      </c>
    </row>
    <row r="11" spans="1:5" ht="12.75" customHeight="1" x14ac:dyDescent="0.3">
      <c r="A11" s="47" t="s">
        <v>340</v>
      </c>
      <c r="B11" s="48" t="s">
        <v>341</v>
      </c>
      <c r="C11" s="48" t="s">
        <v>339</v>
      </c>
      <c r="D11" s="69" t="s">
        <v>483</v>
      </c>
    </row>
    <row r="12" spans="1:5" ht="12.75" customHeight="1" x14ac:dyDescent="0.3">
      <c r="A12" s="188" t="s">
        <v>354</v>
      </c>
      <c r="B12" s="47" t="s">
        <v>355</v>
      </c>
      <c r="C12" s="47" t="s">
        <v>356</v>
      </c>
      <c r="D12" s="69" t="s">
        <v>484</v>
      </c>
    </row>
    <row r="13" spans="1:5" ht="12.75" customHeight="1" x14ac:dyDescent="0.3">
      <c r="A13" s="79" t="s">
        <v>59</v>
      </c>
      <c r="B13" s="47" t="s">
        <v>60</v>
      </c>
      <c r="C13" s="47" t="s">
        <v>61</v>
      </c>
      <c r="D13" s="69" t="s">
        <v>482</v>
      </c>
    </row>
    <row r="14" spans="1:5" ht="12.75" customHeight="1" x14ac:dyDescent="0.3">
      <c r="A14" s="76" t="s">
        <v>112</v>
      </c>
      <c r="B14" s="48" t="s">
        <v>105</v>
      </c>
      <c r="C14" s="48" t="s">
        <v>109</v>
      </c>
      <c r="D14" s="69" t="s">
        <v>501</v>
      </c>
    </row>
    <row r="15" spans="1:5" ht="12.75" customHeight="1" x14ac:dyDescent="0.3">
      <c r="A15" s="80" t="s">
        <v>120</v>
      </c>
      <c r="B15" s="48" t="s">
        <v>110</v>
      </c>
      <c r="C15" s="47" t="s">
        <v>116</v>
      </c>
      <c r="D15" s="69" t="s">
        <v>502</v>
      </c>
    </row>
    <row r="16" spans="1:5" ht="12.75" customHeight="1" x14ac:dyDescent="0.3">
      <c r="A16" s="185" t="s">
        <v>346</v>
      </c>
      <c r="B16" s="47" t="s">
        <v>347</v>
      </c>
      <c r="C16" s="47" t="s">
        <v>352</v>
      </c>
      <c r="D16" s="69" t="s">
        <v>503</v>
      </c>
    </row>
    <row r="17" spans="1:9" ht="12.75" customHeight="1" x14ac:dyDescent="0.3">
      <c r="A17" s="187" t="s">
        <v>409</v>
      </c>
      <c r="B17" s="47" t="s">
        <v>410</v>
      </c>
      <c r="C17" s="47" t="s">
        <v>400</v>
      </c>
      <c r="D17" s="69" t="s">
        <v>481</v>
      </c>
    </row>
    <row r="18" spans="1:9" ht="12.75" customHeight="1" x14ac:dyDescent="0.3">
      <c r="A18" s="207" t="s">
        <v>432</v>
      </c>
      <c r="B18" s="47" t="s">
        <v>433</v>
      </c>
      <c r="C18" s="47" t="s">
        <v>393</v>
      </c>
      <c r="D18" s="69" t="s">
        <v>507</v>
      </c>
    </row>
    <row r="19" spans="1:9" ht="12.75" customHeight="1" x14ac:dyDescent="0.3">
      <c r="A19" s="206" t="s">
        <v>431</v>
      </c>
      <c r="B19" s="47" t="s">
        <v>437</v>
      </c>
      <c r="C19" s="47" t="s">
        <v>394</v>
      </c>
      <c r="D19" s="69" t="s">
        <v>504</v>
      </c>
    </row>
    <row r="20" spans="1:9" ht="12.75" customHeight="1" x14ac:dyDescent="0.3">
      <c r="A20" s="233" t="s">
        <v>453</v>
      </c>
      <c r="B20" s="47" t="s">
        <v>454</v>
      </c>
      <c r="C20" s="47" t="s">
        <v>455</v>
      </c>
      <c r="D20" s="69" t="s">
        <v>505</v>
      </c>
    </row>
    <row r="21" spans="1:9" ht="12.75" customHeight="1" x14ac:dyDescent="0.3">
      <c r="A21" s="236" t="s">
        <v>445</v>
      </c>
      <c r="B21" s="47" t="s">
        <v>451</v>
      </c>
      <c r="C21" s="47" t="s">
        <v>452</v>
      </c>
      <c r="D21" s="69" t="s">
        <v>506</v>
      </c>
    </row>
    <row r="22" spans="1:9" ht="12.75" customHeight="1" x14ac:dyDescent="0.3">
      <c r="A22" s="258" t="s">
        <v>489</v>
      </c>
      <c r="B22" s="47" t="s">
        <v>490</v>
      </c>
      <c r="C22" s="47" t="s">
        <v>491</v>
      </c>
      <c r="D22" s="69" t="s">
        <v>508</v>
      </c>
    </row>
    <row r="23" spans="1:9" s="4" customFormat="1" ht="12.75" customHeight="1" x14ac:dyDescent="0.3">
      <c r="A23" s="84"/>
      <c r="B23"/>
      <c r="C23"/>
      <c r="D23"/>
      <c r="E23" s="2"/>
      <c r="F23" s="2"/>
      <c r="G23" s="2"/>
      <c r="H23" s="2"/>
      <c r="I23" s="2"/>
    </row>
    <row r="24" spans="1:9" s="101" customFormat="1" ht="15" customHeight="1" x14ac:dyDescent="0.35">
      <c r="A24" s="100" t="s">
        <v>75</v>
      </c>
      <c r="B24" s="100"/>
      <c r="C24" s="99"/>
      <c r="D24" s="2"/>
    </row>
    <row r="25" spans="1:9" ht="15" customHeight="1" x14ac:dyDescent="0.3">
      <c r="A25" s="100" t="s">
        <v>90</v>
      </c>
      <c r="B25" s="49"/>
      <c r="C25" s="2"/>
      <c r="D25" s="2"/>
    </row>
    <row r="26" spans="1:9" s="4" customFormat="1" ht="15.75" customHeight="1" x14ac:dyDescent="0.3">
      <c r="A26"/>
      <c r="B26" s="5"/>
      <c r="C26" s="2"/>
      <c r="D26" s="2"/>
      <c r="E26" s="2"/>
      <c r="F26" s="2"/>
      <c r="G26" s="2"/>
      <c r="H26" s="2"/>
      <c r="I26" s="2"/>
    </row>
    <row r="27" spans="1:9" s="101" customFormat="1" ht="12.75" customHeight="1" x14ac:dyDescent="0.35">
      <c r="A27" s="102" t="s">
        <v>80</v>
      </c>
      <c r="B27" s="103"/>
      <c r="C27" s="2"/>
      <c r="D27" s="2"/>
    </row>
    <row r="28" spans="1:9" ht="12.75" customHeight="1" x14ac:dyDescent="0.3">
      <c r="A28" s="50" t="s">
        <v>76</v>
      </c>
      <c r="B28" s="51" t="s">
        <v>77</v>
      </c>
      <c r="C28" s="2"/>
      <c r="D28" s="2"/>
    </row>
    <row r="29" spans="1:9" ht="12.75" customHeight="1" x14ac:dyDescent="0.3">
      <c r="A29" s="50" t="s">
        <v>78</v>
      </c>
      <c r="B29" s="51" t="s">
        <v>79</v>
      </c>
      <c r="C29" s="2"/>
      <c r="D29" s="2"/>
    </row>
    <row r="30" spans="1:9" ht="12.75" customHeight="1" x14ac:dyDescent="0.3">
      <c r="A30" s="50" t="s">
        <v>81</v>
      </c>
      <c r="B30" s="51" t="s">
        <v>82</v>
      </c>
      <c r="C30" s="2"/>
      <c r="D30" s="2"/>
    </row>
    <row r="31" spans="1:9" ht="12.75" customHeight="1" x14ac:dyDescent="0.3">
      <c r="A31" s="50" t="s">
        <v>83</v>
      </c>
      <c r="B31" s="51" t="s">
        <v>84</v>
      </c>
      <c r="C31" s="2"/>
      <c r="D31" s="2"/>
    </row>
    <row r="32" spans="1:9" ht="12.75" customHeight="1" x14ac:dyDescent="0.3">
      <c r="A32" s="50" t="s">
        <v>85</v>
      </c>
      <c r="B32" s="51" t="s">
        <v>86</v>
      </c>
      <c r="C32" s="2"/>
      <c r="D32" s="2"/>
    </row>
    <row r="33" spans="1:4" x14ac:dyDescent="0.3">
      <c r="A33" s="50" t="s">
        <v>121</v>
      </c>
      <c r="B33" s="120" t="s">
        <v>124</v>
      </c>
      <c r="C33" s="2"/>
      <c r="D33" s="2"/>
    </row>
    <row r="34" spans="1:4" x14ac:dyDescent="0.3">
      <c r="A34" s="50" t="s">
        <v>87</v>
      </c>
      <c r="B34" s="51" t="s">
        <v>88</v>
      </c>
      <c r="C34" s="2"/>
      <c r="D34" s="2"/>
    </row>
    <row r="35" spans="1:4" s="4" customFormat="1" x14ac:dyDescent="0.3">
      <c r="A35"/>
      <c r="B35" s="6"/>
      <c r="C35" s="2"/>
      <c r="D35" s="2"/>
    </row>
    <row r="36" spans="1:4" s="101" customFormat="1" ht="12.9" x14ac:dyDescent="0.35">
      <c r="A36" s="104" t="s">
        <v>89</v>
      </c>
      <c r="B36" s="105"/>
      <c r="C36" s="99"/>
      <c r="D36" s="99"/>
    </row>
    <row r="37" spans="1:4" x14ac:dyDescent="0.3">
      <c r="A37" s="52" t="s">
        <v>91</v>
      </c>
      <c r="B37" s="75" t="s">
        <v>477</v>
      </c>
      <c r="C37" s="2"/>
      <c r="D37" s="2"/>
    </row>
    <row r="38" spans="1:4" x14ac:dyDescent="0.3">
      <c r="A38" s="52" t="s">
        <v>92</v>
      </c>
      <c r="B38" s="75" t="s">
        <v>478</v>
      </c>
      <c r="C38" s="2"/>
      <c r="D38" s="2"/>
    </row>
    <row r="39" spans="1:4" x14ac:dyDescent="0.3">
      <c r="A39" s="52" t="s">
        <v>93</v>
      </c>
      <c r="B39" s="75" t="s">
        <v>515</v>
      </c>
      <c r="C39" s="2"/>
      <c r="D39" s="2"/>
    </row>
    <row r="40" spans="1:4" ht="14.15" x14ac:dyDescent="0.3">
      <c r="A40" s="52" t="s">
        <v>95</v>
      </c>
      <c r="B40" s="75" t="s">
        <v>516</v>
      </c>
      <c r="C40" s="2"/>
      <c r="D40" s="2"/>
    </row>
    <row r="41" spans="1:4" ht="14.15" x14ac:dyDescent="0.3">
      <c r="A41" s="52" t="s">
        <v>97</v>
      </c>
      <c r="B41" s="75" t="s">
        <v>512</v>
      </c>
      <c r="C41" s="2"/>
      <c r="D41" s="2"/>
    </row>
    <row r="42" spans="1:4" x14ac:dyDescent="0.3">
      <c r="A42" s="52" t="s">
        <v>96</v>
      </c>
      <c r="B42" s="75" t="s">
        <v>518</v>
      </c>
      <c r="C42" s="2"/>
      <c r="D42" s="2"/>
    </row>
    <row r="43" spans="1:4" x14ac:dyDescent="0.3">
      <c r="A43" s="52" t="s">
        <v>363</v>
      </c>
      <c r="B43" s="75" t="s">
        <v>479</v>
      </c>
      <c r="C43" s="2"/>
      <c r="D43" s="2"/>
    </row>
    <row r="44" spans="1:4" x14ac:dyDescent="0.3">
      <c r="A44" s="52" t="s">
        <v>1</v>
      </c>
      <c r="B44" s="75" t="s">
        <v>514</v>
      </c>
      <c r="C44" s="2"/>
      <c r="D44" s="2"/>
    </row>
    <row r="45" spans="1:4" x14ac:dyDescent="0.3">
      <c r="A45" s="52" t="s">
        <v>94</v>
      </c>
      <c r="B45" s="75" t="s">
        <v>513</v>
      </c>
      <c r="C45" s="2"/>
      <c r="D45" s="2"/>
    </row>
    <row r="46" spans="1:4" x14ac:dyDescent="0.3">
      <c r="A46" s="52" t="s">
        <v>125</v>
      </c>
      <c r="B46" s="75" t="s">
        <v>485</v>
      </c>
      <c r="C46" s="2"/>
      <c r="D46" s="2"/>
    </row>
    <row r="47" spans="1:4" x14ac:dyDescent="0.3">
      <c r="B47" s="62"/>
      <c r="C47" s="2"/>
      <c r="D47" s="2"/>
    </row>
    <row r="48" spans="1:4" x14ac:dyDescent="0.3">
      <c r="A48" s="67" t="s">
        <v>98</v>
      </c>
      <c r="B48" s="66" t="s">
        <v>486</v>
      </c>
      <c r="C48" s="2"/>
      <c r="D48" s="2"/>
    </row>
    <row r="49" spans="1:4" s="4" customFormat="1" x14ac:dyDescent="0.3">
      <c r="A49"/>
      <c r="B49"/>
      <c r="C49" s="2"/>
      <c r="D49" s="2"/>
    </row>
    <row r="50" spans="1:4" s="101" customFormat="1" ht="12.9" x14ac:dyDescent="0.35">
      <c r="A50" s="106" t="s">
        <v>114</v>
      </c>
      <c r="B50" s="106"/>
      <c r="C50" s="99"/>
      <c r="D50" s="99"/>
    </row>
    <row r="51" spans="1:4" x14ac:dyDescent="0.3">
      <c r="A51" s="81" t="s">
        <v>101</v>
      </c>
      <c r="B51" s="68" t="s">
        <v>102</v>
      </c>
      <c r="C51" s="2"/>
      <c r="D51" s="2"/>
    </row>
    <row r="52" spans="1:4" x14ac:dyDescent="0.3">
      <c r="A52" s="81" t="s">
        <v>55</v>
      </c>
      <c r="B52" s="68" t="s">
        <v>103</v>
      </c>
      <c r="C52" s="2"/>
      <c r="D52" s="2"/>
    </row>
    <row r="54" spans="1:4" s="101" customFormat="1" ht="12.9" x14ac:dyDescent="0.35">
      <c r="A54" s="107" t="s">
        <v>117</v>
      </c>
      <c r="B54" s="82"/>
      <c r="C54" s="82"/>
      <c r="D54" s="82"/>
    </row>
    <row r="55" spans="1:4" x14ac:dyDescent="0.3">
      <c r="A55" s="108" t="s">
        <v>367</v>
      </c>
      <c r="B55" s="69" t="s">
        <v>487</v>
      </c>
      <c r="C55" s="84"/>
      <c r="D55" s="84"/>
    </row>
    <row r="56" spans="1:4" x14ac:dyDescent="0.3">
      <c r="A56" s="84"/>
      <c r="B56" s="84"/>
      <c r="C56" s="84"/>
      <c r="D56" s="84"/>
    </row>
    <row r="57" spans="1:4" ht="12.9" x14ac:dyDescent="0.35">
      <c r="A57" s="82" t="s">
        <v>115</v>
      </c>
    </row>
  </sheetData>
  <sortState ref="A6:D12">
    <sortCondition ref="A5"/>
  </sortState>
  <mergeCells count="1">
    <mergeCell ref="A3:B3"/>
  </mergeCells>
  <hyperlinks>
    <hyperlink ref="B28" r:id="rId1"/>
    <hyperlink ref="B29" r:id="rId2"/>
    <hyperlink ref="B30" r:id="rId3"/>
    <hyperlink ref="B31" r:id="rId4"/>
    <hyperlink ref="B32" r:id="rId5"/>
    <hyperlink ref="B34" r:id="rId6"/>
    <hyperlink ref="A25" location="'802.11 WG Agenda'!A1" display="Refer to the 802.11 WG Agenda for links to policy documents under which the session operates."/>
    <hyperlink ref="B51" location="'WG11'!A1" display="IEEE 802.11 Working Group"/>
    <hyperlink ref="B52" location="CAC!A1" display="IEEE 802.11 Chair's Advisory Committee"/>
    <hyperlink ref="B10" location="'WNG SC Agenda'!A1" display="Wireless Next Generation Standing Committee"/>
    <hyperlink ref="B37" r:id="rId7"/>
    <hyperlink ref="B55" r:id="rId8"/>
    <hyperlink ref="D7" r:id="rId9"/>
    <hyperlink ref="D11" r:id="rId10"/>
    <hyperlink ref="D16" r:id="rId11"/>
    <hyperlink ref="D10" r:id="rId12"/>
    <hyperlink ref="D12" r:id="rId13"/>
    <hyperlink ref="D15" r:id="rId14"/>
    <hyperlink ref="D14" r:id="rId15"/>
    <hyperlink ref="D13" r:id="rId16"/>
    <hyperlink ref="B38" r:id="rId17"/>
    <hyperlink ref="B39" r:id="rId18"/>
    <hyperlink ref="B40" r:id="rId19"/>
    <hyperlink ref="B41" r:id="rId20"/>
    <hyperlink ref="B43" r:id="rId21"/>
    <hyperlink ref="B44" r:id="rId22"/>
    <hyperlink ref="B45" r:id="rId23"/>
    <hyperlink ref="B46" r:id="rId24"/>
    <hyperlink ref="D21" r:id="rId25"/>
    <hyperlink ref="D6" r:id="rId26"/>
    <hyperlink ref="B48" r:id="rId27"/>
    <hyperlink ref="D8" r:id="rId28"/>
    <hyperlink ref="D9" r:id="rId29"/>
    <hyperlink ref="D18" r:id="rId30"/>
    <hyperlink ref="D5" r:id="rId31"/>
    <hyperlink ref="D17" r:id="rId32"/>
    <hyperlink ref="D20" r:id="rId33"/>
    <hyperlink ref="D19" r:id="rId34"/>
    <hyperlink ref="B42" r:id="rId35"/>
    <hyperlink ref="D22" r:id="rId36"/>
  </hyperlinks>
  <pageMargins left="0.7" right="0.7" top="0.75" bottom="0.75" header="0.3" footer="0.3"/>
  <pageSetup paperSize="9" orientation="portrait" horizontalDpi="1200" verticalDpi="1200" r:id="rId37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27" sqref="B27"/>
    </sheetView>
  </sheetViews>
  <sheetFormatPr defaultRowHeight="12.45" x14ac:dyDescent="0.3"/>
  <cols>
    <col min="1" max="1" width="33.3046875" customWidth="1"/>
    <col min="2" max="2" width="65.69140625" customWidth="1"/>
  </cols>
  <sheetData>
    <row r="1" spans="1:2" s="6" customFormat="1" x14ac:dyDescent="0.3">
      <c r="A1" s="39" t="s">
        <v>72</v>
      </c>
      <c r="B1" s="39" t="s">
        <v>474</v>
      </c>
    </row>
    <row r="2" spans="1:2" x14ac:dyDescent="0.3">
      <c r="A2" s="39" t="s">
        <v>70</v>
      </c>
      <c r="B2" s="39" t="s">
        <v>475</v>
      </c>
    </row>
    <row r="3" spans="1:2" ht="12.9" thickBot="1" x14ac:dyDescent="0.35">
      <c r="A3" s="39" t="s">
        <v>71</v>
      </c>
      <c r="B3" s="39" t="s">
        <v>476</v>
      </c>
    </row>
    <row r="4" spans="1:2" s="6" customFormat="1" x14ac:dyDescent="0.3">
      <c r="A4" s="6" t="s">
        <v>66</v>
      </c>
      <c r="B4" s="41">
        <v>43779</v>
      </c>
    </row>
    <row r="5" spans="1:2" s="6" customFormat="1" x14ac:dyDescent="0.3">
      <c r="A5" s="45" t="s">
        <v>69</v>
      </c>
      <c r="B5" s="42">
        <f>B4+1</f>
        <v>43780</v>
      </c>
    </row>
    <row r="6" spans="1:2" s="6" customFormat="1" ht="12.9" thickBot="1" x14ac:dyDescent="0.35">
      <c r="A6" s="43" t="s">
        <v>67</v>
      </c>
      <c r="B6" s="44">
        <v>6</v>
      </c>
    </row>
    <row r="7" spans="1:2" s="6" customFormat="1" x14ac:dyDescent="0.3">
      <c r="A7" s="43" t="s">
        <v>68</v>
      </c>
      <c r="B7" s="41">
        <f>B4+B6-1</f>
        <v>43784</v>
      </c>
    </row>
    <row r="8" spans="1:2" x14ac:dyDescent="0.3">
      <c r="A8" t="s">
        <v>65</v>
      </c>
      <c r="B8" t="str">
        <f>RIGHT(Title!C4,1)</f>
        <v>4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Title</vt:lpstr>
      <vt:lpstr>802.11 Cover</vt:lpstr>
      <vt:lpstr>Agenda Graphic</vt:lpstr>
      <vt:lpstr>WG11</vt:lpstr>
      <vt:lpstr>CAC</vt:lpstr>
      <vt:lpstr>Links</vt:lpstr>
      <vt:lpstr>Parameters</vt:lpstr>
      <vt:lpstr>'802.11 Cover'!Print_Area</vt:lpstr>
      <vt:lpstr>'Agenda Graphic'!Print_Area</vt:lpstr>
      <vt:lpstr>Title!Print_Area</vt:lpstr>
    </vt:vector>
  </TitlesOfParts>
  <Company>HP Enterprise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November 2019 802.11 Agenda</dc:title>
  <dc:subject>Agendas for WG11 and subgroups</dc:subject>
  <dc:creator>Stanley, Dorothy</dc:creator>
  <cp:keywords>11-19-1736r4</cp:keywords>
  <cp:lastModifiedBy>Dorothy Stanley</cp:lastModifiedBy>
  <cp:lastPrinted>2018-08-07T21:31:08Z</cp:lastPrinted>
  <dcterms:created xsi:type="dcterms:W3CDTF">2007-05-08T22:03:28Z</dcterms:created>
  <dcterms:modified xsi:type="dcterms:W3CDTF">2019-11-14T01:20:01Z</dcterms:modified>
  <cp:category>Interim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2ef41454-4a4f-43bc-965a-f3d03751e864</vt:lpwstr>
  </property>
</Properties>
</file>