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<sst xmlns="http://schemas.openxmlformats.org/spreadsheetml/2006/main" count="1134" uniqueCount="555">
  <si>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</si>
  <si>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</si>
  <si>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</si>
  <si>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</si>
  <si>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</si>
  <si>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</si>
  <si>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</si>
  <si>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</si>
  <si>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</si>
  <si>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</si>
  <si>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</si>
  <si>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</si>
  <si>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</si>
  <si>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</si>
  <si>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</si>
  <si>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</si>
  <si>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</si>
  <si>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</si>
  <si>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</si>
  <si>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</si>
  <si>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</si>
  <si>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</si>
  <si>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</si>
  <si>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</si>
  <si>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</si>
  <si>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</si>
  <si>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</si>
  <si>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</si>
  <si>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</si>
  <si>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</si>
  <si>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</si>
  <si>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</si>
  <si>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</si>
  <si>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</si>
  <si>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</si>
  <si>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</si>
  <si>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</si>
  <si>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</si>
  <si>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</si>
  <si>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</si>
  <si>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</si>
  <si>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</si>
  <si>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</si>
  <si>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</si>
  <si>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</si>
  <si>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</si>
  <si>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</si>
  <si>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</si>
  <si>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</si>
  <si>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</si>
  <si>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</si>
  <si>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</si>
  <si>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</si>
  <si>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</si>
  <si>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</si>
  <si>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</si>
  <si>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</si>
  <si>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</si>
  <si>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</si>
  <si>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</si>
  <si>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</si>
  <si>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</si>
  <si>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</si>
  <si>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</si>
  <si>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</si>
  <si>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</si>
  <si>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</si>
  <si>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</si>
  <si>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</si>
  <si>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</si>
  <si>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</si>
  <si>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</si>
  <si>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</si>
  <si>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</si>
  <si>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</si>
  <si>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</si>
  <si>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</si>
  <si>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</si>
  <si>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</si>
  <si>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</si>
  <si>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</si>
  <si>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</si>
  <si>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</si>
  <si>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</si>
  <si>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</si>
  <si>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</si>
  <si>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</si>
  <si>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</si>
  <si>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</si>
  <si>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</si>
  <si>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</si>
  <si>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</si>
  <si>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</si>
  <si>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</si>
  <si>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</si>
  <si>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</si>
  <si>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</si>
  <si>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</si>
  <si>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</si>
  <si>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</si>
  <si>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</si>
  <si>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</si>
  <si>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</si>
  <si>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</si>
  <si>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</si>
  <si>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</si>
  <si>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</si>
  <si>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</si>
  <si>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</si>
  <si>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</si>
  <si>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</si>
  <si>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</si>
  <si>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</si>
  <si>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</si>
  <si>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</si>
  <si>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</si>
  <si>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</si>
  <si>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</si>
  <si>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</si>
  <si>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</si>
  <si>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</si>
  <si>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</si>
  <si>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</si>
  <si>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</si>
  <si>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</si>
  <si>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</si>
  <si>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</si>
  <si>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</si>
  <si>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</si>
  <si>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</si>
  <si>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</si>
  <si>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</si>
  <si>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</si>
  <si>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</si>
  <si>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</si>
  <si>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</si>
  <si>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</si>
  <si>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</si>
  <si>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</si>
  <si>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</si>
  <si>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</si>
  <si>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</si>
  <si>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</si>
  <si>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</si>
  <si>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</si>
  <si>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</si>
  <si>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</si>
  <si>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</si>
  <si>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</si>
  <si>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</si>
  <si>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</si>
  <si>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</si>
  <si>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</si>
  <si>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</si>
  <si>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</si>
  <si>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</si>
  <si>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</si>
  <si>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</si>
  <si>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</si>
  <si>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</si>
  <si>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</si>
  <si>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</si>
  <si>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</si>
  <si>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</si>
  <si>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</si>
  <si>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</si>
  <si>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</si>
  <si>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</si>
  <si>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</si>
  <si>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</si>
  <si>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</si>
  <si>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</si>
  <si>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</si>
  <si>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</si>
  <si>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</si>
  <si>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</si>
  <si>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</si>
  <si>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</si>
  <si>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</si>
  <si>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</si>
  <si>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</si>
  <si>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</si>
  <si>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</si>
  <si>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</si>
  <si>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</si>
  <si>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</si>
  <si>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</si>
  <si>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</si>
  <si>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</si>
  <si>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</si>
  <si>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</si>
  <si>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</si>
  <si>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</si>
  <si>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</si>
  <si>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</si>
  <si>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</si>
  <si>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</si>
  <si>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</si>
  <si>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</si>
  <si>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</si>
  <si>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</si>
  <si>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</si>
  <si>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</si>
  <si>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</si>
  <si>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</si>
  <si>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</si>
  <si>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</si>
  <si>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</si>
  <si>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</si>
  <si>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</si>
  <si>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</si>
  <si>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</si>
  <si>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</si>
  <si>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</si>
  <si>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</si>
  <si>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</si>
  <si>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</si>
  <si>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</si>
  <si>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</si>
  <si>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</si>
  <si>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</si>
  <si>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</si>
  <si>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</si>
  <si>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</si>
  <si>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</si>
  <si>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</si>
  <si>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</si>
  <si>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</si>
  <si>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</si>
  <si>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</si>
  <si>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</si>
  <si>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</si>
  <si>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</si>
  <si>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</si>
  <si>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</si>
  <si>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</si>
  <si>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</si>
  <si>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</si>
  <si>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</si>
  <si>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</si>
  <si>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</si>
  <si>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</si>
  <si>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</si>
  <si>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</si>
  <si>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</si>
  <si>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</si>
  <si>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</si>
  <si>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</si>
  <si>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</si>
  <si>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</si>
  <si>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</si>
  <si>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</si>
  <si>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</si>
  <si>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</si>
  <si>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</si>
  <si>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</si>
  <si>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</si>
  <si>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</si>
  <si>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</si>
  <si>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</si>
  <si>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</si>
  <si>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</si>
  <si>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</si>
  <si>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</si>
  <si>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</si>
  <si>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</si>
  <si>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</si>
  <si>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</si>
  <si>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</si>
  <si>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</si>
  <si>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</si>
  <si>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</si>
  <si>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</si>
  <si>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</si>
  <si>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</si>
  <si>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</si>
  <si>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</si>
  <si>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</si>
  <si>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</si>
  <si>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</si>
  <si>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</si>
  <si>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</si>
  <si>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</si>
  <si>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</si>
  <si>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</si>
  <si>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</si>
  <si>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</si>
  <si>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</si>
  <si>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</si>
  <si>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</si>
  <si>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</si>
  <si>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</si>
  <si>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</si>
  <si>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</si>
  <si>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</si>
  <si>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</si>
  <si>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</si>
  <si>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</si>
  <si>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</si>
  <si>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</si>
  <si>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</si>
  <si>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</si>
  <si>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</si>
  <si>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</si>
  <si>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</si>
  <si>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</si>
  <si>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</si>
  <si>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</si>
  <si>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</si>
  <si>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</si>
  <si>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</si>
  <si>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</si>
  <si>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</si>
  <si>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</si>
  <si>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</si>
  <si>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</si>
  <si>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</si>
  <si>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</si>
  <si>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</si>
  <si>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</si>
  <si>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</si>
  <si>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</si>
  <si>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</si>
  <si>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</si>
  <si>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</si>
  <si>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</si>
  <si>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</si>
  <si>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</si>
  <si>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</si>
  <si>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</si>
  <si>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</si>
  <si>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</si>
  <si>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</si>
  <si>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</si>
  <si>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</si>
  <si>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</si>
  <si>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</si>
  <si>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</si>
  <si>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</si>
  <si>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</si>
  <si>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</si>
  <si>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</si>
  <si>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</si>
  <si>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</si>
  <si>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</si>
  <si>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</si>
  <si>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</si>
  <si>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</si>
  <si>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</si>
  <si>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</si>
  <si>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</si>
  <si>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</si>
  <si>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</si>
  <si>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</si>
  <si>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</si>
  <si>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</si>
  <si>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</si>
  <si>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</si>
  <si>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</si>
  <si>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</si>
  <si>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</si>
  <si>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</si>
  <si>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</si>
  <si>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</si>
  <si>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</si>
  <si>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</si>
  <si>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</si>
  <si>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</si>
  <si>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</si>
  <si>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</si>
  <si>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</si>
  <si>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</si>
  <si>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</si>
  <si>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</si>
  <si>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</si>
  <si>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</si>
  <si>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</si>
  <si>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</si>
  <si>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</si>
  <si>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</si>
  <si>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</si>
  <si>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</si>
  <si>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</si>
  <si>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</si>
  <si>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</si>
  <si>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</si>
  <si>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</si>
  <si>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</si>
  <si>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</si>
  <si>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</si>
  <si>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</si>
  <si>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</si>
  <si>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</si>
  <si>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</si>
  <si>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</si>
  <si>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</si>
  <si>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</si>
  <si>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</si>
  <si>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</si>
  <si>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</si>
  <si>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</si>
  <si>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</si>
  <si>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</si>
  <si>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</si>
  <si>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</si>
  <si>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</si>
  <si>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</si>
  <si>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</si>
  <si>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</si>
  <si>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</si>
  <si>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</si>
  <si>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</si>
  <si>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</si>
  <si>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</si>
  <si>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</si>
  <si>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</si>
  <si>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</si>
  <si>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</si>
  <si>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</si>
  <si>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</si>
  <si>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</si>
  <si>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</si>
  <si>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</si>
  <si>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</si>
  <si>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</si>
  <si>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</si>
  <si>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</si>
  <si>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</si>
  <si>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</si>
  <si>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</si>
  <si>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</si>
  <si>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</si>
  <si>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</si>
  <si>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</si>
  <si>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</si>
  <si>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</si>
  <si>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</si>
  <si>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</si>
  <si>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</si>
  <si>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</si>
  <si>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</si>
  <si>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</si>
  <si>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</si>
  <si>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</si>
  <si>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</si>
  <si>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</si>
  <si>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</si>
  <si>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</si>
  <si>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</si>
  <si>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</si>
  <si>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</si>
  <si>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</si>
  <si>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</si>
  <si>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</si>
  <si>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</si>
  <si>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</si>
  <si>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</si>
  <si>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</si>
  <si>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</si>
  <si>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</si>
  <si>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</si>
  <si>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</si>
  <si>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</si>
  <si>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</si>
  <si>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</si>
  <si>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</si>
  <si>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</si>
  <si>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</si>
  <si>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</si>
  <si>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</si>
  <si>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</si>
  <si>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</si>
  <si>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</si>
  <si>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</si>
  <si>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</si>
  <si>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</si>
  <si>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</si>
  <si>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</si>
  <si>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</si>
  <si>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</si>
  <si>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</si>
  <si>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</si>
  <si>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</si>
  <si>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</si>
  <si>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</si>
  <si>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</si>
  <si>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</si>
  <si>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</si>
  <si>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</si>
  <si>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</si>
  <si>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</si>
  <si>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</si>
  <si>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</si>
  <si>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</si>
  <si>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</si>
  <si>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</si>
  <si>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</si>
  <si>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</si>
  <si>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</si>
  <si>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</si>
  <si>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</si>
  <si>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</si>
  <si>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</si>
  <si>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</si>
  <si>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</si>
  <si>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</si>
  <si>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</si>
  <si>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</si>
  <si>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</si>
  <si>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</si>
  <si>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</si>
  <si>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</si>
  <si>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</si>
  <si>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</si>
  <si>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</si>
  <si>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</si>
  <si>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</si>
  <si>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</si>
  <si>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</si>
  <si>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</si>
  <si>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</si>
  <si>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</si>
  <si>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</si>
  <si>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</si>
  <si>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doc.: IEEE 802.11-19/1736r1</t>
  </si>
  <si>
    <t>Reminder: Gather on steps for a photo after mtg recess</t>
  </si>
  <si>
    <t>Voting rule reminders</t>
  </si>
  <si>
    <t>Review Copyright slides</t>
  </si>
  <si>
    <t xml:space="preserve">        2.1.3</t>
  </si>
  <si>
    <t xml:space="preserve">        2.1.4</t>
  </si>
  <si>
    <t xml:space="preserve">        2.1.5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</si>
  <si>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</si>
  <si>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</si>
  <si>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</si>
  <si>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</si>
  <si>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</si>
  <si>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</si>
  <si>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</si>
  <si>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</si>
  <si>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</si>
  <si>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</si>
  <si>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</si>
  <si>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</si>
  <si>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</si>
  <si>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</si>
  <si>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TGbc demonstration</t>
  </si>
  <si>
    <t>Morioka</t>
  </si>
  <si>
    <t xml:space="preserve">        2.1.6</t>
  </si>
  <si>
    <t xml:space="preserve">        2.1.7</t>
  </si>
  <si>
    <t xml:space="preserve">        2.1.8</t>
  </si>
  <si>
    <t xml:space="preserve">        2.1.9</t>
  </si>
  <si>
    <t xml:space="preserve">        2.1.10</t>
  </si>
  <si>
    <t xml:space="preserve">        2.1.11</t>
  </si>
  <si>
    <t xml:space="preserve">        2.1.12</t>
  </si>
  <si>
    <t xml:space="preserve">        2.1.13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</si>
</sst>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39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10</xdr:row>
      <xdr:rowOff>9525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859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mentor.ieee.org/802.11/dcn/11-19-1753" TargetMode="External"/><Relationship Id="rId11" Type="http://schemas.openxmlformats.org/officeDocument/2006/relationships/hyperlink" Target="https://mentor.ieee.org/802.11/dcn/11-19-1738" TargetMode="External"/><Relationship Id="rId24" Type="http://schemas.openxmlformats.org/officeDocument/2006/relationships/hyperlink" Target="https://mentor.ieee.org/802.11/dcn/11-19-1758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66" Type="http://schemas.openxmlformats.org/officeDocument/2006/relationships/hyperlink" Target="https://mentor.ieee.org/802.11/dcn/11-19-1752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02" Type="http://schemas.openxmlformats.org/officeDocument/2006/relationships/hyperlink" Target="https://mentor.ieee.org/802.11/dcn/11-19-1752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1-19-1753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0993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8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comments" Target="../comments1.xml"/><Relationship Id="rId8" Type="http://schemas.openxmlformats.org/officeDocument/2006/relationships/hyperlink" Target="https://mentor.ieee.org/802.11/dcn/11-19-1758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2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51" TargetMode="Externa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1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6" Type="http://schemas.openxmlformats.org/officeDocument/2006/relationships/printerSettings" Target="../printerSettings/printerSettings12.bin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38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50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0" Type="http://schemas.openxmlformats.org/officeDocument/2006/relationships/hyperlink" Target="https://mentor.ieee.org/802.11/dcn/11-19-1752" TargetMode="External"/><Relationship Id="rId31" Type="http://schemas.openxmlformats.org/officeDocument/2006/relationships/hyperlink" Target="https://mentor.ieee.org/802.11/dcn/11-19-1737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6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38" TargetMode="External"/><Relationship Id="rId101" Type="http://schemas.openxmlformats.org/officeDocument/2006/relationships/hyperlink" Target="https://mentor.ieee.org/802.11/dcn/11-19-1752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-ec/dcn/19/ec-19-0151" TargetMode="External"/><Relationship Id="rId13" Type="http://schemas.openxmlformats.org/officeDocument/2006/relationships/hyperlink" Target="https://mentor.ieee.org/802.11/dcn/11-19-1750" TargetMode="External"/><Relationship Id="rId18" Type="http://schemas.openxmlformats.org/officeDocument/2006/relationships/hyperlink" Target="https://mentor.ieee.org/802.11/dcn/11-19-1737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2" TargetMode="External"/><Relationship Id="rId7" Type="http://schemas.openxmlformats.org/officeDocument/2006/relationships/hyperlink" Target="https://mentor.ieee.org/802.11/dcn/11-19-1753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topLeftCell="A4" zoomScale="60" zoomScaleNormal="60" workbookViewId="0">
      <selection activeCell="C40" sqref="C40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524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43779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470</v>
      </c>
      <c r="D11" s="23"/>
      <c r="E11" s="23"/>
      <c r="F11" s="23"/>
      <c r="G11" s="23"/>
      <c r="H11" s="34"/>
      <c r="I11" s="23" t="s">
        <v>471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472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1" t="s">
        <v>100</v>
      </c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3"/>
    </row>
    <row r="23" spans="1:16" ht="20.149999999999999" customHeight="1" x14ac:dyDescent="0.45">
      <c r="B23" s="36" t="s">
        <v>99</v>
      </c>
      <c r="C23" s="264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6"/>
    </row>
    <row r="24" spans="1:16" ht="20.149999999999999" customHeight="1" x14ac:dyDescent="0.4">
      <c r="C24" s="267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9"/>
    </row>
    <row r="32" spans="1:16" ht="20.149999999999999" customHeight="1" x14ac:dyDescent="0.4">
      <c r="B32" s="37"/>
      <c r="C32" s="260"/>
      <c r="D32" s="260"/>
      <c r="E32" s="260"/>
      <c r="F32" s="260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59"/>
      <c r="D34" s="259"/>
      <c r="E34" s="259"/>
      <c r="F34" s="259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59"/>
      <c r="D36" s="259"/>
      <c r="E36" s="259"/>
      <c r="F36" s="259"/>
    </row>
    <row r="37" spans="2:6" ht="20.149999999999999" customHeight="1" x14ac:dyDescent="0.4">
      <c r="C37" s="259"/>
      <c r="D37" s="259"/>
      <c r="E37" s="259"/>
      <c r="F37" s="25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0" t="str">
        <f>Parameters!B1</f>
        <v>178th IEEE 802.11 WIRELESS LOCAL AREA NETWORKS SESSION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2"/>
      <c r="IS2" s="1" t="s">
        <v>3</v>
      </c>
    </row>
    <row r="3" spans="1:253" ht="15.75" customHeight="1" x14ac:dyDescent="0.3">
      <c r="B3" s="273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</row>
    <row r="4" spans="1:253" ht="15.75" customHeight="1" x14ac:dyDescent="0.3">
      <c r="B4" s="276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8"/>
    </row>
    <row r="5" spans="1:253" ht="21" customHeight="1" x14ac:dyDescent="0.3">
      <c r="B5" s="279" t="str">
        <f>Parameters!B2</f>
        <v>Hilton Waikoloa, Kona, HI, USA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53" ht="15.75" customHeight="1" x14ac:dyDescent="0.3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253" ht="15.75" customHeight="1" x14ac:dyDescent="0.3">
      <c r="A7" s="54"/>
      <c r="B7" s="282" t="str">
        <f>Parameters!B3</f>
        <v>November 10-15, 2019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73"/>
      <c r="R7" s="73"/>
    </row>
    <row r="8" spans="1:253" ht="15.75" customHeight="1" x14ac:dyDescent="0.3">
      <c r="A8" s="54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1" t="s">
        <v>2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73"/>
      <c r="R25" s="73"/>
    </row>
    <row r="26" spans="1:21" ht="15.75" customHeight="1" x14ac:dyDescent="0.3">
      <c r="A26" s="54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73"/>
      <c r="R26" s="73"/>
    </row>
    <row r="27" spans="1:21" ht="15.75" customHeight="1" x14ac:dyDescent="0.3">
      <c r="B27" s="280" t="s">
        <v>467</v>
      </c>
      <c r="C27" s="280"/>
      <c r="D27" s="280"/>
      <c r="E27" s="280"/>
      <c r="F27" s="280"/>
      <c r="G27" s="280"/>
      <c r="H27" s="280"/>
      <c r="I27" s="280"/>
      <c r="J27" s="286"/>
      <c r="K27" s="286"/>
      <c r="L27" s="283" t="str">
        <f>Title!C14</f>
        <v>dstanley@ieee.org</v>
      </c>
      <c r="M27" s="284"/>
      <c r="N27" s="284"/>
      <c r="O27" s="284"/>
      <c r="P27" s="284"/>
      <c r="Q27" s="284"/>
      <c r="R27" s="284"/>
    </row>
    <row r="28" spans="1:21" ht="15.75" customHeight="1" x14ac:dyDescent="0.3">
      <c r="B28" s="287"/>
      <c r="C28" s="287"/>
      <c r="D28" s="287"/>
      <c r="E28" s="287"/>
      <c r="F28" s="287"/>
      <c r="G28" s="287"/>
      <c r="H28" s="287"/>
      <c r="I28" s="287"/>
      <c r="J28" s="286"/>
      <c r="K28" s="286"/>
      <c r="L28" s="285"/>
      <c r="M28" s="285"/>
      <c r="N28" s="285"/>
      <c r="O28" s="285"/>
      <c r="P28" s="285"/>
      <c r="Q28" s="285"/>
      <c r="R28" s="285"/>
    </row>
    <row r="29" spans="1:21" ht="15.75" customHeight="1" x14ac:dyDescent="0.3">
      <c r="B29" s="280" t="s">
        <v>468</v>
      </c>
      <c r="C29" s="280"/>
      <c r="D29" s="280"/>
      <c r="E29" s="280"/>
      <c r="F29" s="280"/>
      <c r="G29" s="280"/>
      <c r="H29" s="280"/>
      <c r="I29" s="280"/>
      <c r="J29" s="286"/>
      <c r="K29" s="286"/>
      <c r="L29" s="283" t="str">
        <f>Title!I14</f>
        <v>jrosdahl@ieee.org</v>
      </c>
      <c r="M29" s="284"/>
      <c r="N29" s="284"/>
      <c r="O29" s="284"/>
      <c r="P29" s="284"/>
      <c r="Q29" s="284"/>
      <c r="R29" s="284"/>
    </row>
    <row r="30" spans="1:21" ht="15.75" customHeight="1" x14ac:dyDescent="0.3">
      <c r="B30" s="287"/>
      <c r="C30" s="287"/>
      <c r="D30" s="287"/>
      <c r="E30" s="287"/>
      <c r="F30" s="287"/>
      <c r="G30" s="287"/>
      <c r="H30" s="287"/>
      <c r="I30" s="287"/>
      <c r="J30" s="286"/>
      <c r="K30" s="286"/>
      <c r="L30" s="285"/>
      <c r="M30" s="285"/>
      <c r="N30" s="285"/>
      <c r="O30" s="285"/>
      <c r="P30" s="285"/>
      <c r="Q30" s="285"/>
      <c r="R30" s="285"/>
    </row>
    <row r="31" spans="1:21" ht="15.75" customHeight="1" x14ac:dyDescent="0.3">
      <c r="B31" s="280" t="s">
        <v>469</v>
      </c>
      <c r="C31" s="280"/>
      <c r="D31" s="280"/>
      <c r="E31" s="280"/>
      <c r="F31" s="280"/>
      <c r="G31" s="280"/>
      <c r="H31" s="280"/>
      <c r="I31" s="280"/>
      <c r="J31" s="286"/>
      <c r="K31" s="286"/>
      <c r="L31" s="283" t="str">
        <f>Title!I20</f>
        <v xml:space="preserve">robert.stacey@intel.com </v>
      </c>
      <c r="M31" s="284"/>
      <c r="N31" s="284"/>
      <c r="O31" s="284"/>
      <c r="P31" s="284"/>
      <c r="Q31" s="284"/>
      <c r="R31" s="284"/>
    </row>
    <row r="32" spans="1:21" ht="15.75" customHeight="1" x14ac:dyDescent="0.3">
      <c r="B32" s="287"/>
      <c r="C32" s="287"/>
      <c r="D32" s="287"/>
      <c r="E32" s="287"/>
      <c r="F32" s="287"/>
      <c r="G32" s="287"/>
      <c r="H32" s="287"/>
      <c r="I32" s="287"/>
      <c r="J32" s="286"/>
      <c r="K32" s="286"/>
      <c r="L32" s="285"/>
      <c r="M32" s="285"/>
      <c r="N32" s="285"/>
      <c r="O32" s="285"/>
      <c r="P32" s="285"/>
      <c r="Q32" s="285"/>
      <c r="R32" s="285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2" zoomScale="50" zoomScaleNormal="50" workbookViewId="0">
      <selection activeCell="I11" sqref="I11:N1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29" t="str">
        <f>" 802.11 Agenda R" &amp;Parameters!B8</f>
        <v xml:space="preserve"> 802.11 Agenda R1</v>
      </c>
      <c r="B1" s="331" t="str">
        <f>Parameters!B2</f>
        <v>Hilton Waikoloa, Kona, HI, USA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</row>
    <row r="2" spans="1:32" s="2" customFormat="1" ht="20.25" customHeight="1" x14ac:dyDescent="0.3">
      <c r="A2" s="330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0"/>
      <c r="B3" s="342" t="str">
        <f>Parameters!B3</f>
        <v>November 10-15, 2019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60">
        <f>B5+1</f>
        <v>43780</v>
      </c>
      <c r="D5" s="361"/>
      <c r="E5" s="361"/>
      <c r="F5" s="361"/>
      <c r="G5" s="361"/>
      <c r="H5" s="362"/>
      <c r="I5" s="360">
        <f>B5+2</f>
        <v>43781</v>
      </c>
      <c r="J5" s="361"/>
      <c r="K5" s="361"/>
      <c r="L5" s="361"/>
      <c r="M5" s="361"/>
      <c r="N5" s="362"/>
      <c r="O5" s="360">
        <f>B5+3</f>
        <v>43782</v>
      </c>
      <c r="P5" s="361"/>
      <c r="Q5" s="361"/>
      <c r="R5" s="361"/>
      <c r="S5" s="361"/>
      <c r="T5" s="362"/>
      <c r="U5" s="360">
        <f>B5+4</f>
        <v>43783</v>
      </c>
      <c r="V5" s="361"/>
      <c r="W5" s="361"/>
      <c r="X5" s="361"/>
      <c r="Y5" s="361"/>
      <c r="Z5" s="362"/>
      <c r="AA5" s="360">
        <f>B5+5</f>
        <v>43784</v>
      </c>
      <c r="AB5" s="361"/>
      <c r="AC5" s="361"/>
      <c r="AD5" s="361"/>
      <c r="AE5" s="361"/>
      <c r="AF5" s="362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0" t="s">
        <v>108</v>
      </c>
      <c r="J6" s="341"/>
      <c r="K6" s="341"/>
      <c r="L6" s="341"/>
      <c r="M6" s="34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1" t="s">
        <v>445</v>
      </c>
      <c r="D7" s="321" t="s">
        <v>445</v>
      </c>
      <c r="E7" s="302" t="s">
        <v>119</v>
      </c>
      <c r="F7" s="366" t="s">
        <v>411</v>
      </c>
      <c r="G7" s="356"/>
      <c r="H7" s="356"/>
      <c r="I7" s="332" t="s">
        <v>544</v>
      </c>
      <c r="J7" s="326" t="s">
        <v>52</v>
      </c>
      <c r="K7" s="316" t="s">
        <v>348</v>
      </c>
      <c r="L7" s="356"/>
      <c r="M7" s="356"/>
      <c r="N7" s="356"/>
      <c r="O7" s="326" t="s">
        <v>52</v>
      </c>
      <c r="P7" s="316" t="s">
        <v>348</v>
      </c>
      <c r="Q7" s="335" t="s">
        <v>440</v>
      </c>
      <c r="R7" s="366" t="s">
        <v>411</v>
      </c>
      <c r="S7" s="305" t="s">
        <v>43</v>
      </c>
      <c r="T7" s="296" t="s">
        <v>419</v>
      </c>
      <c r="U7" s="321" t="s">
        <v>445</v>
      </c>
      <c r="V7" s="323" t="s">
        <v>439</v>
      </c>
      <c r="W7" s="302" t="s">
        <v>119</v>
      </c>
      <c r="X7" s="366" t="s">
        <v>411</v>
      </c>
      <c r="Y7" s="372" t="s">
        <v>446</v>
      </c>
      <c r="Z7" s="359" t="s">
        <v>333</v>
      </c>
      <c r="AA7" s="374" t="s">
        <v>54</v>
      </c>
      <c r="AB7" s="375"/>
      <c r="AC7" s="375"/>
      <c r="AD7" s="375"/>
      <c r="AE7" s="375"/>
      <c r="AF7" s="376"/>
    </row>
    <row r="8" spans="1:32" s="2" customFormat="1" ht="15.75" customHeight="1" x14ac:dyDescent="0.3">
      <c r="A8" s="93" t="s">
        <v>33</v>
      </c>
      <c r="B8" s="111"/>
      <c r="C8" s="321"/>
      <c r="D8" s="321"/>
      <c r="E8" s="303"/>
      <c r="F8" s="367"/>
      <c r="G8" s="357"/>
      <c r="H8" s="357"/>
      <c r="I8" s="333"/>
      <c r="J8" s="327"/>
      <c r="K8" s="317"/>
      <c r="L8" s="357"/>
      <c r="M8" s="357"/>
      <c r="N8" s="357"/>
      <c r="O8" s="327"/>
      <c r="P8" s="317"/>
      <c r="Q8" s="336"/>
      <c r="R8" s="367"/>
      <c r="S8" s="306"/>
      <c r="T8" s="297"/>
      <c r="U8" s="321"/>
      <c r="V8" s="324"/>
      <c r="W8" s="303"/>
      <c r="X8" s="367"/>
      <c r="Y8" s="373"/>
      <c r="Z8" s="297"/>
      <c r="AA8" s="377"/>
      <c r="AB8" s="378"/>
      <c r="AC8" s="378"/>
      <c r="AD8" s="378"/>
      <c r="AE8" s="378"/>
      <c r="AF8" s="379"/>
    </row>
    <row r="9" spans="1:32" s="2" customFormat="1" ht="15.75" customHeight="1" x14ac:dyDescent="0.3">
      <c r="A9" s="115" t="s">
        <v>31</v>
      </c>
      <c r="B9" s="87"/>
      <c r="C9" s="321"/>
      <c r="D9" s="321"/>
      <c r="E9" s="303"/>
      <c r="F9" s="367"/>
      <c r="G9" s="357"/>
      <c r="H9" s="357"/>
      <c r="I9" s="333"/>
      <c r="J9" s="327"/>
      <c r="K9" s="317"/>
      <c r="L9" s="357"/>
      <c r="M9" s="357"/>
      <c r="N9" s="357"/>
      <c r="O9" s="327"/>
      <c r="P9" s="317"/>
      <c r="Q9" s="336"/>
      <c r="R9" s="367"/>
      <c r="S9" s="306"/>
      <c r="T9" s="297"/>
      <c r="U9" s="321"/>
      <c r="V9" s="324"/>
      <c r="W9" s="303"/>
      <c r="X9" s="367"/>
      <c r="Y9" s="373"/>
      <c r="Z9" s="297"/>
      <c r="AA9" s="377"/>
      <c r="AB9" s="378"/>
      <c r="AC9" s="378"/>
      <c r="AD9" s="378"/>
      <c r="AE9" s="378"/>
      <c r="AF9" s="379"/>
    </row>
    <row r="10" spans="1:32" s="2" customFormat="1" ht="15.75" customHeight="1" x14ac:dyDescent="0.3">
      <c r="A10" s="115" t="s">
        <v>32</v>
      </c>
      <c r="B10" s="87"/>
      <c r="C10" s="322"/>
      <c r="D10" s="322"/>
      <c r="E10" s="304"/>
      <c r="F10" s="368"/>
      <c r="G10" s="358"/>
      <c r="H10" s="358"/>
      <c r="I10" s="334"/>
      <c r="J10" s="328"/>
      <c r="K10" s="317"/>
      <c r="L10" s="358"/>
      <c r="M10" s="358"/>
      <c r="N10" s="358"/>
      <c r="O10" s="328"/>
      <c r="P10" s="317"/>
      <c r="Q10" s="337"/>
      <c r="R10" s="368"/>
      <c r="S10" s="307"/>
      <c r="T10" s="298"/>
      <c r="U10" s="322"/>
      <c r="V10" s="325"/>
      <c r="W10" s="304"/>
      <c r="X10" s="368"/>
      <c r="Y10" s="373"/>
      <c r="Z10" s="298"/>
      <c r="AA10" s="377"/>
      <c r="AB10" s="378"/>
      <c r="AC10" s="378"/>
      <c r="AD10" s="378"/>
      <c r="AE10" s="378"/>
      <c r="AF10" s="379"/>
    </row>
    <row r="11" spans="1:32" s="2" customFormat="1" ht="27" customHeight="1" x14ac:dyDescent="0.3">
      <c r="A11" s="116" t="s">
        <v>18</v>
      </c>
      <c r="B11" s="114"/>
      <c r="C11" s="293" t="s">
        <v>6</v>
      </c>
      <c r="D11" s="294"/>
      <c r="E11" s="294"/>
      <c r="F11" s="294"/>
      <c r="G11" s="294"/>
      <c r="H11" s="295"/>
      <c r="I11" s="289"/>
      <c r="J11" s="289"/>
      <c r="K11" s="289"/>
      <c r="L11" s="289"/>
      <c r="M11" s="289"/>
      <c r="N11" s="289"/>
      <c r="O11" s="295" t="s">
        <v>6</v>
      </c>
      <c r="P11" s="289"/>
      <c r="Q11" s="289"/>
      <c r="R11" s="289"/>
      <c r="S11" s="289"/>
      <c r="T11" s="289"/>
      <c r="U11" s="289" t="s">
        <v>6</v>
      </c>
      <c r="V11" s="289"/>
      <c r="W11" s="289"/>
      <c r="X11" s="289"/>
      <c r="Y11" s="289"/>
      <c r="Z11" s="289"/>
      <c r="AA11" s="377"/>
      <c r="AB11" s="378"/>
      <c r="AC11" s="378"/>
      <c r="AD11" s="378"/>
      <c r="AE11" s="378"/>
      <c r="AF11" s="379"/>
    </row>
    <row r="12" spans="1:32" s="2" customFormat="1" ht="15.75" customHeight="1" x14ac:dyDescent="0.3">
      <c r="A12" s="113" t="s">
        <v>17</v>
      </c>
      <c r="B12" s="87"/>
      <c r="C12" s="343" t="s">
        <v>465</v>
      </c>
      <c r="D12" s="344"/>
      <c r="E12" s="344"/>
      <c r="F12" s="344"/>
      <c r="G12" s="344"/>
      <c r="H12" s="345"/>
      <c r="I12" s="326" t="s">
        <v>52</v>
      </c>
      <c r="J12" s="352" t="s">
        <v>332</v>
      </c>
      <c r="K12" s="338" t="s">
        <v>111</v>
      </c>
      <c r="L12" s="302" t="s">
        <v>119</v>
      </c>
      <c r="M12" s="363" t="s">
        <v>466</v>
      </c>
      <c r="N12" s="296" t="s">
        <v>333</v>
      </c>
      <c r="O12" s="343" t="s">
        <v>53</v>
      </c>
      <c r="P12" s="344"/>
      <c r="Q12" s="344"/>
      <c r="R12" s="344"/>
      <c r="S12" s="344"/>
      <c r="T12" s="345"/>
      <c r="U12" s="326" t="s">
        <v>52</v>
      </c>
      <c r="V12" s="323" t="s">
        <v>439</v>
      </c>
      <c r="W12" s="316" t="s">
        <v>348</v>
      </c>
      <c r="X12" s="290" t="s">
        <v>489</v>
      </c>
      <c r="Y12" s="363" t="s">
        <v>466</v>
      </c>
      <c r="Z12" s="369" t="s">
        <v>417</v>
      </c>
      <c r="AA12" s="377"/>
      <c r="AB12" s="378"/>
      <c r="AC12" s="378"/>
      <c r="AD12" s="378"/>
      <c r="AE12" s="378"/>
      <c r="AF12" s="379"/>
    </row>
    <row r="13" spans="1:32" s="2" customFormat="1" ht="15.75" customHeight="1" x14ac:dyDescent="0.3">
      <c r="A13" s="113" t="s">
        <v>19</v>
      </c>
      <c r="B13" s="87"/>
      <c r="C13" s="346"/>
      <c r="D13" s="347"/>
      <c r="E13" s="347"/>
      <c r="F13" s="347"/>
      <c r="G13" s="347"/>
      <c r="H13" s="348"/>
      <c r="I13" s="327"/>
      <c r="J13" s="353"/>
      <c r="K13" s="339"/>
      <c r="L13" s="303"/>
      <c r="M13" s="364"/>
      <c r="N13" s="297"/>
      <c r="O13" s="346"/>
      <c r="P13" s="347"/>
      <c r="Q13" s="347"/>
      <c r="R13" s="347"/>
      <c r="S13" s="347"/>
      <c r="T13" s="348"/>
      <c r="U13" s="327"/>
      <c r="V13" s="324"/>
      <c r="W13" s="317"/>
      <c r="X13" s="291"/>
      <c r="Y13" s="364"/>
      <c r="Z13" s="370"/>
      <c r="AA13" s="377"/>
      <c r="AB13" s="378"/>
      <c r="AC13" s="378"/>
      <c r="AD13" s="378"/>
      <c r="AE13" s="378"/>
      <c r="AF13" s="379"/>
    </row>
    <row r="14" spans="1:32" s="2" customFormat="1" ht="15.75" customHeight="1" x14ac:dyDescent="0.3">
      <c r="A14" s="113" t="s">
        <v>20</v>
      </c>
      <c r="B14" s="87"/>
      <c r="C14" s="346"/>
      <c r="D14" s="347"/>
      <c r="E14" s="347"/>
      <c r="F14" s="347"/>
      <c r="G14" s="347"/>
      <c r="H14" s="348"/>
      <c r="I14" s="327"/>
      <c r="J14" s="353"/>
      <c r="K14" s="339"/>
      <c r="L14" s="303"/>
      <c r="M14" s="364"/>
      <c r="N14" s="297"/>
      <c r="O14" s="346"/>
      <c r="P14" s="347"/>
      <c r="Q14" s="347"/>
      <c r="R14" s="347"/>
      <c r="S14" s="347"/>
      <c r="T14" s="348"/>
      <c r="U14" s="327"/>
      <c r="V14" s="324"/>
      <c r="W14" s="317"/>
      <c r="X14" s="291"/>
      <c r="Y14" s="364"/>
      <c r="Z14" s="370"/>
      <c r="AA14" s="380"/>
      <c r="AB14" s="381"/>
      <c r="AC14" s="381"/>
      <c r="AD14" s="381"/>
      <c r="AE14" s="381"/>
      <c r="AF14" s="382"/>
    </row>
    <row r="15" spans="1:32" s="2" customFormat="1" ht="15.75" customHeight="1" x14ac:dyDescent="0.3">
      <c r="A15" s="113" t="s">
        <v>21</v>
      </c>
      <c r="B15" s="87"/>
      <c r="C15" s="349"/>
      <c r="D15" s="350"/>
      <c r="E15" s="350"/>
      <c r="F15" s="350"/>
      <c r="G15" s="350"/>
      <c r="H15" s="351"/>
      <c r="I15" s="328"/>
      <c r="J15" s="354"/>
      <c r="K15" s="339"/>
      <c r="L15" s="304"/>
      <c r="M15" s="365"/>
      <c r="N15" s="298"/>
      <c r="O15" s="349"/>
      <c r="P15" s="350"/>
      <c r="Q15" s="350"/>
      <c r="R15" s="350"/>
      <c r="S15" s="350"/>
      <c r="T15" s="351"/>
      <c r="U15" s="328"/>
      <c r="V15" s="325"/>
      <c r="W15" s="317"/>
      <c r="X15" s="292"/>
      <c r="Y15" s="365"/>
      <c r="Z15" s="37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89" t="s">
        <v>30</v>
      </c>
      <c r="D16" s="289"/>
      <c r="E16" s="289"/>
      <c r="F16" s="289"/>
      <c r="G16" s="289"/>
      <c r="H16" s="289"/>
      <c r="I16" s="289" t="s">
        <v>30</v>
      </c>
      <c r="J16" s="289"/>
      <c r="K16" s="289"/>
      <c r="L16" s="289"/>
      <c r="M16" s="289"/>
      <c r="N16" s="289"/>
      <c r="O16" s="295" t="s">
        <v>30</v>
      </c>
      <c r="P16" s="289"/>
      <c r="Q16" s="289"/>
      <c r="R16" s="289"/>
      <c r="S16" s="289"/>
      <c r="T16" s="289"/>
      <c r="U16" s="289" t="s">
        <v>30</v>
      </c>
      <c r="V16" s="289"/>
      <c r="W16" s="289"/>
      <c r="X16" s="289"/>
      <c r="Y16" s="289"/>
      <c r="Z16" s="289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95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1" t="s">
        <v>445</v>
      </c>
      <c r="D18" s="316" t="s">
        <v>348</v>
      </c>
      <c r="E18" s="363" t="s">
        <v>427</v>
      </c>
      <c r="F18" s="366" t="s">
        <v>411</v>
      </c>
      <c r="G18" s="383" t="s">
        <v>353</v>
      </c>
      <c r="H18" s="296" t="s">
        <v>416</v>
      </c>
      <c r="I18" s="321" t="s">
        <v>445</v>
      </c>
      <c r="J18" s="321" t="s">
        <v>445</v>
      </c>
      <c r="K18" s="335" t="s">
        <v>440</v>
      </c>
      <c r="L18" s="366" t="s">
        <v>411</v>
      </c>
      <c r="M18" s="372" t="s">
        <v>446</v>
      </c>
      <c r="N18" s="296" t="s">
        <v>418</v>
      </c>
      <c r="O18" s="326" t="s">
        <v>52</v>
      </c>
      <c r="P18" s="323" t="s">
        <v>439</v>
      </c>
      <c r="Q18" s="323" t="s">
        <v>439</v>
      </c>
      <c r="R18" s="363" t="s">
        <v>368</v>
      </c>
      <c r="S18" s="383" t="s">
        <v>353</v>
      </c>
      <c r="T18" s="356"/>
      <c r="U18" s="355" t="s">
        <v>445</v>
      </c>
      <c r="V18" s="318"/>
      <c r="W18" s="302" t="s">
        <v>119</v>
      </c>
      <c r="X18" s="363" t="s">
        <v>368</v>
      </c>
      <c r="Y18" s="383" t="s">
        <v>353</v>
      </c>
      <c r="Z18" s="296" t="s">
        <v>422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1"/>
      <c r="D19" s="317"/>
      <c r="E19" s="364"/>
      <c r="F19" s="367"/>
      <c r="G19" s="384"/>
      <c r="H19" s="297"/>
      <c r="I19" s="321"/>
      <c r="J19" s="321"/>
      <c r="K19" s="336"/>
      <c r="L19" s="367"/>
      <c r="M19" s="373"/>
      <c r="N19" s="297"/>
      <c r="O19" s="327"/>
      <c r="P19" s="324"/>
      <c r="Q19" s="324"/>
      <c r="R19" s="364"/>
      <c r="S19" s="384"/>
      <c r="T19" s="357"/>
      <c r="U19" s="321"/>
      <c r="V19" s="319"/>
      <c r="W19" s="303"/>
      <c r="X19" s="364"/>
      <c r="Y19" s="384"/>
      <c r="Z19" s="297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1"/>
      <c r="D20" s="317"/>
      <c r="E20" s="364"/>
      <c r="F20" s="367"/>
      <c r="G20" s="384"/>
      <c r="H20" s="297"/>
      <c r="I20" s="321"/>
      <c r="J20" s="321"/>
      <c r="K20" s="336"/>
      <c r="L20" s="367"/>
      <c r="M20" s="373"/>
      <c r="N20" s="297"/>
      <c r="O20" s="327"/>
      <c r="P20" s="324"/>
      <c r="Q20" s="324"/>
      <c r="R20" s="364"/>
      <c r="S20" s="384"/>
      <c r="T20" s="357"/>
      <c r="U20" s="321"/>
      <c r="V20" s="319"/>
      <c r="W20" s="303"/>
      <c r="X20" s="364"/>
      <c r="Y20" s="384"/>
      <c r="Z20" s="297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2"/>
      <c r="D21" s="317"/>
      <c r="E21" s="365"/>
      <c r="F21" s="368"/>
      <c r="G21" s="385"/>
      <c r="H21" s="298"/>
      <c r="I21" s="322"/>
      <c r="J21" s="322"/>
      <c r="K21" s="337"/>
      <c r="L21" s="368"/>
      <c r="M21" s="373"/>
      <c r="N21" s="298"/>
      <c r="O21" s="328"/>
      <c r="P21" s="325"/>
      <c r="Q21" s="325"/>
      <c r="R21" s="365"/>
      <c r="S21" s="385"/>
      <c r="T21" s="358"/>
      <c r="U21" s="322"/>
      <c r="V21" s="320"/>
      <c r="W21" s="304"/>
      <c r="X21" s="365"/>
      <c r="Y21" s="385"/>
      <c r="Z21" s="298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89" t="s">
        <v>6</v>
      </c>
      <c r="D22" s="289"/>
      <c r="E22" s="289"/>
      <c r="F22" s="289"/>
      <c r="G22" s="289"/>
      <c r="H22" s="289"/>
      <c r="I22" s="289" t="s">
        <v>6</v>
      </c>
      <c r="J22" s="289"/>
      <c r="K22" s="289"/>
      <c r="L22" s="289"/>
      <c r="M22" s="289"/>
      <c r="N22" s="289"/>
      <c r="O22" s="295" t="s">
        <v>6</v>
      </c>
      <c r="P22" s="289"/>
      <c r="Q22" s="289"/>
      <c r="R22" s="289"/>
      <c r="S22" s="289"/>
      <c r="T22" s="289"/>
      <c r="U22" s="289" t="s">
        <v>6</v>
      </c>
      <c r="V22" s="289"/>
      <c r="W22" s="289"/>
      <c r="X22" s="289"/>
      <c r="Y22" s="289"/>
      <c r="Z22" s="289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01" t="s">
        <v>56</v>
      </c>
      <c r="C23" s="326" t="s">
        <v>52</v>
      </c>
      <c r="D23" s="290" t="s">
        <v>489</v>
      </c>
      <c r="E23" s="302" t="s">
        <v>119</v>
      </c>
      <c r="F23" s="383" t="s">
        <v>353</v>
      </c>
      <c r="G23" s="363" t="s">
        <v>466</v>
      </c>
      <c r="H23" s="296" t="s">
        <v>416</v>
      </c>
      <c r="I23" s="326" t="s">
        <v>52</v>
      </c>
      <c r="J23" s="323" t="s">
        <v>439</v>
      </c>
      <c r="K23" s="302" t="s">
        <v>119</v>
      </c>
      <c r="L23" s="290" t="s">
        <v>489</v>
      </c>
      <c r="M23" s="305" t="s">
        <v>43</v>
      </c>
      <c r="N23" s="296" t="s">
        <v>422</v>
      </c>
      <c r="O23" s="321" t="s">
        <v>445</v>
      </c>
      <c r="P23" s="321" t="s">
        <v>445</v>
      </c>
      <c r="Q23" s="316" t="s">
        <v>348</v>
      </c>
      <c r="R23" s="366" t="s">
        <v>411</v>
      </c>
      <c r="S23" s="302" t="s">
        <v>119</v>
      </c>
      <c r="T23" s="296" t="s">
        <v>422</v>
      </c>
      <c r="U23" s="326" t="s">
        <v>52</v>
      </c>
      <c r="V23" s="316" t="s">
        <v>348</v>
      </c>
      <c r="W23" s="302" t="s">
        <v>119</v>
      </c>
      <c r="X23" s="302" t="s">
        <v>119</v>
      </c>
      <c r="Y23" s="305" t="s">
        <v>43</v>
      </c>
      <c r="Z23" s="296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1"/>
      <c r="C24" s="327"/>
      <c r="D24" s="291"/>
      <c r="E24" s="303"/>
      <c r="F24" s="384"/>
      <c r="G24" s="364"/>
      <c r="H24" s="297"/>
      <c r="I24" s="327"/>
      <c r="J24" s="324"/>
      <c r="K24" s="303"/>
      <c r="L24" s="291"/>
      <c r="M24" s="306"/>
      <c r="N24" s="297"/>
      <c r="O24" s="321"/>
      <c r="P24" s="321"/>
      <c r="Q24" s="317"/>
      <c r="R24" s="367"/>
      <c r="S24" s="303"/>
      <c r="T24" s="297"/>
      <c r="U24" s="327"/>
      <c r="V24" s="317"/>
      <c r="W24" s="303"/>
      <c r="X24" s="303"/>
      <c r="Y24" s="306"/>
      <c r="Z24" s="29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1"/>
      <c r="C25" s="327"/>
      <c r="D25" s="291"/>
      <c r="E25" s="303"/>
      <c r="F25" s="384"/>
      <c r="G25" s="364"/>
      <c r="H25" s="297"/>
      <c r="I25" s="327"/>
      <c r="J25" s="324"/>
      <c r="K25" s="303"/>
      <c r="L25" s="291"/>
      <c r="M25" s="306"/>
      <c r="N25" s="297"/>
      <c r="O25" s="321"/>
      <c r="P25" s="321"/>
      <c r="Q25" s="317"/>
      <c r="R25" s="367"/>
      <c r="S25" s="303"/>
      <c r="T25" s="297"/>
      <c r="U25" s="327"/>
      <c r="V25" s="317"/>
      <c r="W25" s="303"/>
      <c r="X25" s="303"/>
      <c r="Y25" s="306"/>
      <c r="Z25" s="29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28"/>
      <c r="D26" s="292"/>
      <c r="E26" s="304"/>
      <c r="F26" s="385"/>
      <c r="G26" s="365"/>
      <c r="H26" s="298"/>
      <c r="I26" s="328"/>
      <c r="J26" s="325"/>
      <c r="K26" s="304"/>
      <c r="L26" s="292"/>
      <c r="M26" s="307"/>
      <c r="N26" s="298"/>
      <c r="O26" s="322"/>
      <c r="P26" s="322"/>
      <c r="Q26" s="317"/>
      <c r="R26" s="368"/>
      <c r="S26" s="304"/>
      <c r="T26" s="298"/>
      <c r="U26" s="328"/>
      <c r="V26" s="317"/>
      <c r="W26" s="304"/>
      <c r="X26" s="304"/>
      <c r="Y26" s="307"/>
      <c r="Z26" s="29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299" t="s">
        <v>55</v>
      </c>
      <c r="C27" s="289" t="s">
        <v>511</v>
      </c>
      <c r="D27" s="289"/>
      <c r="E27" s="289"/>
      <c r="F27" s="289"/>
      <c r="G27" s="289"/>
      <c r="H27" s="289"/>
      <c r="I27" s="289" t="s">
        <v>44</v>
      </c>
      <c r="J27" s="289"/>
      <c r="K27" s="289"/>
      <c r="L27" s="289"/>
      <c r="M27" s="289"/>
      <c r="N27" s="289"/>
      <c r="O27" s="70"/>
      <c r="P27" s="71"/>
      <c r="Q27" s="71"/>
      <c r="R27" s="71"/>
      <c r="S27" s="71"/>
      <c r="T27" s="71"/>
      <c r="U27" s="289" t="s">
        <v>44</v>
      </c>
      <c r="V27" s="289"/>
      <c r="W27" s="289"/>
      <c r="X27" s="289"/>
      <c r="Y27" s="289"/>
      <c r="Z27" s="289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29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70"/>
      <c r="P28" s="85"/>
      <c r="Q28" s="85"/>
      <c r="R28" s="85"/>
      <c r="S28" s="85"/>
      <c r="T28" s="121"/>
      <c r="U28" s="289"/>
      <c r="V28" s="289"/>
      <c r="W28" s="289"/>
      <c r="X28" s="289"/>
      <c r="Y28" s="289"/>
      <c r="Z28" s="289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29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308" t="s">
        <v>510</v>
      </c>
      <c r="P29" s="309"/>
      <c r="Q29" s="309"/>
      <c r="R29" s="309"/>
      <c r="S29" s="309"/>
      <c r="T29" s="309"/>
      <c r="U29" s="289"/>
      <c r="V29" s="289"/>
      <c r="W29" s="289"/>
      <c r="X29" s="289"/>
      <c r="Y29" s="289"/>
      <c r="Z29" s="289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1" t="s">
        <v>445</v>
      </c>
      <c r="D30" s="321" t="s">
        <v>445</v>
      </c>
      <c r="E30" s="318"/>
      <c r="F30" s="318"/>
      <c r="G30" s="318"/>
      <c r="I30" s="321" t="s">
        <v>445</v>
      </c>
      <c r="J30" s="321" t="s">
        <v>445</v>
      </c>
      <c r="K30" s="318"/>
      <c r="L30" s="318"/>
      <c r="M30" s="372" t="s">
        <v>446</v>
      </c>
      <c r="N30" s="296" t="s">
        <v>419</v>
      </c>
      <c r="O30" s="310"/>
      <c r="P30" s="311"/>
      <c r="Q30" s="311"/>
      <c r="R30" s="311"/>
      <c r="S30" s="311"/>
      <c r="T30" s="312"/>
      <c r="U30" s="299" t="s">
        <v>55</v>
      </c>
      <c r="V30" s="299"/>
      <c r="W30" s="299"/>
      <c r="X30" s="299"/>
      <c r="Y30" s="299"/>
      <c r="Z30" s="31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1"/>
      <c r="D31" s="321"/>
      <c r="E31" s="319"/>
      <c r="F31" s="319"/>
      <c r="G31" s="319"/>
      <c r="I31" s="321"/>
      <c r="J31" s="321"/>
      <c r="K31" s="319"/>
      <c r="L31" s="319"/>
      <c r="M31" s="373"/>
      <c r="N31" s="297"/>
      <c r="O31" s="310"/>
      <c r="P31" s="311"/>
      <c r="Q31" s="311"/>
      <c r="R31" s="311"/>
      <c r="S31" s="311"/>
      <c r="T31" s="312"/>
      <c r="U31" s="299"/>
      <c r="V31" s="299"/>
      <c r="W31" s="299"/>
      <c r="X31" s="299"/>
      <c r="Y31" s="299"/>
      <c r="Z31" s="31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1"/>
      <c r="D32" s="321"/>
      <c r="E32" s="319"/>
      <c r="F32" s="319"/>
      <c r="G32" s="319"/>
      <c r="I32" s="321"/>
      <c r="J32" s="321"/>
      <c r="K32" s="319"/>
      <c r="L32" s="319"/>
      <c r="M32" s="373"/>
      <c r="N32" s="297"/>
      <c r="O32" s="310"/>
      <c r="P32" s="311"/>
      <c r="Q32" s="311"/>
      <c r="R32" s="311"/>
      <c r="S32" s="311"/>
      <c r="T32" s="312"/>
      <c r="U32" s="299"/>
      <c r="V32" s="299"/>
      <c r="W32" s="299"/>
      <c r="X32" s="299"/>
      <c r="Y32" s="299"/>
      <c r="Z32" s="31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2"/>
      <c r="D33" s="322"/>
      <c r="E33" s="320"/>
      <c r="F33" s="320"/>
      <c r="G33" s="320"/>
      <c r="I33" s="322"/>
      <c r="J33" s="322"/>
      <c r="K33" s="320"/>
      <c r="L33" s="320"/>
      <c r="M33" s="373"/>
      <c r="N33" s="298"/>
      <c r="O33" s="310"/>
      <c r="P33" s="311"/>
      <c r="Q33" s="311"/>
      <c r="R33" s="311"/>
      <c r="S33" s="311"/>
      <c r="T33" s="312"/>
      <c r="U33" s="299"/>
      <c r="V33" s="299"/>
      <c r="W33" s="299"/>
      <c r="X33" s="299"/>
      <c r="Y33" s="299"/>
      <c r="Z33" s="32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3"/>
      <c r="P34" s="314"/>
      <c r="Q34" s="314"/>
      <c r="R34" s="314"/>
      <c r="S34" s="314"/>
      <c r="T34" s="315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0" t="s">
        <v>107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</row>
    <row r="37" spans="1:32" x14ac:dyDescent="0.3">
      <c r="A37" s="288"/>
      <c r="B37" s="28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88"/>
      <c r="B38" s="28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88"/>
      <c r="B39" s="28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9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zoomScale="90" zoomScaleNormal="90" workbookViewId="0">
      <selection activeCell="C37" sqref="C3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88" t="str">
        <f>Parameters!B1</f>
        <v>178th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5.2" customHeight="1" x14ac:dyDescent="0.6">
      <c r="A2" s="388" t="str">
        <f>Parameters!B2</f>
        <v>Hilton Waikoloa, Kona, HI, USA</v>
      </c>
      <c r="B2" s="387"/>
      <c r="C2" s="387"/>
      <c r="D2" s="387"/>
      <c r="E2" s="387"/>
      <c r="F2" s="387"/>
      <c r="G2" s="387"/>
      <c r="H2" s="387"/>
      <c r="I2" s="387"/>
    </row>
    <row r="3" spans="1:9" ht="25.2" customHeight="1" x14ac:dyDescent="0.6">
      <c r="A3" s="388" t="str">
        <f>Parameters!B3</f>
        <v>November 10-15, 2019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4">
      <c r="A4" s="386" t="s">
        <v>395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4">
      <c r="A5" s="386" t="s">
        <v>126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4">
      <c r="A6" s="386" t="s">
        <v>396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4">
      <c r="A7" s="386" t="s">
        <v>127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7">
      <c r="A8" s="389" t="str">
        <f>"Agenda R" &amp; Parameters!$B$8</f>
        <v>Agenda R1</v>
      </c>
      <c r="B8" s="390"/>
      <c r="C8" s="390"/>
      <c r="D8" s="390"/>
      <c r="E8" s="390"/>
      <c r="F8" s="390"/>
      <c r="G8" s="390"/>
      <c r="H8" s="390"/>
      <c r="I8" s="390"/>
    </row>
    <row r="12" spans="1:9" ht="15.45" x14ac:dyDescent="0.4">
      <c r="A12" s="391" t="s">
        <v>496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394"/>
      <c r="G23" s="395"/>
      <c r="H23" s="394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527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528</v>
      </c>
      <c r="B26" s="136" t="s">
        <v>139</v>
      </c>
      <c r="C26" s="136" t="s">
        <v>531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529</v>
      </c>
      <c r="B27" s="136" t="s">
        <v>139</v>
      </c>
      <c r="C27" s="136" t="s">
        <v>532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530</v>
      </c>
      <c r="B28" s="136" t="s">
        <v>139</v>
      </c>
      <c r="C28" s="136" t="s">
        <v>543</v>
      </c>
      <c r="D28" s="141" t="s">
        <v>541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547</v>
      </c>
      <c r="B29" s="136" t="s">
        <v>139</v>
      </c>
      <c r="C29" s="136" t="s">
        <v>533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548</v>
      </c>
      <c r="B30" s="136" t="s">
        <v>139</v>
      </c>
      <c r="C30" s="136" t="s">
        <v>534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549</v>
      </c>
      <c r="B31" s="136" t="s">
        <v>139</v>
      </c>
      <c r="C31" s="136" t="s">
        <v>535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550</v>
      </c>
      <c r="B32" s="136" t="s">
        <v>139</v>
      </c>
      <c r="C32" s="136" t="s">
        <v>526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551</v>
      </c>
      <c r="B33" s="136" t="s">
        <v>139</v>
      </c>
      <c r="C33" s="136" t="s">
        <v>536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552</v>
      </c>
      <c r="B34" s="136" t="s">
        <v>139</v>
      </c>
      <c r="C34" s="136" t="s">
        <v>537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553</v>
      </c>
      <c r="B35" s="136" t="s">
        <v>139</v>
      </c>
      <c r="C35" s="136" t="s">
        <v>526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554</v>
      </c>
      <c r="B36" s="136" t="s">
        <v>139</v>
      </c>
      <c r="C36" s="136" t="s">
        <v>542</v>
      </c>
      <c r="D36" s="141" t="s">
        <v>412</v>
      </c>
      <c r="E36" s="136" t="s">
        <v>204</v>
      </c>
      <c r="F36" s="195">
        <f t="shared" si="2"/>
        <v>0.45486111111111105</v>
      </c>
      <c r="G36" s="147">
        <v>2</v>
      </c>
      <c r="H36" s="195">
        <f t="shared" si="1"/>
        <v>0.45624999999999993</v>
      </c>
      <c r="I36" s="156"/>
    </row>
    <row r="37" spans="1:9" ht="15.45" x14ac:dyDescent="0.4">
      <c r="A37" s="126" t="s">
        <v>538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540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0.45624999999999993</v>
      </c>
      <c r="G38" s="147">
        <v>2</v>
      </c>
      <c r="H38" s="195">
        <f>F38+TIME(0,G38,0)</f>
        <v>0.45763888888888882</v>
      </c>
      <c r="I38" s="156"/>
    </row>
    <row r="39" spans="1:9" ht="28.75" x14ac:dyDescent="0.4">
      <c r="A39" s="126" t="s">
        <v>539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0.45763888888888882</v>
      </c>
      <c r="G39" s="144">
        <v>1</v>
      </c>
      <c r="H39" s="192">
        <f>F39+TIME(0,G39,0)</f>
        <v>0.45833333333333326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0.45833333333333326</v>
      </c>
      <c r="G40" s="174">
        <v>0</v>
      </c>
      <c r="H40" s="197">
        <f>F40+TIME(0,G40,0)</f>
        <v>0.45833333333333326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0.45833333333333326</v>
      </c>
      <c r="G43" s="144">
        <v>1</v>
      </c>
      <c r="H43" s="192">
        <f t="shared" ref="H43:H51" si="3">F43+TIME(0,G43,0)</f>
        <v>0.4590277777777777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0.4590277777777777</v>
      </c>
      <c r="G44" s="144">
        <v>1</v>
      </c>
      <c r="H44" s="192">
        <f t="shared" si="3"/>
        <v>0.45972222222222214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0.45972222222222214</v>
      </c>
      <c r="G45" s="144">
        <v>2</v>
      </c>
      <c r="H45" s="192">
        <f t="shared" si="3"/>
        <v>0.46111111111111103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0.46111111111111103</v>
      </c>
      <c r="G46" s="144">
        <v>2</v>
      </c>
      <c r="H46" s="192">
        <f t="shared" si="3"/>
        <v>0.46249999999999991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0.46249999999999991</v>
      </c>
      <c r="G47" s="144">
        <v>2</v>
      </c>
      <c r="H47" s="192">
        <f t="shared" si="3"/>
        <v>0.4638888888888888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0.4638888888888888</v>
      </c>
      <c r="G48" s="144">
        <v>2</v>
      </c>
      <c r="H48" s="192">
        <f t="shared" si="3"/>
        <v>0.46527777777777768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424</v>
      </c>
      <c r="D49" s="222" t="s">
        <v>382</v>
      </c>
      <c r="E49" s="133" t="s">
        <v>174</v>
      </c>
      <c r="F49" s="192">
        <f t="shared" si="4"/>
        <v>0.46527777777777768</v>
      </c>
      <c r="G49" s="144">
        <v>2</v>
      </c>
      <c r="H49" s="192">
        <f t="shared" si="3"/>
        <v>0.46666666666666656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0.46666666666666656</v>
      </c>
      <c r="G50" s="144">
        <v>2</v>
      </c>
      <c r="H50" s="192">
        <f t="shared" si="3"/>
        <v>0.46805555555555545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425</v>
      </c>
      <c r="D51" s="222" t="s">
        <v>382</v>
      </c>
      <c r="E51" s="134" t="s">
        <v>174</v>
      </c>
      <c r="F51" s="193">
        <f t="shared" si="4"/>
        <v>0.46805555555555545</v>
      </c>
      <c r="G51" s="145">
        <v>2</v>
      </c>
      <c r="H51" s="193">
        <f t="shared" si="3"/>
        <v>0.46944444444444433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0.46944444444444433</v>
      </c>
      <c r="G55" s="147">
        <v>1</v>
      </c>
      <c r="H55" s="195">
        <f t="shared" ref="H55:H64" si="5">F55+TIME(0,G55,0)</f>
        <v>0.47013888888888877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0.47013888888888877</v>
      </c>
      <c r="G56" s="147">
        <v>1</v>
      </c>
      <c r="H56" s="195">
        <f t="shared" si="5"/>
        <v>0.47083333333333321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0.47083333333333321</v>
      </c>
      <c r="G57" s="147">
        <v>1</v>
      </c>
      <c r="H57" s="195">
        <f t="shared" si="5"/>
        <v>0.47152777777777766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0.47152777777777766</v>
      </c>
      <c r="G58" s="147">
        <v>1</v>
      </c>
      <c r="H58" s="195">
        <f t="shared" si="5"/>
        <v>0.4722222222222221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0.4722222222222221</v>
      </c>
      <c r="G59" s="147">
        <v>5</v>
      </c>
      <c r="H59" s="195">
        <f t="shared" si="5"/>
        <v>0.47569444444444431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0.47569444444444431</v>
      </c>
      <c r="G60" s="147">
        <v>1</v>
      </c>
      <c r="H60" s="195">
        <f t="shared" si="5"/>
        <v>0.47638888888888875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0.47638888888888875</v>
      </c>
      <c r="G61" s="147">
        <v>1</v>
      </c>
      <c r="H61" s="195">
        <f t="shared" si="5"/>
        <v>0.47708333333333319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464</v>
      </c>
      <c r="F62" s="195">
        <f t="shared" si="6"/>
        <v>0.47708333333333319</v>
      </c>
      <c r="G62" s="147">
        <v>1</v>
      </c>
      <c r="H62" s="195">
        <f t="shared" si="5"/>
        <v>0.47777777777777763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0.47777777777777763</v>
      </c>
      <c r="G63" s="147">
        <v>1</v>
      </c>
      <c r="H63" s="195">
        <f t="shared" si="5"/>
        <v>0.47847222222222208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0.47847222222222208</v>
      </c>
      <c r="G64" s="171">
        <v>0</v>
      </c>
      <c r="H64" s="196">
        <f t="shared" si="5"/>
        <v>0.47847222222222208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426</v>
      </c>
      <c r="F66" s="195">
        <f>H64</f>
        <v>0.47847222222222208</v>
      </c>
      <c r="G66" s="147">
        <v>1</v>
      </c>
      <c r="H66" s="195">
        <f t="shared" ref="H66:H71" si="7">F66+TIME(0,G66,0)</f>
        <v>0.47916666666666652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0.47916666666666652</v>
      </c>
      <c r="G67" s="147">
        <v>1</v>
      </c>
      <c r="H67" s="195">
        <f t="shared" si="7"/>
        <v>0.47986111111111096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0.47986111111111096</v>
      </c>
      <c r="G68" s="147">
        <v>1</v>
      </c>
      <c r="H68" s="195">
        <f t="shared" si="7"/>
        <v>0.4805555555555554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0.4805555555555554</v>
      </c>
      <c r="G69" s="147">
        <v>5</v>
      </c>
      <c r="H69" s="195">
        <f t="shared" si="7"/>
        <v>0.48402777777777761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420</v>
      </c>
      <c r="F70" s="195">
        <f>H69</f>
        <v>0.48402777777777761</v>
      </c>
      <c r="G70" s="147">
        <v>1</v>
      </c>
      <c r="H70" s="195">
        <f t="shared" si="7"/>
        <v>0.48472222222222205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0.48472222222222205</v>
      </c>
      <c r="G71" s="147">
        <v>1</v>
      </c>
      <c r="H71" s="195">
        <f t="shared" si="7"/>
        <v>0.4854166666666665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0.4854166666666665</v>
      </c>
      <c r="G73" s="147">
        <v>1</v>
      </c>
      <c r="H73" s="195">
        <f t="shared" ref="H73:H77" si="8">F73+TIME(0,G73,0)</f>
        <v>0.48611111111111094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0.48611111111111094</v>
      </c>
      <c r="G74" s="147">
        <v>1</v>
      </c>
      <c r="H74" s="195">
        <f t="shared" si="8"/>
        <v>0.48680555555555538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0.48680555555555538</v>
      </c>
      <c r="G75" s="147">
        <v>1</v>
      </c>
      <c r="H75" s="195">
        <f t="shared" si="8"/>
        <v>0.48749999999999982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0.48749999999999982</v>
      </c>
      <c r="G76" s="147">
        <v>1</v>
      </c>
      <c r="H76" s="195">
        <f t="shared" si="8"/>
        <v>0.48819444444444426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421</v>
      </c>
      <c r="F77" s="195">
        <f>H76</f>
        <v>0.48819444444444426</v>
      </c>
      <c r="G77" s="147">
        <v>1</v>
      </c>
      <c r="H77" s="195">
        <f t="shared" si="8"/>
        <v>0.48888888888888871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0.48888888888888871</v>
      </c>
      <c r="G78" s="147">
        <v>1</v>
      </c>
      <c r="H78" s="195">
        <f>F78+TIME(0,G78,0)</f>
        <v>0.48958333333333315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435</v>
      </c>
      <c r="D79" s="222" t="s">
        <v>383</v>
      </c>
      <c r="E79" s="209" t="s">
        <v>436</v>
      </c>
      <c r="F79" s="195">
        <f>H78</f>
        <v>0.48958333333333315</v>
      </c>
      <c r="G79" s="147">
        <v>1</v>
      </c>
      <c r="H79" s="195">
        <f>F79+TIME(0,G79,0)</f>
        <v>0.49027777777777759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437</v>
      </c>
      <c r="D80" s="222" t="s">
        <v>383</v>
      </c>
      <c r="E80" s="209" t="s">
        <v>397</v>
      </c>
      <c r="F80" s="195">
        <f>H79</f>
        <v>0.49027777777777759</v>
      </c>
      <c r="G80" s="147">
        <v>1</v>
      </c>
      <c r="H80" s="195">
        <f>F80+TIME(0,G80,0)</f>
        <v>0.49097222222222203</v>
      </c>
      <c r="I80" s="156"/>
    </row>
    <row r="81" spans="1:13" s="84" customFormat="1" ht="14.15" x14ac:dyDescent="0.35">
      <c r="A81" s="231" t="s">
        <v>449</v>
      </c>
      <c r="B81" s="136" t="s">
        <v>139</v>
      </c>
      <c r="C81" s="136" t="s">
        <v>450</v>
      </c>
      <c r="D81" s="222" t="s">
        <v>383</v>
      </c>
      <c r="E81" s="209" t="s">
        <v>451</v>
      </c>
      <c r="F81" s="195">
        <f>H80</f>
        <v>0.49097222222222203</v>
      </c>
      <c r="G81" s="147">
        <v>1</v>
      </c>
      <c r="H81" s="195">
        <f>F81+TIME(0,G81,0)</f>
        <v>0.49166666666666647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457</v>
      </c>
      <c r="D83" s="222" t="s">
        <v>383</v>
      </c>
      <c r="E83" s="209" t="s">
        <v>447</v>
      </c>
      <c r="F83" s="210">
        <f>H81</f>
        <v>0.49166666666666647</v>
      </c>
      <c r="G83" s="211">
        <v>1</v>
      </c>
      <c r="H83" s="210">
        <f>F83+TIME(0,G83,0)</f>
        <v>0.49236111111111092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512</v>
      </c>
      <c r="D84" s="239" t="s">
        <v>383</v>
      </c>
      <c r="E84" s="213" t="s">
        <v>493</v>
      </c>
      <c r="F84" s="214">
        <f>H83</f>
        <v>0.49236111111111092</v>
      </c>
      <c r="G84" s="215">
        <v>1</v>
      </c>
      <c r="H84" s="214">
        <f>F84+TIME(0,G84,0)</f>
        <v>0.49305555555555536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462</v>
      </c>
      <c r="D87" s="222" t="s">
        <v>380</v>
      </c>
      <c r="E87" s="209" t="s">
        <v>159</v>
      </c>
      <c r="F87" s="210">
        <f>H84</f>
        <v>0.49305555555555536</v>
      </c>
      <c r="G87" s="211">
        <v>1</v>
      </c>
      <c r="H87" s="210">
        <f>F87+TIME(0,G87,0)</f>
        <v>0.4937499999999998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0.4937499999999998</v>
      </c>
      <c r="G88" s="215">
        <v>0</v>
      </c>
      <c r="H88" s="214">
        <f>F88+TIME(0,G88,0)</f>
        <v>0.4937499999999998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0.4937499999999998</v>
      </c>
      <c r="G89" s="148">
        <v>1</v>
      </c>
      <c r="H89" s="200">
        <f>F89+TIME(0,G89,0)</f>
        <v>0.49444444444444424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38.000000000000341</v>
      </c>
      <c r="H90" s="201">
        <v>0.52083333333333337</v>
      </c>
      <c r="I90" s="129"/>
    </row>
    <row r="92" spans="1:13" ht="15.45" x14ac:dyDescent="0.4">
      <c r="A92" s="391" t="s">
        <v>497</v>
      </c>
      <c r="B92" s="392"/>
      <c r="C92" s="392"/>
      <c r="D92" s="392"/>
      <c r="E92" s="392"/>
      <c r="F92" s="392"/>
      <c r="G92" s="392"/>
      <c r="H92" s="392"/>
      <c r="I92" s="392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137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22"/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222"/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460</v>
      </c>
      <c r="D114" s="222"/>
      <c r="E114" s="136" t="s">
        <v>461</v>
      </c>
      <c r="F114" s="195">
        <f>H113</f>
        <v>0.45277777777777772</v>
      </c>
      <c r="G114" s="147">
        <v>5</v>
      </c>
      <c r="H114" s="195">
        <f>F114+TIME(0,G114,0)</f>
        <v>0.45624999999999993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137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22"/>
      <c r="E116" s="136" t="s">
        <v>429</v>
      </c>
      <c r="F116" s="195">
        <f>H114</f>
        <v>0.45624999999999993</v>
      </c>
      <c r="G116" s="147">
        <v>5</v>
      </c>
      <c r="H116" s="195">
        <f>F116+TIME(0,G116,0)</f>
        <v>0.45972222222222214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428</v>
      </c>
      <c r="D117" s="239"/>
      <c r="E117" s="213" t="s">
        <v>463</v>
      </c>
      <c r="F117" s="214">
        <f>H116</f>
        <v>0.45972222222222214</v>
      </c>
      <c r="G117" s="215">
        <v>5</v>
      </c>
      <c r="H117" s="214">
        <f>F117+TIME(0,G117,0)</f>
        <v>0.46319444444444435</v>
      </c>
      <c r="I117" s="216"/>
    </row>
    <row r="118" spans="1:9" ht="14.15" x14ac:dyDescent="0.35">
      <c r="D118" s="217"/>
    </row>
    <row r="119" spans="1:9" ht="15.45" x14ac:dyDescent="0.4">
      <c r="A119" s="123" t="s">
        <v>240</v>
      </c>
      <c r="B119" s="132"/>
      <c r="C119" s="132" t="s">
        <v>262</v>
      </c>
      <c r="D119" s="218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22" t="s">
        <v>91</v>
      </c>
      <c r="E120" s="136" t="s">
        <v>159</v>
      </c>
      <c r="F120" s="195">
        <f>H117</f>
        <v>0.46319444444444435</v>
      </c>
      <c r="G120" s="147">
        <v>5</v>
      </c>
      <c r="H120" s="195">
        <f t="shared" ref="H120:H125" si="11">F120+TIME(0,G120,0)</f>
        <v>0.46666666666666656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545</v>
      </c>
      <c r="D121" s="222"/>
      <c r="E121" s="136" t="s">
        <v>546</v>
      </c>
      <c r="F121" s="195">
        <f t="shared" ref="F121" si="12">H120</f>
        <v>0.46666666666666656</v>
      </c>
      <c r="G121" s="147">
        <v>2</v>
      </c>
      <c r="H121" s="195">
        <f t="shared" si="11"/>
        <v>0.46805555555555545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525</v>
      </c>
      <c r="D122" s="222"/>
      <c r="E122" s="136"/>
      <c r="F122" s="195">
        <f>H121</f>
        <v>0.46805555555555545</v>
      </c>
      <c r="G122" s="147">
        <v>0</v>
      </c>
      <c r="H122" s="195">
        <f t="shared" si="11"/>
        <v>0.46805555555555545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0.46805555555555545</v>
      </c>
      <c r="G123" s="147">
        <v>0</v>
      </c>
      <c r="H123" s="195">
        <f t="shared" si="11"/>
        <v>0.46805555555555545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0.46805555555555545</v>
      </c>
      <c r="G124" s="147">
        <v>0</v>
      </c>
      <c r="H124" s="195">
        <f t="shared" si="11"/>
        <v>0.46805555555555545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0.46805555555555545</v>
      </c>
      <c r="G125" s="147">
        <v>0</v>
      </c>
      <c r="H125" s="195">
        <f t="shared" si="11"/>
        <v>0.46805555555555545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0.46805555555555545</v>
      </c>
      <c r="G127" s="175">
        <v>0</v>
      </c>
      <c r="H127" s="202">
        <f>F127+TIME(0,G127,0)</f>
        <v>0.46805555555555545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76.000000000000213</v>
      </c>
      <c r="H128" s="201">
        <v>0.52083333333333337</v>
      </c>
      <c r="I128" s="129"/>
    </row>
    <row r="130" spans="1:9" ht="15.45" x14ac:dyDescent="0.4">
      <c r="A130" s="391" t="s">
        <v>498</v>
      </c>
      <c r="B130" s="392"/>
      <c r="C130" s="392"/>
      <c r="D130" s="392"/>
      <c r="E130" s="392"/>
      <c r="F130" s="392"/>
      <c r="G130" s="392"/>
      <c r="H130" s="392"/>
      <c r="I130" s="392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0</v>
      </c>
      <c r="H152" s="195">
        <f t="shared" si="15"/>
        <v>0.35624999999999996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0.35624999999999996</v>
      </c>
      <c r="G153" s="147">
        <v>1</v>
      </c>
      <c r="H153" s="195">
        <f t="shared" si="15"/>
        <v>0.3569444444444444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0.3569444444444444</v>
      </c>
      <c r="G154" s="147">
        <v>0</v>
      </c>
      <c r="H154" s="195">
        <f t="shared" si="15"/>
        <v>0.3569444444444444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464</v>
      </c>
      <c r="F155" s="195">
        <f t="shared" si="16"/>
        <v>0.3569444444444444</v>
      </c>
      <c r="G155" s="147">
        <v>3</v>
      </c>
      <c r="H155" s="195">
        <f t="shared" si="15"/>
        <v>0.35902777777777772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0.35902777777777772</v>
      </c>
      <c r="G156" s="173">
        <v>0</v>
      </c>
      <c r="H156" s="199">
        <f t="shared" si="15"/>
        <v>0.35902777777777772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426</v>
      </c>
      <c r="F158" s="195">
        <f>H156</f>
        <v>0.35902777777777772</v>
      </c>
      <c r="G158" s="147">
        <v>3</v>
      </c>
      <c r="H158" s="195">
        <f t="shared" ref="H158:H163" si="17">F158+TIME(0,G158,0)</f>
        <v>0.36111111111111105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0.36111111111111105</v>
      </c>
      <c r="G159" s="147">
        <v>3</v>
      </c>
      <c r="H159" s="195">
        <f t="shared" si="17"/>
        <v>0.36319444444444438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0.36319444444444438</v>
      </c>
      <c r="G160" s="211">
        <v>10</v>
      </c>
      <c r="H160" s="210">
        <f t="shared" si="17"/>
        <v>0.3701388888888888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0.3701388888888888</v>
      </c>
      <c r="G161" s="147">
        <v>3</v>
      </c>
      <c r="H161" s="195">
        <f t="shared" si="17"/>
        <v>0.37222222222222212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420</v>
      </c>
      <c r="F162" s="195">
        <f>H161</f>
        <v>0.37222222222222212</v>
      </c>
      <c r="G162" s="147">
        <v>3</v>
      </c>
      <c r="H162" s="195">
        <f t="shared" si="17"/>
        <v>0.37430555555555545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0.37430555555555545</v>
      </c>
      <c r="G163" s="147">
        <v>3</v>
      </c>
      <c r="H163" s="195">
        <f t="shared" si="17"/>
        <v>0.37638888888888877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0.37638888888888877</v>
      </c>
      <c r="G165" s="147">
        <v>3</v>
      </c>
      <c r="H165" s="195">
        <f t="shared" ref="H165:H173" si="18">F165+TIME(0,G165,0)</f>
        <v>0.3784722222222221</v>
      </c>
      <c r="I165" s="156"/>
    </row>
    <row r="166" spans="1:9" ht="14.15" x14ac:dyDescent="0.35">
      <c r="A166" s="127" t="s">
        <v>441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0.3784722222222221</v>
      </c>
      <c r="G166" s="147">
        <v>3</v>
      </c>
      <c r="H166" s="195">
        <f t="shared" si="18"/>
        <v>0.38055555555555542</v>
      </c>
      <c r="I166" s="156"/>
    </row>
    <row r="167" spans="1:9" ht="14.15" x14ac:dyDescent="0.35">
      <c r="A167" s="127" t="s">
        <v>442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0.38055555555555542</v>
      </c>
      <c r="G167" s="147">
        <v>3</v>
      </c>
      <c r="H167" s="195">
        <f t="shared" si="18"/>
        <v>0.38263888888888875</v>
      </c>
      <c r="I167" s="156"/>
    </row>
    <row r="168" spans="1:9" ht="14.15" x14ac:dyDescent="0.35">
      <c r="A168" s="127" t="s">
        <v>443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0.38263888888888875</v>
      </c>
      <c r="G168" s="147">
        <v>3</v>
      </c>
      <c r="H168" s="195">
        <f t="shared" si="18"/>
        <v>0.38472222222222208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421</v>
      </c>
      <c r="F169" s="195">
        <f>H168</f>
        <v>0.38472222222222208</v>
      </c>
      <c r="G169" s="147">
        <v>3</v>
      </c>
      <c r="H169" s="195">
        <f>F169+TIME(0,G169,0)</f>
        <v>0.3868055555555554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0.3868055555555554</v>
      </c>
      <c r="G170" s="147">
        <v>3</v>
      </c>
      <c r="H170" s="195">
        <f t="shared" ref="H170:H171" si="20">F170+TIME(0,G170,0)</f>
        <v>0.38888888888888873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435</v>
      </c>
      <c r="D171" s="222" t="s">
        <v>386</v>
      </c>
      <c r="E171" s="136" t="s">
        <v>436</v>
      </c>
      <c r="F171" s="195">
        <f>H170</f>
        <v>0.38888888888888873</v>
      </c>
      <c r="G171" s="147">
        <v>3</v>
      </c>
      <c r="H171" s="195">
        <f t="shared" si="20"/>
        <v>0.39097222222222205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437</v>
      </c>
      <c r="D172" s="222" t="s">
        <v>386</v>
      </c>
      <c r="E172" s="136" t="s">
        <v>397</v>
      </c>
      <c r="F172" s="195">
        <f>H171</f>
        <v>0.39097222222222205</v>
      </c>
      <c r="G172" s="147">
        <v>3</v>
      </c>
      <c r="H172" s="195">
        <f t="shared" si="18"/>
        <v>0.39305555555555538</v>
      </c>
      <c r="I172" s="156"/>
    </row>
    <row r="173" spans="1:9" s="84" customFormat="1" ht="14.15" x14ac:dyDescent="0.35">
      <c r="A173" s="127" t="s">
        <v>458</v>
      </c>
      <c r="B173" s="209" t="s">
        <v>139</v>
      </c>
      <c r="C173" s="209" t="s">
        <v>459</v>
      </c>
      <c r="D173" s="222" t="s">
        <v>386</v>
      </c>
      <c r="E173" s="136" t="s">
        <v>451</v>
      </c>
      <c r="F173" s="195">
        <f>H172</f>
        <v>0.39305555555555538</v>
      </c>
      <c r="G173" s="147">
        <v>3</v>
      </c>
      <c r="H173" s="195">
        <f t="shared" si="18"/>
        <v>0.39513888888888871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448</v>
      </c>
      <c r="D175" s="222" t="s">
        <v>386</v>
      </c>
      <c r="E175" s="136" t="s">
        <v>447</v>
      </c>
      <c r="F175" s="195">
        <f>H173</f>
        <v>0.39513888888888871</v>
      </c>
      <c r="G175" s="147">
        <v>3</v>
      </c>
      <c r="H175" s="195">
        <f>F175+TIME(0,G175,0)</f>
        <v>0.39722222222222203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494</v>
      </c>
      <c r="D176" s="222" t="s">
        <v>386</v>
      </c>
      <c r="E176" s="136" t="s">
        <v>493</v>
      </c>
      <c r="F176" s="195">
        <f>H175</f>
        <v>0.39722222222222203</v>
      </c>
      <c r="G176" s="147">
        <v>3</v>
      </c>
      <c r="H176" s="195">
        <f>F176+TIME(0,G176,0)</f>
        <v>0.39930555555555536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0.39930555555555536</v>
      </c>
      <c r="G179" s="211">
        <v>10</v>
      </c>
      <c r="H179" s="210">
        <f t="shared" ref="H179:H184" si="21">F179+TIME(0,G179,0)</f>
        <v>0.40624999999999978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429</v>
      </c>
      <c r="F180" s="210">
        <f>H179</f>
        <v>0.40624999999999978</v>
      </c>
      <c r="G180" s="211">
        <v>5</v>
      </c>
      <c r="H180" s="210">
        <f t="shared" si="21"/>
        <v>0.40972222222222199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423</v>
      </c>
      <c r="D181" s="222" t="s">
        <v>386</v>
      </c>
      <c r="E181" s="209" t="s">
        <v>463</v>
      </c>
      <c r="F181" s="210">
        <f>H180</f>
        <v>0.40972222222222199</v>
      </c>
      <c r="G181" s="211">
        <v>5</v>
      </c>
      <c r="H181" s="210">
        <f t="shared" si="21"/>
        <v>0.4131944444444442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431</v>
      </c>
      <c r="F182" s="210">
        <f>H181</f>
        <v>0.4131944444444442</v>
      </c>
      <c r="G182" s="211">
        <v>3</v>
      </c>
      <c r="H182" s="210">
        <f t="shared" ref="H182:H183" si="22">F182+TIME(0,G182,0)</f>
        <v>0.41527777777777752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520</v>
      </c>
      <c r="D183" s="222" t="s">
        <v>386</v>
      </c>
      <c r="E183" s="209" t="s">
        <v>286</v>
      </c>
      <c r="F183" s="210">
        <f>H182</f>
        <v>0.41527777777777752</v>
      </c>
      <c r="G183" s="211">
        <v>3</v>
      </c>
      <c r="H183" s="210">
        <f t="shared" si="22"/>
        <v>0.41736111111111085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0.41736111111111085</v>
      </c>
      <c r="G184" s="215">
        <v>0</v>
      </c>
      <c r="H184" s="214">
        <f t="shared" si="21"/>
        <v>0.41736111111111085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521</v>
      </c>
      <c r="D188" s="222" t="s">
        <v>1</v>
      </c>
      <c r="E188" s="136" t="s">
        <v>159</v>
      </c>
      <c r="F188" s="195">
        <f>H184</f>
        <v>0.41736111111111085</v>
      </c>
      <c r="G188" s="147">
        <v>5</v>
      </c>
      <c r="H188" s="195">
        <f>F188+TIME(0,G188,0)</f>
        <v>0.42083333333333306</v>
      </c>
      <c r="I188" s="153"/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0.42083333333333306</v>
      </c>
      <c r="G189" s="147">
        <v>0</v>
      </c>
      <c r="H189" s="195">
        <f>F189+TIME(0,G189,0)</f>
        <v>0.42083333333333306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0.42083333333333306</v>
      </c>
      <c r="G190" s="147">
        <v>0</v>
      </c>
      <c r="H190" s="195">
        <f>F190+TIME(0,G190,0)</f>
        <v>0.42083333333333306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426</v>
      </c>
      <c r="F193" s="210">
        <f>H190</f>
        <v>0.42083333333333306</v>
      </c>
      <c r="G193" s="211">
        <v>5</v>
      </c>
      <c r="H193" s="210">
        <f t="shared" ref="H193:H198" si="23">F193+TIME(0,G193,0)</f>
        <v>0.42430555555555527</v>
      </c>
      <c r="I193" s="212"/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0.42430555555555527</v>
      </c>
      <c r="G194" s="147">
        <v>0</v>
      </c>
      <c r="H194" s="195">
        <f t="shared" si="23"/>
        <v>0.42430555555555527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0.42430555555555527</v>
      </c>
      <c r="G195" s="147">
        <v>3</v>
      </c>
      <c r="H195" s="195">
        <f t="shared" si="23"/>
        <v>0.4263888888888886</v>
      </c>
      <c r="I195" s="156"/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0.4263888888888886</v>
      </c>
      <c r="G196" s="211">
        <v>0</v>
      </c>
      <c r="H196" s="210">
        <f t="shared" si="23"/>
        <v>0.4263888888888886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420</v>
      </c>
      <c r="F197" s="210">
        <f>H196</f>
        <v>0.4263888888888886</v>
      </c>
      <c r="G197" s="211">
        <v>0</v>
      </c>
      <c r="H197" s="210">
        <f t="shared" si="23"/>
        <v>0.4263888888888886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430</v>
      </c>
      <c r="D198" s="222" t="s">
        <v>1</v>
      </c>
      <c r="E198" s="209" t="s">
        <v>220</v>
      </c>
      <c r="F198" s="210">
        <f>H197</f>
        <v>0.4263888888888886</v>
      </c>
      <c r="G198" s="211">
        <v>5</v>
      </c>
      <c r="H198" s="210">
        <f t="shared" si="23"/>
        <v>0.42986111111111081</v>
      </c>
      <c r="I198" s="212"/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0.42986111111111081</v>
      </c>
      <c r="G200" s="211">
        <v>3</v>
      </c>
      <c r="H200" s="210">
        <f t="shared" ref="H200:H208" si="24">F200+TIME(0,G200,0)</f>
        <v>0.43194444444444413</v>
      </c>
      <c r="I200" s="212"/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0.43194444444444413</v>
      </c>
      <c r="G201" s="211">
        <v>3</v>
      </c>
      <c r="H201" s="210">
        <f t="shared" si="24"/>
        <v>0.43402777777777746</v>
      </c>
      <c r="I201" s="212"/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0.43402777777777746</v>
      </c>
      <c r="G202" s="211">
        <v>3</v>
      </c>
      <c r="H202" s="210">
        <f t="shared" si="24"/>
        <v>0.43611111111111078</v>
      </c>
      <c r="I202" s="212"/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0.43611111111111078</v>
      </c>
      <c r="G203" s="211">
        <v>3</v>
      </c>
      <c r="H203" s="210">
        <f t="shared" si="24"/>
        <v>0.43819444444444411</v>
      </c>
      <c r="I203" s="212"/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421</v>
      </c>
      <c r="F204" s="210">
        <f t="shared" si="25"/>
        <v>0.43819444444444411</v>
      </c>
      <c r="G204" s="211">
        <v>3</v>
      </c>
      <c r="H204" s="210">
        <f t="shared" si="24"/>
        <v>0.44027777777777743</v>
      </c>
      <c r="I204" s="212"/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0.44027777777777743</v>
      </c>
      <c r="G205" s="211">
        <v>3</v>
      </c>
      <c r="H205" s="210">
        <f t="shared" ref="H205" si="26">F205+TIME(0,G205,0)</f>
        <v>0.44236111111111076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435</v>
      </c>
      <c r="D206" s="222" t="s">
        <v>1</v>
      </c>
      <c r="E206" s="136" t="s">
        <v>436</v>
      </c>
      <c r="F206" s="210">
        <f>H205</f>
        <v>0.44236111111111076</v>
      </c>
      <c r="G206" s="211">
        <v>0</v>
      </c>
      <c r="H206" s="210">
        <f>F206+TIME(0,G206,0)</f>
        <v>0.44236111111111076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437</v>
      </c>
      <c r="D207" s="222" t="s">
        <v>1</v>
      </c>
      <c r="E207" s="136" t="s">
        <v>397</v>
      </c>
      <c r="F207" s="210">
        <f>H206</f>
        <v>0.44236111111111076</v>
      </c>
      <c r="G207" s="211">
        <v>3</v>
      </c>
      <c r="H207" s="210">
        <f t="shared" si="24"/>
        <v>0.44444444444444409</v>
      </c>
      <c r="I207" s="212"/>
    </row>
    <row r="208" spans="1:9" s="84" customFormat="1" ht="14.15" x14ac:dyDescent="0.35">
      <c r="A208" s="223" t="s">
        <v>449</v>
      </c>
      <c r="B208" s="209" t="s">
        <v>146</v>
      </c>
      <c r="C208" s="209" t="s">
        <v>450</v>
      </c>
      <c r="D208" s="222" t="s">
        <v>1</v>
      </c>
      <c r="E208" s="136" t="s">
        <v>451</v>
      </c>
      <c r="F208" s="210">
        <f>H207</f>
        <v>0.44444444444444409</v>
      </c>
      <c r="G208" s="211">
        <v>0</v>
      </c>
      <c r="H208" s="210">
        <f t="shared" si="24"/>
        <v>0.44444444444444409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448</v>
      </c>
      <c r="D210" s="222" t="s">
        <v>1</v>
      </c>
      <c r="E210" s="136" t="s">
        <v>447</v>
      </c>
      <c r="F210" s="210">
        <f>H208</f>
        <v>0.44444444444444409</v>
      </c>
      <c r="G210" s="211">
        <v>3</v>
      </c>
      <c r="H210" s="210">
        <f>F210+TIME(0,G210,0)</f>
        <v>0.44652777777777741</v>
      </c>
      <c r="I210" s="212"/>
    </row>
    <row r="211" spans="1:9" s="84" customFormat="1" ht="14.15" x14ac:dyDescent="0.35">
      <c r="A211" s="208" t="s">
        <v>495</v>
      </c>
      <c r="B211" s="213" t="s">
        <v>292</v>
      </c>
      <c r="C211" s="209" t="s">
        <v>494</v>
      </c>
      <c r="D211" s="222" t="s">
        <v>1</v>
      </c>
      <c r="E211" s="189" t="s">
        <v>493</v>
      </c>
      <c r="F211" s="214">
        <f>H210</f>
        <v>0.44652777777777741</v>
      </c>
      <c r="G211" s="215">
        <v>3</v>
      </c>
      <c r="H211" s="214">
        <f>F211+TIME(0,G211,0)</f>
        <v>0.44861111111111074</v>
      </c>
      <c r="I211" s="212"/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/>
      <c r="D214" s="141"/>
      <c r="E214" s="136"/>
      <c r="F214" s="210">
        <f>H211</f>
        <v>0.44861111111111074</v>
      </c>
      <c r="G214" s="147">
        <v>0</v>
      </c>
      <c r="H214" s="195">
        <f t="shared" ref="H214:H217" si="27">F214+TIME(0,G214,0)</f>
        <v>0.44861111111111074</v>
      </c>
      <c r="I214" s="153"/>
    </row>
    <row r="215" spans="1:9" ht="15" x14ac:dyDescent="0.35">
      <c r="A215" s="127" t="s">
        <v>243</v>
      </c>
      <c r="B215" s="136" t="s">
        <v>146</v>
      </c>
      <c r="C215" s="136"/>
      <c r="D215" s="136"/>
      <c r="E215" s="136"/>
      <c r="F215" s="195">
        <f t="shared" ref="F215:F217" si="28">H214</f>
        <v>0.44861111111111074</v>
      </c>
      <c r="G215" s="147">
        <v>0</v>
      </c>
      <c r="H215" s="195">
        <f t="shared" si="27"/>
        <v>0.44861111111111074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0.44861111111111074</v>
      </c>
      <c r="G216" s="147">
        <v>0</v>
      </c>
      <c r="H216" s="195">
        <f t="shared" si="27"/>
        <v>0.44861111111111074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0.44861111111111074</v>
      </c>
      <c r="G217" s="215">
        <v>0</v>
      </c>
      <c r="H217" s="214">
        <f t="shared" si="27"/>
        <v>0.44861111111111074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0.44861111111111074</v>
      </c>
      <c r="G220" s="257">
        <v>1</v>
      </c>
      <c r="H220" s="256">
        <f>F220+TIME(0,G220,0)</f>
        <v>0.44930555555555518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0.44930555555555518</v>
      </c>
      <c r="G221" s="257">
        <v>1</v>
      </c>
      <c r="H221" s="256">
        <f>F221+TIME(0,G221,0)</f>
        <v>0.44999999999999962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0.44999999999999962</v>
      </c>
      <c r="G222" s="257">
        <v>3</v>
      </c>
      <c r="H222" s="256">
        <f>F222+TIME(0,G222,0)</f>
        <v>0.45208333333333295</v>
      </c>
      <c r="I222" s="153"/>
    </row>
    <row r="223" spans="1:9" ht="15" x14ac:dyDescent="0.35">
      <c r="A223" s="255" t="s">
        <v>444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0.45208333333333295</v>
      </c>
      <c r="G223" s="257">
        <v>1</v>
      </c>
      <c r="H223" s="256">
        <f>F223+TIME(0,G223,0)</f>
        <v>0.45277777777777739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68.000000000000554</v>
      </c>
      <c r="H224" s="241">
        <v>0.5</v>
      </c>
      <c r="I224" s="245"/>
    </row>
  </sheetData>
  <mergeCells count="11">
    <mergeCell ref="A7:I7"/>
    <mergeCell ref="A8:I8"/>
    <mergeCell ref="A12:I12"/>
    <mergeCell ref="A92:I92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36" r:id="rId7"/>
    <hyperlink ref="D151" r:id="rId8"/>
    <hyperlink ref="D152" r:id="rId9"/>
    <hyperlink ref="D154" r:id="rId10"/>
    <hyperlink ref="D220" r:id="rId11"/>
    <hyperlink ref="D188" r:id="rId12"/>
    <hyperlink ref="D62" r:id="rId13"/>
    <hyperlink ref="D208" r:id="rId14"/>
    <hyperlink ref="D38" r:id="rId15"/>
    <hyperlink ref="D39" r:id="rId16"/>
    <hyperlink ref="D43" r:id="rId17"/>
    <hyperlink ref="D44" r:id="rId18"/>
    <hyperlink ref="D46" r:id="rId19"/>
    <hyperlink ref="D47" r:id="rId20"/>
    <hyperlink ref="D48" r:id="rId21"/>
    <hyperlink ref="D49" r:id="rId22"/>
    <hyperlink ref="D50" r:id="rId23"/>
    <hyperlink ref="D51" r:id="rId24"/>
    <hyperlink ref="D55" r:id="rId25"/>
    <hyperlink ref="D56" r:id="rId26"/>
    <hyperlink ref="D57" r:id="rId27"/>
    <hyperlink ref="D58" r:id="rId28"/>
    <hyperlink ref="D59" r:id="rId29"/>
    <hyperlink ref="D60" r:id="rId30"/>
    <hyperlink ref="D87" r:id="rId31"/>
    <hyperlink ref="D63" r:id="rId32"/>
    <hyperlink ref="D66" r:id="rId33"/>
    <hyperlink ref="D67" r:id="rId34"/>
    <hyperlink ref="D68" r:id="rId35"/>
    <hyperlink ref="D69" r:id="rId36"/>
    <hyperlink ref="D70" r:id="rId37"/>
    <hyperlink ref="D71" r:id="rId38"/>
    <hyperlink ref="D73" r:id="rId39"/>
    <hyperlink ref="D74" r:id="rId40"/>
    <hyperlink ref="D75" r:id="rId41"/>
    <hyperlink ref="D76" r:id="rId42"/>
    <hyperlink ref="D77" r:id="rId43"/>
    <hyperlink ref="D78" r:id="rId44"/>
    <hyperlink ref="D79" r:id="rId45"/>
    <hyperlink ref="D80" r:id="rId46"/>
    <hyperlink ref="D81" r:id="rId47"/>
    <hyperlink ref="D83" r:id="rId48"/>
    <hyperlink ref="D84" r:id="rId49"/>
    <hyperlink ref="D97" r:id="rId50"/>
    <hyperlink ref="D120" r:id="rId51"/>
    <hyperlink ref="D135" r:id="rId52"/>
    <hyperlink ref="D101" r:id="rId53"/>
    <hyperlink ref="D102" r:id="rId54"/>
    <hyperlink ref="D103" r:id="rId55"/>
    <hyperlink ref="D138" r:id="rId56"/>
    <hyperlink ref="D139" r:id="rId57"/>
    <hyperlink ref="D141" r:id="rId58"/>
    <hyperlink ref="D142" r:id="rId59"/>
    <hyperlink ref="D143" r:id="rId60"/>
    <hyperlink ref="D144" r:id="rId61"/>
    <hyperlink ref="D145" r:id="rId62"/>
    <hyperlink ref="D155" r:id="rId63"/>
    <hyperlink ref="D158" r:id="rId64"/>
    <hyperlink ref="D159" r:id="rId65"/>
    <hyperlink ref="D160" r:id="rId66"/>
    <hyperlink ref="D161" r:id="rId67"/>
    <hyperlink ref="D162" r:id="rId68"/>
    <hyperlink ref="D163" r:id="rId69"/>
    <hyperlink ref="D165" r:id="rId70"/>
    <hyperlink ref="D166" r:id="rId71"/>
    <hyperlink ref="D167" r:id="rId72"/>
    <hyperlink ref="D168" r:id="rId73"/>
    <hyperlink ref="D169" r:id="rId74"/>
    <hyperlink ref="D170" r:id="rId75"/>
    <hyperlink ref="D171" r:id="rId76"/>
    <hyperlink ref="D172" r:id="rId77"/>
    <hyperlink ref="D173" r:id="rId78"/>
    <hyperlink ref="D175" r:id="rId79"/>
    <hyperlink ref="D176" r:id="rId80"/>
    <hyperlink ref="D189" r:id="rId81"/>
    <hyperlink ref="D190" r:id="rId82"/>
    <hyperlink ref="D193" r:id="rId83"/>
    <hyperlink ref="D194" r:id="rId84"/>
    <hyperlink ref="D195" r:id="rId85"/>
    <hyperlink ref="D196" r:id="rId86"/>
    <hyperlink ref="D197" r:id="rId87"/>
    <hyperlink ref="D198" r:id="rId88"/>
    <hyperlink ref="D200" r:id="rId89"/>
    <hyperlink ref="D201" r:id="rId90"/>
    <hyperlink ref="D202" r:id="rId91"/>
    <hyperlink ref="D203" r:id="rId92"/>
    <hyperlink ref="D204" r:id="rId93"/>
    <hyperlink ref="D205" r:id="rId94"/>
    <hyperlink ref="D206" r:id="rId95"/>
    <hyperlink ref="D207" r:id="rId96"/>
    <hyperlink ref="D210" r:id="rId97"/>
    <hyperlink ref="D211" r:id="rId98"/>
    <hyperlink ref="D221" r:id="rId99"/>
    <hyperlink ref="D150" r:id="rId100"/>
    <hyperlink ref="D180" r:id="rId101"/>
    <hyperlink ref="D181" r:id="rId102"/>
    <hyperlink ref="D182" r:id="rId103"/>
    <hyperlink ref="D183" r:id="rId104"/>
    <hyperlink ref="D25" r:id="rId105"/>
    <hyperlink ref="D26" r:id="rId106"/>
    <hyperlink ref="D27" r:id="rId107"/>
    <hyperlink ref="D28" r:id="rId108" display="2nd Vice Chair report"/>
    <hyperlink ref="D29" r:id="rId109"/>
    <hyperlink ref="D30" r:id="rId110"/>
    <hyperlink ref="D31" r:id="rId111"/>
    <hyperlink ref="D32" r:id="rId112"/>
    <hyperlink ref="D33" r:id="rId113"/>
    <hyperlink ref="D35" r:id="rId114"/>
    <hyperlink ref="D34" r:id="rId115"/>
  </hyperlinks>
  <pageMargins left="0.7" right="0.7" top="0.75" bottom="0.75" header="0.3" footer="0.3"/>
  <pageSetup paperSize="9" orientation="portrait" r:id="rId116"/>
  <legacyDrawing r:id="rId11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A12" sqref="A12:I12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88" t="str">
        <f>Parameters!B1</f>
        <v>178th IEEE 802.11 WIRELESS LOCAL AREA NETWORKS SESSION</v>
      </c>
      <c r="B1" s="387"/>
      <c r="C1" s="387"/>
      <c r="D1" s="387"/>
      <c r="E1" s="387"/>
      <c r="F1" s="387"/>
      <c r="G1" s="387"/>
      <c r="H1" s="387"/>
      <c r="I1" s="387"/>
    </row>
    <row r="2" spans="1:9" ht="25.2" customHeight="1" x14ac:dyDescent="0.6">
      <c r="A2" s="388" t="str">
        <f>Parameters!B2</f>
        <v>Hilton Waikoloa, Kona, HI, USA</v>
      </c>
      <c r="B2" s="387"/>
      <c r="C2" s="387"/>
      <c r="D2" s="387"/>
      <c r="E2" s="387"/>
      <c r="F2" s="387"/>
      <c r="G2" s="387"/>
      <c r="H2" s="387"/>
      <c r="I2" s="387"/>
    </row>
    <row r="3" spans="1:9" ht="25.2" customHeight="1" x14ac:dyDescent="0.6">
      <c r="A3" s="388" t="str">
        <f>Parameters!B3</f>
        <v>November 10-15, 2019</v>
      </c>
      <c r="B3" s="387"/>
      <c r="C3" s="387"/>
      <c r="D3" s="387"/>
      <c r="E3" s="387"/>
      <c r="F3" s="387"/>
      <c r="G3" s="387"/>
      <c r="H3" s="387"/>
      <c r="I3" s="387"/>
    </row>
    <row r="4" spans="1:9" ht="18" customHeight="1" x14ac:dyDescent="0.4">
      <c r="A4" s="386" t="s">
        <v>395</v>
      </c>
      <c r="B4" s="387"/>
      <c r="C4" s="387"/>
      <c r="D4" s="387"/>
      <c r="E4" s="387"/>
      <c r="F4" s="387"/>
      <c r="G4" s="387"/>
      <c r="H4" s="387"/>
      <c r="I4" s="387"/>
    </row>
    <row r="5" spans="1:9" ht="18" customHeight="1" x14ac:dyDescent="0.4">
      <c r="A5" s="386" t="s">
        <v>126</v>
      </c>
      <c r="B5" s="387"/>
      <c r="C5" s="387"/>
      <c r="D5" s="387"/>
      <c r="E5" s="387"/>
      <c r="F5" s="387"/>
      <c r="G5" s="387"/>
      <c r="H5" s="387"/>
      <c r="I5" s="387"/>
    </row>
    <row r="6" spans="1:9" ht="18" customHeight="1" x14ac:dyDescent="0.4">
      <c r="A6" s="386" t="s">
        <v>396</v>
      </c>
      <c r="B6" s="387"/>
      <c r="C6" s="387"/>
      <c r="D6" s="387"/>
      <c r="E6" s="387"/>
      <c r="F6" s="387"/>
      <c r="G6" s="387"/>
      <c r="H6" s="387"/>
      <c r="I6" s="387"/>
    </row>
    <row r="7" spans="1:9" ht="18" customHeight="1" x14ac:dyDescent="0.4">
      <c r="A7" s="386" t="s">
        <v>127</v>
      </c>
      <c r="B7" s="387"/>
      <c r="C7" s="387"/>
      <c r="D7" s="387"/>
      <c r="E7" s="387"/>
      <c r="F7" s="387"/>
      <c r="G7" s="387"/>
      <c r="H7" s="387"/>
      <c r="I7" s="387"/>
    </row>
    <row r="8" spans="1:9" ht="30" customHeight="1" x14ac:dyDescent="0.7">
      <c r="A8" s="389" t="str">
        <f>"Agenda R" &amp; Parameters!$B$8</f>
        <v>Agenda R1</v>
      </c>
      <c r="B8" s="390"/>
      <c r="C8" s="390"/>
      <c r="D8" s="390"/>
      <c r="E8" s="390"/>
      <c r="F8" s="390"/>
      <c r="G8" s="390"/>
      <c r="H8" s="390"/>
      <c r="I8" s="390"/>
    </row>
    <row r="12" spans="1:9" ht="15.45" x14ac:dyDescent="0.4">
      <c r="A12" s="391" t="s">
        <v>522</v>
      </c>
      <c r="B12" s="392"/>
      <c r="C12" s="392"/>
      <c r="D12" s="392"/>
      <c r="E12" s="392"/>
      <c r="F12" s="392"/>
      <c r="G12" s="392"/>
      <c r="H12" s="392"/>
      <c r="I12" s="392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3" t="s">
        <v>74</v>
      </c>
      <c r="B3" s="393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499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500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501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523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518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481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484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483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502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503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504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482</v>
      </c>
    </row>
    <row r="18" spans="1:9" ht="12.75" customHeight="1" x14ac:dyDescent="0.3">
      <c r="A18" s="207" t="s">
        <v>433</v>
      </c>
      <c r="B18" s="47" t="s">
        <v>434</v>
      </c>
      <c r="C18" s="47" t="s">
        <v>393</v>
      </c>
      <c r="D18" s="69" t="s">
        <v>508</v>
      </c>
    </row>
    <row r="19" spans="1:9" ht="12.75" customHeight="1" x14ac:dyDescent="0.3">
      <c r="A19" s="206" t="s">
        <v>432</v>
      </c>
      <c r="B19" s="47" t="s">
        <v>438</v>
      </c>
      <c r="C19" s="47" t="s">
        <v>394</v>
      </c>
      <c r="D19" s="69" t="s">
        <v>505</v>
      </c>
    </row>
    <row r="20" spans="1:9" ht="12.75" customHeight="1" x14ac:dyDescent="0.3">
      <c r="A20" s="233" t="s">
        <v>454</v>
      </c>
      <c r="B20" s="47" t="s">
        <v>455</v>
      </c>
      <c r="C20" s="47" t="s">
        <v>456</v>
      </c>
      <c r="D20" s="69" t="s">
        <v>506</v>
      </c>
    </row>
    <row r="21" spans="1:9" ht="12.75" customHeight="1" x14ac:dyDescent="0.3">
      <c r="A21" s="236" t="s">
        <v>446</v>
      </c>
      <c r="B21" s="47" t="s">
        <v>452</v>
      </c>
      <c r="C21" s="47" t="s">
        <v>453</v>
      </c>
      <c r="D21" s="69" t="s">
        <v>507</v>
      </c>
    </row>
    <row r="22" spans="1:9" ht="12.75" customHeight="1" x14ac:dyDescent="0.3">
      <c r="A22" s="258" t="s">
        <v>490</v>
      </c>
      <c r="B22" s="47" t="s">
        <v>491</v>
      </c>
      <c r="C22" s="47" t="s">
        <v>492</v>
      </c>
      <c r="D22" s="69" t="s">
        <v>509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478</v>
      </c>
      <c r="C37" s="2"/>
      <c r="D37" s="2"/>
    </row>
    <row r="38" spans="1:4" x14ac:dyDescent="0.3">
      <c r="A38" s="52" t="s">
        <v>92</v>
      </c>
      <c r="B38" s="75" t="s">
        <v>479</v>
      </c>
      <c r="C38" s="2"/>
      <c r="D38" s="2"/>
    </row>
    <row r="39" spans="1:4" x14ac:dyDescent="0.3">
      <c r="A39" s="52" t="s">
        <v>93</v>
      </c>
      <c r="B39" s="75" t="s">
        <v>516</v>
      </c>
      <c r="C39" s="2"/>
      <c r="D39" s="2"/>
    </row>
    <row r="40" spans="1:4" ht="14.15" x14ac:dyDescent="0.3">
      <c r="A40" s="52" t="s">
        <v>95</v>
      </c>
      <c r="B40" s="75" t="s">
        <v>517</v>
      </c>
      <c r="C40" s="2"/>
      <c r="D40" s="2"/>
    </row>
    <row r="41" spans="1:4" ht="14.15" x14ac:dyDescent="0.3">
      <c r="A41" s="52" t="s">
        <v>97</v>
      </c>
      <c r="B41" s="75" t="s">
        <v>513</v>
      </c>
      <c r="C41" s="2"/>
      <c r="D41" s="2"/>
    </row>
    <row r="42" spans="1:4" x14ac:dyDescent="0.3">
      <c r="A42" s="52" t="s">
        <v>96</v>
      </c>
      <c r="B42" s="75" t="s">
        <v>519</v>
      </c>
      <c r="C42" s="2"/>
      <c r="D42" s="2"/>
    </row>
    <row r="43" spans="1:4" x14ac:dyDescent="0.3">
      <c r="A43" s="52" t="s">
        <v>363</v>
      </c>
      <c r="B43" s="75" t="s">
        <v>480</v>
      </c>
      <c r="C43" s="2"/>
      <c r="D43" s="2"/>
    </row>
    <row r="44" spans="1:4" x14ac:dyDescent="0.3">
      <c r="A44" s="52" t="s">
        <v>1</v>
      </c>
      <c r="B44" s="75" t="s">
        <v>515</v>
      </c>
      <c r="C44" s="2"/>
      <c r="D44" s="2"/>
    </row>
    <row r="45" spans="1:4" x14ac:dyDescent="0.3">
      <c r="A45" s="52" t="s">
        <v>94</v>
      </c>
      <c r="B45" s="75" t="s">
        <v>514</v>
      </c>
      <c r="C45" s="2"/>
      <c r="D45" s="2"/>
    </row>
    <row r="46" spans="1:4" x14ac:dyDescent="0.3">
      <c r="A46" s="52" t="s">
        <v>125</v>
      </c>
      <c r="B46" s="75" t="s">
        <v>486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487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488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475</v>
      </c>
    </row>
    <row r="2" spans="1:2" x14ac:dyDescent="0.3">
      <c r="A2" s="39" t="s">
        <v>70</v>
      </c>
      <c r="B2" s="39" t="s">
        <v>476</v>
      </c>
    </row>
    <row r="3" spans="1:2" ht="12.9" thickBot="1" x14ac:dyDescent="0.35">
      <c r="A3" s="39" t="s">
        <v>71</v>
      </c>
      <c r="B3" s="39" t="s">
        <v>477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11-19-1736r1</cp:keywords>
  <cp:lastModifiedBy>Dorothy Stanley</cp:lastModifiedBy>
  <cp:lastPrinted>2018-08-07T21:31:08Z</cp:lastPrinted>
  <dcterms:created xsi:type="dcterms:W3CDTF">2007-05-08T22:03:28Z</dcterms:created>
  <dcterms:modified xsi:type="dcterms:W3CDTF">2019-11-11T06:19:31Z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