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9\Plenary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84" i="880" l="1"/>
  <c r="H184" i="880" s="1"/>
  <c r="F185" i="880" s="1"/>
  <c r="H185" i="880" s="1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<sst xmlns="http://schemas.openxmlformats.org/spreadsheetml/2006/main" count="1121" uniqueCount="556">
  <si>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</si>
  <si>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</si>
  <si>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</si>
  <si>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</si>
  <si>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</si>
  <si>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</si>
  <si>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</si>
  <si>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</si>
  <si>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</si>
  <si>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</si>
  <si>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</si>
  <si>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</si>
  <si>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</si>
  <si>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</si>
  <si>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</si>
  <si>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</si>
  <si>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</si>
  <si>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</si>
  <si>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</si>
  <si>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</si>
  <si>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</si>
  <si>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</si>
  <si>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</si>
  <si>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</si>
  <si>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</si>
  <si>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</si>
  <si>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</si>
  <si>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</si>
  <si>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</si>
  <si>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</si>
  <si>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</si>
  <si>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</si>
  <si>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</si>
  <si>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</si>
  <si>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</si>
  <si>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</si>
  <si>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</si>
  <si>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</si>
  <si>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</si>
  <si>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</si>
  <si>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</si>
  <si>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</si>
  <si>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</si>
  <si>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</si>
  <si>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</si>
  <si>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</si>
  <si>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</si>
  <si>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</si>
  <si>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</si>
  <si>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</si>
  <si>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</si>
  <si>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</si>
  <si>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</si>
  <si>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</si>
  <si>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</si>
  <si>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</si>
  <si>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</si>
  <si>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</si>
  <si>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</si>
  <si>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</si>
  <si>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</si>
  <si>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</si>
  <si>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</si>
  <si>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</si>
  <si>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</si>
  <si>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</si>
  <si>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</si>
  <si>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</si>
  <si>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</si>
  <si>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</si>
  <si>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</si>
  <si>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</si>
  <si>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</si>
  <si>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</si>
  <si>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</si>
  <si>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</si>
  <si>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</si>
  <si>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</si>
  <si>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</si>
  <si>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</si>
  <si>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</si>
  <si>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</si>
  <si>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</si>
  <si>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</si>
  <si>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</si>
  <si>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</si>
  <si>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</si>
  <si>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</si>
  <si>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</si>
  <si>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</si>
  <si>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</si>
  <si>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</si>
  <si>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</si>
  <si>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</si>
  <si>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</si>
  <si>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</si>
  <si>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</si>
  <si>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</si>
  <si>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</si>
  <si>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</si>
  <si>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</si>
  <si>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</si>
  <si>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</si>
  <si>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</si>
  <si>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</si>
  <si>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</si>
  <si>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</si>
  <si>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</si>
  <si>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</si>
  <si>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</si>
  <si>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</si>
  <si>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</si>
  <si>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</si>
  <si>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</si>
  <si>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</si>
  <si>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</si>
  <si>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</si>
  <si>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</si>
  <si>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</si>
  <si>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</si>
  <si>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</si>
  <si>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</si>
  <si>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</si>
  <si>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</si>
  <si>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</si>
  <si>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</si>
  <si>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</si>
  <si>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</si>
  <si>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</si>
  <si>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</si>
  <si>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</si>
  <si>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</si>
  <si>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</si>
  <si>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</si>
  <si>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</si>
  <si>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</si>
  <si>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</si>
  <si>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</si>
  <si>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</si>
  <si>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</si>
  <si>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</si>
  <si>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</si>
  <si>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</si>
  <si>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</si>
  <si>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</si>
  <si>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</si>
  <si>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</si>
  <si>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</si>
  <si>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</si>
  <si>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</si>
  <si>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</si>
  <si>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</si>
  <si>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</si>
  <si>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</si>
  <si>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</si>
  <si>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</si>
  <si>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</si>
  <si>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</si>
  <si>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</si>
  <si>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</si>
  <si>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</si>
  <si>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</si>
  <si>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</si>
  <si>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</si>
  <si>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</si>
  <si>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</si>
  <si>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</si>
  <si>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</si>
  <si>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</si>
  <si>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</si>
  <si>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</si>
  <si>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</si>
  <si>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</si>
  <si>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</si>
  <si>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</si>
  <si>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</si>
  <si>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</si>
  <si>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</si>
  <si>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</si>
  <si>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</si>
  <si>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</si>
  <si>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</si>
  <si>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</si>
  <si>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</si>
  <si>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</si>
  <si>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</si>
  <si>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</si>
  <si>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</si>
  <si>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</si>
  <si>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</si>
  <si>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</si>
  <si>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</si>
  <si>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</si>
  <si>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</si>
  <si>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</si>
  <si>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</si>
  <si>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</si>
  <si>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</si>
  <si>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</si>
  <si>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</si>
  <si>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</si>
  <si>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</si>
  <si>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</si>
  <si>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</si>
  <si>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</si>
  <si>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</si>
  <si>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</si>
  <si>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</si>
  <si>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</si>
  <si>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</si>
  <si>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</si>
  <si>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</si>
  <si>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</si>
  <si>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</si>
  <si>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</si>
  <si>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</si>
  <si>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</si>
  <si>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</si>
  <si>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</si>
  <si>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</si>
  <si>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</si>
  <si>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</si>
  <si>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</si>
  <si>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</si>
  <si>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</si>
  <si>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</si>
  <si>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</si>
  <si>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</si>
  <si>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</si>
  <si>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</si>
  <si>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</si>
  <si>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</si>
  <si>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</si>
  <si>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</si>
  <si>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</si>
  <si>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</si>
  <si>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</si>
  <si>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</si>
  <si>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</si>
  <si>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</si>
  <si>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</si>
  <si>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</si>
  <si>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</si>
  <si>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</si>
  <si>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</si>
  <si>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</si>
  <si>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</si>
  <si>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</si>
  <si>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</si>
  <si>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</si>
  <si>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</si>
  <si>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</si>
  <si>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</si>
  <si>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</si>
  <si>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</si>
  <si>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</si>
  <si>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</si>
  <si>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</si>
  <si>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</si>
  <si>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</si>
  <si>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</si>
  <si>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</si>
  <si>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</si>
  <si>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</si>
  <si>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</si>
  <si>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</si>
  <si>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</si>
  <si>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</si>
  <si>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</si>
  <si>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</si>
  <si>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</si>
  <si>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</si>
  <si>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</si>
  <si>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</si>
  <si>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</si>
  <si>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</si>
  <si>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</si>
  <si>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</si>
  <si>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</si>
  <si>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</si>
  <si>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</si>
  <si>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</si>
  <si>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</si>
  <si>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</si>
  <si>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</si>
  <si>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</si>
  <si>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</si>
  <si>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</si>
  <si>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</si>
  <si>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</si>
  <si>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</si>
  <si>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</si>
  <si>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</si>
  <si>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</si>
  <si>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</si>
  <si>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</si>
  <si>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</si>
  <si>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</si>
  <si>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</si>
  <si>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</si>
  <si>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</si>
  <si>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</si>
  <si>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</si>
  <si>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</si>
  <si>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</si>
  <si>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</si>
  <si>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</si>
  <si>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</si>
  <si>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</si>
  <si>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</si>
  <si>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</si>
  <si>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</si>
  <si>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</si>
  <si>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</si>
  <si>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</si>
  <si>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</si>
  <si>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</si>
  <si>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</si>
  <si>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</si>
  <si>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</si>
  <si>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</si>
  <si>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</si>
  <si>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</si>
  <si>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</si>
  <si>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</si>
  <si>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</si>
  <si>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</si>
  <si>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</si>
  <si>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</si>
  <si>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</si>
  <si>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</si>
  <si>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</si>
  <si>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</si>
  <si>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</si>
  <si>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</si>
  <si>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</si>
  <si>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</si>
  <si>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</si>
  <si>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</si>
  <si>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</si>
  <si>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</si>
  <si>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</si>
  <si>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</si>
  <si>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</si>
  <si>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</si>
  <si>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</si>
  <si>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</si>
  <si>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</si>
  <si>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</si>
  <si>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</si>
  <si>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</si>
  <si>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</si>
  <si>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</si>
  <si>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</si>
  <si>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</si>
  <si>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</si>
  <si>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</si>
  <si>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</si>
  <si>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</si>
  <si>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</si>
  <si>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</si>
  <si>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</si>
  <si>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</si>
  <si>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</si>
  <si>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</si>
  <si>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</si>
  <si>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</si>
  <si>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</si>
  <si>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</si>
  <si>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</si>
  <si>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</si>
  <si>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</si>
  <si>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</si>
  <si>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</si>
  <si>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</si>
  <si>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</si>
  <si>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</si>
  <si>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</si>
  <si>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</si>
  <si>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</si>
  <si>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</si>
  <si>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</si>
  <si>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</si>
  <si>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</si>
  <si>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</si>
  <si>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</si>
  <si>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</si>
  <si>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</si>
  <si>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</si>
  <si>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</si>
  <si>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</si>
  <si>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</si>
  <si>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</si>
  <si>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</si>
  <si>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</si>
  <si>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</si>
  <si>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</si>
  <si>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</si>
  <si>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</si>
  <si>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</si>
  <si>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</si>
  <si>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</si>
  <si>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</si>
  <si>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</si>
  <si>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</si>
  <si>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</si>
  <si>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</si>
  <si>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</si>
  <si>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</si>
  <si>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</si>
  <si>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</si>
  <si>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</si>
  <si>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</si>
  <si>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</si>
  <si>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</si>
  <si>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</si>
  <si>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</si>
  <si>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</si>
  <si>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</si>
  <si>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</si>
  <si>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</si>
  <si>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</si>
  <si>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</si>
  <si>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</si>
  <si>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</si>
  <si>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</si>
  <si>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</si>
  <si>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</si>
  <si>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</si>
  <si>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</si>
  <si>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</si>
  <si>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</si>
  <si>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</si>
  <si>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</si>
  <si>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</si>
  <si>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</si>
  <si>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</si>
  <si>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</si>
  <si>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</si>
  <si>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</si>
  <si>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</si>
  <si>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</si>
  <si>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</si>
  <si>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</si>
  <si>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</si>
  <si>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</si>
  <si>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</si>
  <si>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</si>
  <si>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</si>
  <si>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</si>
  <si>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</si>
  <si>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</si>
  <si>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</si>
  <si>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</si>
  <si>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</si>
  <si>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</si>
  <si>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</si>
  <si>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</si>
  <si>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</si>
  <si>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</si>
  <si>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</si>
  <si>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</si>
  <si>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</si>
  <si>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</si>
  <si>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</si>
  <si>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</si>
  <si>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</si>
  <si>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</si>
  <si>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</si>
  <si>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</si>
  <si>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</si>
  <si>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</si>
  <si>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</si>
  <si>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</si>
  <si>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</si>
  <si>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</si>
  <si>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</si>
  <si>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</si>
  <si>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</si>
  <si>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</si>
  <si>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</si>
  <si>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</si>
  <si>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</si>
  <si>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</si>
  <si>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</si>
  <si>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</si>
  <si>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</si>
  <si>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</si>
  <si>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</si>
  <si>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</si>
  <si>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</si>
  <si>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</si>
  <si>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Ecclesine</t>
  </si>
  <si>
    <t>802.11 Working Group
Opening Plenary</t>
  </si>
  <si>
    <t>PAR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</si>
  <si>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</si>
  <si>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</si>
  <si>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</si>
  <si>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</si>
  <si>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</si>
  <si>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</si>
  <si>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</si>
  <si>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.19&amp; .24</t>
  </si>
  <si>
    <t>doc.: IEEE 802.11-19/1736r0</t>
  </si>
  <si>
    <t>November 2019</t>
  </si>
  <si>
    <t>WG Agenda November 2019</t>
  </si>
  <si>
    <t>178th IEEE 802.11 WIRELESS LOCAL AREA NETWORKS SESSION</t>
  </si>
  <si>
    <t>Hilton Waikoloa, Kona, HI, USA</t>
  </si>
  <si>
    <t>November 10-15, 2019</t>
  </si>
  <si>
    <t>https://mentor.ieee.org/802.11/dcn/11-19-1736</t>
  </si>
  <si>
    <t>https://mentor.ieee.org/802.11/dcn/11-19-1737</t>
  </si>
  <si>
    <t>https://mentor.ieee.org/802.11/dcn/11-19-1738</t>
  </si>
  <si>
    <t>https://mentor.ieee.org/802.11/dcn/11-19-1735</t>
  </si>
  <si>
    <t>https://mentor.ieee.org/802.11/dcn/11-19-1734</t>
  </si>
  <si>
    <t>https://mentor.ieee.org/802.11/dcn/11-19-1732</t>
  </si>
  <si>
    <t>https://mentor.ieee.org/802.11/dcn/11-19-1731</t>
  </si>
  <si>
    <t>https://mentor.ieee.org/802.11/dcn/11-19-1730</t>
  </si>
  <si>
    <t>https://mentor.ieee.org/802.11/dcn/11-19-1565</t>
  </si>
  <si>
    <t xml:space="preserve">https://www.regonline.com/builder/site/Default.aspx?EventID=2569183 </t>
  </si>
  <si>
    <t>https://mentor.ieee.org/802.11/dcn/19/11-19-0004</t>
  </si>
  <si>
    <t>SENS</t>
  </si>
  <si>
    <t>SENS TIG</t>
  </si>
  <si>
    <t>WLAN Sensing</t>
  </si>
  <si>
    <t>Tony Han</t>
  </si>
  <si>
    <t>11ah Market presentation</t>
  </si>
  <si>
    <t>Han</t>
  </si>
  <si>
    <t>SENS - WLAN Sensing Topic Interest Group</t>
  </si>
  <si>
    <t>4.4.2</t>
  </si>
  <si>
    <t>WG11 Agenda - Mon 2019-11-11 - 10:30 to 12:30</t>
  </si>
  <si>
    <t>WG11 Agenda - Wed 2019-11-13 - 10:30 to 12:30</t>
  </si>
  <si>
    <t>WG11 Agenda - Fri 2019-11-15 - 08:00 to 12:00</t>
  </si>
  <si>
    <t>https://mentor.ieee.org/802.11/dcn/11-19-1742</t>
  </si>
  <si>
    <t>https://mentor.ieee.org/802.11/dcn/11-19-1744</t>
  </si>
  <si>
    <t>https://mentor.ieee.org/802.11/dcn/11-19-1739</t>
  </si>
  <si>
    <t>https://mentor.ieee.org/802.11/dcn/11-19-1718</t>
  </si>
  <si>
    <t>https://mentor.ieee.org/802.11/dcn/11-19-1713</t>
  </si>
  <si>
    <t>https://mentor.ieee.org/802.11/dcn/11-19-1743</t>
  </si>
  <si>
    <t>https://mentor.ieee.org/802.11/dcn/11-19-1740</t>
  </si>
  <si>
    <t>https://mentor.ieee.org/802.11/dcn/11-19-1722</t>
  </si>
  <si>
    <t>https://mentor.ieee.org/802.11/dcn/11-19-1741</t>
  </si>
  <si>
    <t>https://mentor.ieee.org/802.11/dcn/11-19-1747</t>
  </si>
  <si>
    <t>https://mentor.ieee.org/802.11/dcn/11-19-1727</t>
  </si>
  <si>
    <t>Social</t>
  </si>
  <si>
    <t>Dinner Break/Tutorial(s)</t>
  </si>
  <si>
    <t>SENS- WLAN Sensing TIG</t>
  </si>
  <si>
    <t>https://mentor.ieee.org/802.11/dcn/11-19-1753</t>
  </si>
  <si>
    <t>https://mentor.ieee.org/802.11/dcn/11-19-1752</t>
  </si>
  <si>
    <t>https://mentor.ieee.org/802.11/dcn/11-19-1751</t>
  </si>
  <si>
    <t>https://mentor.ieee.org/802.11/dcn/11-19-1750</t>
  </si>
  <si>
    <t>https://mentor.ieee.org/802.11/dcn/11-19-1758</t>
  </si>
  <si>
    <t>https://mentor.ieee.org/802.11/dcn/11-19-1761</t>
  </si>
  <si>
    <t>https://mentor.ieee.org/802-ec/dcn/19/ec-19-0151</t>
  </si>
  <si>
    <t>https://mentor.ieee.org/802.11/dcn/11-19</t>
  </si>
  <si>
    <t>802.1CF status report</t>
  </si>
  <si>
    <t>Telecon schedule</t>
  </si>
  <si>
    <t>CAC Agenda - Thu 2019-11-14 - 19:30 to 21:30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</si>
</sst>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5" borderId="1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2" Type="http://schemas.openxmlformats.org/officeDocument/2006/relationships/image" Target="../media/image46.emf"/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9525</xdr:colOff>
      <xdr:row>26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15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0670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11</xdr:row>
      <xdr:rowOff>0</xdr:rowOff>
    </xdr:from>
    <xdr:ext cx="638175" cy="847725"/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0</xdr:colOff>
      <xdr:row>6</xdr:row>
      <xdr:rowOff>0</xdr:rowOff>
    </xdr:from>
    <xdr:to>
      <xdr:col>5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9525</xdr:colOff>
      <xdr:row>21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3243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0</xdr:colOff>
      <xdr:row>17</xdr:row>
      <xdr:rowOff>0</xdr:rowOff>
    </xdr:from>
    <xdr:ext cx="638175" cy="847725"/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8859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10</xdr:col>
      <xdr:colOff>0</xdr:colOff>
      <xdr:row>11</xdr:row>
      <xdr:rowOff>0</xdr:rowOff>
    </xdr:from>
    <xdr:to>
      <xdr:col>11</xdr:col>
      <xdr:colOff>9525</xdr:colOff>
      <xdr:row>15</xdr:row>
      <xdr:rowOff>9525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000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9525</xdr:colOff>
      <xdr:row>10</xdr:row>
      <xdr:rowOff>9525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859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16</xdr:col>
      <xdr:colOff>0</xdr:colOff>
      <xdr:row>22</xdr:row>
      <xdr:rowOff>0</xdr:rowOff>
    </xdr:from>
    <xdr:ext cx="638175" cy="847725"/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8859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23</xdr:col>
      <xdr:colOff>0</xdr:colOff>
      <xdr:row>22</xdr:row>
      <xdr:rowOff>0</xdr:rowOff>
    </xdr:from>
    <xdr:to>
      <xdr:col>24</xdr:col>
      <xdr:colOff>9525</xdr:colOff>
      <xdr:row>26</xdr:row>
      <xdr:rowOff>9525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30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758" TargetMode="External"/><Relationship Id="rId21" Type="http://schemas.openxmlformats.org/officeDocument/2006/relationships/hyperlink" Target="https://mentor.ieee.org/802.11/dcn/11-19-1737" TargetMode="External"/><Relationship Id="rId42" Type="http://schemas.openxmlformats.org/officeDocument/2006/relationships/hyperlink" Target="https://mentor.ieee.org/802.11/dcn/11-19-1750" TargetMode="External"/><Relationship Id="rId47" Type="http://schemas.openxmlformats.org/officeDocument/2006/relationships/hyperlink" Target="https://mentor.ieee.org/802.11/dcn/11-19-1750" TargetMode="External"/><Relationship Id="rId63" Type="http://schemas.openxmlformats.org/officeDocument/2006/relationships/hyperlink" Target="https://mentor.ieee.org/802.11/dcn/11-19-1738" TargetMode="External"/><Relationship Id="rId68" Type="http://schemas.openxmlformats.org/officeDocument/2006/relationships/hyperlink" Target="https://mentor.ieee.org/802.11/dcn/11-19-1738" TargetMode="External"/><Relationship Id="rId84" Type="http://schemas.openxmlformats.org/officeDocument/2006/relationships/hyperlink" Target="https://mentor.ieee.org/802.11/dcn/11-19-1752" TargetMode="External"/><Relationship Id="rId89" Type="http://schemas.openxmlformats.org/officeDocument/2006/relationships/hyperlink" Target="https://mentor.ieee.org/802.11/dcn/11-19-1751" TargetMode="External"/><Relationship Id="rId112" Type="http://schemas.openxmlformats.org/officeDocument/2006/relationships/vmlDrawing" Target="../drawings/vmlDrawing1.vml"/><Relationship Id="rId2" Type="http://schemas.openxmlformats.org/officeDocument/2006/relationships/hyperlink" Target="https://mentor.ieee.org/802.11/dcn/11-19-1736" TargetMode="External"/><Relationship Id="rId16" Type="http://schemas.openxmlformats.org/officeDocument/2006/relationships/hyperlink" Target="https://mentor.ieee.org/802.11/dcn/11-19-1752" TargetMode="External"/><Relationship Id="rId29" Type="http://schemas.openxmlformats.org/officeDocument/2006/relationships/hyperlink" Target="https://mentor.ieee.org/802.11/dcn/11-19-1758" TargetMode="External"/><Relationship Id="rId107" Type="http://schemas.openxmlformats.org/officeDocument/2006/relationships/hyperlink" Target="https://mentor.ieee.org/802.11/dcn/11-19-1752" TargetMode="External"/><Relationship Id="rId11" Type="http://schemas.openxmlformats.org/officeDocument/2006/relationships/hyperlink" Target="https://mentor.ieee.org/802.11/dcn/11-19-1758" TargetMode="External"/><Relationship Id="rId24" Type="http://schemas.openxmlformats.org/officeDocument/2006/relationships/hyperlink" Target="https://mentor.ieee.org/802.11/dcn/11-19-1737" TargetMode="External"/><Relationship Id="rId32" Type="http://schemas.openxmlformats.org/officeDocument/2006/relationships/hyperlink" Target="https://mentor.ieee.org/802.11/dcn/11-19-1737" TargetMode="External"/><Relationship Id="rId37" Type="http://schemas.openxmlformats.org/officeDocument/2006/relationships/hyperlink" Target="https://mentor.ieee.org/802.11/dcn/11-19-1737" TargetMode="External"/><Relationship Id="rId40" Type="http://schemas.openxmlformats.org/officeDocument/2006/relationships/hyperlink" Target="https://mentor.ieee.org/802.11/dcn/11-19-1750" TargetMode="External"/><Relationship Id="rId45" Type="http://schemas.openxmlformats.org/officeDocument/2006/relationships/hyperlink" Target="https://mentor.ieee.org/802.11/dcn/11-19-1750" TargetMode="External"/><Relationship Id="rId53" Type="http://schemas.openxmlformats.org/officeDocument/2006/relationships/hyperlink" Target="https://mentor.ieee.org/802.11/dcn/11-19-1750" TargetMode="External"/><Relationship Id="rId58" Type="http://schemas.openxmlformats.org/officeDocument/2006/relationships/hyperlink" Target="https://mentor.ieee.org/802.11/dcn/11-19-1736" TargetMode="External"/><Relationship Id="rId66" Type="http://schemas.openxmlformats.org/officeDocument/2006/relationships/hyperlink" Target="https://mentor.ieee.org/802.11/dcn/11-19-1738" TargetMode="External"/><Relationship Id="rId74" Type="http://schemas.openxmlformats.org/officeDocument/2006/relationships/hyperlink" Target="https://mentor.ieee.org/802.11/dcn/11-19-1752" TargetMode="External"/><Relationship Id="rId79" Type="http://schemas.openxmlformats.org/officeDocument/2006/relationships/hyperlink" Target="https://mentor.ieee.org/802.11/dcn/11-19-1752" TargetMode="External"/><Relationship Id="rId87" Type="http://schemas.openxmlformats.org/officeDocument/2006/relationships/hyperlink" Target="https://mentor.ieee.org/802.11/dcn/11-19-1751" TargetMode="External"/><Relationship Id="rId102" Type="http://schemas.openxmlformats.org/officeDocument/2006/relationships/hyperlink" Target="https://mentor.ieee.org/802.11/dcn/11-19-1751" TargetMode="External"/><Relationship Id="rId110" Type="http://schemas.openxmlformats.org/officeDocument/2006/relationships/hyperlink" Target="https://mentor.ieee.org/802.11/dcn/11-19-1752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1738" TargetMode="External"/><Relationship Id="rId82" Type="http://schemas.openxmlformats.org/officeDocument/2006/relationships/hyperlink" Target="https://mentor.ieee.org/802.11/dcn/11-19-1752" TargetMode="External"/><Relationship Id="rId90" Type="http://schemas.openxmlformats.org/officeDocument/2006/relationships/hyperlink" Target="https://mentor.ieee.org/802.11/dcn/11-19-1751" TargetMode="External"/><Relationship Id="rId95" Type="http://schemas.openxmlformats.org/officeDocument/2006/relationships/hyperlink" Target="https://mentor.ieee.org/802.11/dcn/11-19-1751" TargetMode="External"/><Relationship Id="rId19" Type="http://schemas.openxmlformats.org/officeDocument/2006/relationships/hyperlink" Target="https://mentor.ieee.org/802.11/dcn/11-19-1750" TargetMode="External"/><Relationship Id="rId14" Type="http://schemas.openxmlformats.org/officeDocument/2006/relationships/hyperlink" Target="https://mentor.ieee.org/802.11/dcn/11-19-1758" TargetMode="External"/><Relationship Id="rId22" Type="http://schemas.openxmlformats.org/officeDocument/2006/relationships/hyperlink" Target="https://mentor.ieee.org/802.11/dcn/11-19-1737" TargetMode="External"/><Relationship Id="rId27" Type="http://schemas.openxmlformats.org/officeDocument/2006/relationships/hyperlink" Target="https://mentor.ieee.org/802.11/dcn/11-19-1758" TargetMode="External"/><Relationship Id="rId30" Type="http://schemas.openxmlformats.org/officeDocument/2006/relationships/hyperlink" Target="https://mentor.ieee.org/802.11/dcn/11-19-1758" TargetMode="External"/><Relationship Id="rId35" Type="http://schemas.openxmlformats.org/officeDocument/2006/relationships/hyperlink" Target="https://mentor.ieee.org/802.11/dcn/11-19-1737" TargetMode="External"/><Relationship Id="rId43" Type="http://schemas.openxmlformats.org/officeDocument/2006/relationships/hyperlink" Target="https://mentor.ieee.org/802.11/dcn/11-19-1750" TargetMode="External"/><Relationship Id="rId48" Type="http://schemas.openxmlformats.org/officeDocument/2006/relationships/hyperlink" Target="https://mentor.ieee.org/802.11/dcn/11-19-1750" TargetMode="External"/><Relationship Id="rId56" Type="http://schemas.openxmlformats.org/officeDocument/2006/relationships/hyperlink" Target="https://mentor.ieee.org/802.11/dcn/11-19-1736" TargetMode="External"/><Relationship Id="rId64" Type="http://schemas.openxmlformats.org/officeDocument/2006/relationships/hyperlink" Target="https://mentor.ieee.org/802.11/dcn/11-19-1738" TargetMode="External"/><Relationship Id="rId69" Type="http://schemas.openxmlformats.org/officeDocument/2006/relationships/hyperlink" Target="https://mentor.ieee.org/802.11/dcn/11-19-1752" TargetMode="External"/><Relationship Id="rId77" Type="http://schemas.openxmlformats.org/officeDocument/2006/relationships/hyperlink" Target="https://mentor.ieee.org/802.11/dcn/11-19-1752" TargetMode="External"/><Relationship Id="rId100" Type="http://schemas.openxmlformats.org/officeDocument/2006/relationships/hyperlink" Target="https://mentor.ieee.org/802.11/dcn/11-19-1751" TargetMode="External"/><Relationship Id="rId105" Type="http://schemas.openxmlformats.org/officeDocument/2006/relationships/hyperlink" Target="https://mentor.ieee.org/802.11/dcn/11-19-1738" TargetMode="External"/><Relationship Id="rId113" Type="http://schemas.openxmlformats.org/officeDocument/2006/relationships/comments" Target="../comments1.xm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1750" TargetMode="External"/><Relationship Id="rId72" Type="http://schemas.openxmlformats.org/officeDocument/2006/relationships/hyperlink" Target="https://mentor.ieee.org/802.11/dcn/11-19-1752" TargetMode="External"/><Relationship Id="rId80" Type="http://schemas.openxmlformats.org/officeDocument/2006/relationships/hyperlink" Target="https://mentor.ieee.org/802.11/dcn/11-19-1752" TargetMode="External"/><Relationship Id="rId85" Type="http://schemas.openxmlformats.org/officeDocument/2006/relationships/hyperlink" Target="https://mentor.ieee.org/802.11/dcn/11-19-1752" TargetMode="External"/><Relationship Id="rId93" Type="http://schemas.openxmlformats.org/officeDocument/2006/relationships/hyperlink" Target="https://mentor.ieee.org/802.11/dcn/11-19-1751" TargetMode="External"/><Relationship Id="rId98" Type="http://schemas.openxmlformats.org/officeDocument/2006/relationships/hyperlink" Target="https://mentor.ieee.org/802.11/dcn/11-19-1751" TargetMode="External"/><Relationship Id="rId3" Type="http://schemas.openxmlformats.org/officeDocument/2006/relationships/hyperlink" Target="https://mentor.ieee.org/802.11/dcn/11-19-1565" TargetMode="External"/><Relationship Id="rId12" Type="http://schemas.openxmlformats.org/officeDocument/2006/relationships/hyperlink" Target="https://mentor.ieee.org/802.11/dcn/11-19-1738" TargetMode="External"/><Relationship Id="rId17" Type="http://schemas.openxmlformats.org/officeDocument/2006/relationships/hyperlink" Target="https://mentor.ieee.org/802.11/dcn/11-19-1738" TargetMode="External"/><Relationship Id="rId25" Type="http://schemas.openxmlformats.org/officeDocument/2006/relationships/hyperlink" Target="https://mentor.ieee.org/802.11/dcn/11-19-1758" TargetMode="External"/><Relationship Id="rId33" Type="http://schemas.openxmlformats.org/officeDocument/2006/relationships/hyperlink" Target="https://mentor.ieee.org/802.11/dcn/11-19-1737" TargetMode="External"/><Relationship Id="rId38" Type="http://schemas.openxmlformats.org/officeDocument/2006/relationships/hyperlink" Target="https://mentor.ieee.org/802.11/dcn/11-19-1750" TargetMode="External"/><Relationship Id="rId46" Type="http://schemas.openxmlformats.org/officeDocument/2006/relationships/hyperlink" Target="https://mentor.ieee.org/802.11/dcn/11-19-1750" TargetMode="External"/><Relationship Id="rId59" Type="http://schemas.openxmlformats.org/officeDocument/2006/relationships/hyperlink" Target="https://mentor.ieee.org/802.11/dcn/11-19-1738" TargetMode="External"/><Relationship Id="rId67" Type="http://schemas.openxmlformats.org/officeDocument/2006/relationships/hyperlink" Target="https://mentor.ieee.org/802.11/dcn/11-19-1738" TargetMode="External"/><Relationship Id="rId103" Type="http://schemas.openxmlformats.org/officeDocument/2006/relationships/hyperlink" Target="https://mentor.ieee.org/802.11/dcn/11-19-1751" TargetMode="External"/><Relationship Id="rId108" Type="http://schemas.openxmlformats.org/officeDocument/2006/relationships/hyperlink" Target="https://mentor.ieee.org/802.11/dcn/11-19-1752" TargetMode="External"/><Relationship Id="rId20" Type="http://schemas.openxmlformats.org/officeDocument/2006/relationships/hyperlink" Target="https://mentor.ieee.org/802.11/dcn/11-19-0993" TargetMode="External"/><Relationship Id="rId41" Type="http://schemas.openxmlformats.org/officeDocument/2006/relationships/hyperlink" Target="https://mentor.ieee.org/802.11/dcn/11-19-1750" TargetMode="External"/><Relationship Id="rId54" Type="http://schemas.openxmlformats.org/officeDocument/2006/relationships/hyperlink" Target="https://mentor.ieee.org/802.11/dcn/11-19-1750" TargetMode="External"/><Relationship Id="rId62" Type="http://schemas.openxmlformats.org/officeDocument/2006/relationships/hyperlink" Target="https://mentor.ieee.org/802.11/dcn/11-19-1738" TargetMode="External"/><Relationship Id="rId70" Type="http://schemas.openxmlformats.org/officeDocument/2006/relationships/hyperlink" Target="https://mentor.ieee.org/802.11/dcn/11-19-1752" TargetMode="External"/><Relationship Id="rId75" Type="http://schemas.openxmlformats.org/officeDocument/2006/relationships/hyperlink" Target="https://mentor.ieee.org/802.11/dcn/11-19-1752" TargetMode="External"/><Relationship Id="rId83" Type="http://schemas.openxmlformats.org/officeDocument/2006/relationships/hyperlink" Target="https://mentor.ieee.org/802.11/dcn/11-19-1752" TargetMode="External"/><Relationship Id="rId88" Type="http://schemas.openxmlformats.org/officeDocument/2006/relationships/hyperlink" Target="https://mentor.ieee.org/802.11/dcn/11-19-1751" TargetMode="External"/><Relationship Id="rId91" Type="http://schemas.openxmlformats.org/officeDocument/2006/relationships/hyperlink" Target="https://mentor.ieee.org/802.11/dcn/11-19-1751" TargetMode="External"/><Relationship Id="rId96" Type="http://schemas.openxmlformats.org/officeDocument/2006/relationships/hyperlink" Target="https://mentor.ieee.org/802.11/dcn/11-19-1751" TargetMode="External"/><Relationship Id="rId111" Type="http://schemas.openxmlformats.org/officeDocument/2006/relationships/printerSettings" Target="../printerSettings/printerSettings12.bin"/><Relationship Id="rId1" Type="http://schemas.openxmlformats.org/officeDocument/2006/relationships/hyperlink" Target="https://mentor.ieee.org/802.11/dcn/11-19-1737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151" TargetMode="External"/><Relationship Id="rId23" Type="http://schemas.openxmlformats.org/officeDocument/2006/relationships/hyperlink" Target="https://mentor.ieee.org/802.11/dcn/11-19-1737" TargetMode="External"/><Relationship Id="rId28" Type="http://schemas.openxmlformats.org/officeDocument/2006/relationships/hyperlink" Target="https://mentor.ieee.org/802.11/dcn/11-19-1758" TargetMode="External"/><Relationship Id="rId36" Type="http://schemas.openxmlformats.org/officeDocument/2006/relationships/hyperlink" Target="https://mentor.ieee.org/802.11/dcn/11-19-1737" TargetMode="External"/><Relationship Id="rId49" Type="http://schemas.openxmlformats.org/officeDocument/2006/relationships/hyperlink" Target="https://mentor.ieee.org/802.11/dcn/11-19-1750" TargetMode="External"/><Relationship Id="rId57" Type="http://schemas.openxmlformats.org/officeDocument/2006/relationships/hyperlink" Target="https://mentor.ieee.org/802.11/dcn/11-19-1736" TargetMode="External"/><Relationship Id="rId106" Type="http://schemas.openxmlformats.org/officeDocument/2006/relationships/hyperlink" Target="https://mentor.ieee.org/802.11/dcn/11-19-1758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1737" TargetMode="External"/><Relationship Id="rId44" Type="http://schemas.openxmlformats.org/officeDocument/2006/relationships/hyperlink" Target="https://mentor.ieee.org/802.11/dcn/11-19-1750" TargetMode="External"/><Relationship Id="rId52" Type="http://schemas.openxmlformats.org/officeDocument/2006/relationships/hyperlink" Target="https://mentor.ieee.org/802.11/dcn/11-19-1750" TargetMode="External"/><Relationship Id="rId60" Type="http://schemas.openxmlformats.org/officeDocument/2006/relationships/hyperlink" Target="https://mentor.ieee.org/802.11/dcn/11-19-1738" TargetMode="External"/><Relationship Id="rId65" Type="http://schemas.openxmlformats.org/officeDocument/2006/relationships/hyperlink" Target="https://mentor.ieee.org/802.11/dcn/11-19-1738" TargetMode="External"/><Relationship Id="rId73" Type="http://schemas.openxmlformats.org/officeDocument/2006/relationships/hyperlink" Target="https://mentor.ieee.org/802.11/dcn/11-19-1752" TargetMode="External"/><Relationship Id="rId78" Type="http://schemas.openxmlformats.org/officeDocument/2006/relationships/hyperlink" Target="https://mentor.ieee.org/802.11/dcn/11-19-1752" TargetMode="External"/><Relationship Id="rId81" Type="http://schemas.openxmlformats.org/officeDocument/2006/relationships/hyperlink" Target="https://mentor.ieee.org/802.11/dcn/11-19-1752" TargetMode="External"/><Relationship Id="rId86" Type="http://schemas.openxmlformats.org/officeDocument/2006/relationships/hyperlink" Target="https://mentor.ieee.org/802.11/dcn/11-19-1752" TargetMode="External"/><Relationship Id="rId94" Type="http://schemas.openxmlformats.org/officeDocument/2006/relationships/hyperlink" Target="https://mentor.ieee.org/802.11/dcn/11-19-1751" TargetMode="External"/><Relationship Id="rId99" Type="http://schemas.openxmlformats.org/officeDocument/2006/relationships/hyperlink" Target="https://mentor.ieee.org/802.11/dcn/11-19-1751" TargetMode="External"/><Relationship Id="rId101" Type="http://schemas.openxmlformats.org/officeDocument/2006/relationships/hyperlink" Target="https://mentor.ieee.org/802.11/dcn/11-19-1751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1753" TargetMode="External"/><Relationship Id="rId18" Type="http://schemas.openxmlformats.org/officeDocument/2006/relationships/hyperlink" Target="https://mentor.ieee.org/802.11/dcn/11-19-1751" TargetMode="External"/><Relationship Id="rId39" Type="http://schemas.openxmlformats.org/officeDocument/2006/relationships/hyperlink" Target="https://mentor.ieee.org/802.11/dcn/11-19-1750" TargetMode="External"/><Relationship Id="rId109" Type="http://schemas.openxmlformats.org/officeDocument/2006/relationships/hyperlink" Target="https://mentor.ieee.org/802.11/dcn/11-19-1752" TargetMode="External"/><Relationship Id="rId34" Type="http://schemas.openxmlformats.org/officeDocument/2006/relationships/hyperlink" Target="https://mentor.ieee.org/802.11/dcn/11-19-1737" TargetMode="External"/><Relationship Id="rId50" Type="http://schemas.openxmlformats.org/officeDocument/2006/relationships/hyperlink" Target="https://mentor.ieee.org/802.11/dcn/11-19-1750" TargetMode="External"/><Relationship Id="rId55" Type="http://schemas.openxmlformats.org/officeDocument/2006/relationships/hyperlink" Target="https://mentor.ieee.org/802.11/dcn/11-19-1750" TargetMode="External"/><Relationship Id="rId76" Type="http://schemas.openxmlformats.org/officeDocument/2006/relationships/hyperlink" Target="https://mentor.ieee.org/802.11/dcn/11-19-1752" TargetMode="External"/><Relationship Id="rId97" Type="http://schemas.openxmlformats.org/officeDocument/2006/relationships/hyperlink" Target="https://mentor.ieee.org/802.11/dcn/11-19-1751" TargetMode="External"/><Relationship Id="rId104" Type="http://schemas.openxmlformats.org/officeDocument/2006/relationships/hyperlink" Target="https://mentor.ieee.org/802.11/dcn/11-19-1751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1752" TargetMode="External"/><Relationship Id="rId92" Type="http://schemas.openxmlformats.org/officeDocument/2006/relationships/hyperlink" Target="https://mentor.ieee.org/802.11/dcn/11-19-175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004" TargetMode="External"/><Relationship Id="rId13" Type="http://schemas.openxmlformats.org/officeDocument/2006/relationships/hyperlink" Target="https://mentor.ieee.org/802.11/dcn/11-19-1730" TargetMode="External"/><Relationship Id="rId18" Type="http://schemas.openxmlformats.org/officeDocument/2006/relationships/hyperlink" Target="https://mentor.ieee.org/802.11/dcn/11-19-1750" TargetMode="External"/><Relationship Id="rId26" Type="http://schemas.openxmlformats.org/officeDocument/2006/relationships/hyperlink" Target="https://mentor.ieee.org/802.11/dcn/11-19-174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738" TargetMode="External"/><Relationship Id="rId34" Type="http://schemas.openxmlformats.org/officeDocument/2006/relationships/hyperlink" Target="https://mentor.ieee.org/802.11/dcn/11-19-1740" TargetMode="External"/><Relationship Id="rId7" Type="http://schemas.openxmlformats.org/officeDocument/2006/relationships/hyperlink" Target="https://mentor.ieee.org/802.11/dcn/11-19-1736" TargetMode="External"/><Relationship Id="rId12" Type="http://schemas.openxmlformats.org/officeDocument/2006/relationships/hyperlink" Target="https://mentor.ieee.org/802.11/dcn/11-19-1735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41" TargetMode="External"/><Relationship Id="rId33" Type="http://schemas.openxmlformats.org/officeDocument/2006/relationships/hyperlink" Target="https://mentor.ieee.org/802.11/dcn/11-19-172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732" TargetMode="External"/><Relationship Id="rId20" Type="http://schemas.openxmlformats.org/officeDocument/2006/relationships/hyperlink" Target="https://mentor.ieee.org/802.11/dcn/11-19-1753" TargetMode="External"/><Relationship Id="rId29" Type="http://schemas.openxmlformats.org/officeDocument/2006/relationships/hyperlink" Target="https://mentor.ieee.org/802.11/dcn/11-19-17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743" TargetMode="External"/><Relationship Id="rId24" Type="http://schemas.openxmlformats.org/officeDocument/2006/relationships/hyperlink" Target="https://mentor.ieee.org/802.11/dcn/11-19-1565" TargetMode="External"/><Relationship Id="rId32" Type="http://schemas.openxmlformats.org/officeDocument/2006/relationships/hyperlink" Target="https://mentor.ieee.org/802.11/dcn/11-19-173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718" TargetMode="External"/><Relationship Id="rId23" Type="http://schemas.openxmlformats.org/officeDocument/2006/relationships/hyperlink" Target="https://mentor.ieee.org/802.11/dcn/11-19-1752" TargetMode="External"/><Relationship Id="rId28" Type="http://schemas.openxmlformats.org/officeDocument/2006/relationships/hyperlink" Target="https://mentor.ieee.org/802.11/dcn/11-19" TargetMode="External"/><Relationship Id="rId36" Type="http://schemas.openxmlformats.org/officeDocument/2006/relationships/hyperlink" Target="https://mentor.ieee.org/802.11/dcn/11-19-1727" TargetMode="External"/><Relationship Id="rId10" Type="http://schemas.openxmlformats.org/officeDocument/2006/relationships/hyperlink" Target="https://mentor.ieee.org/802.11/dcn/11-19-1731" TargetMode="External"/><Relationship Id="rId19" Type="http://schemas.openxmlformats.org/officeDocument/2006/relationships/hyperlink" Target="https://mentor.ieee.org/802.11/dcn/11-19-1758" TargetMode="External"/><Relationship Id="rId31" Type="http://schemas.openxmlformats.org/officeDocument/2006/relationships/hyperlink" Target="https://mentor.ieee.org/802.11/dcn/11-19-174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739" TargetMode="External"/><Relationship Id="rId14" Type="http://schemas.openxmlformats.org/officeDocument/2006/relationships/hyperlink" Target="https://mentor.ieee.org/802.11/dcn/11-19-1713" TargetMode="External"/><Relationship Id="rId22" Type="http://schemas.openxmlformats.org/officeDocument/2006/relationships/hyperlink" Target="https://mentor.ieee.org/802.11/dcn/11-19-1751" TargetMode="External"/><Relationship Id="rId27" Type="http://schemas.openxmlformats.org/officeDocument/2006/relationships/hyperlink" Target="https://www.regonline.com/builder/site/Default.aspx?EventID=2569183" TargetMode="External"/><Relationship Id="rId30" Type="http://schemas.openxmlformats.org/officeDocument/2006/relationships/hyperlink" Target="https://mentor.ieee.org/802.11/dcn/11-19-1747" TargetMode="External"/><Relationship Id="rId35" Type="http://schemas.openxmlformats.org/officeDocument/2006/relationships/hyperlink" Target="https://mentor.ieee.org/802-ec/dcn/19/ec-19-015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Q32" sqref="Q32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503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504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413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505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43749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499</v>
      </c>
      <c r="D11" s="23"/>
      <c r="E11" s="23"/>
      <c r="F11" s="23"/>
      <c r="G11" s="23"/>
      <c r="H11" s="34"/>
      <c r="I11" s="23" t="s">
        <v>500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439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440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414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415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501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418</v>
      </c>
      <c r="J18" s="23" t="s">
        <v>427</v>
      </c>
      <c r="K18" s="23"/>
      <c r="L18" s="23"/>
      <c r="M18" s="23"/>
      <c r="N18" s="23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416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417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68" t="s">
        <v>100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00000000000001" customHeight="1" x14ac:dyDescent="0.3">
      <c r="B23" s="36" t="s">
        <v>99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00000000000001" customHeight="1" x14ac:dyDescent="0.25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00000000000001" customHeight="1" x14ac:dyDescent="0.25">
      <c r="B32" s="37"/>
      <c r="C32" s="267"/>
      <c r="D32" s="267"/>
      <c r="E32" s="267"/>
      <c r="F32" s="267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66"/>
      <c r="D34" s="266"/>
      <c r="E34" s="266"/>
      <c r="F34" s="266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66"/>
      <c r="D36" s="266"/>
      <c r="E36" s="266"/>
      <c r="F36" s="266"/>
    </row>
    <row r="37" spans="2:6" ht="20.100000000000001" customHeight="1" x14ac:dyDescent="0.25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2" sqref="B2:P4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77" t="str">
        <f>Parameters!B1</f>
        <v>178th IEEE 802.11 WIRELESS LOCAL AREA NETWORKS SESSION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9"/>
      <c r="IS2" s="1" t="s">
        <v>3</v>
      </c>
    </row>
    <row r="3" spans="1:253" ht="15.75" customHeight="1" x14ac:dyDescent="0.2">
      <c r="B3" s="280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</row>
    <row r="4" spans="1:253" ht="15.75" customHeight="1" x14ac:dyDescent="0.2">
      <c r="B4" s="283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5"/>
    </row>
    <row r="5" spans="1:253" ht="21" customHeight="1" x14ac:dyDescent="0.2">
      <c r="B5" s="286" t="str">
        <f>Parameters!B2</f>
        <v>Hilton Waikoloa, Kona, HI, USA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2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2">
      <c r="A7" s="54"/>
      <c r="B7" s="289" t="str">
        <f>Parameters!B3</f>
        <v>November 10-15, 2019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73"/>
      <c r="R7" s="73"/>
    </row>
    <row r="8" spans="1:253" ht="15.75" customHeight="1" x14ac:dyDescent="0.2">
      <c r="A8" s="54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73"/>
      <c r="R8" s="73"/>
    </row>
    <row r="9" spans="1:253" ht="15.75" customHeight="1" x14ac:dyDescent="0.2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88" t="s">
        <v>2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73"/>
      <c r="R25" s="73"/>
    </row>
    <row r="26" spans="1:21" ht="15.75" customHeight="1" x14ac:dyDescent="0.2">
      <c r="A26" s="54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73"/>
      <c r="R26" s="73"/>
    </row>
    <row r="27" spans="1:21" ht="15.75" customHeight="1" x14ac:dyDescent="0.2">
      <c r="B27" s="287" t="s">
        <v>495</v>
      </c>
      <c r="C27" s="287"/>
      <c r="D27" s="287"/>
      <c r="E27" s="287"/>
      <c r="F27" s="287"/>
      <c r="G27" s="287"/>
      <c r="H27" s="287"/>
      <c r="I27" s="287"/>
      <c r="J27" s="293"/>
      <c r="K27" s="293"/>
      <c r="L27" s="290" t="str">
        <f>Title!C14</f>
        <v>dstanley@ieee.org</v>
      </c>
      <c r="M27" s="291"/>
      <c r="N27" s="291"/>
      <c r="O27" s="291"/>
      <c r="P27" s="291"/>
      <c r="Q27" s="291"/>
      <c r="R27" s="291"/>
    </row>
    <row r="28" spans="1:21" ht="15.75" customHeight="1" x14ac:dyDescent="0.2">
      <c r="B28" s="294"/>
      <c r="C28" s="294"/>
      <c r="D28" s="294"/>
      <c r="E28" s="294"/>
      <c r="F28" s="294"/>
      <c r="G28" s="294"/>
      <c r="H28" s="294"/>
      <c r="I28" s="294"/>
      <c r="J28" s="293"/>
      <c r="K28" s="293"/>
      <c r="L28" s="292"/>
      <c r="M28" s="292"/>
      <c r="N28" s="292"/>
      <c r="O28" s="292"/>
      <c r="P28" s="292"/>
      <c r="Q28" s="292"/>
      <c r="R28" s="292"/>
    </row>
    <row r="29" spans="1:21" ht="15.75" customHeight="1" x14ac:dyDescent="0.2">
      <c r="B29" s="287" t="s">
        <v>496</v>
      </c>
      <c r="C29" s="287"/>
      <c r="D29" s="287"/>
      <c r="E29" s="287"/>
      <c r="F29" s="287"/>
      <c r="G29" s="287"/>
      <c r="H29" s="287"/>
      <c r="I29" s="287"/>
      <c r="J29" s="293"/>
      <c r="K29" s="293"/>
      <c r="L29" s="290" t="str">
        <f>Title!I14</f>
        <v>jrosdahl@ieee.org</v>
      </c>
      <c r="M29" s="291"/>
      <c r="N29" s="291"/>
      <c r="O29" s="291"/>
      <c r="P29" s="291"/>
      <c r="Q29" s="291"/>
      <c r="R29" s="291"/>
    </row>
    <row r="30" spans="1:21" ht="15.75" customHeight="1" x14ac:dyDescent="0.2">
      <c r="B30" s="294"/>
      <c r="C30" s="294"/>
      <c r="D30" s="294"/>
      <c r="E30" s="294"/>
      <c r="F30" s="294"/>
      <c r="G30" s="294"/>
      <c r="H30" s="294"/>
      <c r="I30" s="294"/>
      <c r="J30" s="293"/>
      <c r="K30" s="293"/>
      <c r="L30" s="292"/>
      <c r="M30" s="292"/>
      <c r="N30" s="292"/>
      <c r="O30" s="292"/>
      <c r="P30" s="292"/>
      <c r="Q30" s="292"/>
      <c r="R30" s="292"/>
    </row>
    <row r="31" spans="1:21" ht="15.75" customHeight="1" x14ac:dyDescent="0.2">
      <c r="B31" s="287" t="s">
        <v>497</v>
      </c>
      <c r="C31" s="287"/>
      <c r="D31" s="287"/>
      <c r="E31" s="287"/>
      <c r="F31" s="287"/>
      <c r="G31" s="287"/>
      <c r="H31" s="287"/>
      <c r="I31" s="287"/>
      <c r="J31" s="293"/>
      <c r="K31" s="293"/>
      <c r="L31" s="290" t="str">
        <f>Title!I20</f>
        <v xml:space="preserve">robert.stacey@intel.com </v>
      </c>
      <c r="M31" s="291"/>
      <c r="N31" s="291"/>
      <c r="O31" s="291"/>
      <c r="P31" s="291"/>
      <c r="Q31" s="291"/>
      <c r="R31" s="291"/>
    </row>
    <row r="32" spans="1:21" ht="15.75" customHeight="1" x14ac:dyDescent="0.2">
      <c r="B32" s="294"/>
      <c r="C32" s="294"/>
      <c r="D32" s="294"/>
      <c r="E32" s="294"/>
      <c r="F32" s="294"/>
      <c r="G32" s="294"/>
      <c r="H32" s="294"/>
      <c r="I32" s="294"/>
      <c r="J32" s="293"/>
      <c r="K32" s="293"/>
      <c r="L32" s="292"/>
      <c r="M32" s="292"/>
      <c r="N32" s="292"/>
      <c r="O32" s="292"/>
      <c r="P32" s="292"/>
      <c r="Q32" s="292"/>
      <c r="R32" s="292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70" zoomScaleNormal="70" workbookViewId="0">
      <selection activeCell="K53" sqref="K53"/>
    </sheetView>
  </sheetViews>
  <sheetFormatPr defaultColWidth="9.28515625" defaultRowHeight="12.75" outlineLevelCol="1" x14ac:dyDescent="0.2"/>
  <cols>
    <col min="1" max="1" width="18.28515625" style="83" customWidth="1"/>
    <col min="2" max="2" width="13.5703125" style="83" customWidth="1" outlineLevel="1"/>
    <col min="3" max="6" width="9.28515625" style="83"/>
    <col min="7" max="7" width="9.28515625" style="83" customWidth="1"/>
    <col min="8" max="8" width="9.28515625" style="83" customWidth="1" outlineLevel="1"/>
    <col min="9" max="9" width="9.5703125" style="83" customWidth="1"/>
    <col min="10" max="12" width="9.28515625" style="83"/>
    <col min="13" max="13" width="9.28515625" style="83" customWidth="1"/>
    <col min="14" max="14" width="9.28515625" style="83" customWidth="1" outlineLevel="1"/>
    <col min="15" max="18" width="9.28515625" style="83"/>
    <col min="19" max="19" width="9.28515625" style="83" customWidth="1"/>
    <col min="20" max="20" width="9.28515625" style="83" customWidth="1" outlineLevel="1"/>
    <col min="21" max="24" width="9.28515625" style="83"/>
    <col min="25" max="25" width="9.28515625" style="83" customWidth="1"/>
    <col min="26" max="26" width="9.28515625" style="83" customWidth="1" outlineLevel="1"/>
    <col min="27" max="30" width="9.28515625" style="83"/>
    <col min="31" max="31" width="9.28515625" style="83" customWidth="1" collapsed="1"/>
    <col min="32" max="32" width="9.28515625" style="83" hidden="1" customWidth="1" outlineLevel="1"/>
    <col min="33" max="41" width="9.28515625" style="83"/>
    <col min="42" max="42" width="17.5703125" style="83" customWidth="1"/>
    <col min="43" max="16384" width="9.28515625" style="83"/>
  </cols>
  <sheetData>
    <row r="1" spans="1:32" s="2" customFormat="1" ht="27.75" customHeight="1" x14ac:dyDescent="0.2">
      <c r="A1" s="336" t="str">
        <f>" 802.11 Agenda R" &amp;Parameters!B8</f>
        <v xml:space="preserve"> 802.11 Agenda R0</v>
      </c>
      <c r="B1" s="338" t="str">
        <f>Parameters!B2</f>
        <v>Hilton Waikoloa, Kona, HI, USA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</row>
    <row r="2" spans="1:32" s="2" customFormat="1" ht="20.25" customHeight="1" x14ac:dyDescent="0.2">
      <c r="A2" s="337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">
      <c r="A3" s="337"/>
      <c r="B3" s="349" t="str">
        <f>Parameters!B3</f>
        <v>November 10-15, 2019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</row>
    <row r="4" spans="1:32" s="2" customFormat="1" ht="21" thickBot="1" x14ac:dyDescent="0.3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41</v>
      </c>
      <c r="B5" s="72">
        <f>Parameters!B4</f>
        <v>43779</v>
      </c>
      <c r="C5" s="367">
        <f>B5+1</f>
        <v>43780</v>
      </c>
      <c r="D5" s="368"/>
      <c r="E5" s="368"/>
      <c r="F5" s="368"/>
      <c r="G5" s="368"/>
      <c r="H5" s="369"/>
      <c r="I5" s="367">
        <f>B5+2</f>
        <v>43781</v>
      </c>
      <c r="J5" s="368"/>
      <c r="K5" s="368"/>
      <c r="L5" s="368"/>
      <c r="M5" s="368"/>
      <c r="N5" s="369"/>
      <c r="O5" s="367">
        <f>B5+3</f>
        <v>43782</v>
      </c>
      <c r="P5" s="368"/>
      <c r="Q5" s="368"/>
      <c r="R5" s="368"/>
      <c r="S5" s="368"/>
      <c r="T5" s="369"/>
      <c r="U5" s="367">
        <f>B5+4</f>
        <v>43783</v>
      </c>
      <c r="V5" s="368"/>
      <c r="W5" s="368"/>
      <c r="X5" s="368"/>
      <c r="Y5" s="368"/>
      <c r="Z5" s="369"/>
      <c r="AA5" s="367">
        <f>B5+5</f>
        <v>43784</v>
      </c>
      <c r="AB5" s="368"/>
      <c r="AC5" s="368"/>
      <c r="AD5" s="368"/>
      <c r="AE5" s="368"/>
      <c r="AF5" s="369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7" t="s">
        <v>108</v>
      </c>
      <c r="J6" s="348"/>
      <c r="K6" s="348"/>
      <c r="L6" s="348"/>
      <c r="M6" s="34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3" t="s">
        <v>34</v>
      </c>
      <c r="B7" s="111"/>
      <c r="C7" s="328" t="s">
        <v>473</v>
      </c>
      <c r="D7" s="328" t="s">
        <v>473</v>
      </c>
      <c r="E7" s="309" t="s">
        <v>119</v>
      </c>
      <c r="F7" s="373" t="s">
        <v>437</v>
      </c>
      <c r="G7" s="363"/>
      <c r="H7" s="363"/>
      <c r="I7" s="339" t="s">
        <v>498</v>
      </c>
      <c r="J7" s="333" t="s">
        <v>52</v>
      </c>
      <c r="K7" s="323" t="s">
        <v>374</v>
      </c>
      <c r="L7" s="363"/>
      <c r="M7" s="363"/>
      <c r="N7" s="363"/>
      <c r="O7" s="333" t="s">
        <v>52</v>
      </c>
      <c r="P7" s="323" t="s">
        <v>374</v>
      </c>
      <c r="Q7" s="342" t="s">
        <v>468</v>
      </c>
      <c r="R7" s="373" t="s">
        <v>437</v>
      </c>
      <c r="S7" s="312" t="s">
        <v>43</v>
      </c>
      <c r="T7" s="325"/>
      <c r="U7" s="328" t="s">
        <v>473</v>
      </c>
      <c r="V7" s="330" t="s">
        <v>467</v>
      </c>
      <c r="W7" s="309" t="s">
        <v>119</v>
      </c>
      <c r="X7" s="373" t="s">
        <v>437</v>
      </c>
      <c r="Y7" s="379" t="s">
        <v>474</v>
      </c>
      <c r="Z7" s="366" t="s">
        <v>359</v>
      </c>
      <c r="AA7" s="381" t="s">
        <v>54</v>
      </c>
      <c r="AB7" s="382"/>
      <c r="AC7" s="382"/>
      <c r="AD7" s="382"/>
      <c r="AE7" s="382"/>
      <c r="AF7" s="383"/>
    </row>
    <row r="8" spans="1:32" s="2" customFormat="1" ht="15.75" customHeight="1" x14ac:dyDescent="0.2">
      <c r="A8" s="93" t="s">
        <v>33</v>
      </c>
      <c r="B8" s="111"/>
      <c r="C8" s="328"/>
      <c r="D8" s="328"/>
      <c r="E8" s="310"/>
      <c r="F8" s="374"/>
      <c r="G8" s="364"/>
      <c r="H8" s="364"/>
      <c r="I8" s="340"/>
      <c r="J8" s="334"/>
      <c r="K8" s="324"/>
      <c r="L8" s="364"/>
      <c r="M8" s="364"/>
      <c r="N8" s="364"/>
      <c r="O8" s="334"/>
      <c r="P8" s="324"/>
      <c r="Q8" s="343"/>
      <c r="R8" s="374"/>
      <c r="S8" s="313"/>
      <c r="T8" s="326"/>
      <c r="U8" s="328"/>
      <c r="V8" s="331"/>
      <c r="W8" s="310"/>
      <c r="X8" s="374"/>
      <c r="Y8" s="380"/>
      <c r="Z8" s="304"/>
      <c r="AA8" s="384"/>
      <c r="AB8" s="385"/>
      <c r="AC8" s="385"/>
      <c r="AD8" s="385"/>
      <c r="AE8" s="385"/>
      <c r="AF8" s="386"/>
    </row>
    <row r="9" spans="1:32" s="2" customFormat="1" ht="15.75" customHeight="1" x14ac:dyDescent="0.2">
      <c r="A9" s="115" t="s">
        <v>31</v>
      </c>
      <c r="B9" s="87"/>
      <c r="C9" s="328"/>
      <c r="D9" s="328"/>
      <c r="E9" s="310"/>
      <c r="F9" s="374"/>
      <c r="G9" s="364"/>
      <c r="H9" s="364"/>
      <c r="I9" s="340"/>
      <c r="J9" s="334"/>
      <c r="K9" s="324"/>
      <c r="L9" s="364"/>
      <c r="M9" s="364"/>
      <c r="N9" s="364"/>
      <c r="O9" s="334"/>
      <c r="P9" s="324"/>
      <c r="Q9" s="343"/>
      <c r="R9" s="374"/>
      <c r="S9" s="313"/>
      <c r="T9" s="326"/>
      <c r="U9" s="328"/>
      <c r="V9" s="331"/>
      <c r="W9" s="310"/>
      <c r="X9" s="374"/>
      <c r="Y9" s="380"/>
      <c r="Z9" s="304"/>
      <c r="AA9" s="384"/>
      <c r="AB9" s="385"/>
      <c r="AC9" s="385"/>
      <c r="AD9" s="385"/>
      <c r="AE9" s="385"/>
      <c r="AF9" s="386"/>
    </row>
    <row r="10" spans="1:32" s="2" customFormat="1" ht="15.75" customHeight="1" x14ac:dyDescent="0.2">
      <c r="A10" s="115" t="s">
        <v>32</v>
      </c>
      <c r="B10" s="87"/>
      <c r="C10" s="329"/>
      <c r="D10" s="329"/>
      <c r="E10" s="311"/>
      <c r="F10" s="375"/>
      <c r="G10" s="365"/>
      <c r="H10" s="365"/>
      <c r="I10" s="341"/>
      <c r="J10" s="335"/>
      <c r="K10" s="324"/>
      <c r="L10" s="365"/>
      <c r="M10" s="365"/>
      <c r="N10" s="365"/>
      <c r="O10" s="335"/>
      <c r="P10" s="324"/>
      <c r="Q10" s="344"/>
      <c r="R10" s="375"/>
      <c r="S10" s="314"/>
      <c r="T10" s="327"/>
      <c r="U10" s="329"/>
      <c r="V10" s="332"/>
      <c r="W10" s="311"/>
      <c r="X10" s="375"/>
      <c r="Y10" s="380"/>
      <c r="Z10" s="305"/>
      <c r="AA10" s="384"/>
      <c r="AB10" s="385"/>
      <c r="AC10" s="385"/>
      <c r="AD10" s="385"/>
      <c r="AE10" s="385"/>
      <c r="AF10" s="386"/>
    </row>
    <row r="11" spans="1:32" s="2" customFormat="1" ht="27" customHeight="1" x14ac:dyDescent="0.2">
      <c r="A11" s="116" t="s">
        <v>18</v>
      </c>
      <c r="B11" s="114"/>
      <c r="C11" s="300" t="s">
        <v>6</v>
      </c>
      <c r="D11" s="301"/>
      <c r="E11" s="301"/>
      <c r="F11" s="301"/>
      <c r="G11" s="301"/>
      <c r="H11" s="302"/>
      <c r="I11" s="296"/>
      <c r="J11" s="296"/>
      <c r="K11" s="296"/>
      <c r="L11" s="296"/>
      <c r="M11" s="296"/>
      <c r="N11" s="296"/>
      <c r="O11" s="302" t="s">
        <v>6</v>
      </c>
      <c r="P11" s="296"/>
      <c r="Q11" s="296"/>
      <c r="R11" s="296"/>
      <c r="S11" s="296"/>
      <c r="T11" s="296"/>
      <c r="U11" s="296" t="s">
        <v>6</v>
      </c>
      <c r="V11" s="296"/>
      <c r="W11" s="296"/>
      <c r="X11" s="296"/>
      <c r="Y11" s="296"/>
      <c r="Z11" s="296"/>
      <c r="AA11" s="384"/>
      <c r="AB11" s="385"/>
      <c r="AC11" s="385"/>
      <c r="AD11" s="385"/>
      <c r="AE11" s="385"/>
      <c r="AF11" s="386"/>
    </row>
    <row r="12" spans="1:32" s="2" customFormat="1" ht="15.75" customHeight="1" x14ac:dyDescent="0.2">
      <c r="A12" s="113" t="s">
        <v>17</v>
      </c>
      <c r="B12" s="87"/>
      <c r="C12" s="350" t="s">
        <v>493</v>
      </c>
      <c r="D12" s="351"/>
      <c r="E12" s="351"/>
      <c r="F12" s="351"/>
      <c r="G12" s="351"/>
      <c r="H12" s="352"/>
      <c r="I12" s="333" t="s">
        <v>52</v>
      </c>
      <c r="J12" s="359" t="s">
        <v>358</v>
      </c>
      <c r="K12" s="345" t="s">
        <v>111</v>
      </c>
      <c r="L12" s="309" t="s">
        <v>119</v>
      </c>
      <c r="M12" s="370" t="s">
        <v>494</v>
      </c>
      <c r="N12" s="303" t="s">
        <v>359</v>
      </c>
      <c r="O12" s="350" t="s">
        <v>53</v>
      </c>
      <c r="P12" s="351"/>
      <c r="Q12" s="351"/>
      <c r="R12" s="351"/>
      <c r="S12" s="351"/>
      <c r="T12" s="352"/>
      <c r="U12" s="333" t="s">
        <v>52</v>
      </c>
      <c r="V12" s="330" t="s">
        <v>467</v>
      </c>
      <c r="W12" s="323" t="s">
        <v>374</v>
      </c>
      <c r="X12" s="297" t="s">
        <v>520</v>
      </c>
      <c r="Y12" s="370" t="s">
        <v>494</v>
      </c>
      <c r="Z12" s="376" t="s">
        <v>443</v>
      </c>
      <c r="AA12" s="384"/>
      <c r="AB12" s="385"/>
      <c r="AC12" s="385"/>
      <c r="AD12" s="385"/>
      <c r="AE12" s="385"/>
      <c r="AF12" s="386"/>
    </row>
    <row r="13" spans="1:32" s="2" customFormat="1" ht="15.75" customHeight="1" x14ac:dyDescent="0.2">
      <c r="A13" s="113" t="s">
        <v>19</v>
      </c>
      <c r="B13" s="87"/>
      <c r="C13" s="353"/>
      <c r="D13" s="354"/>
      <c r="E13" s="354"/>
      <c r="F13" s="354"/>
      <c r="G13" s="354"/>
      <c r="H13" s="355"/>
      <c r="I13" s="334"/>
      <c r="J13" s="360"/>
      <c r="K13" s="346"/>
      <c r="L13" s="310"/>
      <c r="M13" s="371"/>
      <c r="N13" s="304"/>
      <c r="O13" s="353"/>
      <c r="P13" s="354"/>
      <c r="Q13" s="354"/>
      <c r="R13" s="354"/>
      <c r="S13" s="354"/>
      <c r="T13" s="355"/>
      <c r="U13" s="334"/>
      <c r="V13" s="331"/>
      <c r="W13" s="324"/>
      <c r="X13" s="298"/>
      <c r="Y13" s="371"/>
      <c r="Z13" s="377"/>
      <c r="AA13" s="384"/>
      <c r="AB13" s="385"/>
      <c r="AC13" s="385"/>
      <c r="AD13" s="385"/>
      <c r="AE13" s="385"/>
      <c r="AF13" s="386"/>
    </row>
    <row r="14" spans="1:32" s="2" customFormat="1" ht="15.75" customHeight="1" x14ac:dyDescent="0.2">
      <c r="A14" s="113" t="s">
        <v>20</v>
      </c>
      <c r="B14" s="87"/>
      <c r="C14" s="353"/>
      <c r="D14" s="354"/>
      <c r="E14" s="354"/>
      <c r="F14" s="354"/>
      <c r="G14" s="354"/>
      <c r="H14" s="355"/>
      <c r="I14" s="334"/>
      <c r="J14" s="360"/>
      <c r="K14" s="346"/>
      <c r="L14" s="310"/>
      <c r="M14" s="371"/>
      <c r="N14" s="304"/>
      <c r="O14" s="353"/>
      <c r="P14" s="354"/>
      <c r="Q14" s="354"/>
      <c r="R14" s="354"/>
      <c r="S14" s="354"/>
      <c r="T14" s="355"/>
      <c r="U14" s="334"/>
      <c r="V14" s="331"/>
      <c r="W14" s="324"/>
      <c r="X14" s="298"/>
      <c r="Y14" s="371"/>
      <c r="Z14" s="377"/>
      <c r="AA14" s="387"/>
      <c r="AB14" s="388"/>
      <c r="AC14" s="388"/>
      <c r="AD14" s="388"/>
      <c r="AE14" s="388"/>
      <c r="AF14" s="389"/>
    </row>
    <row r="15" spans="1:32" s="2" customFormat="1" ht="15.75" customHeight="1" x14ac:dyDescent="0.2">
      <c r="A15" s="113" t="s">
        <v>21</v>
      </c>
      <c r="B15" s="87"/>
      <c r="C15" s="356"/>
      <c r="D15" s="357"/>
      <c r="E15" s="357"/>
      <c r="F15" s="357"/>
      <c r="G15" s="357"/>
      <c r="H15" s="358"/>
      <c r="I15" s="335"/>
      <c r="J15" s="361"/>
      <c r="K15" s="346"/>
      <c r="L15" s="311"/>
      <c r="M15" s="372"/>
      <c r="N15" s="305"/>
      <c r="O15" s="356"/>
      <c r="P15" s="357"/>
      <c r="Q15" s="357"/>
      <c r="R15" s="357"/>
      <c r="S15" s="357"/>
      <c r="T15" s="358"/>
      <c r="U15" s="335"/>
      <c r="V15" s="332"/>
      <c r="W15" s="324"/>
      <c r="X15" s="299"/>
      <c r="Y15" s="372"/>
      <c r="Z15" s="378"/>
      <c r="AA15" s="87"/>
      <c r="AB15" s="87"/>
      <c r="AC15" s="87"/>
      <c r="AD15" s="87"/>
      <c r="AE15" s="87"/>
      <c r="AF15" s="87"/>
    </row>
    <row r="16" spans="1:32" s="2" customFormat="1" ht="15.75" customHeight="1" x14ac:dyDescent="0.2">
      <c r="A16" s="97" t="s">
        <v>37</v>
      </c>
      <c r="B16" s="118"/>
      <c r="C16" s="296" t="s">
        <v>30</v>
      </c>
      <c r="D16" s="296"/>
      <c r="E16" s="296"/>
      <c r="F16" s="296"/>
      <c r="G16" s="296"/>
      <c r="H16" s="296"/>
      <c r="I16" s="296" t="s">
        <v>30</v>
      </c>
      <c r="J16" s="296"/>
      <c r="K16" s="296"/>
      <c r="L16" s="296"/>
      <c r="M16" s="296"/>
      <c r="N16" s="296"/>
      <c r="O16" s="302" t="s">
        <v>30</v>
      </c>
      <c r="P16" s="296"/>
      <c r="Q16" s="296"/>
      <c r="R16" s="296"/>
      <c r="S16" s="296"/>
      <c r="T16" s="296"/>
      <c r="U16" s="296" t="s">
        <v>30</v>
      </c>
      <c r="V16" s="296"/>
      <c r="W16" s="296"/>
      <c r="X16" s="296"/>
      <c r="Y16" s="296"/>
      <c r="Z16" s="296"/>
      <c r="AA16" s="87"/>
      <c r="AB16" s="87"/>
      <c r="AC16" s="87"/>
      <c r="AD16" s="87"/>
      <c r="AE16" s="87"/>
      <c r="AF16" s="87"/>
    </row>
    <row r="17" spans="1:42" s="2" customFormat="1" ht="15.75" customHeight="1" x14ac:dyDescent="0.2">
      <c r="A17" s="8" t="s">
        <v>38</v>
      </c>
      <c r="B17" s="119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302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87"/>
      <c r="AB17" s="87"/>
      <c r="AC17" s="87"/>
      <c r="AD17" s="87"/>
      <c r="AE17" s="87"/>
      <c r="AF17" s="87"/>
    </row>
    <row r="18" spans="1:42" s="2" customFormat="1" ht="15.75" customHeight="1" x14ac:dyDescent="0.2">
      <c r="A18" s="94" t="s">
        <v>48</v>
      </c>
      <c r="B18" s="110"/>
      <c r="C18" s="328" t="s">
        <v>473</v>
      </c>
      <c r="D18" s="323" t="s">
        <v>374</v>
      </c>
      <c r="E18" s="370" t="s">
        <v>453</v>
      </c>
      <c r="F18" s="373" t="s">
        <v>437</v>
      </c>
      <c r="G18" s="390" t="s">
        <v>379</v>
      </c>
      <c r="H18" s="303" t="s">
        <v>442</v>
      </c>
      <c r="I18" s="328" t="s">
        <v>473</v>
      </c>
      <c r="J18" s="328" t="s">
        <v>473</v>
      </c>
      <c r="K18" s="342" t="s">
        <v>468</v>
      </c>
      <c r="L18" s="373" t="s">
        <v>437</v>
      </c>
      <c r="M18" s="379" t="s">
        <v>474</v>
      </c>
      <c r="N18" s="303" t="s">
        <v>444</v>
      </c>
      <c r="O18" s="333" t="s">
        <v>52</v>
      </c>
      <c r="P18" s="330" t="s">
        <v>467</v>
      </c>
      <c r="Q18" s="330" t="s">
        <v>467</v>
      </c>
      <c r="R18" s="370" t="s">
        <v>394</v>
      </c>
      <c r="S18" s="390" t="s">
        <v>379</v>
      </c>
      <c r="T18" s="363"/>
      <c r="U18" s="362" t="s">
        <v>473</v>
      </c>
      <c r="V18" s="325"/>
      <c r="W18" s="309" t="s">
        <v>119</v>
      </c>
      <c r="X18" s="370" t="s">
        <v>394</v>
      </c>
      <c r="Y18" s="390" t="s">
        <v>379</v>
      </c>
      <c r="Z18" s="325"/>
      <c r="AA18" s="87"/>
      <c r="AB18" s="87"/>
      <c r="AC18" s="87"/>
      <c r="AD18" s="87"/>
      <c r="AE18" s="87"/>
      <c r="AF18" s="87"/>
    </row>
    <row r="19" spans="1:42" s="2" customFormat="1" ht="15.75" customHeight="1" x14ac:dyDescent="0.2">
      <c r="A19" s="113" t="s">
        <v>49</v>
      </c>
      <c r="B19" s="87"/>
      <c r="C19" s="328"/>
      <c r="D19" s="324"/>
      <c r="E19" s="371"/>
      <c r="F19" s="374"/>
      <c r="G19" s="391"/>
      <c r="H19" s="304"/>
      <c r="I19" s="328"/>
      <c r="J19" s="328"/>
      <c r="K19" s="343"/>
      <c r="L19" s="374"/>
      <c r="M19" s="380"/>
      <c r="N19" s="304"/>
      <c r="O19" s="334"/>
      <c r="P19" s="331"/>
      <c r="Q19" s="331"/>
      <c r="R19" s="371"/>
      <c r="S19" s="391"/>
      <c r="T19" s="364"/>
      <c r="U19" s="328"/>
      <c r="V19" s="326"/>
      <c r="W19" s="310"/>
      <c r="X19" s="371"/>
      <c r="Y19" s="391"/>
      <c r="Z19" s="326"/>
      <c r="AA19" s="87"/>
      <c r="AB19" s="87"/>
      <c r="AC19" s="87"/>
      <c r="AD19" s="87"/>
      <c r="AE19" s="87"/>
      <c r="AF19" s="87"/>
    </row>
    <row r="20" spans="1:42" s="2" customFormat="1" ht="15.75" customHeight="1" x14ac:dyDescent="0.2">
      <c r="A20" s="94" t="s">
        <v>50</v>
      </c>
      <c r="B20" s="111"/>
      <c r="C20" s="328"/>
      <c r="D20" s="324"/>
      <c r="E20" s="371"/>
      <c r="F20" s="374"/>
      <c r="G20" s="391"/>
      <c r="H20" s="304"/>
      <c r="I20" s="328"/>
      <c r="J20" s="328"/>
      <c r="K20" s="343"/>
      <c r="L20" s="374"/>
      <c r="M20" s="380"/>
      <c r="N20" s="304"/>
      <c r="O20" s="334"/>
      <c r="P20" s="331"/>
      <c r="Q20" s="331"/>
      <c r="R20" s="371"/>
      <c r="S20" s="391"/>
      <c r="T20" s="364"/>
      <c r="U20" s="328"/>
      <c r="V20" s="326"/>
      <c r="W20" s="310"/>
      <c r="X20" s="371"/>
      <c r="Y20" s="391"/>
      <c r="Z20" s="326"/>
      <c r="AA20" s="87"/>
      <c r="AB20" s="87"/>
      <c r="AC20" s="87"/>
      <c r="AD20" s="87"/>
      <c r="AE20" s="87"/>
      <c r="AF20" s="87"/>
    </row>
    <row r="21" spans="1:42" s="2" customFormat="1" ht="16.5" customHeight="1" x14ac:dyDescent="0.2">
      <c r="A21" s="94" t="s">
        <v>51</v>
      </c>
      <c r="B21" s="112"/>
      <c r="C21" s="329"/>
      <c r="D21" s="324"/>
      <c r="E21" s="372"/>
      <c r="F21" s="375"/>
      <c r="G21" s="392"/>
      <c r="H21" s="305"/>
      <c r="I21" s="329"/>
      <c r="J21" s="329"/>
      <c r="K21" s="344"/>
      <c r="L21" s="375"/>
      <c r="M21" s="380"/>
      <c r="N21" s="305"/>
      <c r="O21" s="335"/>
      <c r="P21" s="332"/>
      <c r="Q21" s="332"/>
      <c r="R21" s="372"/>
      <c r="S21" s="392"/>
      <c r="T21" s="365"/>
      <c r="U21" s="329"/>
      <c r="V21" s="327"/>
      <c r="W21" s="311"/>
      <c r="X21" s="372"/>
      <c r="Y21" s="392"/>
      <c r="Z21" s="327"/>
      <c r="AA21" s="87"/>
      <c r="AB21" s="87"/>
      <c r="AC21" s="87"/>
      <c r="AD21" s="87"/>
      <c r="AE21" s="87"/>
      <c r="AF21" s="87"/>
    </row>
    <row r="22" spans="1:42" s="2" customFormat="1" ht="25.5" customHeight="1" x14ac:dyDescent="0.35">
      <c r="A22" s="58" t="s">
        <v>22</v>
      </c>
      <c r="B22" s="58"/>
      <c r="C22" s="296" t="s">
        <v>6</v>
      </c>
      <c r="D22" s="296"/>
      <c r="E22" s="296"/>
      <c r="F22" s="296"/>
      <c r="G22" s="296"/>
      <c r="H22" s="296"/>
      <c r="I22" s="296" t="s">
        <v>6</v>
      </c>
      <c r="J22" s="296"/>
      <c r="K22" s="296"/>
      <c r="L22" s="296"/>
      <c r="M22" s="296"/>
      <c r="N22" s="296"/>
      <c r="O22" s="302" t="s">
        <v>6</v>
      </c>
      <c r="P22" s="296"/>
      <c r="Q22" s="296"/>
      <c r="R22" s="296"/>
      <c r="S22" s="296"/>
      <c r="T22" s="296"/>
      <c r="U22" s="296" t="s">
        <v>6</v>
      </c>
      <c r="V22" s="296"/>
      <c r="W22" s="296"/>
      <c r="X22" s="296"/>
      <c r="Y22" s="296"/>
      <c r="Z22" s="296"/>
      <c r="AA22" s="87"/>
      <c r="AB22" s="87"/>
      <c r="AC22" s="87"/>
      <c r="AD22" s="87"/>
      <c r="AE22" s="87"/>
      <c r="AF22" s="87"/>
      <c r="AP22" s="256"/>
    </row>
    <row r="23" spans="1:42" s="2" customFormat="1" ht="15.75" customHeight="1" x14ac:dyDescent="0.2">
      <c r="A23" s="94" t="s">
        <v>15</v>
      </c>
      <c r="B23" s="308" t="s">
        <v>56</v>
      </c>
      <c r="C23" s="333" t="s">
        <v>52</v>
      </c>
      <c r="D23" s="297" t="s">
        <v>520</v>
      </c>
      <c r="E23" s="309" t="s">
        <v>119</v>
      </c>
      <c r="F23" s="390" t="s">
        <v>379</v>
      </c>
      <c r="G23" s="370" t="s">
        <v>494</v>
      </c>
      <c r="H23" s="303" t="s">
        <v>442</v>
      </c>
      <c r="I23" s="333" t="s">
        <v>52</v>
      </c>
      <c r="J23" s="330" t="s">
        <v>467</v>
      </c>
      <c r="K23" s="309" t="s">
        <v>119</v>
      </c>
      <c r="L23" s="297" t="s">
        <v>520</v>
      </c>
      <c r="M23" s="312" t="s">
        <v>43</v>
      </c>
      <c r="N23" s="303" t="s">
        <v>448</v>
      </c>
      <c r="O23" s="328" t="s">
        <v>473</v>
      </c>
      <c r="P23" s="323" t="s">
        <v>374</v>
      </c>
      <c r="Q23" s="309" t="s">
        <v>119</v>
      </c>
      <c r="R23" s="373" t="s">
        <v>437</v>
      </c>
      <c r="S23" s="390" t="s">
        <v>379</v>
      </c>
      <c r="T23" s="303"/>
      <c r="U23" s="333" t="s">
        <v>52</v>
      </c>
      <c r="V23" s="323" t="s">
        <v>374</v>
      </c>
      <c r="W23" s="309" t="s">
        <v>119</v>
      </c>
      <c r="X23" s="309" t="s">
        <v>119</v>
      </c>
      <c r="Y23" s="312" t="s">
        <v>43</v>
      </c>
      <c r="Z23" s="303" t="s">
        <v>502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2">
      <c r="A24" s="94" t="s">
        <v>16</v>
      </c>
      <c r="B24" s="308"/>
      <c r="C24" s="334"/>
      <c r="D24" s="298"/>
      <c r="E24" s="310"/>
      <c r="F24" s="391"/>
      <c r="G24" s="371"/>
      <c r="H24" s="304"/>
      <c r="I24" s="334"/>
      <c r="J24" s="331"/>
      <c r="K24" s="310"/>
      <c r="L24" s="298"/>
      <c r="M24" s="313"/>
      <c r="N24" s="304"/>
      <c r="O24" s="328"/>
      <c r="P24" s="324"/>
      <c r="Q24" s="310"/>
      <c r="R24" s="374"/>
      <c r="S24" s="391"/>
      <c r="T24" s="304"/>
      <c r="U24" s="334"/>
      <c r="V24" s="324"/>
      <c r="W24" s="310"/>
      <c r="X24" s="310"/>
      <c r="Y24" s="313"/>
      <c r="Z24" s="304"/>
      <c r="AA24" s="87"/>
      <c r="AB24" s="87"/>
      <c r="AC24" s="87"/>
      <c r="AD24" s="87"/>
      <c r="AE24" s="87"/>
      <c r="AF24" s="87"/>
    </row>
    <row r="25" spans="1:42" s="2" customFormat="1" ht="15.75" customHeight="1" x14ac:dyDescent="0.2">
      <c r="A25" s="94" t="s">
        <v>35</v>
      </c>
      <c r="B25" s="308"/>
      <c r="C25" s="334"/>
      <c r="D25" s="298"/>
      <c r="E25" s="310"/>
      <c r="F25" s="391"/>
      <c r="G25" s="371"/>
      <c r="H25" s="304"/>
      <c r="I25" s="334"/>
      <c r="J25" s="331"/>
      <c r="K25" s="310"/>
      <c r="L25" s="298"/>
      <c r="M25" s="313"/>
      <c r="N25" s="304"/>
      <c r="O25" s="328"/>
      <c r="P25" s="324"/>
      <c r="Q25" s="310"/>
      <c r="R25" s="374"/>
      <c r="S25" s="391"/>
      <c r="T25" s="304"/>
      <c r="U25" s="334"/>
      <c r="V25" s="324"/>
      <c r="W25" s="310"/>
      <c r="X25" s="310"/>
      <c r="Y25" s="313"/>
      <c r="Z25" s="304"/>
      <c r="AA25" s="87"/>
      <c r="AB25" s="87"/>
      <c r="AC25" s="87"/>
      <c r="AD25" s="87"/>
      <c r="AE25" s="87"/>
      <c r="AF25" s="87"/>
    </row>
    <row r="26" spans="1:42" s="2" customFormat="1" ht="16.5" customHeight="1" x14ac:dyDescent="0.2">
      <c r="A26" s="113" t="s">
        <v>36</v>
      </c>
      <c r="B26" s="87"/>
      <c r="C26" s="335"/>
      <c r="D26" s="299"/>
      <c r="E26" s="311"/>
      <c r="F26" s="392"/>
      <c r="G26" s="372"/>
      <c r="H26" s="305"/>
      <c r="I26" s="335"/>
      <c r="J26" s="332"/>
      <c r="K26" s="311"/>
      <c r="L26" s="299"/>
      <c r="M26" s="314"/>
      <c r="N26" s="305"/>
      <c r="O26" s="329"/>
      <c r="P26" s="324"/>
      <c r="Q26" s="311"/>
      <c r="R26" s="375"/>
      <c r="S26" s="392"/>
      <c r="T26" s="305"/>
      <c r="U26" s="335"/>
      <c r="V26" s="324"/>
      <c r="W26" s="311"/>
      <c r="X26" s="311"/>
      <c r="Y26" s="314"/>
      <c r="Z26" s="305"/>
      <c r="AA26" s="87"/>
      <c r="AB26" s="87"/>
      <c r="AC26" s="87"/>
      <c r="AD26" s="87"/>
      <c r="AE26" s="87"/>
      <c r="AF26" s="87"/>
    </row>
    <row r="27" spans="1:42" s="2" customFormat="1" ht="15.75" customHeight="1" x14ac:dyDescent="0.2">
      <c r="A27" s="8" t="s">
        <v>23</v>
      </c>
      <c r="B27" s="306" t="s">
        <v>55</v>
      </c>
      <c r="C27" s="296" t="s">
        <v>543</v>
      </c>
      <c r="D27" s="296"/>
      <c r="E27" s="296"/>
      <c r="F27" s="296"/>
      <c r="G27" s="296"/>
      <c r="H27" s="296"/>
      <c r="I27" s="296" t="s">
        <v>44</v>
      </c>
      <c r="J27" s="296"/>
      <c r="K27" s="296"/>
      <c r="L27" s="296"/>
      <c r="M27" s="296"/>
      <c r="N27" s="296"/>
      <c r="O27" s="70"/>
      <c r="P27" s="71"/>
      <c r="Q27" s="71"/>
      <c r="R27" s="71"/>
      <c r="S27" s="71"/>
      <c r="T27" s="71"/>
      <c r="U27" s="296" t="s">
        <v>44</v>
      </c>
      <c r="V27" s="296"/>
      <c r="W27" s="296"/>
      <c r="X27" s="296"/>
      <c r="Y27" s="296"/>
      <c r="Z27" s="296"/>
      <c r="AA27" s="87"/>
      <c r="AB27" s="87"/>
      <c r="AC27" s="87"/>
      <c r="AD27" s="87"/>
      <c r="AE27" s="87"/>
      <c r="AF27" s="87"/>
    </row>
    <row r="28" spans="1:42" s="2" customFormat="1" ht="15.75" customHeight="1" x14ac:dyDescent="0.2">
      <c r="A28" s="8" t="s">
        <v>24</v>
      </c>
      <c r="B28" s="30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70"/>
      <c r="P28" s="85"/>
      <c r="Q28" s="85"/>
      <c r="R28" s="85"/>
      <c r="S28" s="85"/>
      <c r="T28" s="121"/>
      <c r="U28" s="296"/>
      <c r="V28" s="296"/>
      <c r="W28" s="296"/>
      <c r="X28" s="296"/>
      <c r="Y28" s="296"/>
      <c r="Z28" s="296"/>
      <c r="AA28" s="87"/>
      <c r="AB28" s="87"/>
      <c r="AC28" s="87"/>
      <c r="AD28" s="87"/>
      <c r="AE28" s="87"/>
      <c r="AF28" s="87"/>
    </row>
    <row r="29" spans="1:42" s="2" customFormat="1" ht="15.75" customHeight="1" x14ac:dyDescent="0.2">
      <c r="A29" s="8" t="s">
        <v>25</v>
      </c>
      <c r="B29" s="30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315" t="s">
        <v>542</v>
      </c>
      <c r="P29" s="316"/>
      <c r="Q29" s="316"/>
      <c r="R29" s="316"/>
      <c r="S29" s="316"/>
      <c r="T29" s="316"/>
      <c r="U29" s="296"/>
      <c r="V29" s="296"/>
      <c r="W29" s="296"/>
      <c r="X29" s="296"/>
      <c r="Y29" s="296"/>
      <c r="Z29" s="296"/>
      <c r="AA29" s="87"/>
      <c r="AB29" s="87"/>
      <c r="AC29" s="87"/>
      <c r="AD29" s="87"/>
      <c r="AE29" s="87"/>
      <c r="AF29" s="87"/>
    </row>
    <row r="30" spans="1:42" s="2" customFormat="1" ht="15.75" customHeight="1" x14ac:dyDescent="0.2">
      <c r="A30" s="94" t="s">
        <v>26</v>
      </c>
      <c r="B30" s="110"/>
      <c r="C30" s="325"/>
      <c r="D30" s="325"/>
      <c r="E30" s="325"/>
      <c r="F30" s="325"/>
      <c r="G30" s="325"/>
      <c r="H30" s="303" t="s">
        <v>445</v>
      </c>
      <c r="I30" s="328" t="s">
        <v>473</v>
      </c>
      <c r="J30" s="328" t="s">
        <v>473</v>
      </c>
      <c r="K30" s="325"/>
      <c r="L30" s="325"/>
      <c r="M30" s="379" t="s">
        <v>474</v>
      </c>
      <c r="N30" s="325"/>
      <c r="O30" s="317"/>
      <c r="P30" s="318"/>
      <c r="Q30" s="318"/>
      <c r="R30" s="318"/>
      <c r="S30" s="318"/>
      <c r="T30" s="319"/>
      <c r="U30" s="306" t="s">
        <v>55</v>
      </c>
      <c r="V30" s="306"/>
      <c r="W30" s="306"/>
      <c r="X30" s="306"/>
      <c r="Y30" s="306"/>
      <c r="Z30" s="325"/>
      <c r="AA30" s="87"/>
      <c r="AB30" s="87"/>
      <c r="AC30" s="87"/>
      <c r="AD30" s="87"/>
      <c r="AE30" s="87"/>
      <c r="AF30" s="87"/>
    </row>
    <row r="31" spans="1:42" s="2" customFormat="1" ht="15.75" customHeight="1" x14ac:dyDescent="0.2">
      <c r="A31" s="94" t="s">
        <v>27</v>
      </c>
      <c r="B31" s="111"/>
      <c r="C31" s="326"/>
      <c r="D31" s="326"/>
      <c r="E31" s="326"/>
      <c r="F31" s="326"/>
      <c r="G31" s="326"/>
      <c r="H31" s="304"/>
      <c r="I31" s="328"/>
      <c r="J31" s="328"/>
      <c r="K31" s="326"/>
      <c r="L31" s="326"/>
      <c r="M31" s="380"/>
      <c r="N31" s="326"/>
      <c r="O31" s="317"/>
      <c r="P31" s="318"/>
      <c r="Q31" s="318"/>
      <c r="R31" s="318"/>
      <c r="S31" s="318"/>
      <c r="T31" s="319"/>
      <c r="U31" s="306"/>
      <c r="V31" s="306"/>
      <c r="W31" s="306"/>
      <c r="X31" s="306"/>
      <c r="Y31" s="306"/>
      <c r="Z31" s="326"/>
      <c r="AA31" s="87"/>
      <c r="AB31" s="87"/>
      <c r="AC31" s="87"/>
      <c r="AD31" s="87"/>
      <c r="AE31" s="87"/>
      <c r="AF31" s="87"/>
    </row>
    <row r="32" spans="1:42" s="2" customFormat="1" ht="15.75" customHeight="1" x14ac:dyDescent="0.2">
      <c r="A32" s="94" t="s">
        <v>28</v>
      </c>
      <c r="B32" s="111"/>
      <c r="C32" s="326"/>
      <c r="D32" s="326"/>
      <c r="E32" s="326"/>
      <c r="F32" s="326"/>
      <c r="G32" s="326"/>
      <c r="H32" s="304"/>
      <c r="I32" s="328"/>
      <c r="J32" s="328"/>
      <c r="K32" s="326"/>
      <c r="L32" s="326"/>
      <c r="M32" s="380"/>
      <c r="N32" s="326"/>
      <c r="O32" s="317"/>
      <c r="P32" s="318"/>
      <c r="Q32" s="318"/>
      <c r="R32" s="318"/>
      <c r="S32" s="318"/>
      <c r="T32" s="319"/>
      <c r="U32" s="306"/>
      <c r="V32" s="306"/>
      <c r="W32" s="306"/>
      <c r="X32" s="306"/>
      <c r="Y32" s="306"/>
      <c r="Z32" s="326"/>
      <c r="AA32" s="87"/>
      <c r="AB32" s="87"/>
      <c r="AC32" s="87"/>
      <c r="AD32" s="87"/>
      <c r="AE32" s="87"/>
      <c r="AF32" s="87"/>
    </row>
    <row r="33" spans="1:32" s="2" customFormat="1" ht="15.75" customHeight="1" x14ac:dyDescent="0.2">
      <c r="A33" s="94" t="s">
        <v>29</v>
      </c>
      <c r="B33" s="111"/>
      <c r="C33" s="327"/>
      <c r="D33" s="327"/>
      <c r="E33" s="327"/>
      <c r="F33" s="327"/>
      <c r="G33" s="327"/>
      <c r="H33" s="305"/>
      <c r="I33" s="329"/>
      <c r="J33" s="329"/>
      <c r="K33" s="327"/>
      <c r="L33" s="327"/>
      <c r="M33" s="380"/>
      <c r="N33" s="327"/>
      <c r="O33" s="317"/>
      <c r="P33" s="318"/>
      <c r="Q33" s="318"/>
      <c r="R33" s="318"/>
      <c r="S33" s="318"/>
      <c r="T33" s="319"/>
      <c r="U33" s="306"/>
      <c r="V33" s="306"/>
      <c r="W33" s="306"/>
      <c r="X33" s="306"/>
      <c r="Y33" s="306"/>
      <c r="Z33" s="327"/>
      <c r="AA33" s="87"/>
      <c r="AB33" s="87"/>
      <c r="AC33" s="87"/>
      <c r="AD33" s="87"/>
      <c r="AE33" s="87"/>
      <c r="AF33" s="87"/>
    </row>
    <row r="34" spans="1:32" s="2" customFormat="1" ht="15.75" customHeight="1" x14ac:dyDescent="0.2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20"/>
      <c r="P34" s="321"/>
      <c r="Q34" s="321"/>
      <c r="R34" s="321"/>
      <c r="S34" s="321"/>
      <c r="T34" s="322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2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45">
      <c r="A36" s="307" t="s">
        <v>107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</row>
    <row r="37" spans="1:32" x14ac:dyDescent="0.2">
      <c r="A37" s="295"/>
      <c r="B37" s="295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">
      <c r="A38" s="295"/>
      <c r="B38" s="295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">
      <c r="A39" s="295"/>
      <c r="B39" s="295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zoomScale="110" zoomScaleNormal="110" workbookViewId="0">
      <selection activeCell="L168" sqref="L168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20.42578125" style="133" customWidth="1"/>
    <col min="5" max="5" width="13.7109375" style="133" customWidth="1"/>
    <col min="6" max="6" width="8.7109375" style="209" customWidth="1"/>
    <col min="7" max="7" width="10.7109375" style="155" customWidth="1"/>
    <col min="8" max="8" width="8.7109375" style="209" customWidth="1"/>
    <col min="9" max="9" width="12.7109375" style="133" customWidth="1"/>
  </cols>
  <sheetData>
    <row r="1" spans="1:9" ht="25.15" customHeight="1" x14ac:dyDescent="0.4">
      <c r="A1" s="395" t="str">
        <f>Parameters!B1</f>
        <v>178th IEEE 802.11 WIRELESS LOCAL AREA NETWORKS SESSION</v>
      </c>
      <c r="B1" s="394"/>
      <c r="C1" s="394"/>
      <c r="D1" s="394"/>
      <c r="E1" s="394"/>
      <c r="F1" s="394"/>
      <c r="G1" s="394"/>
      <c r="H1" s="394"/>
      <c r="I1" s="394"/>
    </row>
    <row r="2" spans="1:9" ht="25.15" customHeight="1" x14ac:dyDescent="0.4">
      <c r="A2" s="395" t="str">
        <f>Parameters!B2</f>
        <v>Hilton Waikoloa, Kona, HI, USA</v>
      </c>
      <c r="B2" s="394"/>
      <c r="C2" s="394"/>
      <c r="D2" s="394"/>
      <c r="E2" s="394"/>
      <c r="F2" s="394"/>
      <c r="G2" s="394"/>
      <c r="H2" s="394"/>
      <c r="I2" s="394"/>
    </row>
    <row r="3" spans="1:9" ht="25.15" customHeight="1" x14ac:dyDescent="0.4">
      <c r="A3" s="395" t="str">
        <f>Parameters!B3</f>
        <v>November 10-15, 2019</v>
      </c>
      <c r="B3" s="394"/>
      <c r="C3" s="394"/>
      <c r="D3" s="394"/>
      <c r="E3" s="394"/>
      <c r="F3" s="394"/>
      <c r="G3" s="394"/>
      <c r="H3" s="394"/>
      <c r="I3" s="394"/>
    </row>
    <row r="4" spans="1:9" ht="18" customHeight="1" x14ac:dyDescent="0.25">
      <c r="A4" s="393" t="s">
        <v>421</v>
      </c>
      <c r="B4" s="394"/>
      <c r="C4" s="394"/>
      <c r="D4" s="394"/>
      <c r="E4" s="394"/>
      <c r="F4" s="394"/>
      <c r="G4" s="394"/>
      <c r="H4" s="394"/>
      <c r="I4" s="394"/>
    </row>
    <row r="5" spans="1:9" ht="18" customHeight="1" x14ac:dyDescent="0.25">
      <c r="A5" s="393" t="s">
        <v>126</v>
      </c>
      <c r="B5" s="394"/>
      <c r="C5" s="394"/>
      <c r="D5" s="394"/>
      <c r="E5" s="394"/>
      <c r="F5" s="394"/>
      <c r="G5" s="394"/>
      <c r="H5" s="394"/>
      <c r="I5" s="394"/>
    </row>
    <row r="6" spans="1:9" ht="18" customHeight="1" x14ac:dyDescent="0.25">
      <c r="A6" s="393" t="s">
        <v>422</v>
      </c>
      <c r="B6" s="394"/>
      <c r="C6" s="394"/>
      <c r="D6" s="394"/>
      <c r="E6" s="394"/>
      <c r="F6" s="394"/>
      <c r="G6" s="394"/>
      <c r="H6" s="394"/>
      <c r="I6" s="394"/>
    </row>
    <row r="7" spans="1:9" ht="18" customHeight="1" x14ac:dyDescent="0.25">
      <c r="A7" s="393" t="s">
        <v>127</v>
      </c>
      <c r="B7" s="394"/>
      <c r="C7" s="394"/>
      <c r="D7" s="394"/>
      <c r="E7" s="394"/>
      <c r="F7" s="394"/>
      <c r="G7" s="394"/>
      <c r="H7" s="394"/>
      <c r="I7" s="394"/>
    </row>
    <row r="8" spans="1:9" ht="30" customHeight="1" x14ac:dyDescent="0.4">
      <c r="A8" s="396" t="str">
        <f>"Agenda R" &amp; Parameters!$B$8</f>
        <v>Agenda R0</v>
      </c>
      <c r="B8" s="397"/>
      <c r="C8" s="397"/>
      <c r="D8" s="397"/>
      <c r="E8" s="397"/>
      <c r="F8" s="397"/>
      <c r="G8" s="397"/>
      <c r="H8" s="397"/>
      <c r="I8" s="397"/>
    </row>
    <row r="12" spans="1:9" ht="15.75" x14ac:dyDescent="0.25">
      <c r="A12" s="398" t="s">
        <v>528</v>
      </c>
      <c r="B12" s="399"/>
      <c r="C12" s="399"/>
      <c r="D12" s="399"/>
      <c r="E12" s="399"/>
      <c r="F12" s="399"/>
      <c r="G12" s="399"/>
      <c r="H12" s="399"/>
      <c r="I12" s="399"/>
    </row>
    <row r="13" spans="1:9" s="3" customFormat="1" ht="31.5" x14ac:dyDescent="0.25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75" x14ac:dyDescent="0.25">
      <c r="A14" s="123" t="s">
        <v>136</v>
      </c>
      <c r="B14" s="134"/>
      <c r="C14" s="134" t="s">
        <v>137</v>
      </c>
      <c r="D14" s="134"/>
      <c r="E14" s="134"/>
      <c r="F14" s="195"/>
      <c r="G14" s="145"/>
      <c r="H14" s="195"/>
      <c r="I14" s="156"/>
    </row>
    <row r="15" spans="1:9" ht="15" x14ac:dyDescent="0.2">
      <c r="A15" s="124" t="s">
        <v>138</v>
      </c>
      <c r="B15" s="135" t="s">
        <v>139</v>
      </c>
      <c r="C15" s="135" t="s">
        <v>140</v>
      </c>
      <c r="D15" s="135"/>
      <c r="E15" s="135" t="s">
        <v>159</v>
      </c>
      <c r="F15" s="196">
        <v>0.4375</v>
      </c>
      <c r="G15" s="146">
        <v>1</v>
      </c>
      <c r="H15" s="196">
        <f t="shared" ref="H15:H20" si="0">F15+TIME(0,G15,0)</f>
        <v>0.43819444444444444</v>
      </c>
      <c r="I15" s="157"/>
    </row>
    <row r="16" spans="1:9" ht="30" x14ac:dyDescent="0.2">
      <c r="A16" s="124" t="s">
        <v>141</v>
      </c>
      <c r="B16" s="135" t="s">
        <v>139</v>
      </c>
      <c r="C16" s="135" t="s">
        <v>142</v>
      </c>
      <c r="D16" s="135"/>
      <c r="E16" s="135" t="s">
        <v>143</v>
      </c>
      <c r="F16" s="196">
        <f>H15</f>
        <v>0.43819444444444444</v>
      </c>
      <c r="G16" s="146">
        <v>1</v>
      </c>
      <c r="H16" s="196">
        <f t="shared" si="0"/>
        <v>0.43888888888888888</v>
      </c>
      <c r="I16" s="157"/>
    </row>
    <row r="17" spans="1:9" ht="15" x14ac:dyDescent="0.2">
      <c r="A17" s="124" t="s">
        <v>144</v>
      </c>
      <c r="B17" s="135" t="s">
        <v>139</v>
      </c>
      <c r="C17" s="135" t="s">
        <v>432</v>
      </c>
      <c r="D17" s="228" t="s">
        <v>406</v>
      </c>
      <c r="E17" s="135" t="s">
        <v>159</v>
      </c>
      <c r="F17" s="196">
        <f>H16</f>
        <v>0.43888888888888888</v>
      </c>
      <c r="G17" s="146">
        <v>2</v>
      </c>
      <c r="H17" s="196">
        <f t="shared" si="0"/>
        <v>0.44027777777777777</v>
      </c>
      <c r="I17" s="157"/>
    </row>
    <row r="18" spans="1:9" ht="30" x14ac:dyDescent="0.2">
      <c r="A18" s="124" t="s">
        <v>145</v>
      </c>
      <c r="B18" s="135" t="s">
        <v>146</v>
      </c>
      <c r="C18" s="135" t="s">
        <v>333</v>
      </c>
      <c r="D18" s="228" t="s">
        <v>91</v>
      </c>
      <c r="E18" s="135" t="s">
        <v>159</v>
      </c>
      <c r="F18" s="196">
        <f>H17</f>
        <v>0.44027777777777777</v>
      </c>
      <c r="G18" s="146">
        <v>2</v>
      </c>
      <c r="H18" s="196">
        <f t="shared" si="0"/>
        <v>0.44166666666666665</v>
      </c>
      <c r="I18" s="157"/>
    </row>
    <row r="19" spans="1:9" ht="15" x14ac:dyDescent="0.2">
      <c r="A19" s="124" t="s">
        <v>147</v>
      </c>
      <c r="B19" s="135" t="s">
        <v>146</v>
      </c>
      <c r="C19" s="135" t="s">
        <v>148</v>
      </c>
      <c r="D19" s="228" t="s">
        <v>407</v>
      </c>
      <c r="E19" s="135" t="s">
        <v>149</v>
      </c>
      <c r="F19" s="196">
        <f>H18</f>
        <v>0.44166666666666665</v>
      </c>
      <c r="G19" s="146">
        <v>2</v>
      </c>
      <c r="H19" s="196">
        <f t="shared" si="0"/>
        <v>0.44305555555555554</v>
      </c>
      <c r="I19" s="157"/>
    </row>
    <row r="20" spans="1:9" ht="15" x14ac:dyDescent="0.2">
      <c r="A20" s="125" t="s">
        <v>150</v>
      </c>
      <c r="B20" s="136" t="s">
        <v>139</v>
      </c>
      <c r="C20" s="136" t="s">
        <v>151</v>
      </c>
      <c r="D20" s="136"/>
      <c r="E20" s="136" t="s">
        <v>159</v>
      </c>
      <c r="F20" s="197">
        <f>H19</f>
        <v>0.44305555555555554</v>
      </c>
      <c r="G20" s="147">
        <v>2</v>
      </c>
      <c r="H20" s="197">
        <f t="shared" si="0"/>
        <v>0.44444444444444442</v>
      </c>
      <c r="I20" s="158"/>
    </row>
    <row r="21" spans="1:9" ht="14.25" x14ac:dyDescent="0.2">
      <c r="D21" s="223"/>
    </row>
    <row r="22" spans="1:9" ht="15.75" x14ac:dyDescent="0.25">
      <c r="A22" s="123" t="s">
        <v>152</v>
      </c>
      <c r="B22" s="134"/>
      <c r="C22" s="134" t="s">
        <v>153</v>
      </c>
      <c r="D22" s="224"/>
      <c r="E22" s="134"/>
      <c r="F22" s="195"/>
      <c r="G22" s="145"/>
      <c r="H22" s="195"/>
      <c r="I22" s="156"/>
    </row>
    <row r="23" spans="1:9" ht="15.75" x14ac:dyDescent="0.25">
      <c r="A23" s="126" t="s">
        <v>154</v>
      </c>
      <c r="B23" s="137" t="s">
        <v>139</v>
      </c>
      <c r="C23" s="137" t="s">
        <v>155</v>
      </c>
      <c r="D23" s="139"/>
      <c r="E23" s="137"/>
      <c r="F23" s="198"/>
      <c r="G23" s="148"/>
      <c r="H23" s="198"/>
      <c r="I23" s="159"/>
    </row>
    <row r="24" spans="1:9" ht="28.5" x14ac:dyDescent="0.2">
      <c r="A24" s="127" t="s">
        <v>156</v>
      </c>
      <c r="B24" s="138" t="s">
        <v>139</v>
      </c>
      <c r="C24" s="138" t="s">
        <v>157</v>
      </c>
      <c r="D24" s="228" t="s">
        <v>158</v>
      </c>
      <c r="E24" s="138" t="s">
        <v>230</v>
      </c>
      <c r="F24" s="199">
        <f>H20</f>
        <v>0.44444444444444442</v>
      </c>
      <c r="G24" s="149">
        <v>2</v>
      </c>
      <c r="H24" s="199">
        <f>F24+TIME(0,G24,0)</f>
        <v>0.4458333333333333</v>
      </c>
      <c r="I24" s="160"/>
    </row>
    <row r="25" spans="1:9" ht="15" x14ac:dyDescent="0.25">
      <c r="A25" s="128" t="s">
        <v>160</v>
      </c>
      <c r="B25" s="139" t="s">
        <v>139</v>
      </c>
      <c r="C25" s="139" t="s">
        <v>161</v>
      </c>
      <c r="D25" s="139"/>
      <c r="E25" s="139"/>
      <c r="F25" s="200"/>
      <c r="G25" s="150"/>
      <c r="H25" s="200"/>
      <c r="I25" s="161"/>
    </row>
    <row r="26" spans="1:9" x14ac:dyDescent="0.2">
      <c r="A26" s="129" t="s">
        <v>162</v>
      </c>
      <c r="B26" s="140" t="s">
        <v>139</v>
      </c>
      <c r="C26" s="140" t="s">
        <v>163</v>
      </c>
      <c r="D26" s="228" t="s">
        <v>164</v>
      </c>
      <c r="E26" s="140" t="s">
        <v>230</v>
      </c>
      <c r="F26" s="201">
        <f>H24</f>
        <v>0.4458333333333333</v>
      </c>
      <c r="G26" s="151">
        <v>1</v>
      </c>
      <c r="H26" s="201">
        <f t="shared" ref="H26:H36" si="1">F26+TIME(0,G26,0)</f>
        <v>0.44652777777777775</v>
      </c>
      <c r="I26" s="162"/>
    </row>
    <row r="27" spans="1:9" x14ac:dyDescent="0.2">
      <c r="A27" s="129" t="s">
        <v>165</v>
      </c>
      <c r="B27" s="140" t="s">
        <v>139</v>
      </c>
      <c r="C27" s="140" t="s">
        <v>166</v>
      </c>
      <c r="D27" s="228" t="s">
        <v>167</v>
      </c>
      <c r="E27" s="140" t="s">
        <v>230</v>
      </c>
      <c r="F27" s="201">
        <f t="shared" ref="F27:F36" si="2">H26</f>
        <v>0.44652777777777775</v>
      </c>
      <c r="G27" s="151">
        <v>1</v>
      </c>
      <c r="H27" s="201">
        <f t="shared" si="1"/>
        <v>0.44722222222222219</v>
      </c>
      <c r="I27" s="162"/>
    </row>
    <row r="28" spans="1:9" x14ac:dyDescent="0.2">
      <c r="A28" s="129" t="s">
        <v>168</v>
      </c>
      <c r="B28" s="140" t="s">
        <v>139</v>
      </c>
      <c r="C28" s="140" t="s">
        <v>169</v>
      </c>
      <c r="D28" s="140"/>
      <c r="E28" s="140" t="s">
        <v>230</v>
      </c>
      <c r="F28" s="201">
        <f t="shared" si="2"/>
        <v>0.44722222222222219</v>
      </c>
      <c r="G28" s="151">
        <v>1</v>
      </c>
      <c r="H28" s="201">
        <f t="shared" si="1"/>
        <v>0.44791666666666663</v>
      </c>
      <c r="I28" s="162"/>
    </row>
    <row r="29" spans="1:9" x14ac:dyDescent="0.2">
      <c r="A29" s="129" t="s">
        <v>170</v>
      </c>
      <c r="B29" s="140" t="s">
        <v>139</v>
      </c>
      <c r="C29" s="140" t="s">
        <v>171</v>
      </c>
      <c r="D29" s="228" t="s">
        <v>172</v>
      </c>
      <c r="E29" s="140" t="s">
        <v>230</v>
      </c>
      <c r="F29" s="201">
        <f t="shared" si="2"/>
        <v>0.44791666666666663</v>
      </c>
      <c r="G29" s="151">
        <v>1</v>
      </c>
      <c r="H29" s="201">
        <f t="shared" si="1"/>
        <v>0.44861111111111107</v>
      </c>
      <c r="I29" s="162"/>
    </row>
    <row r="30" spans="1:9" x14ac:dyDescent="0.2">
      <c r="A30" s="129" t="s">
        <v>173</v>
      </c>
      <c r="B30" s="140" t="s">
        <v>139</v>
      </c>
      <c r="C30" s="140" t="s">
        <v>174</v>
      </c>
      <c r="D30" s="228" t="s">
        <v>175</v>
      </c>
      <c r="E30" s="140" t="s">
        <v>230</v>
      </c>
      <c r="F30" s="201">
        <f t="shared" si="2"/>
        <v>0.44861111111111107</v>
      </c>
      <c r="G30" s="151">
        <v>1</v>
      </c>
      <c r="H30" s="201">
        <f t="shared" si="1"/>
        <v>0.44930555555555551</v>
      </c>
      <c r="I30" s="162"/>
    </row>
    <row r="31" spans="1:9" x14ac:dyDescent="0.2">
      <c r="A31" s="129" t="s">
        <v>176</v>
      </c>
      <c r="B31" s="140" t="s">
        <v>139</v>
      </c>
      <c r="C31" s="140" t="s">
        <v>454</v>
      </c>
      <c r="D31" s="228" t="s">
        <v>177</v>
      </c>
      <c r="E31" s="140" t="s">
        <v>230</v>
      </c>
      <c r="F31" s="201">
        <f t="shared" si="2"/>
        <v>0.44930555555555551</v>
      </c>
      <c r="G31" s="151">
        <v>1</v>
      </c>
      <c r="H31" s="201">
        <f t="shared" si="1"/>
        <v>0.44999999999999996</v>
      </c>
      <c r="I31" s="162"/>
    </row>
    <row r="32" spans="1:9" ht="25.5" x14ac:dyDescent="0.2">
      <c r="A32" s="129" t="s">
        <v>178</v>
      </c>
      <c r="B32" s="140" t="s">
        <v>139</v>
      </c>
      <c r="C32" s="140" t="s">
        <v>455</v>
      </c>
      <c r="D32" s="228" t="s">
        <v>179</v>
      </c>
      <c r="E32" s="140" t="s">
        <v>230</v>
      </c>
      <c r="F32" s="201">
        <f t="shared" si="2"/>
        <v>0.44999999999999996</v>
      </c>
      <c r="G32" s="151">
        <v>1</v>
      </c>
      <c r="H32" s="201">
        <f t="shared" si="1"/>
        <v>0.4506944444444444</v>
      </c>
      <c r="I32" s="162"/>
    </row>
    <row r="33" spans="1:9" x14ac:dyDescent="0.2">
      <c r="A33" s="129" t="s">
        <v>180</v>
      </c>
      <c r="B33" s="140" t="s">
        <v>139</v>
      </c>
      <c r="C33" s="140" t="s">
        <v>181</v>
      </c>
      <c r="D33" s="140"/>
      <c r="E33" s="140" t="s">
        <v>230</v>
      </c>
      <c r="F33" s="201">
        <f t="shared" si="2"/>
        <v>0.4506944444444444</v>
      </c>
      <c r="G33" s="151">
        <v>1</v>
      </c>
      <c r="H33" s="201">
        <f t="shared" si="1"/>
        <v>0.45138888888888884</v>
      </c>
      <c r="I33" s="162"/>
    </row>
    <row r="34" spans="1:9" x14ac:dyDescent="0.2">
      <c r="A34" s="164" t="s">
        <v>182</v>
      </c>
      <c r="B34" s="169" t="s">
        <v>139</v>
      </c>
      <c r="C34" s="169" t="s">
        <v>183</v>
      </c>
      <c r="D34" s="169"/>
      <c r="E34" s="229" t="s">
        <v>230</v>
      </c>
      <c r="F34" s="202">
        <f t="shared" si="2"/>
        <v>0.45138888888888884</v>
      </c>
      <c r="G34" s="175">
        <v>0</v>
      </c>
      <c r="H34" s="202">
        <f t="shared" si="1"/>
        <v>0.45138888888888884</v>
      </c>
      <c r="I34" s="180"/>
    </row>
    <row r="35" spans="1:9" x14ac:dyDescent="0.2">
      <c r="A35" s="164" t="s">
        <v>184</v>
      </c>
      <c r="B35" s="169"/>
      <c r="C35" s="169"/>
      <c r="D35" s="169"/>
      <c r="E35" s="169"/>
      <c r="F35" s="202">
        <f t="shared" si="2"/>
        <v>0.45138888888888884</v>
      </c>
      <c r="G35" s="175">
        <v>0</v>
      </c>
      <c r="H35" s="202">
        <f t="shared" si="1"/>
        <v>0.45138888888888884</v>
      </c>
      <c r="I35" s="180"/>
    </row>
    <row r="36" spans="1:9" ht="15.75" x14ac:dyDescent="0.25">
      <c r="A36" s="124" t="s">
        <v>185</v>
      </c>
      <c r="B36" s="135" t="s">
        <v>139</v>
      </c>
      <c r="C36" s="137" t="s">
        <v>186</v>
      </c>
      <c r="D36" s="228" t="s">
        <v>438</v>
      </c>
      <c r="E36" s="138" t="s">
        <v>230</v>
      </c>
      <c r="F36" s="196">
        <f t="shared" si="2"/>
        <v>0.45138888888888884</v>
      </c>
      <c r="G36" s="146">
        <v>1</v>
      </c>
      <c r="H36" s="196">
        <f t="shared" si="1"/>
        <v>0.45208333333333328</v>
      </c>
      <c r="I36" s="157"/>
    </row>
    <row r="37" spans="1:9" ht="15.75" x14ac:dyDescent="0.25">
      <c r="A37" s="126" t="s">
        <v>187</v>
      </c>
      <c r="B37" s="137"/>
      <c r="C37" s="137" t="s">
        <v>188</v>
      </c>
      <c r="D37" s="139"/>
      <c r="E37" s="137"/>
      <c r="F37" s="198"/>
      <c r="G37" s="148"/>
      <c r="H37" s="198"/>
      <c r="I37" s="159"/>
    </row>
    <row r="38" spans="1:9" ht="28.5" x14ac:dyDescent="0.2">
      <c r="A38" s="127" t="s">
        <v>189</v>
      </c>
      <c r="B38" s="138" t="s">
        <v>139</v>
      </c>
      <c r="C38" s="138" t="s">
        <v>190</v>
      </c>
      <c r="D38" s="228" t="s">
        <v>406</v>
      </c>
      <c r="E38" s="138" t="s">
        <v>159</v>
      </c>
      <c r="F38" s="199">
        <f>H36</f>
        <v>0.45208333333333328</v>
      </c>
      <c r="G38" s="149">
        <v>2</v>
      </c>
      <c r="H38" s="199">
        <f>F38+TIME(0,G38,0)</f>
        <v>0.45347222222222217</v>
      </c>
      <c r="I38" s="160"/>
    </row>
    <row r="39" spans="1:9" ht="31.5" x14ac:dyDescent="0.25">
      <c r="A39" s="124" t="s">
        <v>191</v>
      </c>
      <c r="B39" s="135" t="s">
        <v>139</v>
      </c>
      <c r="C39" s="137" t="s">
        <v>212</v>
      </c>
      <c r="D39" s="228" t="s">
        <v>406</v>
      </c>
      <c r="E39" s="135" t="s">
        <v>159</v>
      </c>
      <c r="F39" s="196">
        <f>H38</f>
        <v>0.45347222222222217</v>
      </c>
      <c r="G39" s="146">
        <v>1</v>
      </c>
      <c r="H39" s="196">
        <f>F39+TIME(0,G39,0)</f>
        <v>0.45416666666666661</v>
      </c>
      <c r="I39" s="157"/>
    </row>
    <row r="40" spans="1:9" ht="15" x14ac:dyDescent="0.2">
      <c r="A40" s="167" t="s">
        <v>192</v>
      </c>
      <c r="B40" s="172"/>
      <c r="C40" s="172"/>
      <c r="D40" s="169"/>
      <c r="E40" s="172"/>
      <c r="F40" s="203">
        <f>H39</f>
        <v>0.45416666666666661</v>
      </c>
      <c r="G40" s="178">
        <v>0</v>
      </c>
      <c r="H40" s="203">
        <f>F40+TIME(0,G40,0)</f>
        <v>0.45416666666666661</v>
      </c>
      <c r="I40" s="183"/>
    </row>
    <row r="41" spans="1:9" ht="15" x14ac:dyDescent="0.2">
      <c r="A41" s="167" t="s">
        <v>280</v>
      </c>
      <c r="B41" s="172"/>
      <c r="C41" s="172"/>
      <c r="D41" s="171"/>
      <c r="E41" s="172"/>
      <c r="F41" s="203">
        <f>H40</f>
        <v>0.45416666666666661</v>
      </c>
      <c r="G41" s="178">
        <v>0</v>
      </c>
      <c r="H41" s="203">
        <f>F41+TIME(0,G41,0)</f>
        <v>0.45416666666666661</v>
      </c>
      <c r="I41" s="183"/>
    </row>
    <row r="42" spans="1:9" ht="15" x14ac:dyDescent="0.2">
      <c r="A42" s="165" t="s">
        <v>295</v>
      </c>
      <c r="B42" s="170"/>
      <c r="C42" s="170"/>
      <c r="D42" s="173"/>
      <c r="E42" s="170"/>
      <c r="F42" s="204">
        <f>H41</f>
        <v>0.45416666666666661</v>
      </c>
      <c r="G42" s="176">
        <v>0</v>
      </c>
      <c r="H42" s="204">
        <f>F42+TIME(0,G42,0)</f>
        <v>0.45416666666666661</v>
      </c>
      <c r="I42" s="181"/>
    </row>
    <row r="43" spans="1:9" ht="14.25" x14ac:dyDescent="0.2">
      <c r="D43" s="223"/>
    </row>
    <row r="44" spans="1:9" ht="15.75" x14ac:dyDescent="0.25">
      <c r="A44" s="123" t="s">
        <v>193</v>
      </c>
      <c r="B44" s="134"/>
      <c r="C44" s="134" t="s">
        <v>194</v>
      </c>
      <c r="D44" s="224"/>
      <c r="E44" s="134"/>
      <c r="F44" s="195"/>
      <c r="G44" s="145"/>
      <c r="H44" s="195"/>
      <c r="I44" s="156"/>
    </row>
    <row r="45" spans="1:9" ht="15" x14ac:dyDescent="0.2">
      <c r="A45" s="124" t="s">
        <v>195</v>
      </c>
      <c r="B45" s="135" t="s">
        <v>139</v>
      </c>
      <c r="C45" s="135" t="s">
        <v>196</v>
      </c>
      <c r="D45" s="228" t="s">
        <v>406</v>
      </c>
      <c r="E45" s="135" t="s">
        <v>159</v>
      </c>
      <c r="F45" s="196">
        <f>H42</f>
        <v>0.45416666666666661</v>
      </c>
      <c r="G45" s="146">
        <v>1</v>
      </c>
      <c r="H45" s="196">
        <f t="shared" ref="H45:H53" si="3">F45+TIME(0,G45,0)</f>
        <v>0.45486111111111105</v>
      </c>
      <c r="I45" s="157"/>
    </row>
    <row r="46" spans="1:9" ht="30" x14ac:dyDescent="0.2">
      <c r="A46" s="124" t="s">
        <v>197</v>
      </c>
      <c r="B46" s="135" t="s">
        <v>139</v>
      </c>
      <c r="C46" s="135" t="s">
        <v>431</v>
      </c>
      <c r="D46" s="228" t="s">
        <v>406</v>
      </c>
      <c r="E46" s="135" t="s">
        <v>159</v>
      </c>
      <c r="F46" s="196">
        <f t="shared" ref="F46:F53" si="4">H45</f>
        <v>0.45486111111111105</v>
      </c>
      <c r="G46" s="146">
        <v>1</v>
      </c>
      <c r="H46" s="196">
        <f t="shared" si="3"/>
        <v>0.45555555555555549</v>
      </c>
      <c r="I46" s="157"/>
    </row>
    <row r="47" spans="1:9" ht="15" x14ac:dyDescent="0.2">
      <c r="A47" s="124" t="s">
        <v>198</v>
      </c>
      <c r="B47" s="135" t="s">
        <v>139</v>
      </c>
      <c r="C47" s="135" t="s">
        <v>199</v>
      </c>
      <c r="D47" s="228" t="s">
        <v>408</v>
      </c>
      <c r="E47" s="135" t="s">
        <v>200</v>
      </c>
      <c r="F47" s="196">
        <f t="shared" si="4"/>
        <v>0.45555555555555549</v>
      </c>
      <c r="G47" s="146">
        <v>2</v>
      </c>
      <c r="H47" s="196">
        <f t="shared" si="3"/>
        <v>0.45694444444444438</v>
      </c>
      <c r="I47" s="157"/>
    </row>
    <row r="48" spans="1:9" ht="15" x14ac:dyDescent="0.2">
      <c r="A48" s="124" t="s">
        <v>201</v>
      </c>
      <c r="B48" s="135" t="s">
        <v>139</v>
      </c>
      <c r="C48" s="135" t="s">
        <v>202</v>
      </c>
      <c r="D48" s="228" t="s">
        <v>408</v>
      </c>
      <c r="E48" s="135" t="s">
        <v>200</v>
      </c>
      <c r="F48" s="196">
        <f t="shared" si="4"/>
        <v>0.45694444444444438</v>
      </c>
      <c r="G48" s="146">
        <v>2</v>
      </c>
      <c r="H48" s="196">
        <f t="shared" si="3"/>
        <v>0.45833333333333326</v>
      </c>
      <c r="I48" s="157"/>
    </row>
    <row r="49" spans="1:9" ht="15" x14ac:dyDescent="0.2">
      <c r="A49" s="124" t="s">
        <v>203</v>
      </c>
      <c r="B49" s="135" t="s">
        <v>139</v>
      </c>
      <c r="C49" s="135" t="s">
        <v>206</v>
      </c>
      <c r="D49" s="228" t="s">
        <v>408</v>
      </c>
      <c r="E49" s="135" t="s">
        <v>200</v>
      </c>
      <c r="F49" s="196">
        <f t="shared" si="4"/>
        <v>0.45833333333333326</v>
      </c>
      <c r="G49" s="146">
        <v>2</v>
      </c>
      <c r="H49" s="196">
        <f t="shared" si="3"/>
        <v>0.45972222222222214</v>
      </c>
      <c r="I49" s="157"/>
    </row>
    <row r="50" spans="1:9" ht="15" x14ac:dyDescent="0.2">
      <c r="A50" s="124" t="s">
        <v>205</v>
      </c>
      <c r="B50" s="135" t="s">
        <v>139</v>
      </c>
      <c r="C50" s="135" t="s">
        <v>208</v>
      </c>
      <c r="D50" s="228" t="s">
        <v>408</v>
      </c>
      <c r="E50" s="135" t="s">
        <v>200</v>
      </c>
      <c r="F50" s="196">
        <f t="shared" si="4"/>
        <v>0.45972222222222214</v>
      </c>
      <c r="G50" s="146">
        <v>2</v>
      </c>
      <c r="H50" s="196">
        <f t="shared" si="3"/>
        <v>0.46111111111111103</v>
      </c>
      <c r="I50" s="157"/>
    </row>
    <row r="51" spans="1:9" ht="15" x14ac:dyDescent="0.2">
      <c r="A51" s="124" t="s">
        <v>207</v>
      </c>
      <c r="B51" s="135" t="s">
        <v>139</v>
      </c>
      <c r="C51" s="135" t="s">
        <v>450</v>
      </c>
      <c r="D51" s="228" t="s">
        <v>408</v>
      </c>
      <c r="E51" s="135" t="s">
        <v>200</v>
      </c>
      <c r="F51" s="196">
        <f t="shared" si="4"/>
        <v>0.46111111111111103</v>
      </c>
      <c r="G51" s="146">
        <v>2</v>
      </c>
      <c r="H51" s="196">
        <f t="shared" si="3"/>
        <v>0.46249999999999991</v>
      </c>
      <c r="I51" s="157"/>
    </row>
    <row r="52" spans="1:9" ht="15" x14ac:dyDescent="0.2">
      <c r="A52" s="124" t="s">
        <v>209</v>
      </c>
      <c r="B52" s="135" t="s">
        <v>139</v>
      </c>
      <c r="C52" s="135" t="s">
        <v>211</v>
      </c>
      <c r="D52" s="228" t="s">
        <v>408</v>
      </c>
      <c r="E52" s="135" t="s">
        <v>200</v>
      </c>
      <c r="F52" s="196">
        <f t="shared" si="4"/>
        <v>0.46249999999999991</v>
      </c>
      <c r="G52" s="146">
        <v>2</v>
      </c>
      <c r="H52" s="196">
        <f t="shared" si="3"/>
        <v>0.4638888888888888</v>
      </c>
      <c r="I52" s="157"/>
    </row>
    <row r="53" spans="1:9" ht="15" x14ac:dyDescent="0.2">
      <c r="A53" s="125" t="s">
        <v>210</v>
      </c>
      <c r="B53" s="136" t="s">
        <v>139</v>
      </c>
      <c r="C53" s="136" t="s">
        <v>451</v>
      </c>
      <c r="D53" s="228" t="s">
        <v>408</v>
      </c>
      <c r="E53" s="136" t="s">
        <v>200</v>
      </c>
      <c r="F53" s="197">
        <f t="shared" si="4"/>
        <v>0.4638888888888888</v>
      </c>
      <c r="G53" s="147">
        <v>2</v>
      </c>
      <c r="H53" s="197">
        <f t="shared" si="3"/>
        <v>0.46527777777777768</v>
      </c>
      <c r="I53" s="158"/>
    </row>
    <row r="54" spans="1:9" ht="15" x14ac:dyDescent="0.2">
      <c r="D54" s="244"/>
    </row>
    <row r="55" spans="1:9" ht="15.75" x14ac:dyDescent="0.25">
      <c r="A55" s="123" t="s">
        <v>213</v>
      </c>
      <c r="B55" s="134"/>
      <c r="C55" s="134" t="s">
        <v>214</v>
      </c>
      <c r="D55" s="224"/>
      <c r="E55" s="134"/>
      <c r="F55" s="195"/>
      <c r="G55" s="145"/>
      <c r="H55" s="195"/>
      <c r="I55" s="156"/>
    </row>
    <row r="56" spans="1:9" ht="15.75" x14ac:dyDescent="0.25">
      <c r="A56" s="126" t="s">
        <v>215</v>
      </c>
      <c r="B56" s="137"/>
      <c r="C56" s="137" t="s">
        <v>216</v>
      </c>
      <c r="D56" s="139"/>
      <c r="E56" s="137"/>
      <c r="F56" s="198"/>
      <c r="G56" s="148"/>
      <c r="H56" s="198"/>
      <c r="I56" s="159"/>
    </row>
    <row r="57" spans="1:9" ht="14.25" x14ac:dyDescent="0.2">
      <c r="A57" s="127" t="s">
        <v>217</v>
      </c>
      <c r="B57" s="138" t="s">
        <v>139</v>
      </c>
      <c r="C57" s="138" t="s">
        <v>218</v>
      </c>
      <c r="D57" s="228" t="s">
        <v>406</v>
      </c>
      <c r="E57" s="138" t="s">
        <v>159</v>
      </c>
      <c r="F57" s="199">
        <f>H53</f>
        <v>0.46527777777777768</v>
      </c>
      <c r="G57" s="149">
        <v>1</v>
      </c>
      <c r="H57" s="199">
        <f t="shared" ref="H57:H66" si="5">F57+TIME(0,G57,0)</f>
        <v>0.46597222222222212</v>
      </c>
      <c r="I57" s="162"/>
    </row>
    <row r="58" spans="1:9" ht="14.25" x14ac:dyDescent="0.2">
      <c r="A58" s="127" t="s">
        <v>219</v>
      </c>
      <c r="B58" s="138" t="s">
        <v>139</v>
      </c>
      <c r="C58" s="138" t="s">
        <v>220</v>
      </c>
      <c r="D58" s="228" t="s">
        <v>406</v>
      </c>
      <c r="E58" s="138" t="s">
        <v>159</v>
      </c>
      <c r="F58" s="199">
        <f t="shared" ref="F58:F66" si="6">H57</f>
        <v>0.46597222222222212</v>
      </c>
      <c r="G58" s="149">
        <v>1</v>
      </c>
      <c r="H58" s="199">
        <f t="shared" si="5"/>
        <v>0.46666666666666656</v>
      </c>
      <c r="I58" s="162"/>
    </row>
    <row r="59" spans="1:9" ht="14.25" x14ac:dyDescent="0.2">
      <c r="A59" s="127" t="s">
        <v>221</v>
      </c>
      <c r="B59" s="138" t="s">
        <v>139</v>
      </c>
      <c r="C59" s="138" t="s">
        <v>428</v>
      </c>
      <c r="D59" s="228" t="s">
        <v>406</v>
      </c>
      <c r="E59" s="138" t="s">
        <v>159</v>
      </c>
      <c r="F59" s="199">
        <f t="shared" si="6"/>
        <v>0.46666666666666656</v>
      </c>
      <c r="G59" s="149">
        <v>1</v>
      </c>
      <c r="H59" s="199">
        <f t="shared" si="5"/>
        <v>0.46736111111111101</v>
      </c>
      <c r="I59" s="162"/>
    </row>
    <row r="60" spans="1:9" ht="14.25" x14ac:dyDescent="0.2">
      <c r="A60" s="127" t="s">
        <v>222</v>
      </c>
      <c r="B60" s="138" t="s">
        <v>139</v>
      </c>
      <c r="C60" s="138" t="s">
        <v>223</v>
      </c>
      <c r="D60" s="228" t="s">
        <v>406</v>
      </c>
      <c r="E60" s="138" t="s">
        <v>159</v>
      </c>
      <c r="F60" s="199">
        <f t="shared" si="6"/>
        <v>0.46736111111111101</v>
      </c>
      <c r="G60" s="149">
        <v>1</v>
      </c>
      <c r="H60" s="199">
        <f t="shared" si="5"/>
        <v>0.46805555555555545</v>
      </c>
      <c r="I60" s="162"/>
    </row>
    <row r="61" spans="1:9" ht="14.25" x14ac:dyDescent="0.2">
      <c r="A61" s="127" t="s">
        <v>224</v>
      </c>
      <c r="B61" s="138" t="s">
        <v>139</v>
      </c>
      <c r="C61" s="138" t="s">
        <v>225</v>
      </c>
      <c r="D61" s="228" t="s">
        <v>406</v>
      </c>
      <c r="E61" s="138" t="s">
        <v>159</v>
      </c>
      <c r="F61" s="199">
        <f t="shared" si="6"/>
        <v>0.46805555555555545</v>
      </c>
      <c r="G61" s="149">
        <v>5</v>
      </c>
      <c r="H61" s="199">
        <f t="shared" si="5"/>
        <v>0.47152777777777766</v>
      </c>
      <c r="I61" s="162"/>
    </row>
    <row r="62" spans="1:9" ht="14.25" x14ac:dyDescent="0.2">
      <c r="A62" s="127" t="s">
        <v>226</v>
      </c>
      <c r="B62" s="138" t="s">
        <v>139</v>
      </c>
      <c r="C62" s="138" t="s">
        <v>227</v>
      </c>
      <c r="D62" s="228" t="s">
        <v>406</v>
      </c>
      <c r="E62" s="138" t="s">
        <v>159</v>
      </c>
      <c r="F62" s="199">
        <f t="shared" si="6"/>
        <v>0.47152777777777766</v>
      </c>
      <c r="G62" s="149">
        <v>1</v>
      </c>
      <c r="H62" s="199">
        <f t="shared" si="5"/>
        <v>0.4722222222222221</v>
      </c>
      <c r="I62" s="162"/>
    </row>
    <row r="63" spans="1:9" ht="14.25" x14ac:dyDescent="0.2">
      <c r="A63" s="127" t="s">
        <v>228</v>
      </c>
      <c r="B63" s="138" t="s">
        <v>139</v>
      </c>
      <c r="C63" s="138" t="s">
        <v>232</v>
      </c>
      <c r="D63" s="138"/>
      <c r="E63" s="138" t="s">
        <v>149</v>
      </c>
      <c r="F63" s="199">
        <f t="shared" si="6"/>
        <v>0.4722222222222221</v>
      </c>
      <c r="G63" s="149">
        <v>1</v>
      </c>
      <c r="H63" s="199">
        <f t="shared" si="5"/>
        <v>0.47291666666666654</v>
      </c>
      <c r="I63" s="162"/>
    </row>
    <row r="64" spans="1:9" ht="14.25" x14ac:dyDescent="0.2">
      <c r="A64" s="127" t="s">
        <v>231</v>
      </c>
      <c r="B64" s="138" t="s">
        <v>139</v>
      </c>
      <c r="C64" s="138" t="s">
        <v>234</v>
      </c>
      <c r="D64" s="228" t="s">
        <v>409</v>
      </c>
      <c r="E64" s="138" t="s">
        <v>492</v>
      </c>
      <c r="F64" s="199">
        <f t="shared" si="6"/>
        <v>0.47291666666666654</v>
      </c>
      <c r="G64" s="149">
        <v>1</v>
      </c>
      <c r="H64" s="199">
        <f t="shared" si="5"/>
        <v>0.47361111111111098</v>
      </c>
      <c r="I64" s="162"/>
    </row>
    <row r="65" spans="1:9" ht="14.25" x14ac:dyDescent="0.2">
      <c r="A65" s="127" t="s">
        <v>233</v>
      </c>
      <c r="B65" s="138" t="s">
        <v>139</v>
      </c>
      <c r="C65" s="138" t="s">
        <v>229</v>
      </c>
      <c r="D65" s="228" t="s">
        <v>409</v>
      </c>
      <c r="E65" s="138" t="s">
        <v>230</v>
      </c>
      <c r="F65" s="199">
        <f t="shared" si="6"/>
        <v>0.47361111111111098</v>
      </c>
      <c r="G65" s="149">
        <v>1</v>
      </c>
      <c r="H65" s="199">
        <f t="shared" si="5"/>
        <v>0.47430555555555542</v>
      </c>
      <c r="I65" s="162"/>
    </row>
    <row r="66" spans="1:9" ht="14.25" x14ac:dyDescent="0.2">
      <c r="A66" s="164" t="s">
        <v>235</v>
      </c>
      <c r="B66" s="169"/>
      <c r="C66" s="169"/>
      <c r="D66" s="171"/>
      <c r="E66" s="169"/>
      <c r="F66" s="202">
        <f t="shared" si="6"/>
        <v>0.47430555555555542</v>
      </c>
      <c r="G66" s="175">
        <v>0</v>
      </c>
      <c r="H66" s="202">
        <f t="shared" si="5"/>
        <v>0.47430555555555542</v>
      </c>
      <c r="I66" s="180"/>
    </row>
    <row r="67" spans="1:9" ht="15.75" x14ac:dyDescent="0.25">
      <c r="A67" s="126" t="s">
        <v>236</v>
      </c>
      <c r="B67" s="137"/>
      <c r="C67" s="137" t="s">
        <v>237</v>
      </c>
      <c r="D67" s="139"/>
      <c r="E67" s="137"/>
      <c r="F67" s="198"/>
      <c r="G67" s="148"/>
      <c r="H67" s="198"/>
      <c r="I67" s="159"/>
    </row>
    <row r="68" spans="1:9" ht="14.25" x14ac:dyDescent="0.2">
      <c r="A68" s="127" t="s">
        <v>238</v>
      </c>
      <c r="B68" s="138" t="s">
        <v>139</v>
      </c>
      <c r="C68" s="138" t="s">
        <v>363</v>
      </c>
      <c r="D68" s="228" t="s">
        <v>409</v>
      </c>
      <c r="E68" s="138" t="s">
        <v>452</v>
      </c>
      <c r="F68" s="199">
        <f>H66</f>
        <v>0.47430555555555542</v>
      </c>
      <c r="G68" s="149">
        <v>1</v>
      </c>
      <c r="H68" s="199">
        <f t="shared" ref="H68:H73" si="7">F68+TIME(0,G68,0)</f>
        <v>0.47499999999999987</v>
      </c>
      <c r="I68" s="160"/>
    </row>
    <row r="69" spans="1:9" ht="14.25" x14ac:dyDescent="0.2">
      <c r="A69" s="127" t="s">
        <v>239</v>
      </c>
      <c r="B69" s="138" t="s">
        <v>139</v>
      </c>
      <c r="C69" s="138" t="s">
        <v>304</v>
      </c>
      <c r="D69" s="228" t="s">
        <v>409</v>
      </c>
      <c r="E69" s="138" t="s">
        <v>305</v>
      </c>
      <c r="F69" s="199">
        <f>H68</f>
        <v>0.47499999999999987</v>
      </c>
      <c r="G69" s="149">
        <v>1</v>
      </c>
      <c r="H69" s="199">
        <f t="shared" si="7"/>
        <v>0.47569444444444431</v>
      </c>
      <c r="I69" s="160"/>
    </row>
    <row r="70" spans="1:9" ht="14.25" x14ac:dyDescent="0.2">
      <c r="A70" s="127" t="s">
        <v>241</v>
      </c>
      <c r="B70" s="138" t="s">
        <v>139</v>
      </c>
      <c r="C70" s="138" t="s">
        <v>397</v>
      </c>
      <c r="D70" s="228" t="s">
        <v>409</v>
      </c>
      <c r="E70" s="138" t="s">
        <v>246</v>
      </c>
      <c r="F70" s="199">
        <f>H69</f>
        <v>0.47569444444444431</v>
      </c>
      <c r="G70" s="149">
        <v>1</v>
      </c>
      <c r="H70" s="199">
        <f t="shared" si="7"/>
        <v>0.47638888888888875</v>
      </c>
      <c r="I70" s="160"/>
    </row>
    <row r="71" spans="1:9" ht="14.25" x14ac:dyDescent="0.2">
      <c r="A71" s="127" t="s">
        <v>242</v>
      </c>
      <c r="B71" s="138" t="s">
        <v>139</v>
      </c>
      <c r="C71" s="138" t="s">
        <v>240</v>
      </c>
      <c r="D71" s="228" t="s">
        <v>409</v>
      </c>
      <c r="E71" s="138" t="s">
        <v>200</v>
      </c>
      <c r="F71" s="199">
        <f>H70</f>
        <v>0.47638888888888875</v>
      </c>
      <c r="G71" s="149">
        <v>5</v>
      </c>
      <c r="H71" s="199">
        <f t="shared" si="7"/>
        <v>0.47986111111111096</v>
      </c>
      <c r="I71" s="160"/>
    </row>
    <row r="72" spans="1:9" ht="14.25" x14ac:dyDescent="0.2">
      <c r="A72" s="127" t="s">
        <v>244</v>
      </c>
      <c r="B72" s="138" t="s">
        <v>139</v>
      </c>
      <c r="C72" s="138" t="s">
        <v>243</v>
      </c>
      <c r="D72" s="228" t="s">
        <v>409</v>
      </c>
      <c r="E72" s="138" t="s">
        <v>446</v>
      </c>
      <c r="F72" s="199">
        <f>H71</f>
        <v>0.47986111111111096</v>
      </c>
      <c r="G72" s="149">
        <v>1</v>
      </c>
      <c r="H72" s="199">
        <f t="shared" si="7"/>
        <v>0.4805555555555554</v>
      </c>
      <c r="I72" s="160"/>
    </row>
    <row r="73" spans="1:9" ht="14.25" x14ac:dyDescent="0.2">
      <c r="A73" s="127" t="s">
        <v>354</v>
      </c>
      <c r="B73" s="138" t="s">
        <v>139</v>
      </c>
      <c r="C73" s="138" t="s">
        <v>245</v>
      </c>
      <c r="D73" s="228" t="s">
        <v>409</v>
      </c>
      <c r="E73" s="138" t="s">
        <v>246</v>
      </c>
      <c r="F73" s="199">
        <f>H72</f>
        <v>0.4805555555555554</v>
      </c>
      <c r="G73" s="149">
        <v>1</v>
      </c>
      <c r="H73" s="199">
        <f t="shared" si="7"/>
        <v>0.48124999999999984</v>
      </c>
      <c r="I73" s="160"/>
    </row>
    <row r="74" spans="1:9" ht="15.75" x14ac:dyDescent="0.25">
      <c r="A74" s="126" t="s">
        <v>247</v>
      </c>
      <c r="B74" s="137"/>
      <c r="C74" s="137" t="s">
        <v>248</v>
      </c>
      <c r="D74" s="143"/>
      <c r="E74" s="137"/>
      <c r="F74" s="198"/>
      <c r="G74" s="148"/>
      <c r="H74" s="198"/>
      <c r="I74" s="159"/>
    </row>
    <row r="75" spans="1:9" ht="14.25" x14ac:dyDescent="0.2">
      <c r="A75" s="127" t="s">
        <v>249</v>
      </c>
      <c r="B75" s="138" t="s">
        <v>139</v>
      </c>
      <c r="C75" s="138" t="s">
        <v>383</v>
      </c>
      <c r="D75" s="228" t="s">
        <v>409</v>
      </c>
      <c r="E75" s="138" t="s">
        <v>159</v>
      </c>
      <c r="F75" s="199">
        <f>H73</f>
        <v>0.48124999999999984</v>
      </c>
      <c r="G75" s="149">
        <v>1</v>
      </c>
      <c r="H75" s="199">
        <f t="shared" ref="H75:H79" si="8">F75+TIME(0,G75,0)</f>
        <v>0.48194444444444429</v>
      </c>
      <c r="I75" s="160"/>
    </row>
    <row r="76" spans="1:9" ht="14.25" x14ac:dyDescent="0.2">
      <c r="A76" s="127" t="s">
        <v>250</v>
      </c>
      <c r="B76" s="138" t="s">
        <v>139</v>
      </c>
      <c r="C76" s="138" t="s">
        <v>256</v>
      </c>
      <c r="D76" s="228" t="s">
        <v>409</v>
      </c>
      <c r="E76" s="138" t="s">
        <v>257</v>
      </c>
      <c r="F76" s="199">
        <f>H75</f>
        <v>0.48194444444444429</v>
      </c>
      <c r="G76" s="149">
        <v>1</v>
      </c>
      <c r="H76" s="199">
        <f t="shared" si="8"/>
        <v>0.48263888888888873</v>
      </c>
      <c r="I76" s="160"/>
    </row>
    <row r="77" spans="1:9" ht="14.25" x14ac:dyDescent="0.2">
      <c r="A77" s="127" t="s">
        <v>251</v>
      </c>
      <c r="B77" s="138" t="s">
        <v>139</v>
      </c>
      <c r="C77" s="138" t="s">
        <v>259</v>
      </c>
      <c r="D77" s="228" t="s">
        <v>409</v>
      </c>
      <c r="E77" s="138" t="s">
        <v>260</v>
      </c>
      <c r="F77" s="199">
        <f t="shared" ref="F77:F78" si="9">H76</f>
        <v>0.48263888888888873</v>
      </c>
      <c r="G77" s="149">
        <v>1</v>
      </c>
      <c r="H77" s="199">
        <f t="shared" si="8"/>
        <v>0.48333333333333317</v>
      </c>
      <c r="I77" s="160"/>
    </row>
    <row r="78" spans="1:9" ht="14.25" x14ac:dyDescent="0.2">
      <c r="A78" s="127" t="s">
        <v>252</v>
      </c>
      <c r="B78" s="138" t="s">
        <v>139</v>
      </c>
      <c r="C78" s="138" t="s">
        <v>261</v>
      </c>
      <c r="D78" s="228" t="s">
        <v>409</v>
      </c>
      <c r="E78" s="138" t="s">
        <v>262</v>
      </c>
      <c r="F78" s="199">
        <f t="shared" si="9"/>
        <v>0.48333333333333317</v>
      </c>
      <c r="G78" s="149">
        <v>1</v>
      </c>
      <c r="H78" s="199">
        <f t="shared" si="8"/>
        <v>0.48402777777777761</v>
      </c>
      <c r="I78" s="160"/>
    </row>
    <row r="79" spans="1:9" ht="14.25" x14ac:dyDescent="0.2">
      <c r="A79" s="127" t="s">
        <v>253</v>
      </c>
      <c r="B79" s="138" t="s">
        <v>139</v>
      </c>
      <c r="C79" s="138" t="s">
        <v>375</v>
      </c>
      <c r="D79" s="228" t="s">
        <v>409</v>
      </c>
      <c r="E79" s="138" t="s">
        <v>447</v>
      </c>
      <c r="F79" s="199">
        <f>H78</f>
        <v>0.48402777777777761</v>
      </c>
      <c r="G79" s="149">
        <v>1</v>
      </c>
      <c r="H79" s="199">
        <f t="shared" si="8"/>
        <v>0.48472222222222205</v>
      </c>
      <c r="I79" s="160"/>
    </row>
    <row r="80" spans="1:9" s="84" customFormat="1" ht="14.25" x14ac:dyDescent="0.2">
      <c r="A80" s="238" t="s">
        <v>254</v>
      </c>
      <c r="B80" s="138" t="s">
        <v>139</v>
      </c>
      <c r="C80" s="138" t="s">
        <v>434</v>
      </c>
      <c r="D80" s="228" t="s">
        <v>409</v>
      </c>
      <c r="E80" s="215" t="s">
        <v>369</v>
      </c>
      <c r="F80" s="199">
        <f>H79</f>
        <v>0.48472222222222205</v>
      </c>
      <c r="G80" s="149">
        <v>1</v>
      </c>
      <c r="H80" s="199">
        <f>F80+TIME(0,G80,0)</f>
        <v>0.4854166666666665</v>
      </c>
      <c r="I80" s="160"/>
    </row>
    <row r="81" spans="1:13" s="84" customFormat="1" ht="14.25" x14ac:dyDescent="0.2">
      <c r="A81" s="238" t="s">
        <v>255</v>
      </c>
      <c r="B81" s="138" t="s">
        <v>139</v>
      </c>
      <c r="C81" s="138" t="s">
        <v>463</v>
      </c>
      <c r="D81" s="228" t="s">
        <v>409</v>
      </c>
      <c r="E81" s="215" t="s">
        <v>464</v>
      </c>
      <c r="F81" s="199">
        <f>H80</f>
        <v>0.4854166666666665</v>
      </c>
      <c r="G81" s="149">
        <v>1</v>
      </c>
      <c r="H81" s="199">
        <f>F81+TIME(0,G81,0)</f>
        <v>0.48611111111111094</v>
      </c>
      <c r="I81" s="160"/>
    </row>
    <row r="82" spans="1:13" s="84" customFormat="1" ht="14.25" x14ac:dyDescent="0.2">
      <c r="A82" s="238" t="s">
        <v>258</v>
      </c>
      <c r="B82" s="138" t="s">
        <v>139</v>
      </c>
      <c r="C82" s="138" t="s">
        <v>465</v>
      </c>
      <c r="D82" s="228" t="s">
        <v>409</v>
      </c>
      <c r="E82" s="215" t="s">
        <v>423</v>
      </c>
      <c r="F82" s="199">
        <f>H81</f>
        <v>0.48611111111111094</v>
      </c>
      <c r="G82" s="149">
        <v>1</v>
      </c>
      <c r="H82" s="199">
        <f>F82+TIME(0,G82,0)</f>
        <v>0.48680555555555538</v>
      </c>
      <c r="I82" s="160"/>
    </row>
    <row r="83" spans="1:13" s="84" customFormat="1" ht="14.25" x14ac:dyDescent="0.2">
      <c r="A83" s="238" t="s">
        <v>477</v>
      </c>
      <c r="B83" s="138" t="s">
        <v>139</v>
      </c>
      <c r="C83" s="138" t="s">
        <v>478</v>
      </c>
      <c r="D83" s="228" t="s">
        <v>409</v>
      </c>
      <c r="E83" s="215" t="s">
        <v>479</v>
      </c>
      <c r="F83" s="199">
        <f>H82</f>
        <v>0.48680555555555538</v>
      </c>
      <c r="G83" s="149">
        <v>1</v>
      </c>
      <c r="H83" s="199">
        <f>F83+TIME(0,G83,0)</f>
        <v>0.48749999999999982</v>
      </c>
      <c r="I83" s="160"/>
    </row>
    <row r="84" spans="1:13" ht="15.75" x14ac:dyDescent="0.25">
      <c r="A84" s="239" t="s">
        <v>263</v>
      </c>
      <c r="B84" s="137"/>
      <c r="C84" s="137" t="s">
        <v>264</v>
      </c>
      <c r="D84" s="143"/>
      <c r="E84" s="137"/>
      <c r="F84" s="198"/>
      <c r="G84" s="148"/>
      <c r="H84" s="198"/>
      <c r="I84" s="159"/>
    </row>
    <row r="85" spans="1:13" ht="14.25" x14ac:dyDescent="0.2">
      <c r="A85" s="238" t="s">
        <v>265</v>
      </c>
      <c r="B85" s="138" t="s">
        <v>139</v>
      </c>
      <c r="C85" s="215" t="s">
        <v>485</v>
      </c>
      <c r="D85" s="228" t="s">
        <v>409</v>
      </c>
      <c r="E85" s="215" t="s">
        <v>475</v>
      </c>
      <c r="F85" s="216">
        <f>H83</f>
        <v>0.48749999999999982</v>
      </c>
      <c r="G85" s="217">
        <v>1</v>
      </c>
      <c r="H85" s="216">
        <f>F85+TIME(0,G85,0)</f>
        <v>0.48819444444444426</v>
      </c>
      <c r="I85" s="160"/>
    </row>
    <row r="86" spans="1:13" s="84" customFormat="1" ht="14.25" x14ac:dyDescent="0.2">
      <c r="A86" s="245" t="s">
        <v>368</v>
      </c>
      <c r="B86" s="219" t="s">
        <v>139</v>
      </c>
      <c r="C86" s="219" t="s">
        <v>544</v>
      </c>
      <c r="D86" s="246" t="s">
        <v>409</v>
      </c>
      <c r="E86" s="219" t="s">
        <v>525</v>
      </c>
      <c r="F86" s="220">
        <f>H85</f>
        <v>0.48819444444444426</v>
      </c>
      <c r="G86" s="221">
        <v>1</v>
      </c>
      <c r="H86" s="220">
        <f>F86+TIME(0,G86,0)</f>
        <v>0.48888888888888871</v>
      </c>
      <c r="I86" s="218"/>
    </row>
    <row r="87" spans="1:13" x14ac:dyDescent="0.2">
      <c r="I87" s="254"/>
    </row>
    <row r="88" spans="1:13" ht="15.75" x14ac:dyDescent="0.25">
      <c r="A88" s="123" t="s">
        <v>266</v>
      </c>
      <c r="B88" s="134"/>
      <c r="C88" s="134" t="s">
        <v>267</v>
      </c>
      <c r="D88" s="134"/>
      <c r="E88" s="134"/>
      <c r="F88" s="195"/>
      <c r="G88" s="145"/>
      <c r="H88" s="195"/>
      <c r="I88" s="156"/>
    </row>
    <row r="89" spans="1:13" ht="15" x14ac:dyDescent="0.2">
      <c r="A89" s="259" t="s">
        <v>268</v>
      </c>
      <c r="B89" s="215" t="s">
        <v>146</v>
      </c>
      <c r="C89" s="215" t="s">
        <v>490</v>
      </c>
      <c r="D89" s="228" t="s">
        <v>406</v>
      </c>
      <c r="E89" s="215" t="s">
        <v>159</v>
      </c>
      <c r="F89" s="216">
        <f>H86</f>
        <v>0.48888888888888871</v>
      </c>
      <c r="G89" s="217">
        <v>1</v>
      </c>
      <c r="H89" s="216">
        <f>F89+TIME(0,G89,0)</f>
        <v>0.48958333333333315</v>
      </c>
      <c r="I89" s="237"/>
      <c r="J89" s="39"/>
    </row>
    <row r="90" spans="1:13" ht="14.25" x14ac:dyDescent="0.2">
      <c r="A90" s="253" t="s">
        <v>269</v>
      </c>
      <c r="B90" s="219" t="s">
        <v>139</v>
      </c>
      <c r="C90" s="219"/>
      <c r="D90" s="246"/>
      <c r="E90" s="219"/>
      <c r="F90" s="220">
        <f>H89</f>
        <v>0.48958333333333315</v>
      </c>
      <c r="G90" s="221">
        <v>0</v>
      </c>
      <c r="H90" s="220">
        <f>F90+TIME(0,G90,0)</f>
        <v>0.48958333333333315</v>
      </c>
      <c r="I90" s="258"/>
    </row>
    <row r="91" spans="1:13" ht="15.75" x14ac:dyDescent="0.25">
      <c r="A91" s="130" t="s">
        <v>271</v>
      </c>
      <c r="B91" s="141"/>
      <c r="C91" s="141" t="s">
        <v>272</v>
      </c>
      <c r="D91" s="141"/>
      <c r="E91" s="141" t="s">
        <v>159</v>
      </c>
      <c r="F91" s="206">
        <f>H89</f>
        <v>0.48958333333333315</v>
      </c>
      <c r="G91" s="152">
        <v>1</v>
      </c>
      <c r="H91" s="206">
        <f>F91+TIME(0,G91,0)</f>
        <v>0.49027777777777759</v>
      </c>
      <c r="I91" s="141"/>
    </row>
    <row r="92" spans="1:13" x14ac:dyDescent="0.2">
      <c r="A92" s="131"/>
      <c r="B92" s="131"/>
      <c r="C92" s="131" t="s">
        <v>273</v>
      </c>
      <c r="D92" s="131"/>
      <c r="E92" s="131"/>
      <c r="F92" s="207"/>
      <c r="G92" s="153">
        <f>(H92-H91) * 24 * 60</f>
        <v>44.000000000000327</v>
      </c>
      <c r="H92" s="207">
        <v>0.52083333333333337</v>
      </c>
      <c r="I92" s="131"/>
    </row>
    <row r="94" spans="1:13" ht="15.75" x14ac:dyDescent="0.25">
      <c r="A94" s="398" t="s">
        <v>529</v>
      </c>
      <c r="B94" s="399"/>
      <c r="C94" s="399"/>
      <c r="D94" s="399"/>
      <c r="E94" s="399"/>
      <c r="F94" s="399"/>
      <c r="G94" s="399"/>
      <c r="H94" s="399"/>
      <c r="I94" s="399"/>
    </row>
    <row r="95" spans="1:13" s="3" customFormat="1" ht="31.5" x14ac:dyDescent="0.25">
      <c r="A95" s="122" t="s">
        <v>128</v>
      </c>
      <c r="B95" s="122" t="s">
        <v>129</v>
      </c>
      <c r="C95" s="122" t="s">
        <v>57</v>
      </c>
      <c r="D95" s="122" t="s">
        <v>130</v>
      </c>
      <c r="E95" s="122" t="s">
        <v>131</v>
      </c>
      <c r="F95" s="194" t="s">
        <v>132</v>
      </c>
      <c r="G95" s="144" t="s">
        <v>133</v>
      </c>
      <c r="H95" s="194" t="s">
        <v>134</v>
      </c>
      <c r="I95" s="122" t="s">
        <v>135</v>
      </c>
    </row>
    <row r="96" spans="1:13" ht="15.75" x14ac:dyDescent="0.25">
      <c r="A96" s="123" t="s">
        <v>136</v>
      </c>
      <c r="B96" s="134"/>
      <c r="C96" s="134" t="s">
        <v>137</v>
      </c>
      <c r="D96" s="134"/>
      <c r="E96" s="134"/>
      <c r="F96" s="195"/>
      <c r="G96" s="145"/>
      <c r="H96" s="195"/>
      <c r="I96" s="156"/>
      <c r="M96" s="255"/>
    </row>
    <row r="97" spans="1:9" ht="15" x14ac:dyDescent="0.2">
      <c r="A97" s="124" t="s">
        <v>138</v>
      </c>
      <c r="B97" s="135" t="s">
        <v>139</v>
      </c>
      <c r="C97" s="135" t="s">
        <v>274</v>
      </c>
      <c r="D97" s="135"/>
      <c r="E97" s="135" t="s">
        <v>159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2">
      <c r="A98" s="124" t="s">
        <v>141</v>
      </c>
      <c r="B98" s="135" t="s">
        <v>139</v>
      </c>
      <c r="C98" s="135" t="s">
        <v>275</v>
      </c>
      <c r="D98" s="135"/>
      <c r="E98" s="135" t="s">
        <v>143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2">
      <c r="A99" s="125" t="s">
        <v>144</v>
      </c>
      <c r="B99" s="136" t="s">
        <v>146</v>
      </c>
      <c r="C99" s="136" t="s">
        <v>334</v>
      </c>
      <c r="D99" s="228" t="s">
        <v>91</v>
      </c>
      <c r="E99" s="136" t="s">
        <v>159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2">
      <c r="D100" s="244"/>
    </row>
    <row r="101" spans="1:9" ht="15.75" x14ac:dyDescent="0.25">
      <c r="A101" s="123" t="s">
        <v>152</v>
      </c>
      <c r="B101" s="134"/>
      <c r="C101" s="134" t="s">
        <v>153</v>
      </c>
      <c r="D101" s="134"/>
      <c r="E101" s="134"/>
      <c r="F101" s="195"/>
      <c r="G101" s="145"/>
      <c r="H101" s="195"/>
      <c r="I101" s="156"/>
    </row>
    <row r="102" spans="1:9" ht="15" x14ac:dyDescent="0.2">
      <c r="A102" s="124" t="s">
        <v>154</v>
      </c>
      <c r="B102" s="135" t="s">
        <v>139</v>
      </c>
      <c r="C102" s="135" t="s">
        <v>276</v>
      </c>
      <c r="D102" s="242" t="s">
        <v>410</v>
      </c>
      <c r="E102" s="135" t="s">
        <v>159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2">
      <c r="A103" s="124" t="s">
        <v>185</v>
      </c>
      <c r="B103" s="135" t="s">
        <v>139</v>
      </c>
      <c r="C103" s="135" t="s">
        <v>277</v>
      </c>
      <c r="D103" s="242" t="s">
        <v>410</v>
      </c>
      <c r="E103" s="135" t="s">
        <v>159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2">
      <c r="A104" s="124" t="s">
        <v>187</v>
      </c>
      <c r="B104" s="135" t="s">
        <v>139</v>
      </c>
      <c r="C104" s="135" t="s">
        <v>278</v>
      </c>
      <c r="D104" s="242" t="s">
        <v>410</v>
      </c>
      <c r="E104" s="135" t="s">
        <v>159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2">
      <c r="A105" s="124" t="s">
        <v>191</v>
      </c>
      <c r="B105" s="135" t="s">
        <v>139</v>
      </c>
      <c r="C105" s="135" t="s">
        <v>441</v>
      </c>
      <c r="D105" s="242" t="s">
        <v>410</v>
      </c>
      <c r="E105" s="135" t="s">
        <v>159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2">
      <c r="A106" s="124" t="s">
        <v>192</v>
      </c>
      <c r="B106" s="135" t="s">
        <v>139</v>
      </c>
      <c r="C106" s="135" t="s">
        <v>279</v>
      </c>
      <c r="D106" s="135"/>
      <c r="E106" s="135" t="s">
        <v>143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2">
      <c r="A107" s="165" t="s">
        <v>280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25" x14ac:dyDescent="0.2">
      <c r="D108" s="223"/>
    </row>
    <row r="109" spans="1:9" ht="15.75" x14ac:dyDescent="0.25">
      <c r="A109" s="123" t="s">
        <v>193</v>
      </c>
      <c r="B109" s="134"/>
      <c r="C109" s="134" t="s">
        <v>281</v>
      </c>
      <c r="D109" s="224"/>
      <c r="E109" s="134"/>
      <c r="F109" s="195"/>
      <c r="G109" s="145"/>
      <c r="H109" s="195"/>
      <c r="I109" s="156"/>
    </row>
    <row r="110" spans="1:9" ht="15" x14ac:dyDescent="0.2">
      <c r="A110" s="165" t="s">
        <v>195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25" x14ac:dyDescent="0.2">
      <c r="D111" s="223"/>
    </row>
    <row r="112" spans="1:9" ht="15.75" x14ac:dyDescent="0.25">
      <c r="A112" s="123" t="s">
        <v>213</v>
      </c>
      <c r="B112" s="134"/>
      <c r="C112" s="134" t="s">
        <v>282</v>
      </c>
      <c r="D112" s="224"/>
      <c r="E112" s="134"/>
      <c r="F112" s="195"/>
      <c r="G112" s="145"/>
      <c r="H112" s="195"/>
      <c r="I112" s="156"/>
    </row>
    <row r="113" spans="1:9" ht="15.75" x14ac:dyDescent="0.25">
      <c r="A113" s="126" t="s">
        <v>215</v>
      </c>
      <c r="B113" s="137"/>
      <c r="C113" s="137" t="s">
        <v>283</v>
      </c>
      <c r="D113" s="139"/>
      <c r="E113" s="137"/>
      <c r="F113" s="198"/>
      <c r="G113" s="148"/>
      <c r="H113" s="198"/>
      <c r="I113" s="159"/>
    </row>
    <row r="114" spans="1:9" ht="14.25" x14ac:dyDescent="0.2">
      <c r="A114" s="127" t="s">
        <v>217</v>
      </c>
      <c r="B114" s="138" t="s">
        <v>139</v>
      </c>
      <c r="C114" s="138" t="s">
        <v>284</v>
      </c>
      <c r="D114" s="228"/>
      <c r="E114" s="138" t="s">
        <v>285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25" x14ac:dyDescent="0.2">
      <c r="A115" s="127" t="s">
        <v>219</v>
      </c>
      <c r="B115" s="138" t="s">
        <v>139</v>
      </c>
      <c r="C115" s="138" t="s">
        <v>286</v>
      </c>
      <c r="D115" s="228"/>
      <c r="E115" s="138" t="s">
        <v>429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25" x14ac:dyDescent="0.2">
      <c r="A116" s="127" t="s">
        <v>221</v>
      </c>
      <c r="B116" s="138" t="s">
        <v>139</v>
      </c>
      <c r="C116" s="138" t="s">
        <v>488</v>
      </c>
      <c r="D116" s="228"/>
      <c r="E116" s="138" t="s">
        <v>489</v>
      </c>
      <c r="F116" s="199">
        <f>H115</f>
        <v>0.45277777777777772</v>
      </c>
      <c r="G116" s="149">
        <v>5</v>
      </c>
      <c r="H116" s="199">
        <f>F116+TIME(0,G116,0)</f>
        <v>0.45624999999999993</v>
      </c>
      <c r="I116" s="160"/>
    </row>
    <row r="117" spans="1:9" ht="15.75" x14ac:dyDescent="0.25">
      <c r="A117" s="126" t="s">
        <v>236</v>
      </c>
      <c r="B117" s="137"/>
      <c r="C117" s="137" t="s">
        <v>287</v>
      </c>
      <c r="D117" s="139"/>
      <c r="E117" s="137"/>
      <c r="F117" s="198"/>
      <c r="G117" s="148"/>
      <c r="H117" s="198"/>
      <c r="I117" s="159"/>
    </row>
    <row r="118" spans="1:9" ht="14.25" x14ac:dyDescent="0.2">
      <c r="A118" s="127" t="s">
        <v>238</v>
      </c>
      <c r="B118" s="138" t="s">
        <v>139</v>
      </c>
      <c r="C118" s="138" t="s">
        <v>411</v>
      </c>
      <c r="D118" s="228"/>
      <c r="E118" s="138" t="s">
        <v>457</v>
      </c>
      <c r="F118" s="199">
        <f>H116</f>
        <v>0.45624999999999993</v>
      </c>
      <c r="G118" s="149">
        <v>5</v>
      </c>
      <c r="H118" s="199">
        <f>F118+TIME(0,G118,0)</f>
        <v>0.45972222222222214</v>
      </c>
      <c r="I118" s="160"/>
    </row>
    <row r="119" spans="1:9" ht="13.9" customHeight="1" x14ac:dyDescent="0.2">
      <c r="A119" s="214" t="s">
        <v>239</v>
      </c>
      <c r="B119" s="219" t="s">
        <v>139</v>
      </c>
      <c r="C119" s="219" t="s">
        <v>456</v>
      </c>
      <c r="D119" s="246"/>
      <c r="E119" s="219" t="s">
        <v>491</v>
      </c>
      <c r="F119" s="220">
        <f>H118</f>
        <v>0.45972222222222214</v>
      </c>
      <c r="G119" s="221">
        <v>5</v>
      </c>
      <c r="H119" s="220">
        <f>F119+TIME(0,G119,0)</f>
        <v>0.46319444444444435</v>
      </c>
      <c r="I119" s="222"/>
    </row>
    <row r="120" spans="1:9" ht="14.25" x14ac:dyDescent="0.2">
      <c r="D120" s="223"/>
    </row>
    <row r="121" spans="1:9" ht="15.75" x14ac:dyDescent="0.25">
      <c r="A121" s="123" t="s">
        <v>266</v>
      </c>
      <c r="B121" s="134"/>
      <c r="C121" s="134" t="s">
        <v>288</v>
      </c>
      <c r="D121" s="224"/>
      <c r="E121" s="134"/>
      <c r="F121" s="195"/>
      <c r="G121" s="145"/>
      <c r="H121" s="195"/>
      <c r="I121" s="156"/>
    </row>
    <row r="122" spans="1:9" ht="15" x14ac:dyDescent="0.2">
      <c r="A122" s="124" t="s">
        <v>268</v>
      </c>
      <c r="B122" s="138" t="s">
        <v>146</v>
      </c>
      <c r="C122" s="138" t="s">
        <v>289</v>
      </c>
      <c r="D122" s="228" t="s">
        <v>91</v>
      </c>
      <c r="E122" s="138" t="s">
        <v>159</v>
      </c>
      <c r="F122" s="199">
        <f>H119</f>
        <v>0.46319444444444435</v>
      </c>
      <c r="G122" s="149">
        <v>5</v>
      </c>
      <c r="H122" s="199">
        <f t="shared" ref="H122:H127" si="11">F122+TIME(0,G122,0)</f>
        <v>0.46666666666666656</v>
      </c>
      <c r="I122" s="157"/>
    </row>
    <row r="123" spans="1:9" ht="15" x14ac:dyDescent="0.2">
      <c r="A123" s="124" t="s">
        <v>269</v>
      </c>
      <c r="B123" s="138" t="s">
        <v>290</v>
      </c>
      <c r="C123" s="138" t="s">
        <v>524</v>
      </c>
      <c r="D123" s="228"/>
      <c r="E123" s="138"/>
      <c r="F123" s="199">
        <f t="shared" ref="F123" si="12">H122</f>
        <v>0.46666666666666656</v>
      </c>
      <c r="G123" s="149">
        <v>20</v>
      </c>
      <c r="H123" s="199">
        <f t="shared" si="11"/>
        <v>0.48055555555555546</v>
      </c>
      <c r="I123" s="157"/>
    </row>
    <row r="124" spans="1:9" s="84" customFormat="1" ht="15" x14ac:dyDescent="0.2">
      <c r="A124" s="241" t="s">
        <v>270</v>
      </c>
      <c r="B124" s="138" t="s">
        <v>290</v>
      </c>
      <c r="C124" s="138"/>
      <c r="D124" s="228"/>
      <c r="E124" s="138"/>
      <c r="F124" s="199">
        <f>H123</f>
        <v>0.48055555555555546</v>
      </c>
      <c r="G124" s="149">
        <v>0</v>
      </c>
      <c r="H124" s="199">
        <f t="shared" si="11"/>
        <v>0.48055555555555546</v>
      </c>
      <c r="I124" s="157"/>
    </row>
    <row r="125" spans="1:9" s="84" customFormat="1" ht="15" x14ac:dyDescent="0.2">
      <c r="A125" s="241" t="s">
        <v>402</v>
      </c>
      <c r="B125" s="138" t="s">
        <v>290</v>
      </c>
      <c r="C125" s="138"/>
      <c r="D125" s="228"/>
      <c r="E125" s="138"/>
      <c r="F125" s="199">
        <f>H124</f>
        <v>0.48055555555555546</v>
      </c>
      <c r="G125" s="149">
        <v>0</v>
      </c>
      <c r="H125" s="199">
        <f t="shared" si="11"/>
        <v>0.48055555555555546</v>
      </c>
      <c r="I125" s="157"/>
    </row>
    <row r="126" spans="1:9" s="84" customFormat="1" ht="15" x14ac:dyDescent="0.2">
      <c r="A126" s="241" t="s">
        <v>403</v>
      </c>
      <c r="B126" s="138" t="s">
        <v>290</v>
      </c>
      <c r="C126" s="135"/>
      <c r="D126" s="228"/>
      <c r="E126" s="138"/>
      <c r="F126" s="199">
        <f>H125</f>
        <v>0.48055555555555546</v>
      </c>
      <c r="G126" s="149">
        <v>0</v>
      </c>
      <c r="H126" s="199">
        <f t="shared" si="11"/>
        <v>0.48055555555555546</v>
      </c>
      <c r="I126" s="157"/>
    </row>
    <row r="127" spans="1:9" ht="18" customHeight="1" x14ac:dyDescent="0.2">
      <c r="A127" s="124" t="s">
        <v>404</v>
      </c>
      <c r="B127" s="138" t="s">
        <v>290</v>
      </c>
      <c r="C127" s="135"/>
      <c r="D127" s="228"/>
      <c r="E127" s="138"/>
      <c r="F127" s="199">
        <f>H126</f>
        <v>0.48055555555555546</v>
      </c>
      <c r="G127" s="149">
        <v>0</v>
      </c>
      <c r="H127" s="199">
        <f t="shared" si="11"/>
        <v>0.48055555555555546</v>
      </c>
      <c r="I127" s="157"/>
    </row>
    <row r="128" spans="1:9" ht="15" x14ac:dyDescent="0.2">
      <c r="C128" s="135"/>
      <c r="D128" s="143"/>
      <c r="E128" s="140"/>
    </row>
    <row r="129" spans="1:9" ht="15.75" x14ac:dyDescent="0.25">
      <c r="A129" s="168" t="s">
        <v>271</v>
      </c>
      <c r="B129" s="174"/>
      <c r="C129" s="174" t="s">
        <v>272</v>
      </c>
      <c r="D129" s="174"/>
      <c r="E129" s="174" t="s">
        <v>159</v>
      </c>
      <c r="F129" s="208">
        <f>H127</f>
        <v>0.48055555555555546</v>
      </c>
      <c r="G129" s="179">
        <v>0</v>
      </c>
      <c r="H129" s="208">
        <f>F129+TIME(0,G129,0)</f>
        <v>0.48055555555555546</v>
      </c>
      <c r="I129" s="174"/>
    </row>
    <row r="130" spans="1:9" x14ac:dyDescent="0.2">
      <c r="A130" s="131"/>
      <c r="B130" s="131"/>
      <c r="C130" s="131" t="s">
        <v>273</v>
      </c>
      <c r="D130" s="131"/>
      <c r="E130" s="131"/>
      <c r="F130" s="207"/>
      <c r="G130" s="153">
        <f>(H130-H129) * 24 * 60</f>
        <v>58.000000000000192</v>
      </c>
      <c r="H130" s="207">
        <v>0.52083333333333337</v>
      </c>
      <c r="I130" s="131"/>
    </row>
    <row r="132" spans="1:9" ht="15.75" x14ac:dyDescent="0.25">
      <c r="A132" s="398" t="s">
        <v>530</v>
      </c>
      <c r="B132" s="399"/>
      <c r="C132" s="399"/>
      <c r="D132" s="399"/>
      <c r="E132" s="399"/>
      <c r="F132" s="399"/>
      <c r="G132" s="399"/>
      <c r="H132" s="399"/>
      <c r="I132" s="399"/>
    </row>
    <row r="133" spans="1:9" s="3" customFormat="1" ht="31.5" x14ac:dyDescent="0.25">
      <c r="A133" s="122" t="s">
        <v>128</v>
      </c>
      <c r="B133" s="122" t="s">
        <v>129</v>
      </c>
      <c r="C133" s="122" t="s">
        <v>57</v>
      </c>
      <c r="D133" s="122" t="s">
        <v>130</v>
      </c>
      <c r="E133" s="122" t="s">
        <v>131</v>
      </c>
      <c r="F133" s="194" t="s">
        <v>132</v>
      </c>
      <c r="G133" s="144" t="s">
        <v>133</v>
      </c>
      <c r="H133" s="194" t="s">
        <v>134</v>
      </c>
      <c r="I133" s="122" t="s">
        <v>135</v>
      </c>
    </row>
    <row r="134" spans="1:9" ht="15.75" x14ac:dyDescent="0.25">
      <c r="A134" s="123" t="s">
        <v>136</v>
      </c>
      <c r="B134" s="134"/>
      <c r="C134" s="134" t="s">
        <v>137</v>
      </c>
      <c r="D134" s="134"/>
      <c r="E134" s="134"/>
      <c r="F134" s="195"/>
      <c r="G134" s="145"/>
      <c r="H134" s="195"/>
      <c r="I134" s="156"/>
    </row>
    <row r="135" spans="1:9" ht="15" x14ac:dyDescent="0.2">
      <c r="A135" s="124" t="s">
        <v>138</v>
      </c>
      <c r="B135" s="135" t="s">
        <v>139</v>
      </c>
      <c r="C135" s="135" t="s">
        <v>274</v>
      </c>
      <c r="D135" s="138"/>
      <c r="E135" s="135" t="s">
        <v>159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2">
      <c r="A136" s="124" t="s">
        <v>141</v>
      </c>
      <c r="B136" s="135" t="s">
        <v>139</v>
      </c>
      <c r="C136" s="135" t="s">
        <v>275</v>
      </c>
      <c r="D136" s="135"/>
      <c r="E136" s="135" t="s">
        <v>143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2">
      <c r="A137" s="125" t="s">
        <v>144</v>
      </c>
      <c r="B137" s="136" t="s">
        <v>146</v>
      </c>
      <c r="C137" s="136" t="s">
        <v>335</v>
      </c>
      <c r="D137" s="246" t="s">
        <v>91</v>
      </c>
      <c r="E137" s="136" t="s">
        <v>159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2">
      <c r="D138" s="244"/>
    </row>
    <row r="139" spans="1:9" ht="15.75" x14ac:dyDescent="0.25">
      <c r="A139" s="123" t="s">
        <v>152</v>
      </c>
      <c r="B139" s="134"/>
      <c r="C139" s="134" t="s">
        <v>153</v>
      </c>
      <c r="D139" s="224"/>
      <c r="E139" s="134"/>
      <c r="F139" s="195"/>
      <c r="G139" s="145"/>
      <c r="H139" s="195"/>
      <c r="I139" s="156"/>
    </row>
    <row r="140" spans="1:9" ht="15" x14ac:dyDescent="0.2">
      <c r="A140" s="124" t="s">
        <v>154</v>
      </c>
      <c r="B140" s="135" t="s">
        <v>139</v>
      </c>
      <c r="C140" s="140" t="s">
        <v>276</v>
      </c>
      <c r="D140" s="242" t="s">
        <v>410</v>
      </c>
      <c r="E140" s="135" t="s">
        <v>159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2">
      <c r="A141" s="124" t="s">
        <v>185</v>
      </c>
      <c r="B141" s="135" t="s">
        <v>139</v>
      </c>
      <c r="C141" s="135" t="s">
        <v>277</v>
      </c>
      <c r="D141" s="242" t="s">
        <v>410</v>
      </c>
      <c r="E141" s="135" t="s">
        <v>159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2">
      <c r="A142" s="124" t="s">
        <v>187</v>
      </c>
      <c r="B142" s="135" t="s">
        <v>139</v>
      </c>
      <c r="C142" s="135" t="s">
        <v>291</v>
      </c>
      <c r="D142" s="242"/>
      <c r="E142" s="135" t="s">
        <v>149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2">
      <c r="A143" s="124" t="s">
        <v>191</v>
      </c>
      <c r="B143" s="135" t="s">
        <v>139</v>
      </c>
      <c r="C143" s="135" t="s">
        <v>292</v>
      </c>
      <c r="D143" s="242" t="s">
        <v>410</v>
      </c>
      <c r="E143" s="135" t="s">
        <v>159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2">
      <c r="A144" s="124" t="s">
        <v>192</v>
      </c>
      <c r="B144" s="135" t="s">
        <v>139</v>
      </c>
      <c r="C144" s="135" t="s">
        <v>293</v>
      </c>
      <c r="D144" s="242" t="s">
        <v>410</v>
      </c>
      <c r="E144" s="135" t="s">
        <v>159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2">
      <c r="A145" s="124" t="s">
        <v>280</v>
      </c>
      <c r="B145" s="135" t="s">
        <v>139</v>
      </c>
      <c r="C145" s="135" t="s">
        <v>294</v>
      </c>
      <c r="D145" s="242" t="s">
        <v>410</v>
      </c>
      <c r="E145" s="135" t="s">
        <v>159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2">
      <c r="A146" s="124" t="s">
        <v>295</v>
      </c>
      <c r="B146" s="135" t="s">
        <v>139</v>
      </c>
      <c r="C146" s="135" t="s">
        <v>296</v>
      </c>
      <c r="D146" s="242" t="s">
        <v>410</v>
      </c>
      <c r="E146" s="135" t="s">
        <v>159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2">
      <c r="A147" s="124" t="s">
        <v>331</v>
      </c>
      <c r="B147" s="135" t="s">
        <v>139</v>
      </c>
      <c r="C147" s="135" t="s">
        <v>430</v>
      </c>
      <c r="D147" s="242" t="s">
        <v>410</v>
      </c>
      <c r="E147" s="135" t="s">
        <v>159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2">
      <c r="A148" s="165" t="s">
        <v>371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25" x14ac:dyDescent="0.2">
      <c r="D149" s="223"/>
    </row>
    <row r="150" spans="1:15" ht="15.75" x14ac:dyDescent="0.25">
      <c r="A150" s="123" t="s">
        <v>193</v>
      </c>
      <c r="B150" s="134"/>
      <c r="C150" s="134" t="s">
        <v>297</v>
      </c>
      <c r="D150" s="224"/>
      <c r="E150" s="134"/>
      <c r="F150" s="195"/>
      <c r="G150" s="145"/>
      <c r="H150" s="195"/>
      <c r="I150" s="156"/>
    </row>
    <row r="151" spans="1:15" ht="15.75" x14ac:dyDescent="0.25">
      <c r="A151" s="126" t="s">
        <v>195</v>
      </c>
      <c r="B151" s="137"/>
      <c r="C151" s="137" t="s">
        <v>298</v>
      </c>
      <c r="D151" s="139"/>
      <c r="E151" s="137"/>
      <c r="F151" s="198"/>
      <c r="G151" s="148"/>
      <c r="H151" s="198"/>
      <c r="I151" s="159"/>
    </row>
    <row r="152" spans="1:15" ht="14.25" x14ac:dyDescent="0.2">
      <c r="A152" s="127" t="s">
        <v>336</v>
      </c>
      <c r="B152" s="138" t="s">
        <v>139</v>
      </c>
      <c r="C152" s="138" t="s">
        <v>377</v>
      </c>
      <c r="D152" s="228" t="s">
        <v>408</v>
      </c>
      <c r="E152" s="138" t="s">
        <v>200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25" x14ac:dyDescent="0.2">
      <c r="A153" s="127" t="s">
        <v>337</v>
      </c>
      <c r="B153" s="138" t="s">
        <v>290</v>
      </c>
      <c r="C153" s="138" t="s">
        <v>299</v>
      </c>
      <c r="D153" s="228" t="s">
        <v>408</v>
      </c>
      <c r="E153" s="138" t="s">
        <v>200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25" x14ac:dyDescent="0.2">
      <c r="A154" s="127" t="s">
        <v>338</v>
      </c>
      <c r="B154" s="138" t="s">
        <v>139</v>
      </c>
      <c r="C154" s="138" t="s">
        <v>300</v>
      </c>
      <c r="D154" s="261" t="s">
        <v>300</v>
      </c>
      <c r="E154" s="138" t="s">
        <v>200</v>
      </c>
      <c r="F154" s="199">
        <f t="shared" si="16"/>
        <v>0.35624999999999996</v>
      </c>
      <c r="G154" s="149">
        <v>0</v>
      </c>
      <c r="H154" s="199">
        <f t="shared" si="15"/>
        <v>0.35624999999999996</v>
      </c>
      <c r="I154" s="160"/>
    </row>
    <row r="155" spans="1:15" ht="13.9" customHeight="1" x14ac:dyDescent="0.2">
      <c r="A155" s="127" t="s">
        <v>339</v>
      </c>
      <c r="B155" s="138" t="s">
        <v>139</v>
      </c>
      <c r="C155" s="138" t="s">
        <v>301</v>
      </c>
      <c r="D155" s="138"/>
      <c r="E155" s="138" t="s">
        <v>149</v>
      </c>
      <c r="F155" s="199">
        <f t="shared" si="16"/>
        <v>0.35624999999999996</v>
      </c>
      <c r="G155" s="149">
        <v>1</v>
      </c>
      <c r="H155" s="199">
        <f t="shared" si="15"/>
        <v>0.3569444444444444</v>
      </c>
      <c r="I155" s="160"/>
    </row>
    <row r="156" spans="1:15" ht="14.25" x14ac:dyDescent="0.2">
      <c r="A156" s="127" t="s">
        <v>340</v>
      </c>
      <c r="B156" s="138" t="s">
        <v>139</v>
      </c>
      <c r="C156" s="138" t="s">
        <v>302</v>
      </c>
      <c r="D156" s="228" t="s">
        <v>412</v>
      </c>
      <c r="E156" s="138" t="s">
        <v>230</v>
      </c>
      <c r="F156" s="199">
        <f t="shared" si="16"/>
        <v>0.3569444444444444</v>
      </c>
      <c r="G156" s="149">
        <v>0</v>
      </c>
      <c r="H156" s="199">
        <f t="shared" si="15"/>
        <v>0.3569444444444444</v>
      </c>
      <c r="I156" s="160"/>
    </row>
    <row r="157" spans="1:15" ht="14.25" x14ac:dyDescent="0.2">
      <c r="A157" s="127" t="s">
        <v>341</v>
      </c>
      <c r="B157" s="138" t="s">
        <v>139</v>
      </c>
      <c r="C157" s="138" t="s">
        <v>303</v>
      </c>
      <c r="D157" s="228" t="s">
        <v>412</v>
      </c>
      <c r="E157" s="138" t="s">
        <v>492</v>
      </c>
      <c r="F157" s="199">
        <f t="shared" si="16"/>
        <v>0.3569444444444444</v>
      </c>
      <c r="G157" s="149">
        <v>3</v>
      </c>
      <c r="H157" s="199">
        <f t="shared" si="15"/>
        <v>0.35902777777777772</v>
      </c>
      <c r="I157" s="160"/>
    </row>
    <row r="158" spans="1:15" ht="13.9" customHeight="1" x14ac:dyDescent="0.2">
      <c r="A158" s="166" t="s">
        <v>342</v>
      </c>
      <c r="B158" s="171"/>
      <c r="C158" s="171"/>
      <c r="D158" s="171"/>
      <c r="E158" s="171"/>
      <c r="F158" s="205">
        <f t="shared" si="16"/>
        <v>0.35902777777777772</v>
      </c>
      <c r="G158" s="177">
        <v>0</v>
      </c>
      <c r="H158" s="205">
        <f t="shared" si="15"/>
        <v>0.35902777777777772</v>
      </c>
      <c r="I158" s="182"/>
    </row>
    <row r="159" spans="1:15" ht="15.75" x14ac:dyDescent="0.25">
      <c r="A159" s="126" t="s">
        <v>197</v>
      </c>
      <c r="B159" s="137"/>
      <c r="C159" s="137" t="s">
        <v>237</v>
      </c>
      <c r="D159" s="228"/>
      <c r="E159" s="137"/>
      <c r="F159" s="198"/>
      <c r="G159" s="148"/>
      <c r="H159" s="198"/>
      <c r="I159" s="159"/>
    </row>
    <row r="160" spans="1:15" ht="14.25" x14ac:dyDescent="0.2">
      <c r="A160" s="127" t="s">
        <v>343</v>
      </c>
      <c r="B160" s="138" t="s">
        <v>139</v>
      </c>
      <c r="C160" s="138" t="s">
        <v>364</v>
      </c>
      <c r="D160" s="228" t="s">
        <v>412</v>
      </c>
      <c r="E160" s="138" t="s">
        <v>452</v>
      </c>
      <c r="F160" s="199">
        <f>H158</f>
        <v>0.35902777777777772</v>
      </c>
      <c r="G160" s="149">
        <v>3</v>
      </c>
      <c r="H160" s="199">
        <f t="shared" ref="H160:H165" si="17">F160+TIME(0,G160,0)</f>
        <v>0.36111111111111105</v>
      </c>
      <c r="I160" s="160"/>
    </row>
    <row r="161" spans="1:9" ht="14.25" x14ac:dyDescent="0.2">
      <c r="A161" s="127" t="s">
        <v>344</v>
      </c>
      <c r="B161" s="138" t="s">
        <v>139</v>
      </c>
      <c r="C161" s="138" t="s">
        <v>304</v>
      </c>
      <c r="D161" s="228" t="s">
        <v>412</v>
      </c>
      <c r="E161" s="138" t="s">
        <v>305</v>
      </c>
      <c r="F161" s="199">
        <f>H160</f>
        <v>0.36111111111111105</v>
      </c>
      <c r="G161" s="149">
        <v>3</v>
      </c>
      <c r="H161" s="199">
        <f t="shared" si="17"/>
        <v>0.36319444444444438</v>
      </c>
      <c r="I161" s="160"/>
    </row>
    <row r="162" spans="1:9" s="2" customFormat="1" ht="14.25" x14ac:dyDescent="0.2">
      <c r="A162" s="230" t="s">
        <v>345</v>
      </c>
      <c r="B162" s="215" t="s">
        <v>139</v>
      </c>
      <c r="C162" s="215" t="s">
        <v>240</v>
      </c>
      <c r="D162" s="228" t="s">
        <v>412</v>
      </c>
      <c r="E162" s="215" t="s">
        <v>200</v>
      </c>
      <c r="F162" s="216">
        <f>H161</f>
        <v>0.36319444444444438</v>
      </c>
      <c r="G162" s="217">
        <v>10</v>
      </c>
      <c r="H162" s="216">
        <f t="shared" si="17"/>
        <v>0.3701388888888888</v>
      </c>
      <c r="I162" s="218"/>
    </row>
    <row r="163" spans="1:9" ht="14.25" x14ac:dyDescent="0.2">
      <c r="A163" s="127" t="s">
        <v>346</v>
      </c>
      <c r="B163" s="138" t="s">
        <v>139</v>
      </c>
      <c r="C163" s="138" t="s">
        <v>397</v>
      </c>
      <c r="D163" s="228" t="s">
        <v>412</v>
      </c>
      <c r="E163" s="138" t="s">
        <v>246</v>
      </c>
      <c r="F163" s="199">
        <f>H162</f>
        <v>0.3701388888888888</v>
      </c>
      <c r="G163" s="149">
        <v>3</v>
      </c>
      <c r="H163" s="199">
        <f t="shared" si="17"/>
        <v>0.37222222222222212</v>
      </c>
      <c r="I163" s="160"/>
    </row>
    <row r="164" spans="1:9" ht="14.25" x14ac:dyDescent="0.2">
      <c r="A164" s="127" t="s">
        <v>347</v>
      </c>
      <c r="B164" s="138" t="s">
        <v>139</v>
      </c>
      <c r="C164" s="138" t="s">
        <v>243</v>
      </c>
      <c r="D164" s="228" t="s">
        <v>412</v>
      </c>
      <c r="E164" s="138" t="s">
        <v>446</v>
      </c>
      <c r="F164" s="199">
        <f>H163</f>
        <v>0.37222222222222212</v>
      </c>
      <c r="G164" s="149">
        <v>3</v>
      </c>
      <c r="H164" s="199">
        <f t="shared" si="17"/>
        <v>0.37430555555555545</v>
      </c>
      <c r="I164" s="160"/>
    </row>
    <row r="165" spans="1:9" ht="14.25" x14ac:dyDescent="0.2">
      <c r="A165" s="127" t="s">
        <v>355</v>
      </c>
      <c r="B165" s="138" t="s">
        <v>139</v>
      </c>
      <c r="C165" s="138" t="s">
        <v>370</v>
      </c>
      <c r="D165" s="228" t="s">
        <v>412</v>
      </c>
      <c r="E165" s="138" t="s">
        <v>246</v>
      </c>
      <c r="F165" s="199">
        <f>H164</f>
        <v>0.37430555555555545</v>
      </c>
      <c r="G165" s="149">
        <v>3</v>
      </c>
      <c r="H165" s="199">
        <f t="shared" si="17"/>
        <v>0.37638888888888877</v>
      </c>
      <c r="I165" s="160"/>
    </row>
    <row r="166" spans="1:9" ht="15.75" x14ac:dyDescent="0.25">
      <c r="A166" s="126" t="s">
        <v>198</v>
      </c>
      <c r="B166" s="137"/>
      <c r="C166" s="137" t="s">
        <v>248</v>
      </c>
      <c r="D166" s="228"/>
      <c r="E166" s="137"/>
      <c r="F166" s="198"/>
      <c r="G166" s="148"/>
      <c r="H166" s="198"/>
      <c r="I166" s="159"/>
    </row>
    <row r="167" spans="1:9" ht="14.25" x14ac:dyDescent="0.2">
      <c r="A167" s="127" t="s">
        <v>348</v>
      </c>
      <c r="B167" s="138" t="s">
        <v>139</v>
      </c>
      <c r="C167" s="138" t="s">
        <v>384</v>
      </c>
      <c r="D167" s="228" t="s">
        <v>412</v>
      </c>
      <c r="E167" s="138" t="s">
        <v>159</v>
      </c>
      <c r="F167" s="199">
        <f>H165</f>
        <v>0.37638888888888877</v>
      </c>
      <c r="G167" s="149">
        <v>3</v>
      </c>
      <c r="H167" s="199">
        <f t="shared" ref="H167:H175" si="18">F167+TIME(0,G167,0)</f>
        <v>0.3784722222222221</v>
      </c>
      <c r="I167" s="160"/>
    </row>
    <row r="168" spans="1:9" ht="14.25" x14ac:dyDescent="0.2">
      <c r="A168" s="127" t="s">
        <v>469</v>
      </c>
      <c r="B168" s="138" t="s">
        <v>139</v>
      </c>
      <c r="C168" s="138" t="s">
        <v>256</v>
      </c>
      <c r="D168" s="228" t="s">
        <v>412</v>
      </c>
      <c r="E168" s="138" t="s">
        <v>257</v>
      </c>
      <c r="F168" s="199">
        <f>H167</f>
        <v>0.3784722222222221</v>
      </c>
      <c r="G168" s="149">
        <v>3</v>
      </c>
      <c r="H168" s="199">
        <f t="shared" si="18"/>
        <v>0.38055555555555542</v>
      </c>
      <c r="I168" s="160"/>
    </row>
    <row r="169" spans="1:9" ht="14.25" x14ac:dyDescent="0.2">
      <c r="A169" s="127" t="s">
        <v>470</v>
      </c>
      <c r="B169" s="138" t="s">
        <v>139</v>
      </c>
      <c r="C169" s="138" t="s">
        <v>306</v>
      </c>
      <c r="D169" s="228" t="s">
        <v>412</v>
      </c>
      <c r="E169" s="138" t="s">
        <v>260</v>
      </c>
      <c r="F169" s="199">
        <f t="shared" ref="F169:F170" si="19">H168</f>
        <v>0.38055555555555542</v>
      </c>
      <c r="G169" s="149">
        <v>3</v>
      </c>
      <c r="H169" s="199">
        <f t="shared" si="18"/>
        <v>0.38263888888888875</v>
      </c>
      <c r="I169" s="160"/>
    </row>
    <row r="170" spans="1:9" ht="14.25" x14ac:dyDescent="0.2">
      <c r="A170" s="127" t="s">
        <v>471</v>
      </c>
      <c r="B170" s="138" t="s">
        <v>139</v>
      </c>
      <c r="C170" s="138" t="s">
        <v>307</v>
      </c>
      <c r="D170" s="228" t="s">
        <v>412</v>
      </c>
      <c r="E170" s="138" t="s">
        <v>262</v>
      </c>
      <c r="F170" s="199">
        <f t="shared" si="19"/>
        <v>0.38263888888888875</v>
      </c>
      <c r="G170" s="149">
        <v>3</v>
      </c>
      <c r="H170" s="199">
        <f t="shared" si="18"/>
        <v>0.38472222222222208</v>
      </c>
      <c r="I170" s="160"/>
    </row>
    <row r="171" spans="1:9" s="84" customFormat="1" ht="14.25" x14ac:dyDescent="0.2">
      <c r="A171" s="127" t="s">
        <v>349</v>
      </c>
      <c r="B171" s="138" t="s">
        <v>139</v>
      </c>
      <c r="C171" s="138" t="s">
        <v>376</v>
      </c>
      <c r="D171" s="228" t="s">
        <v>412</v>
      </c>
      <c r="E171" s="138" t="s">
        <v>447</v>
      </c>
      <c r="F171" s="199">
        <f>H170</f>
        <v>0.38472222222222208</v>
      </c>
      <c r="G171" s="149">
        <v>3</v>
      </c>
      <c r="H171" s="199">
        <f>F171+TIME(0,G171,0)</f>
        <v>0.3868055555555554</v>
      </c>
      <c r="I171" s="160"/>
    </row>
    <row r="172" spans="1:9" s="84" customFormat="1" ht="14.25" x14ac:dyDescent="0.2">
      <c r="A172" s="127" t="s">
        <v>350</v>
      </c>
      <c r="B172" s="138" t="s">
        <v>139</v>
      </c>
      <c r="C172" s="138" t="s">
        <v>434</v>
      </c>
      <c r="D172" s="228" t="s">
        <v>412</v>
      </c>
      <c r="E172" s="138" t="s">
        <v>369</v>
      </c>
      <c r="F172" s="199">
        <f>H171</f>
        <v>0.3868055555555554</v>
      </c>
      <c r="G172" s="149">
        <v>3</v>
      </c>
      <c r="H172" s="199">
        <f t="shared" ref="H172:H173" si="20">F172+TIME(0,G172,0)</f>
        <v>0.38888888888888873</v>
      </c>
      <c r="I172" s="160"/>
    </row>
    <row r="173" spans="1:9" s="84" customFormat="1" ht="14.25" x14ac:dyDescent="0.2">
      <c r="A173" s="127" t="s">
        <v>351</v>
      </c>
      <c r="B173" s="215" t="s">
        <v>139</v>
      </c>
      <c r="C173" s="215" t="s">
        <v>463</v>
      </c>
      <c r="D173" s="228" t="s">
        <v>412</v>
      </c>
      <c r="E173" s="138" t="s">
        <v>464</v>
      </c>
      <c r="F173" s="199">
        <f>H172</f>
        <v>0.38888888888888873</v>
      </c>
      <c r="G173" s="149">
        <v>3</v>
      </c>
      <c r="H173" s="199">
        <f t="shared" si="20"/>
        <v>0.39097222222222205</v>
      </c>
      <c r="I173" s="160"/>
    </row>
    <row r="174" spans="1:9" ht="14.25" x14ac:dyDescent="0.2">
      <c r="A174" s="127" t="s">
        <v>385</v>
      </c>
      <c r="B174" s="215" t="s">
        <v>139</v>
      </c>
      <c r="C174" s="215" t="s">
        <v>465</v>
      </c>
      <c r="D174" s="228" t="s">
        <v>412</v>
      </c>
      <c r="E174" s="138" t="s">
        <v>423</v>
      </c>
      <c r="F174" s="199">
        <f>H173</f>
        <v>0.39097222222222205</v>
      </c>
      <c r="G174" s="149">
        <v>3</v>
      </c>
      <c r="H174" s="199">
        <f t="shared" si="18"/>
        <v>0.39305555555555538</v>
      </c>
      <c r="I174" s="160"/>
    </row>
    <row r="175" spans="1:9" s="84" customFormat="1" ht="14.25" x14ac:dyDescent="0.2">
      <c r="A175" s="127" t="s">
        <v>486</v>
      </c>
      <c r="B175" s="215" t="s">
        <v>139</v>
      </c>
      <c r="C175" s="215" t="s">
        <v>487</v>
      </c>
      <c r="D175" s="228" t="s">
        <v>412</v>
      </c>
      <c r="E175" s="138" t="s">
        <v>479</v>
      </c>
      <c r="F175" s="199">
        <f>H174</f>
        <v>0.39305555555555538</v>
      </c>
      <c r="G175" s="149">
        <v>3</v>
      </c>
      <c r="H175" s="199">
        <f t="shared" si="18"/>
        <v>0.39513888888888871</v>
      </c>
      <c r="I175" s="160"/>
    </row>
    <row r="176" spans="1:9" ht="15.75" x14ac:dyDescent="0.25">
      <c r="A176" s="126" t="s">
        <v>201</v>
      </c>
      <c r="B176" s="137"/>
      <c r="C176" s="137" t="s">
        <v>308</v>
      </c>
      <c r="D176" s="228"/>
      <c r="E176" s="137"/>
      <c r="F176" s="198"/>
      <c r="G176" s="148"/>
      <c r="H176" s="198"/>
      <c r="I176" s="159"/>
    </row>
    <row r="177" spans="1:10" ht="28.5" x14ac:dyDescent="0.2">
      <c r="A177" s="127" t="s">
        <v>352</v>
      </c>
      <c r="B177" s="138" t="s">
        <v>139</v>
      </c>
      <c r="C177" s="215" t="s">
        <v>476</v>
      </c>
      <c r="D177" s="228" t="s">
        <v>412</v>
      </c>
      <c r="E177" s="138" t="s">
        <v>475</v>
      </c>
      <c r="F177" s="199">
        <f>H175</f>
        <v>0.39513888888888871</v>
      </c>
      <c r="G177" s="149">
        <v>3</v>
      </c>
      <c r="H177" s="199">
        <f>F177+TIME(0,G177,0)</f>
        <v>0.39722222222222203</v>
      </c>
      <c r="I177" s="160"/>
    </row>
    <row r="178" spans="1:10" s="84" customFormat="1" ht="14.25" x14ac:dyDescent="0.2">
      <c r="A178" s="127" t="s">
        <v>424</v>
      </c>
      <c r="B178" s="138" t="s">
        <v>139</v>
      </c>
      <c r="C178" s="215" t="s">
        <v>526</v>
      </c>
      <c r="D178" s="228" t="s">
        <v>412</v>
      </c>
      <c r="E178" s="138" t="s">
        <v>525</v>
      </c>
      <c r="F178" s="199">
        <f>H177</f>
        <v>0.39722222222222203</v>
      </c>
      <c r="G178" s="149">
        <v>3</v>
      </c>
      <c r="H178" s="199">
        <f>F178+TIME(0,G178,0)</f>
        <v>0.39930555555555536</v>
      </c>
      <c r="I178" s="160"/>
    </row>
    <row r="179" spans="1:10" s="84" customFormat="1" ht="14.25" x14ac:dyDescent="0.2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75" x14ac:dyDescent="0.25">
      <c r="A180" s="126" t="s">
        <v>203</v>
      </c>
      <c r="B180" s="137"/>
      <c r="C180" s="137" t="s">
        <v>356</v>
      </c>
      <c r="D180" s="228"/>
      <c r="E180" s="137"/>
      <c r="F180" s="198"/>
      <c r="G180" s="148"/>
      <c r="H180" s="198"/>
      <c r="I180" s="159"/>
    </row>
    <row r="181" spans="1:10" s="2" customFormat="1" ht="14.25" x14ac:dyDescent="0.2">
      <c r="A181" s="230" t="s">
        <v>353</v>
      </c>
      <c r="B181" s="215" t="s">
        <v>139</v>
      </c>
      <c r="C181" s="215" t="s">
        <v>357</v>
      </c>
      <c r="D181" s="228"/>
      <c r="E181" s="215" t="s">
        <v>309</v>
      </c>
      <c r="F181" s="216">
        <f>H178</f>
        <v>0.39930555555555536</v>
      </c>
      <c r="G181" s="217">
        <v>10</v>
      </c>
      <c r="H181" s="216">
        <f t="shared" ref="H181:H186" si="21">F181+TIME(0,G181,0)</f>
        <v>0.40624999999999978</v>
      </c>
      <c r="I181" s="218"/>
    </row>
    <row r="182" spans="1:10" s="2" customFormat="1" ht="14.25" x14ac:dyDescent="0.2">
      <c r="A182" s="230" t="s">
        <v>398</v>
      </c>
      <c r="B182" s="215" t="s">
        <v>139</v>
      </c>
      <c r="C182" s="215" t="s">
        <v>310</v>
      </c>
      <c r="D182" s="228" t="s">
        <v>412</v>
      </c>
      <c r="E182" s="215" t="s">
        <v>457</v>
      </c>
      <c r="F182" s="216">
        <f>H181</f>
        <v>0.40624999999999978</v>
      </c>
      <c r="G182" s="217">
        <v>5</v>
      </c>
      <c r="H182" s="216">
        <f t="shared" si="21"/>
        <v>0.40972222222222199</v>
      </c>
      <c r="I182" s="218"/>
    </row>
    <row r="183" spans="1:10" s="2" customFormat="1" ht="14.25" x14ac:dyDescent="0.2">
      <c r="A183" s="230" t="s">
        <v>399</v>
      </c>
      <c r="B183" s="215"/>
      <c r="C183" s="215" t="s">
        <v>449</v>
      </c>
      <c r="D183" s="228" t="s">
        <v>412</v>
      </c>
      <c r="E183" s="215" t="s">
        <v>491</v>
      </c>
      <c r="F183" s="216">
        <f>H182</f>
        <v>0.40972222222222199</v>
      </c>
      <c r="G183" s="217">
        <v>5</v>
      </c>
      <c r="H183" s="216">
        <f t="shared" si="21"/>
        <v>0.4131944444444442</v>
      </c>
      <c r="I183" s="218"/>
    </row>
    <row r="184" spans="1:10" s="2" customFormat="1" ht="14.25" x14ac:dyDescent="0.2">
      <c r="A184" s="230" t="s">
        <v>400</v>
      </c>
      <c r="B184" s="215" t="s">
        <v>139</v>
      </c>
      <c r="C184" s="215" t="s">
        <v>311</v>
      </c>
      <c r="D184" s="228" t="s">
        <v>412</v>
      </c>
      <c r="E184" s="215" t="s">
        <v>459</v>
      </c>
      <c r="F184" s="216">
        <f>H183</f>
        <v>0.4131944444444442</v>
      </c>
      <c r="G184" s="217">
        <v>3</v>
      </c>
      <c r="H184" s="216">
        <f t="shared" ref="H184:H185" si="22">F184+TIME(0,G184,0)</f>
        <v>0.41527777777777752</v>
      </c>
      <c r="I184" s="218"/>
    </row>
    <row r="185" spans="1:10" s="2" customFormat="1" ht="14.25" x14ac:dyDescent="0.2">
      <c r="A185" s="230" t="s">
        <v>401</v>
      </c>
      <c r="B185" s="215" t="s">
        <v>139</v>
      </c>
      <c r="C185" s="215" t="s">
        <v>553</v>
      </c>
      <c r="D185" s="228" t="s">
        <v>412</v>
      </c>
      <c r="E185" s="215" t="s">
        <v>312</v>
      </c>
      <c r="F185" s="216">
        <f>H184</f>
        <v>0.41527777777777752</v>
      </c>
      <c r="G185" s="217">
        <v>3</v>
      </c>
      <c r="H185" s="216">
        <f t="shared" si="22"/>
        <v>0.41736111111111085</v>
      </c>
      <c r="I185" s="218"/>
    </row>
    <row r="186" spans="1:10" s="2" customFormat="1" ht="14.25" x14ac:dyDescent="0.2">
      <c r="A186" s="245" t="s">
        <v>433</v>
      </c>
      <c r="B186" s="219" t="s">
        <v>139</v>
      </c>
      <c r="C186" s="219"/>
      <c r="D186" s="246"/>
      <c r="E186" s="219"/>
      <c r="F186" s="220">
        <f>H185</f>
        <v>0.41736111111111085</v>
      </c>
      <c r="G186" s="221">
        <v>0</v>
      </c>
      <c r="H186" s="220">
        <f t="shared" si="21"/>
        <v>0.41736111111111085</v>
      </c>
      <c r="I186" s="222"/>
    </row>
    <row r="187" spans="1:10" ht="14.25" x14ac:dyDescent="0.2">
      <c r="D187" s="223"/>
    </row>
    <row r="188" spans="1:10" ht="15.75" x14ac:dyDescent="0.25">
      <c r="A188" s="123" t="s">
        <v>213</v>
      </c>
      <c r="B188" s="134"/>
      <c r="C188" s="134" t="s">
        <v>313</v>
      </c>
      <c r="D188" s="224"/>
      <c r="E188" s="134"/>
      <c r="F188" s="195"/>
      <c r="G188" s="145"/>
      <c r="H188" s="195"/>
      <c r="I188" s="156"/>
    </row>
    <row r="189" spans="1:10" ht="15.75" x14ac:dyDescent="0.25">
      <c r="A189" s="126" t="s">
        <v>215</v>
      </c>
      <c r="B189" s="137"/>
      <c r="C189" s="137" t="s">
        <v>315</v>
      </c>
      <c r="D189" s="139"/>
      <c r="E189" s="137"/>
      <c r="F189" s="198"/>
      <c r="G189" s="148"/>
      <c r="H189" s="198"/>
      <c r="I189" s="159"/>
    </row>
    <row r="190" spans="1:10" s="84" customFormat="1" ht="15" x14ac:dyDescent="0.2">
      <c r="A190" s="127" t="s">
        <v>217</v>
      </c>
      <c r="B190" s="138" t="s">
        <v>146</v>
      </c>
      <c r="C190" s="138" t="s">
        <v>554</v>
      </c>
      <c r="D190" s="228" t="s">
        <v>1</v>
      </c>
      <c r="E190" s="138" t="s">
        <v>159</v>
      </c>
      <c r="F190" s="199">
        <f>H186</f>
        <v>0.41736111111111085</v>
      </c>
      <c r="G190" s="149">
        <v>5</v>
      </c>
      <c r="H190" s="199">
        <f>F190+TIME(0,G190,0)</f>
        <v>0.42083333333333306</v>
      </c>
      <c r="I190" s="157"/>
    </row>
    <row r="191" spans="1:10" s="84" customFormat="1" ht="15" x14ac:dyDescent="0.2">
      <c r="A191" s="127" t="s">
        <v>219</v>
      </c>
      <c r="B191" s="138" t="s">
        <v>146</v>
      </c>
      <c r="C191" s="138"/>
      <c r="D191" s="228" t="s">
        <v>1</v>
      </c>
      <c r="E191" s="138"/>
      <c r="F191" s="199">
        <f>H190</f>
        <v>0.42083333333333306</v>
      </c>
      <c r="G191" s="149">
        <v>0</v>
      </c>
      <c r="H191" s="199">
        <f>F191+TIME(0,G191,0)</f>
        <v>0.42083333333333306</v>
      </c>
      <c r="I191" s="157"/>
    </row>
    <row r="192" spans="1:10" ht="14.25" x14ac:dyDescent="0.2">
      <c r="A192" s="127" t="s">
        <v>221</v>
      </c>
      <c r="B192" s="138" t="s">
        <v>146</v>
      </c>
      <c r="C192" s="138" t="s">
        <v>405</v>
      </c>
      <c r="D192" s="228" t="s">
        <v>1</v>
      </c>
      <c r="E192" s="138"/>
      <c r="F192" s="199">
        <f>H191</f>
        <v>0.42083333333333306</v>
      </c>
      <c r="G192" s="149">
        <v>0</v>
      </c>
      <c r="H192" s="199">
        <f>F192+TIME(0,G192,0)</f>
        <v>0.42083333333333306</v>
      </c>
      <c r="I192" s="160"/>
      <c r="J192" s="155"/>
    </row>
    <row r="193" spans="1:9" ht="14.25" x14ac:dyDescent="0.2">
      <c r="A193" s="230"/>
      <c r="B193" s="215"/>
      <c r="C193" s="215"/>
      <c r="D193" s="215"/>
      <c r="E193" s="215"/>
      <c r="F193" s="216"/>
      <c r="G193" s="217"/>
      <c r="H193" s="216"/>
      <c r="I193" s="218"/>
    </row>
    <row r="194" spans="1:9" ht="15.75" x14ac:dyDescent="0.25">
      <c r="A194" s="126" t="s">
        <v>236</v>
      </c>
      <c r="B194" s="137"/>
      <c r="C194" s="137" t="s">
        <v>317</v>
      </c>
      <c r="D194" s="139"/>
      <c r="E194" s="137"/>
      <c r="F194" s="198"/>
      <c r="G194" s="148"/>
      <c r="H194" s="198"/>
      <c r="I194" s="159"/>
    </row>
    <row r="195" spans="1:9" s="2" customFormat="1" ht="14.25" x14ac:dyDescent="0.2">
      <c r="A195" s="230" t="s">
        <v>238</v>
      </c>
      <c r="B195" s="215" t="s">
        <v>318</v>
      </c>
      <c r="C195" s="215" t="s">
        <v>363</v>
      </c>
      <c r="D195" s="228" t="s">
        <v>1</v>
      </c>
      <c r="E195" s="215" t="s">
        <v>452</v>
      </c>
      <c r="F195" s="216">
        <f>H192</f>
        <v>0.42083333333333306</v>
      </c>
      <c r="G195" s="217">
        <v>5</v>
      </c>
      <c r="H195" s="216">
        <f t="shared" ref="H195:H200" si="23">F195+TIME(0,G195,0)</f>
        <v>0.42430555555555527</v>
      </c>
      <c r="I195" s="218"/>
    </row>
    <row r="196" spans="1:9" ht="14.25" x14ac:dyDescent="0.2">
      <c r="A196" s="127" t="s">
        <v>239</v>
      </c>
      <c r="B196" s="138" t="s">
        <v>146</v>
      </c>
      <c r="C196" s="138" t="s">
        <v>304</v>
      </c>
      <c r="D196" s="228" t="s">
        <v>1</v>
      </c>
      <c r="E196" s="138" t="s">
        <v>305</v>
      </c>
      <c r="F196" s="199">
        <f>H195</f>
        <v>0.42430555555555527</v>
      </c>
      <c r="G196" s="149">
        <v>0</v>
      </c>
      <c r="H196" s="199">
        <f t="shared" si="23"/>
        <v>0.42430555555555527</v>
      </c>
      <c r="I196" s="160"/>
    </row>
    <row r="197" spans="1:9" ht="14.25" x14ac:dyDescent="0.2">
      <c r="A197" s="127" t="s">
        <v>241</v>
      </c>
      <c r="B197" s="138" t="s">
        <v>318</v>
      </c>
      <c r="C197" s="138" t="s">
        <v>397</v>
      </c>
      <c r="D197" s="228" t="s">
        <v>1</v>
      </c>
      <c r="E197" s="138" t="s">
        <v>246</v>
      </c>
      <c r="F197" s="199">
        <f>H196</f>
        <v>0.42430555555555527</v>
      </c>
      <c r="G197" s="149">
        <v>3</v>
      </c>
      <c r="H197" s="199">
        <f t="shared" si="23"/>
        <v>0.4263888888888886</v>
      </c>
      <c r="I197" s="160"/>
    </row>
    <row r="198" spans="1:9" s="2" customFormat="1" ht="14.25" x14ac:dyDescent="0.2">
      <c r="A198" s="230" t="s">
        <v>242</v>
      </c>
      <c r="B198" s="215" t="s">
        <v>318</v>
      </c>
      <c r="C198" s="215" t="s">
        <v>240</v>
      </c>
      <c r="D198" s="228" t="s">
        <v>1</v>
      </c>
      <c r="E198" s="215" t="s">
        <v>200</v>
      </c>
      <c r="F198" s="216">
        <f>H197</f>
        <v>0.4263888888888886</v>
      </c>
      <c r="G198" s="217">
        <v>0</v>
      </c>
      <c r="H198" s="216">
        <f t="shared" si="23"/>
        <v>0.4263888888888886</v>
      </c>
      <c r="I198" s="218"/>
    </row>
    <row r="199" spans="1:9" ht="14.25" x14ac:dyDescent="0.2">
      <c r="A199" s="230" t="s">
        <v>244</v>
      </c>
      <c r="B199" s="215" t="s">
        <v>146</v>
      </c>
      <c r="C199" s="215" t="s">
        <v>243</v>
      </c>
      <c r="D199" s="228" t="s">
        <v>1</v>
      </c>
      <c r="E199" s="215" t="s">
        <v>446</v>
      </c>
      <c r="F199" s="216">
        <f>H198</f>
        <v>0.4263888888888886</v>
      </c>
      <c r="G199" s="217">
        <v>0</v>
      </c>
      <c r="H199" s="216">
        <f t="shared" si="23"/>
        <v>0.4263888888888886</v>
      </c>
      <c r="I199" s="218"/>
    </row>
    <row r="200" spans="1:9" ht="14.25" x14ac:dyDescent="0.2">
      <c r="A200" s="230" t="s">
        <v>354</v>
      </c>
      <c r="B200" s="215" t="s">
        <v>318</v>
      </c>
      <c r="C200" s="215" t="s">
        <v>458</v>
      </c>
      <c r="D200" s="228" t="s">
        <v>1</v>
      </c>
      <c r="E200" s="215" t="s">
        <v>246</v>
      </c>
      <c r="F200" s="216">
        <f>H199</f>
        <v>0.4263888888888886</v>
      </c>
      <c r="G200" s="217">
        <v>5</v>
      </c>
      <c r="H200" s="216">
        <f t="shared" si="23"/>
        <v>0.42986111111111081</v>
      </c>
      <c r="I200" s="218"/>
    </row>
    <row r="201" spans="1:9" ht="15.75" x14ac:dyDescent="0.25">
      <c r="A201" s="126" t="s">
        <v>247</v>
      </c>
      <c r="B201" s="137"/>
      <c r="C201" s="137" t="s">
        <v>320</v>
      </c>
      <c r="D201" s="139"/>
      <c r="E201" s="137"/>
      <c r="F201" s="198"/>
      <c r="G201" s="148"/>
      <c r="H201" s="198"/>
      <c r="I201" s="159"/>
    </row>
    <row r="202" spans="1:9" ht="14.25" x14ac:dyDescent="0.2">
      <c r="A202" s="230" t="s">
        <v>249</v>
      </c>
      <c r="B202" s="215" t="s">
        <v>146</v>
      </c>
      <c r="C202" s="215" t="s">
        <v>384</v>
      </c>
      <c r="D202" s="228" t="s">
        <v>1</v>
      </c>
      <c r="E202" s="215" t="s">
        <v>159</v>
      </c>
      <c r="F202" s="216">
        <f>H200</f>
        <v>0.42986111111111081</v>
      </c>
      <c r="G202" s="217">
        <v>3</v>
      </c>
      <c r="H202" s="216">
        <f t="shared" ref="H202:H210" si="24">F202+TIME(0,G202,0)</f>
        <v>0.43194444444444413</v>
      </c>
      <c r="I202" s="218"/>
    </row>
    <row r="203" spans="1:9" ht="14.25" x14ac:dyDescent="0.2">
      <c r="A203" s="230" t="s">
        <v>250</v>
      </c>
      <c r="B203" s="215" t="s">
        <v>318</v>
      </c>
      <c r="C203" s="215" t="s">
        <v>256</v>
      </c>
      <c r="D203" s="228" t="s">
        <v>1</v>
      </c>
      <c r="E203" s="215" t="s">
        <v>257</v>
      </c>
      <c r="F203" s="216">
        <f t="shared" ref="F203:F206" si="25">H202</f>
        <v>0.43194444444444413</v>
      </c>
      <c r="G203" s="217">
        <v>3</v>
      </c>
      <c r="H203" s="216">
        <f t="shared" si="24"/>
        <v>0.43402777777777746</v>
      </c>
      <c r="I203" s="218"/>
    </row>
    <row r="204" spans="1:9" ht="14.25" x14ac:dyDescent="0.2">
      <c r="A204" s="230" t="s">
        <v>251</v>
      </c>
      <c r="B204" s="215" t="s">
        <v>146</v>
      </c>
      <c r="C204" s="215" t="s">
        <v>321</v>
      </c>
      <c r="D204" s="228" t="s">
        <v>1</v>
      </c>
      <c r="E204" s="215" t="s">
        <v>260</v>
      </c>
      <c r="F204" s="216">
        <f>H203</f>
        <v>0.43402777777777746</v>
      </c>
      <c r="G204" s="217">
        <v>3</v>
      </c>
      <c r="H204" s="216">
        <f t="shared" si="24"/>
        <v>0.43611111111111078</v>
      </c>
      <c r="I204" s="218"/>
    </row>
    <row r="205" spans="1:9" ht="14.25" x14ac:dyDescent="0.2">
      <c r="A205" s="230" t="s">
        <v>252</v>
      </c>
      <c r="B205" s="215" t="s">
        <v>318</v>
      </c>
      <c r="C205" s="215" t="s">
        <v>307</v>
      </c>
      <c r="D205" s="228" t="s">
        <v>1</v>
      </c>
      <c r="E205" s="215" t="s">
        <v>262</v>
      </c>
      <c r="F205" s="216">
        <f t="shared" si="25"/>
        <v>0.43611111111111078</v>
      </c>
      <c r="G205" s="217">
        <v>3</v>
      </c>
      <c r="H205" s="216">
        <f t="shared" si="24"/>
        <v>0.43819444444444411</v>
      </c>
      <c r="I205" s="218"/>
    </row>
    <row r="206" spans="1:9" ht="14.25" x14ac:dyDescent="0.2">
      <c r="A206" s="230" t="s">
        <v>253</v>
      </c>
      <c r="B206" s="215" t="s">
        <v>146</v>
      </c>
      <c r="C206" s="215" t="s">
        <v>376</v>
      </c>
      <c r="D206" s="228" t="s">
        <v>1</v>
      </c>
      <c r="E206" s="215" t="s">
        <v>447</v>
      </c>
      <c r="F206" s="216">
        <f t="shared" si="25"/>
        <v>0.43819444444444411</v>
      </c>
      <c r="G206" s="217">
        <v>3</v>
      </c>
      <c r="H206" s="216">
        <f t="shared" si="24"/>
        <v>0.44027777777777743</v>
      </c>
      <c r="I206" s="218"/>
    </row>
    <row r="207" spans="1:9" s="84" customFormat="1" ht="14.25" x14ac:dyDescent="0.2">
      <c r="A207" s="230" t="s">
        <v>254</v>
      </c>
      <c r="B207" s="215" t="s">
        <v>146</v>
      </c>
      <c r="C207" s="215" t="s">
        <v>434</v>
      </c>
      <c r="D207" s="228" t="s">
        <v>1</v>
      </c>
      <c r="E207" s="216" t="s">
        <v>369</v>
      </c>
      <c r="F207" s="216">
        <f>H206</f>
        <v>0.44027777777777743</v>
      </c>
      <c r="G207" s="217">
        <v>3</v>
      </c>
      <c r="H207" s="216">
        <f t="shared" ref="H207" si="26">F207+TIME(0,G207,0)</f>
        <v>0.44236111111111076</v>
      </c>
      <c r="I207" s="218"/>
    </row>
    <row r="208" spans="1:9" s="84" customFormat="1" ht="14.25" x14ac:dyDescent="0.2">
      <c r="A208" s="230" t="s">
        <v>255</v>
      </c>
      <c r="B208" s="215" t="s">
        <v>146</v>
      </c>
      <c r="C208" s="215" t="s">
        <v>463</v>
      </c>
      <c r="D208" s="228" t="s">
        <v>1</v>
      </c>
      <c r="E208" s="138" t="s">
        <v>464</v>
      </c>
      <c r="F208" s="216">
        <f>H207</f>
        <v>0.44236111111111076</v>
      </c>
      <c r="G208" s="217">
        <v>0</v>
      </c>
      <c r="H208" s="216">
        <f>F208+TIME(0,G208,0)</f>
        <v>0.44236111111111076</v>
      </c>
      <c r="I208" s="218"/>
    </row>
    <row r="209" spans="1:9" ht="14.25" x14ac:dyDescent="0.2">
      <c r="A209" s="230" t="s">
        <v>258</v>
      </c>
      <c r="B209" s="215" t="s">
        <v>146</v>
      </c>
      <c r="C209" s="215" t="s">
        <v>465</v>
      </c>
      <c r="D209" s="228" t="s">
        <v>1</v>
      </c>
      <c r="E209" s="138" t="s">
        <v>423</v>
      </c>
      <c r="F209" s="216">
        <f>H208</f>
        <v>0.44236111111111076</v>
      </c>
      <c r="G209" s="217">
        <v>3</v>
      </c>
      <c r="H209" s="216">
        <f t="shared" si="24"/>
        <v>0.44444444444444409</v>
      </c>
      <c r="I209" s="218"/>
    </row>
    <row r="210" spans="1:9" s="84" customFormat="1" ht="14.25" x14ac:dyDescent="0.2">
      <c r="A210" s="230" t="s">
        <v>477</v>
      </c>
      <c r="B210" s="215" t="s">
        <v>146</v>
      </c>
      <c r="C210" s="215" t="s">
        <v>478</v>
      </c>
      <c r="D210" s="228" t="s">
        <v>1</v>
      </c>
      <c r="E210" s="138" t="s">
        <v>479</v>
      </c>
      <c r="F210" s="216">
        <f>H209</f>
        <v>0.44444444444444409</v>
      </c>
      <c r="G210" s="217">
        <v>0</v>
      </c>
      <c r="H210" s="216">
        <f t="shared" si="24"/>
        <v>0.44444444444444409</v>
      </c>
      <c r="I210" s="218"/>
    </row>
    <row r="211" spans="1:9" ht="15.75" x14ac:dyDescent="0.25">
      <c r="A211" s="231" t="s">
        <v>263</v>
      </c>
      <c r="B211" s="232"/>
      <c r="C211" s="232" t="s">
        <v>322</v>
      </c>
      <c r="D211" s="233"/>
      <c r="E211" s="232"/>
      <c r="F211" s="234"/>
      <c r="G211" s="235"/>
      <c r="H211" s="234"/>
      <c r="I211" s="236"/>
    </row>
    <row r="212" spans="1:9" s="84" customFormat="1" ht="28.5" x14ac:dyDescent="0.2">
      <c r="A212" s="230" t="s">
        <v>265</v>
      </c>
      <c r="B212" s="215" t="s">
        <v>318</v>
      </c>
      <c r="C212" s="215" t="s">
        <v>476</v>
      </c>
      <c r="D212" s="228" t="s">
        <v>1</v>
      </c>
      <c r="E212" s="138" t="s">
        <v>475</v>
      </c>
      <c r="F212" s="216">
        <f>H210</f>
        <v>0.44444444444444409</v>
      </c>
      <c r="G212" s="217">
        <v>3</v>
      </c>
      <c r="H212" s="216">
        <f>F212+TIME(0,G212,0)</f>
        <v>0.44652777777777741</v>
      </c>
      <c r="I212" s="218"/>
    </row>
    <row r="213" spans="1:9" s="84" customFormat="1" ht="14.25" x14ac:dyDescent="0.2">
      <c r="A213" s="214" t="s">
        <v>527</v>
      </c>
      <c r="B213" s="219" t="s">
        <v>318</v>
      </c>
      <c r="C213" s="215" t="s">
        <v>526</v>
      </c>
      <c r="D213" s="228" t="s">
        <v>1</v>
      </c>
      <c r="E213" s="193" t="s">
        <v>525</v>
      </c>
      <c r="F213" s="220">
        <f>H212</f>
        <v>0.44652777777777741</v>
      </c>
      <c r="G213" s="221">
        <v>3</v>
      </c>
      <c r="H213" s="220">
        <f>F213+TIME(0,G213,0)</f>
        <v>0.44861111111111074</v>
      </c>
      <c r="I213" s="218"/>
    </row>
    <row r="214" spans="1:9" ht="14.25" x14ac:dyDescent="0.2">
      <c r="D214" s="223"/>
    </row>
    <row r="215" spans="1:9" ht="15.75" x14ac:dyDescent="0.25">
      <c r="A215" s="123" t="s">
        <v>266</v>
      </c>
      <c r="B215" s="134"/>
      <c r="C215" s="134" t="s">
        <v>267</v>
      </c>
      <c r="D215" s="224"/>
      <c r="E215" s="134"/>
      <c r="F215" s="195"/>
      <c r="G215" s="145"/>
      <c r="H215" s="195"/>
      <c r="I215" s="156"/>
    </row>
    <row r="216" spans="1:9" ht="15" x14ac:dyDescent="0.2">
      <c r="A216" s="127" t="s">
        <v>268</v>
      </c>
      <c r="B216" s="138" t="s">
        <v>290</v>
      </c>
      <c r="C216" s="138"/>
      <c r="D216" s="143"/>
      <c r="E216" s="138"/>
      <c r="F216" s="216">
        <f>H213</f>
        <v>0.44861111111111074</v>
      </c>
      <c r="G216" s="149">
        <v>0</v>
      </c>
      <c r="H216" s="199">
        <f t="shared" ref="H216:H219" si="27">F216+TIME(0,G216,0)</f>
        <v>0.44861111111111074</v>
      </c>
      <c r="I216" s="157"/>
    </row>
    <row r="217" spans="1:9" ht="15" x14ac:dyDescent="0.2">
      <c r="A217" s="127" t="s">
        <v>269</v>
      </c>
      <c r="B217" s="138" t="s">
        <v>146</v>
      </c>
      <c r="C217" s="138"/>
      <c r="D217" s="138"/>
      <c r="E217" s="138"/>
      <c r="F217" s="199">
        <f t="shared" ref="F217:F219" si="28">H216</f>
        <v>0.44861111111111074</v>
      </c>
      <c r="G217" s="149">
        <v>0</v>
      </c>
      <c r="H217" s="199">
        <f t="shared" si="27"/>
        <v>0.44861111111111074</v>
      </c>
      <c r="I217" s="157"/>
    </row>
    <row r="218" spans="1:9" ht="15" x14ac:dyDescent="0.2">
      <c r="A218" s="127" t="s">
        <v>270</v>
      </c>
      <c r="B218" s="138" t="s">
        <v>290</v>
      </c>
      <c r="C218" s="138"/>
      <c r="D218" s="225"/>
      <c r="E218" s="138"/>
      <c r="F218" s="199">
        <f t="shared" si="28"/>
        <v>0.44861111111111074</v>
      </c>
      <c r="G218" s="149">
        <v>0</v>
      </c>
      <c r="H218" s="199">
        <f t="shared" si="27"/>
        <v>0.44861111111111074</v>
      </c>
      <c r="I218" s="157"/>
    </row>
    <row r="219" spans="1:9" ht="15" x14ac:dyDescent="0.2">
      <c r="A219" s="214" t="s">
        <v>402</v>
      </c>
      <c r="B219" s="193"/>
      <c r="C219" s="193"/>
      <c r="D219" s="260"/>
      <c r="E219" s="193"/>
      <c r="F219" s="220">
        <f t="shared" si="28"/>
        <v>0.44861111111111074</v>
      </c>
      <c r="G219" s="221">
        <v>0</v>
      </c>
      <c r="H219" s="220">
        <f t="shared" si="27"/>
        <v>0.44861111111111074</v>
      </c>
      <c r="I219" s="237"/>
    </row>
    <row r="220" spans="1:9" ht="14.25" x14ac:dyDescent="0.2">
      <c r="D220" s="223"/>
      <c r="I220" s="250"/>
    </row>
    <row r="221" spans="1:9" ht="15.75" x14ac:dyDescent="0.25">
      <c r="A221" s="130" t="s">
        <v>271</v>
      </c>
      <c r="B221" s="141"/>
      <c r="C221" s="141" t="s">
        <v>324</v>
      </c>
      <c r="D221" s="226"/>
      <c r="E221" s="141"/>
      <c r="F221" s="206"/>
      <c r="G221" s="152"/>
      <c r="H221" s="206"/>
      <c r="I221" s="251"/>
    </row>
    <row r="222" spans="1:9" ht="15" x14ac:dyDescent="0.2">
      <c r="A222" s="262" t="s">
        <v>314</v>
      </c>
      <c r="B222" s="227" t="s">
        <v>139</v>
      </c>
      <c r="C222" s="227" t="s">
        <v>325</v>
      </c>
      <c r="D222" s="242" t="s">
        <v>410</v>
      </c>
      <c r="E222" s="227" t="s">
        <v>159</v>
      </c>
      <c r="F222" s="263">
        <f>H219</f>
        <v>0.44861111111111074</v>
      </c>
      <c r="G222" s="264">
        <v>1</v>
      </c>
      <c r="H222" s="263">
        <f>F222+TIME(0,G222,0)</f>
        <v>0.44930555555555518</v>
      </c>
      <c r="I222" s="157"/>
    </row>
    <row r="223" spans="1:9" ht="15" x14ac:dyDescent="0.2">
      <c r="A223" s="262" t="s">
        <v>316</v>
      </c>
      <c r="B223" s="227" t="s">
        <v>139</v>
      </c>
      <c r="C223" s="227" t="s">
        <v>204</v>
      </c>
      <c r="D223" s="242" t="s">
        <v>410</v>
      </c>
      <c r="E223" s="227" t="s">
        <v>159</v>
      </c>
      <c r="F223" s="263">
        <f>H222</f>
        <v>0.44930555555555518</v>
      </c>
      <c r="G223" s="264">
        <v>1</v>
      </c>
      <c r="H223" s="263">
        <f>F223+TIME(0,G223,0)</f>
        <v>0.44999999999999962</v>
      </c>
      <c r="I223" s="157"/>
    </row>
    <row r="224" spans="1:9" s="84" customFormat="1" ht="15" x14ac:dyDescent="0.2">
      <c r="A224" s="262" t="s">
        <v>319</v>
      </c>
      <c r="B224" s="227" t="s">
        <v>139</v>
      </c>
      <c r="C224" s="227" t="s">
        <v>153</v>
      </c>
      <c r="D224" s="225"/>
      <c r="E224" s="227"/>
      <c r="F224" s="263">
        <f>H223</f>
        <v>0.44999999999999962</v>
      </c>
      <c r="G224" s="264">
        <v>3</v>
      </c>
      <c r="H224" s="263">
        <f>F224+TIME(0,G224,0)</f>
        <v>0.45208333333333295</v>
      </c>
      <c r="I224" s="157"/>
    </row>
    <row r="225" spans="1:9" ht="15" x14ac:dyDescent="0.2">
      <c r="A225" s="262" t="s">
        <v>472</v>
      </c>
      <c r="B225" s="227" t="s">
        <v>146</v>
      </c>
      <c r="C225" s="227" t="s">
        <v>326</v>
      </c>
      <c r="D225" s="227"/>
      <c r="E225" s="227" t="s">
        <v>159</v>
      </c>
      <c r="F225" s="263">
        <f>H224</f>
        <v>0.45208333333333295</v>
      </c>
      <c r="G225" s="264">
        <v>1</v>
      </c>
      <c r="H225" s="263">
        <f>F225+TIME(0,G225,0)</f>
        <v>0.45277777777777739</v>
      </c>
      <c r="I225" s="157"/>
    </row>
    <row r="226" spans="1:9" x14ac:dyDescent="0.2">
      <c r="A226" s="247"/>
      <c r="B226" s="247"/>
      <c r="C226" s="247" t="s">
        <v>273</v>
      </c>
      <c r="D226" s="247"/>
      <c r="E226" s="247"/>
      <c r="F226" s="248"/>
      <c r="G226" s="249">
        <f>(H226-H225) * 24 * 60</f>
        <v>68.000000000000554</v>
      </c>
      <c r="H226" s="248">
        <v>0.5</v>
      </c>
      <c r="I226" s="252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222" r:id="rId17"/>
    <hyperlink ref="D190" r:id="rId18"/>
    <hyperlink ref="D64" r:id="rId19"/>
    <hyperlink ref="D210" r:id="rId20"/>
    <hyperlink ref="D38" r:id="rId21"/>
    <hyperlink ref="D39" r:id="rId22"/>
    <hyperlink ref="D45" r:id="rId23"/>
    <hyperlink ref="D46" r:id="rId24"/>
    <hyperlink ref="D48" r:id="rId25"/>
    <hyperlink ref="D49" r:id="rId26"/>
    <hyperlink ref="D50" r:id="rId27"/>
    <hyperlink ref="D51" r:id="rId28"/>
    <hyperlink ref="D52" r:id="rId29"/>
    <hyperlink ref="D53" r:id="rId30"/>
    <hyperlink ref="D57" r:id="rId31"/>
    <hyperlink ref="D58" r:id="rId32"/>
    <hyperlink ref="D59" r:id="rId33"/>
    <hyperlink ref="D60" r:id="rId34"/>
    <hyperlink ref="D61" r:id="rId35"/>
    <hyperlink ref="D62" r:id="rId36"/>
    <hyperlink ref="D89" r:id="rId37"/>
    <hyperlink ref="D65" r:id="rId38"/>
    <hyperlink ref="D68" r:id="rId39"/>
    <hyperlink ref="D69" r:id="rId40"/>
    <hyperlink ref="D70" r:id="rId41"/>
    <hyperlink ref="D71" r:id="rId42"/>
    <hyperlink ref="D72" r:id="rId43"/>
    <hyperlink ref="D73" r:id="rId44"/>
    <hyperlink ref="D75" r:id="rId45"/>
    <hyperlink ref="D76" r:id="rId46"/>
    <hyperlink ref="D77" r:id="rId47"/>
    <hyperlink ref="D78" r:id="rId48"/>
    <hyperlink ref="D79" r:id="rId49"/>
    <hyperlink ref="D80" r:id="rId50"/>
    <hyperlink ref="D81" r:id="rId51"/>
    <hyperlink ref="D82" r:id="rId52"/>
    <hyperlink ref="D83" r:id="rId53"/>
    <hyperlink ref="D85" r:id="rId54"/>
    <hyperlink ref="D86" r:id="rId55"/>
    <hyperlink ref="D99" r:id="rId56"/>
    <hyperlink ref="D122" r:id="rId57"/>
    <hyperlink ref="D137" r:id="rId58"/>
    <hyperlink ref="D103" r:id="rId59"/>
    <hyperlink ref="D104" r:id="rId60"/>
    <hyperlink ref="D105" r:id="rId61"/>
    <hyperlink ref="D140" r:id="rId62"/>
    <hyperlink ref="D141" r:id="rId63"/>
    <hyperlink ref="D143" r:id="rId64"/>
    <hyperlink ref="D144" r:id="rId65"/>
    <hyperlink ref="D145" r:id="rId66"/>
    <hyperlink ref="D146" r:id="rId67"/>
    <hyperlink ref="D147" r:id="rId68"/>
    <hyperlink ref="D157" r:id="rId69"/>
    <hyperlink ref="D160" r:id="rId70"/>
    <hyperlink ref="D161" r:id="rId71"/>
    <hyperlink ref="D162" r:id="rId72"/>
    <hyperlink ref="D163" r:id="rId73"/>
    <hyperlink ref="D164" r:id="rId74"/>
    <hyperlink ref="D165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3" r:id="rId82"/>
    <hyperlink ref="D174" r:id="rId83"/>
    <hyperlink ref="D175" r:id="rId84"/>
    <hyperlink ref="D177" r:id="rId85"/>
    <hyperlink ref="D178" r:id="rId86"/>
    <hyperlink ref="D191" r:id="rId87"/>
    <hyperlink ref="D192" r:id="rId88"/>
    <hyperlink ref="D195" r:id="rId89"/>
    <hyperlink ref="D196" r:id="rId90"/>
    <hyperlink ref="D197" r:id="rId91"/>
    <hyperlink ref="D198" r:id="rId92"/>
    <hyperlink ref="D199" r:id="rId93"/>
    <hyperlink ref="D200" r:id="rId94"/>
    <hyperlink ref="D202" r:id="rId95"/>
    <hyperlink ref="D203" r:id="rId96"/>
    <hyperlink ref="D204" r:id="rId97"/>
    <hyperlink ref="D205" r:id="rId98"/>
    <hyperlink ref="D206" r:id="rId99"/>
    <hyperlink ref="D207" r:id="rId100"/>
    <hyperlink ref="D208" r:id="rId101"/>
    <hyperlink ref="D209" r:id="rId102"/>
    <hyperlink ref="D212" r:id="rId103"/>
    <hyperlink ref="D213" r:id="rId104"/>
    <hyperlink ref="D223" r:id="rId105"/>
    <hyperlink ref="D152" r:id="rId106"/>
    <hyperlink ref="D182" r:id="rId107"/>
    <hyperlink ref="D183" r:id="rId108"/>
    <hyperlink ref="D184" r:id="rId109"/>
    <hyperlink ref="D185" r:id="rId110"/>
  </hyperlinks>
  <pageMargins left="0.7" right="0.7" top="0.75" bottom="0.75" header="0.3" footer="0.3"/>
  <pageSetup paperSize="9" orientation="portrait" r:id="rId111"/>
  <legacyDrawing r:id="rId11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A12" sqref="A12:I12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09" customWidth="1"/>
    <col min="7" max="7" width="10.7109375" style="155" customWidth="1"/>
    <col min="8" max="8" width="8.7109375" style="209" customWidth="1"/>
    <col min="9" max="9" width="12.7109375" style="133" customWidth="1"/>
  </cols>
  <sheetData>
    <row r="1" spans="1:9" ht="25.15" customHeight="1" x14ac:dyDescent="0.4">
      <c r="A1" s="395" t="str">
        <f>Parameters!B1</f>
        <v>178th IEEE 802.11 WIRELESS LOCAL AREA NETWORKS SESSION</v>
      </c>
      <c r="B1" s="394"/>
      <c r="C1" s="394"/>
      <c r="D1" s="394"/>
      <c r="E1" s="394"/>
      <c r="F1" s="394"/>
      <c r="G1" s="394"/>
      <c r="H1" s="394"/>
      <c r="I1" s="394"/>
    </row>
    <row r="2" spans="1:9" ht="25.15" customHeight="1" x14ac:dyDescent="0.4">
      <c r="A2" s="395" t="str">
        <f>Parameters!B2</f>
        <v>Hilton Waikoloa, Kona, HI, USA</v>
      </c>
      <c r="B2" s="394"/>
      <c r="C2" s="394"/>
      <c r="D2" s="394"/>
      <c r="E2" s="394"/>
      <c r="F2" s="394"/>
      <c r="G2" s="394"/>
      <c r="H2" s="394"/>
      <c r="I2" s="394"/>
    </row>
    <row r="3" spans="1:9" ht="25.15" customHeight="1" x14ac:dyDescent="0.4">
      <c r="A3" s="395" t="str">
        <f>Parameters!B3</f>
        <v>November 10-15, 2019</v>
      </c>
      <c r="B3" s="394"/>
      <c r="C3" s="394"/>
      <c r="D3" s="394"/>
      <c r="E3" s="394"/>
      <c r="F3" s="394"/>
      <c r="G3" s="394"/>
      <c r="H3" s="394"/>
      <c r="I3" s="394"/>
    </row>
    <row r="4" spans="1:9" ht="18" customHeight="1" x14ac:dyDescent="0.25">
      <c r="A4" s="393" t="s">
        <v>421</v>
      </c>
      <c r="B4" s="394"/>
      <c r="C4" s="394"/>
      <c r="D4" s="394"/>
      <c r="E4" s="394"/>
      <c r="F4" s="394"/>
      <c r="G4" s="394"/>
      <c r="H4" s="394"/>
      <c r="I4" s="394"/>
    </row>
    <row r="5" spans="1:9" ht="18" customHeight="1" x14ac:dyDescent="0.25">
      <c r="A5" s="393" t="s">
        <v>126</v>
      </c>
      <c r="B5" s="394"/>
      <c r="C5" s="394"/>
      <c r="D5" s="394"/>
      <c r="E5" s="394"/>
      <c r="F5" s="394"/>
      <c r="G5" s="394"/>
      <c r="H5" s="394"/>
      <c r="I5" s="394"/>
    </row>
    <row r="6" spans="1:9" ht="18" customHeight="1" x14ac:dyDescent="0.25">
      <c r="A6" s="393" t="s">
        <v>422</v>
      </c>
      <c r="B6" s="394"/>
      <c r="C6" s="394"/>
      <c r="D6" s="394"/>
      <c r="E6" s="394"/>
      <c r="F6" s="394"/>
      <c r="G6" s="394"/>
      <c r="H6" s="394"/>
      <c r="I6" s="394"/>
    </row>
    <row r="7" spans="1:9" ht="18" customHeight="1" x14ac:dyDescent="0.25">
      <c r="A7" s="393" t="s">
        <v>127</v>
      </c>
      <c r="B7" s="394"/>
      <c r="C7" s="394"/>
      <c r="D7" s="394"/>
      <c r="E7" s="394"/>
      <c r="F7" s="394"/>
      <c r="G7" s="394"/>
      <c r="H7" s="394"/>
      <c r="I7" s="394"/>
    </row>
    <row r="8" spans="1:9" ht="30" customHeight="1" x14ac:dyDescent="0.4">
      <c r="A8" s="396" t="str">
        <f>"Agenda R" &amp; Parameters!$B$8</f>
        <v>Agenda R0</v>
      </c>
      <c r="B8" s="397"/>
      <c r="C8" s="397"/>
      <c r="D8" s="397"/>
      <c r="E8" s="397"/>
      <c r="F8" s="397"/>
      <c r="G8" s="397"/>
      <c r="H8" s="397"/>
      <c r="I8" s="397"/>
    </row>
    <row r="12" spans="1:9" ht="15.75" x14ac:dyDescent="0.25">
      <c r="A12" s="398" t="s">
        <v>555</v>
      </c>
      <c r="B12" s="399"/>
      <c r="C12" s="399"/>
      <c r="D12" s="399"/>
      <c r="E12" s="399"/>
      <c r="F12" s="399"/>
      <c r="G12" s="399"/>
      <c r="H12" s="399"/>
      <c r="I12" s="399"/>
    </row>
    <row r="13" spans="1:9" s="3" customFormat="1" ht="31.5" x14ac:dyDescent="0.25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75" x14ac:dyDescent="0.25">
      <c r="A14" s="184" t="s">
        <v>136</v>
      </c>
      <c r="B14" s="185"/>
      <c r="C14" s="185" t="s">
        <v>274</v>
      </c>
      <c r="D14" s="185"/>
      <c r="E14" s="185" t="s">
        <v>159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75" x14ac:dyDescent="0.25">
      <c r="A16" s="132" t="s">
        <v>152</v>
      </c>
      <c r="B16" s="142"/>
      <c r="C16" s="142" t="s">
        <v>327</v>
      </c>
      <c r="D16" s="142"/>
      <c r="E16" s="142" t="s">
        <v>230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75" x14ac:dyDescent="0.25">
      <c r="A18" s="132" t="s">
        <v>193</v>
      </c>
      <c r="B18" s="142"/>
      <c r="C18" s="142" t="s">
        <v>328</v>
      </c>
      <c r="D18" s="142"/>
      <c r="E18" s="142" t="s">
        <v>230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1.5" x14ac:dyDescent="0.25">
      <c r="A20" s="132" t="s">
        <v>213</v>
      </c>
      <c r="B20" s="142"/>
      <c r="C20" s="142" t="s">
        <v>329</v>
      </c>
      <c r="D20" s="142"/>
      <c r="E20" s="142" t="s">
        <v>200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75" x14ac:dyDescent="0.25">
      <c r="A22" s="132" t="s">
        <v>266</v>
      </c>
      <c r="B22" s="142"/>
      <c r="C22" s="142" t="s">
        <v>330</v>
      </c>
      <c r="D22" s="142"/>
      <c r="E22" s="142" t="s">
        <v>159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1.5" x14ac:dyDescent="0.25">
      <c r="A24" s="132" t="s">
        <v>271</v>
      </c>
      <c r="B24" s="142"/>
      <c r="C24" s="142" t="s">
        <v>386</v>
      </c>
      <c r="D24" s="142"/>
      <c r="E24" s="142" t="s">
        <v>159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1.5" x14ac:dyDescent="0.25">
      <c r="A26" s="132" t="s">
        <v>323</v>
      </c>
      <c r="B26" s="142"/>
      <c r="C26" s="142" t="s">
        <v>387</v>
      </c>
      <c r="D26" s="142"/>
      <c r="E26" s="142" t="s">
        <v>159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75" x14ac:dyDescent="0.25">
      <c r="A28" s="168" t="s">
        <v>388</v>
      </c>
      <c r="B28" s="174"/>
      <c r="C28" s="174" t="s">
        <v>326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2">
      <c r="A29" s="131"/>
      <c r="B29" s="131"/>
      <c r="C29" s="131" t="s">
        <v>273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4" zoomScale="110" zoomScaleNormal="110" workbookViewId="0">
      <selection activeCell="C57" sqref="C57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73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99" customFormat="1" x14ac:dyDescent="0.2">
      <c r="A3" s="400" t="s">
        <v>74</v>
      </c>
      <c r="B3" s="400"/>
      <c r="C3" s="98"/>
      <c r="D3" s="98"/>
    </row>
    <row r="4" spans="1:5" s="4" customFormat="1" x14ac:dyDescent="0.2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90" customFormat="1" x14ac:dyDescent="0.2">
      <c r="A5" s="47" t="s">
        <v>390</v>
      </c>
      <c r="B5" s="47" t="s">
        <v>391</v>
      </c>
      <c r="C5" s="47" t="s">
        <v>392</v>
      </c>
      <c r="D5" s="69" t="s">
        <v>531</v>
      </c>
    </row>
    <row r="6" spans="1:5" s="190" customFormat="1" x14ac:dyDescent="0.2">
      <c r="A6" s="47" t="s">
        <v>362</v>
      </c>
      <c r="B6" s="47" t="s">
        <v>360</v>
      </c>
      <c r="C6" s="47" t="s">
        <v>361</v>
      </c>
      <c r="D6" s="69" t="s">
        <v>532</v>
      </c>
    </row>
    <row r="7" spans="1:5" x14ac:dyDescent="0.2">
      <c r="A7" s="78" t="s">
        <v>45</v>
      </c>
      <c r="B7" s="48" t="s">
        <v>62</v>
      </c>
      <c r="C7" s="48" t="s">
        <v>63</v>
      </c>
      <c r="D7" s="69" t="s">
        <v>533</v>
      </c>
    </row>
    <row r="8" spans="1:5" ht="12.75" customHeight="1" x14ac:dyDescent="0.2">
      <c r="A8" s="188" t="s">
        <v>396</v>
      </c>
      <c r="B8" s="47" t="s">
        <v>395</v>
      </c>
      <c r="C8" s="47" t="s">
        <v>365</v>
      </c>
      <c r="D8" s="69" t="s">
        <v>552</v>
      </c>
    </row>
    <row r="9" spans="1:5" x14ac:dyDescent="0.2">
      <c r="A9" s="188" t="s">
        <v>106</v>
      </c>
      <c r="B9" s="47" t="s">
        <v>425</v>
      </c>
      <c r="C9" s="47" t="s">
        <v>332</v>
      </c>
      <c r="D9" s="69" t="s">
        <v>550</v>
      </c>
      <c r="E9" s="257"/>
    </row>
    <row r="10" spans="1:5" ht="12.75" customHeight="1" x14ac:dyDescent="0.2">
      <c r="A10" s="77" t="s">
        <v>5</v>
      </c>
      <c r="B10" s="48" t="s">
        <v>104</v>
      </c>
      <c r="C10" s="48" t="s">
        <v>118</v>
      </c>
      <c r="D10" s="69" t="s">
        <v>512</v>
      </c>
    </row>
    <row r="11" spans="1:5" ht="12.75" customHeight="1" x14ac:dyDescent="0.2">
      <c r="A11" s="47" t="s">
        <v>366</v>
      </c>
      <c r="B11" s="48" t="s">
        <v>367</v>
      </c>
      <c r="C11" s="48" t="s">
        <v>365</v>
      </c>
      <c r="D11" s="69" t="s">
        <v>515</v>
      </c>
    </row>
    <row r="12" spans="1:5" ht="12.75" customHeight="1" x14ac:dyDescent="0.2">
      <c r="A12" s="192" t="s">
        <v>380</v>
      </c>
      <c r="B12" s="47" t="s">
        <v>381</v>
      </c>
      <c r="C12" s="47" t="s">
        <v>382</v>
      </c>
      <c r="D12" s="69" t="s">
        <v>516</v>
      </c>
    </row>
    <row r="13" spans="1:5" ht="12.75" customHeight="1" x14ac:dyDescent="0.2">
      <c r="A13" s="79" t="s">
        <v>59</v>
      </c>
      <c r="B13" s="47" t="s">
        <v>60</v>
      </c>
      <c r="C13" s="47" t="s">
        <v>61</v>
      </c>
      <c r="D13" s="69" t="s">
        <v>514</v>
      </c>
    </row>
    <row r="14" spans="1:5" ht="12.75" customHeight="1" x14ac:dyDescent="0.2">
      <c r="A14" s="76" t="s">
        <v>112</v>
      </c>
      <c r="B14" s="48" t="s">
        <v>105</v>
      </c>
      <c r="C14" s="48" t="s">
        <v>109</v>
      </c>
      <c r="D14" s="69" t="s">
        <v>534</v>
      </c>
    </row>
    <row r="15" spans="1:5" ht="12.75" customHeight="1" x14ac:dyDescent="0.2">
      <c r="A15" s="80" t="s">
        <v>120</v>
      </c>
      <c r="B15" s="48" t="s">
        <v>110</v>
      </c>
      <c r="C15" s="47" t="s">
        <v>116</v>
      </c>
      <c r="D15" s="69" t="s">
        <v>535</v>
      </c>
    </row>
    <row r="16" spans="1:5" ht="12.75" customHeight="1" x14ac:dyDescent="0.2">
      <c r="A16" s="189" t="s">
        <v>372</v>
      </c>
      <c r="B16" s="47" t="s">
        <v>373</v>
      </c>
      <c r="C16" s="47" t="s">
        <v>378</v>
      </c>
      <c r="D16" s="69" t="s">
        <v>536</v>
      </c>
    </row>
    <row r="17" spans="1:9" ht="12.75" customHeight="1" x14ac:dyDescent="0.2">
      <c r="A17" s="191" t="s">
        <v>435</v>
      </c>
      <c r="B17" s="47" t="s">
        <v>436</v>
      </c>
      <c r="C17" s="47" t="s">
        <v>426</v>
      </c>
      <c r="D17" s="69" t="s">
        <v>513</v>
      </c>
    </row>
    <row r="18" spans="1:9" ht="12.75" customHeight="1" x14ac:dyDescent="0.2">
      <c r="A18" s="213" t="s">
        <v>461</v>
      </c>
      <c r="B18" s="47" t="s">
        <v>462</v>
      </c>
      <c r="C18" s="47" t="s">
        <v>419</v>
      </c>
      <c r="D18" s="69" t="s">
        <v>540</v>
      </c>
    </row>
    <row r="19" spans="1:9" ht="12.75" customHeight="1" x14ac:dyDescent="0.2">
      <c r="A19" s="212" t="s">
        <v>460</v>
      </c>
      <c r="B19" s="47" t="s">
        <v>466</v>
      </c>
      <c r="C19" s="47" t="s">
        <v>420</v>
      </c>
      <c r="D19" s="69" t="s">
        <v>537</v>
      </c>
    </row>
    <row r="20" spans="1:9" ht="12.75" customHeight="1" x14ac:dyDescent="0.2">
      <c r="A20" s="240" t="s">
        <v>482</v>
      </c>
      <c r="B20" s="47" t="s">
        <v>483</v>
      </c>
      <c r="C20" s="47" t="s">
        <v>484</v>
      </c>
      <c r="D20" s="69" t="s">
        <v>538</v>
      </c>
    </row>
    <row r="21" spans="1:9" ht="12.75" customHeight="1" x14ac:dyDescent="0.2">
      <c r="A21" s="243" t="s">
        <v>474</v>
      </c>
      <c r="B21" s="47" t="s">
        <v>480</v>
      </c>
      <c r="C21" s="47" t="s">
        <v>481</v>
      </c>
      <c r="D21" s="69" t="s">
        <v>539</v>
      </c>
    </row>
    <row r="22" spans="1:9" ht="12.75" customHeight="1" x14ac:dyDescent="0.2">
      <c r="A22" s="265" t="s">
        <v>521</v>
      </c>
      <c r="B22" s="47" t="s">
        <v>522</v>
      </c>
      <c r="C22" s="47" t="s">
        <v>523</v>
      </c>
      <c r="D22" s="69" t="s">
        <v>541</v>
      </c>
    </row>
    <row r="23" spans="1:9" s="4" customFormat="1" ht="12.75" customHeight="1" x14ac:dyDescent="0.2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2">
      <c r="A24" s="100" t="s">
        <v>75</v>
      </c>
      <c r="B24" s="100"/>
      <c r="C24" s="99"/>
      <c r="D24" s="2"/>
    </row>
    <row r="25" spans="1:9" ht="15" customHeight="1" x14ac:dyDescent="0.2">
      <c r="A25" s="100" t="s">
        <v>90</v>
      </c>
      <c r="B25" s="49"/>
      <c r="C25" s="2"/>
      <c r="D25" s="2"/>
    </row>
    <row r="26" spans="1:9" s="4" customFormat="1" ht="15.75" customHeight="1" x14ac:dyDescent="0.2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2">
      <c r="A27" s="102" t="s">
        <v>80</v>
      </c>
      <c r="B27" s="103"/>
      <c r="C27" s="2"/>
      <c r="D27" s="2"/>
    </row>
    <row r="28" spans="1:9" ht="12.75" customHeight="1" x14ac:dyDescent="0.2">
      <c r="A28" s="50" t="s">
        <v>76</v>
      </c>
      <c r="B28" s="51" t="s">
        <v>77</v>
      </c>
      <c r="C28" s="2"/>
      <c r="D28" s="2"/>
    </row>
    <row r="29" spans="1:9" ht="12.75" customHeight="1" x14ac:dyDescent="0.2">
      <c r="A29" s="50" t="s">
        <v>78</v>
      </c>
      <c r="B29" s="51" t="s">
        <v>79</v>
      </c>
      <c r="C29" s="2"/>
      <c r="D29" s="2"/>
    </row>
    <row r="30" spans="1:9" ht="12.75" customHeight="1" x14ac:dyDescent="0.2">
      <c r="A30" s="50" t="s">
        <v>81</v>
      </c>
      <c r="B30" s="51" t="s">
        <v>82</v>
      </c>
      <c r="C30" s="2"/>
      <c r="D30" s="2"/>
    </row>
    <row r="31" spans="1:9" ht="12.75" customHeight="1" x14ac:dyDescent="0.2">
      <c r="A31" s="50" t="s">
        <v>83</v>
      </c>
      <c r="B31" s="51" t="s">
        <v>84</v>
      </c>
      <c r="C31" s="2"/>
      <c r="D31" s="2"/>
    </row>
    <row r="32" spans="1:9" ht="12.75" customHeight="1" x14ac:dyDescent="0.2">
      <c r="A32" s="50" t="s">
        <v>85</v>
      </c>
      <c r="B32" s="51" t="s">
        <v>86</v>
      </c>
      <c r="C32" s="2"/>
      <c r="D32" s="2"/>
    </row>
    <row r="33" spans="1:4" x14ac:dyDescent="0.2">
      <c r="A33" s="50" t="s">
        <v>121</v>
      </c>
      <c r="B33" s="120" t="s">
        <v>124</v>
      </c>
      <c r="C33" s="2"/>
      <c r="D33" s="2"/>
    </row>
    <row r="34" spans="1:4" x14ac:dyDescent="0.2">
      <c r="A34" s="50" t="s">
        <v>87</v>
      </c>
      <c r="B34" s="51" t="s">
        <v>88</v>
      </c>
      <c r="C34" s="2"/>
      <c r="D34" s="2"/>
    </row>
    <row r="35" spans="1:4" s="4" customFormat="1" x14ac:dyDescent="0.2">
      <c r="A35"/>
      <c r="B35" s="6"/>
      <c r="C35" s="2"/>
      <c r="D35" s="2"/>
    </row>
    <row r="36" spans="1:4" s="101" customFormat="1" x14ac:dyDescent="0.2">
      <c r="A36" s="104" t="s">
        <v>89</v>
      </c>
      <c r="B36" s="105"/>
      <c r="C36" s="99"/>
      <c r="D36" s="99"/>
    </row>
    <row r="37" spans="1:4" x14ac:dyDescent="0.2">
      <c r="A37" s="52" t="s">
        <v>91</v>
      </c>
      <c r="B37" s="75" t="s">
        <v>509</v>
      </c>
      <c r="C37" s="2"/>
      <c r="D37" s="2"/>
    </row>
    <row r="38" spans="1:4" x14ac:dyDescent="0.2">
      <c r="A38" s="52" t="s">
        <v>92</v>
      </c>
      <c r="B38" s="75" t="s">
        <v>510</v>
      </c>
      <c r="C38" s="2"/>
      <c r="D38" s="2"/>
    </row>
    <row r="39" spans="1:4" x14ac:dyDescent="0.2">
      <c r="A39" s="52" t="s">
        <v>93</v>
      </c>
      <c r="B39" s="75" t="s">
        <v>548</v>
      </c>
      <c r="C39" s="2"/>
      <c r="D39" s="2"/>
    </row>
    <row r="40" spans="1:4" ht="14.25" x14ac:dyDescent="0.2">
      <c r="A40" s="52" t="s">
        <v>95</v>
      </c>
      <c r="B40" s="75" t="s">
        <v>549</v>
      </c>
      <c r="C40" s="2"/>
      <c r="D40" s="2"/>
    </row>
    <row r="41" spans="1:4" ht="14.25" x14ac:dyDescent="0.2">
      <c r="A41" s="52" t="s">
        <v>97</v>
      </c>
      <c r="B41" s="75" t="s">
        <v>545</v>
      </c>
      <c r="C41" s="2"/>
      <c r="D41" s="2"/>
    </row>
    <row r="42" spans="1:4" x14ac:dyDescent="0.2">
      <c r="A42" s="52" t="s">
        <v>96</v>
      </c>
      <c r="B42" s="75" t="s">
        <v>551</v>
      </c>
      <c r="C42" s="2"/>
      <c r="D42" s="2"/>
    </row>
    <row r="43" spans="1:4" x14ac:dyDescent="0.2">
      <c r="A43" s="52" t="s">
        <v>389</v>
      </c>
      <c r="B43" s="75" t="s">
        <v>511</v>
      </c>
      <c r="C43" s="2"/>
      <c r="D43" s="2"/>
    </row>
    <row r="44" spans="1:4" x14ac:dyDescent="0.2">
      <c r="A44" s="52" t="s">
        <v>1</v>
      </c>
      <c r="B44" s="75" t="s">
        <v>547</v>
      </c>
      <c r="C44" s="2"/>
      <c r="D44" s="2"/>
    </row>
    <row r="45" spans="1:4" x14ac:dyDescent="0.2">
      <c r="A45" s="52" t="s">
        <v>94</v>
      </c>
      <c r="B45" s="75" t="s">
        <v>546</v>
      </c>
      <c r="C45" s="2"/>
      <c r="D45" s="2"/>
    </row>
    <row r="46" spans="1:4" x14ac:dyDescent="0.2">
      <c r="A46" s="52" t="s">
        <v>125</v>
      </c>
      <c r="B46" s="75" t="s">
        <v>517</v>
      </c>
      <c r="C46" s="2"/>
      <c r="D46" s="2"/>
    </row>
    <row r="47" spans="1:4" x14ac:dyDescent="0.2">
      <c r="B47" s="62"/>
      <c r="C47" s="2"/>
      <c r="D47" s="2"/>
    </row>
    <row r="48" spans="1:4" x14ac:dyDescent="0.2">
      <c r="A48" s="67" t="s">
        <v>98</v>
      </c>
      <c r="B48" s="66" t="s">
        <v>518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1" customFormat="1" x14ac:dyDescent="0.2">
      <c r="A50" s="106" t="s">
        <v>114</v>
      </c>
      <c r="B50" s="106"/>
      <c r="C50" s="99"/>
      <c r="D50" s="99"/>
    </row>
    <row r="51" spans="1:4" x14ac:dyDescent="0.2">
      <c r="A51" s="81" t="s">
        <v>101</v>
      </c>
      <c r="B51" s="68" t="s">
        <v>102</v>
      </c>
      <c r="C51" s="2"/>
      <c r="D51" s="2"/>
    </row>
    <row r="52" spans="1:4" x14ac:dyDescent="0.2">
      <c r="A52" s="81" t="s">
        <v>55</v>
      </c>
      <c r="B52" s="68" t="s">
        <v>103</v>
      </c>
      <c r="C52" s="2"/>
      <c r="D52" s="2"/>
    </row>
    <row r="54" spans="1:4" s="101" customFormat="1" x14ac:dyDescent="0.2">
      <c r="A54" s="107" t="s">
        <v>117</v>
      </c>
      <c r="B54" s="82"/>
      <c r="C54" s="82"/>
      <c r="D54" s="82"/>
    </row>
    <row r="55" spans="1:4" x14ac:dyDescent="0.2">
      <c r="A55" s="108" t="s">
        <v>393</v>
      </c>
      <c r="B55" s="69" t="s">
        <v>519</v>
      </c>
      <c r="C55" s="84"/>
      <c r="D55" s="84"/>
    </row>
    <row r="56" spans="1:4" x14ac:dyDescent="0.2">
      <c r="A56" s="84"/>
      <c r="B56" s="84"/>
      <c r="C56" s="84"/>
      <c r="D56" s="84"/>
    </row>
    <row r="57" spans="1:4" x14ac:dyDescent="0.2">
      <c r="A57" s="82" t="s">
        <v>115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3" r:id="rId21"/>
    <hyperlink ref="B44" r:id="rId22"/>
    <hyperlink ref="B45" r:id="rId23"/>
    <hyperlink ref="B46" r:id="rId24"/>
    <hyperlink ref="D21" r:id="rId25"/>
    <hyperlink ref="D6" r:id="rId26"/>
    <hyperlink ref="B48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2" r:id="rId35"/>
    <hyperlink ref="D22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7" sqref="B27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72</v>
      </c>
      <c r="B1" s="39" t="s">
        <v>506</v>
      </c>
    </row>
    <row r="2" spans="1:2" x14ac:dyDescent="0.2">
      <c r="A2" s="39" t="s">
        <v>70</v>
      </c>
      <c r="B2" s="39" t="s">
        <v>507</v>
      </c>
    </row>
    <row r="3" spans="1:2" ht="13.5" thickBot="1" x14ac:dyDescent="0.25">
      <c r="A3" s="39" t="s">
        <v>71</v>
      </c>
      <c r="B3" s="39" t="s">
        <v>508</v>
      </c>
    </row>
    <row r="4" spans="1:2" s="6" customFormat="1" x14ac:dyDescent="0.2">
      <c r="A4" s="6" t="s">
        <v>66</v>
      </c>
      <c r="B4" s="41">
        <v>43779</v>
      </c>
    </row>
    <row r="5" spans="1:2" s="6" customFormat="1" x14ac:dyDescent="0.2">
      <c r="A5" s="45" t="s">
        <v>69</v>
      </c>
      <c r="B5" s="42">
        <f>B4+1</f>
        <v>43780</v>
      </c>
    </row>
    <row r="6" spans="1:2" s="6" customFormat="1" ht="13.5" thickBot="1" x14ac:dyDescent="0.25">
      <c r="A6" s="43" t="s">
        <v>67</v>
      </c>
      <c r="B6" s="44">
        <v>6</v>
      </c>
    </row>
    <row r="7" spans="1:2" s="6" customFormat="1" x14ac:dyDescent="0.2">
      <c r="A7" s="43" t="s">
        <v>68</v>
      </c>
      <c r="B7" s="41">
        <f>B4+B6-1</f>
        <v>43784</v>
      </c>
    </row>
    <row r="8" spans="1:2" x14ac:dyDescent="0.2">
      <c r="A8" t="s">
        <v>65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2019 802.11 Agenda</dc:title>
  <dc:subject>Agendas for WG11 and subgroups</dc:subject>
  <dc:creator>Stanley, Dorothy</dc:creator>
  <cp:keywords>11-19-1736r0</cp:keywords>
  <cp:lastModifiedBy>Dorothy Stanley</cp:lastModifiedBy>
  <cp:lastPrinted>2018-08-07T21:31:08Z</cp:lastPrinted>
  <dcterms:created xsi:type="dcterms:W3CDTF">2007-05-08T22:03:28Z</dcterms:created>
  <dcterms:modified xsi:type="dcterms:W3CDTF">2019-10-11T16:36:21Z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