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9-14-Hanoi/Chair Meeting Slides/"/>
    </mc:Choice>
  </mc:AlternateContent>
  <xr:revisionPtr revIDLastSave="0" documentId="13_ncr:1_{18B6D6A9-8923-304E-8380-44E9C77FA4AD}" xr6:coauthVersionLast="36" xr6:coauthVersionMax="36" xr10:uidLastSave="{00000000-0000-0000-0000-000000000000}"/>
  <bookViews>
    <workbookView xWindow="580" yWindow="3920" windowWidth="25600" windowHeight="15540" activeTab="3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A84" i="4" l="1"/>
  <c r="B8" i="1" l="1"/>
  <c r="H91" i="4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F133" i="4" s="1"/>
  <c r="H133" i="4" s="1"/>
  <c r="G134" i="4" s="1"/>
  <c r="A41" i="4"/>
  <c r="A43" i="4" s="1"/>
  <c r="A45" i="4" s="1"/>
  <c r="A47" i="4" s="1"/>
  <c r="A49" i="4" s="1"/>
  <c r="A51" i="4"/>
  <c r="A61" i="4" s="1"/>
  <c r="A68" i="4" s="1"/>
  <c r="H68" i="4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s="1"/>
  <c r="H80" i="4" s="1"/>
  <c r="F82" i="4" s="1"/>
  <c r="H82" i="4" s="1"/>
  <c r="F84" i="4" s="1"/>
  <c r="H84" i="4" s="1"/>
  <c r="G85" i="4" s="1"/>
  <c r="B3" i="1"/>
  <c r="D47" i="4"/>
  <c r="A1" i="3"/>
  <c r="C36" i="4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/>
  <c r="H21" i="4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D45" i="4"/>
  <c r="D107" i="4"/>
  <c r="D109" i="4"/>
  <c r="D111" i="4"/>
  <c r="D113" i="4"/>
  <c r="B5" i="7"/>
  <c r="B7" i="7"/>
  <c r="A70" i="4" l="1"/>
  <c r="A72" i="4" s="1"/>
  <c r="A74" i="4" s="1"/>
  <c r="A76" i="4"/>
  <c r="A53" i="4"/>
  <c r="A55" i="4" s="1"/>
  <c r="A57" i="4" s="1"/>
  <c r="A59" i="4" s="1"/>
  <c r="A82" i="4" l="1"/>
  <c r="A91" i="4"/>
  <c r="A78" i="4"/>
  <c r="A80" i="4" s="1"/>
  <c r="A99" i="4" l="1"/>
  <c r="A93" i="4"/>
  <c r="A95" i="4" s="1"/>
  <c r="A97" i="4" s="1"/>
  <c r="A105" i="4" l="1"/>
  <c r="A107" i="4" s="1"/>
  <c r="A109" i="4" s="1"/>
  <c r="A111" i="4" s="1"/>
  <c r="A113" i="4" s="1"/>
  <c r="A101" i="4"/>
  <c r="A103" i="4" s="1"/>
  <c r="A119" i="4" l="1"/>
  <c r="A115" i="4"/>
  <c r="A117" i="4" s="1"/>
  <c r="A121" i="4" l="1"/>
  <c r="A123" i="4" s="1"/>
  <c r="A125" i="4"/>
  <c r="A127" i="4" l="1"/>
  <c r="A129" i="4" s="1"/>
  <c r="A131" i="4"/>
  <c r="A13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<sst xmlns="http://schemas.openxmlformats.org/spreadsheetml/2006/main" count="316" uniqueCount="187">
  <si>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</si>
  <si>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</si>
  <si>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</si>
  <si>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</si>
  <si>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</si>
  <si>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</si>
  <si>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</si>
  <si>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</si>
  <si>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</si>
  <si>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</si>
  <si>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</si>
  <si>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</si>
  <si>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</si>
  <si>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</si>
  <si>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</si>
  <si>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</si>
  <si>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</si>
  <si>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</si>
  <si>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</si>
  <si>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</si>
  <si>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</si>
  <si>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</si>
  <si>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</si>
  <si>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</si>
  <si>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</si>
  <si>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</si>
  <si>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</si>
  <si>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</si>
  <si>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</si>
  <si>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</si>
  <si>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</si>
  <si>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</si>
  <si>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</si>
  <si>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</si>
  <si>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</si>
  <si>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</si>
  <si>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</si>
  <si>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</si>
  <si>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</si>
  <si>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</si>
  <si>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</si>
  <si>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</si>
  <si>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</si>
  <si>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</si>
  <si>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</si>
  <si>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</si>
  <si>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</si>
  <si>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</si>
  <si>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</si>
  <si>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</si>
  <si>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</si>
  <si>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</si>
  <si>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</si>
  <si>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</si>
  <si>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</si>
  <si>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</si>
  <si>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</si>
  <si>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</si>
  <si>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</si>
  <si>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</si>
  <si>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</si>
  <si>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</si>
  <si>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</si>
  <si>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</si>
  <si>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</si>
  <si>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</si>
  <si>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</si>
  <si>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</si>
  <si>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</si>
  <si>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</si>
  <si>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</si>
  <si>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</si>
  <si>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</si>
  <si>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</si>
  <si>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</si>
  <si>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</si>
  <si>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</si>
  <si>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</si>
  <si>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</si>
  <si>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</si>
  <si>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</si>
  <si>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</si>
  <si>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</si>
  <si>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</si>
  <si>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</si>
  <si>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</si>
  <si>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</si>
  <si>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</si>
  <si>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</si>
  <si>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</si>
  <si>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</si>
  <si>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</si>
  <si>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</si>
  <si>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</si>
  <si>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</si>
  <si>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</si>
  <si>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</si>
  <si>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</si>
  <si>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</si>
  <si>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</si>
  <si>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</si>
  <si>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</si>
  <si>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</si>
  <si>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</si>
  <si>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</si>
  <si>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</si>
  <si>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</si>
  <si>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</si>
  <si>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</si>
  <si>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</si>
  <si>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</si>
  <si>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</si>
  <si>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</si>
  <si>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</si>
  <si>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</si>
  <si>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</si>
  <si>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</si>
  <si>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</si>
  <si>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</si>
  <si>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</si>
  <si>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</si>
  <si>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</si>
  <si>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</si>
  <si>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</si>
  <si>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</si>
  <si>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</si>
  <si>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</si>
  <si>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</si>
  <si>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</si>
  <si>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</si>
  <si>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</si>
  <si>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</si>
  <si>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</si>
  <si>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</si>
  <si>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</si>
  <si>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</si>
  <si>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</si>
  <si>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</si>
  <si>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</si>
  <si>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</si>
  <si>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</si>
  <si>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177th IEEE 802.11 WIRELESS LOCAL AREA NETWORKS SESSION</t>
  </si>
  <si>
    <t>Marriott Hanoi, Hanoi, Vietnam</t>
  </si>
  <si>
    <t>September 15 - 20, 2019</t>
  </si>
  <si>
    <t xml:space="preserve"> 11-19/1427</t>
  </si>
  <si>
    <t>11-19/1005r0</t>
  </si>
  <si>
    <t>11-19/1369r0</t>
  </si>
  <si>
    <t>TGbc Agenda - Monay 2019-09-16 - 16:00h -- 18:00h</t>
  </si>
  <si>
    <t>TGbc Agenda - Tuesday 2019-09-17  - 10:30h to 12:30h</t>
  </si>
  <si>
    <t>TGbc Agenda - Thursday 2019-09-19 - 08:00h to 10:00h</t>
  </si>
  <si>
    <t>Frame aggregation for BCS</t>
  </si>
  <si>
    <t>Stephen McCann (BlackBerry)</t>
  </si>
  <si>
    <t>Frame type</t>
  </si>
  <si>
    <t>Hitoshi Morioka (SRC Software)</t>
  </si>
  <si>
    <t>Functional Requirement Proposal</t>
  </si>
  <si>
    <t>SFD Proposal</t>
  </si>
  <si>
    <t>12-Aug-2019 21:33:02 ET</t>
  </si>
  <si>
    <t>https://mentor.ieee.org/802.11/dcn/19/11-19-1399-01-00bc-sfd-proposal.docx</t>
  </si>
  <si>
    <t>Timeline Discussion</t>
  </si>
  <si>
    <t>All</t>
  </si>
  <si>
    <t>SFD-ANQP-elements</t>
  </si>
  <si>
    <t>16-Sep-2019 04:44:46 ET</t>
  </si>
  <si>
    <t>https://mentor.ieee.org/802.11/dcn/19/11-19-1643-00-00bc-sfd-anqp-elements.doc</t>
  </si>
  <si>
    <t>Constraints of OCB transmission</t>
  </si>
  <si>
    <t>Antonio de la Oliva (UC3M)</t>
  </si>
  <si>
    <t>16-Sep-2019 04:20:39 ET</t>
  </si>
  <si>
    <t>https://mentor.ieee.org/802.11/dcn/19/11-19-1642-00-00bc-constraints-of-ocb-transmission.pdf</t>
  </si>
  <si>
    <t>2019-09-17</t>
  </si>
  <si>
    <t>Monday PM2 slot</t>
  </si>
  <si>
    <t>Tuesday AM2 slot</t>
  </si>
  <si>
    <t>TESLA Based Frame Authentication</t>
  </si>
  <si>
    <t>16-Sep-2019 21:22:10 ET</t>
  </si>
  <si>
    <t>https://mentor.ieee.org/802.11/dcn/19/11-19-1645-00-00bc-tesla-based-frame-authentication.pptx</t>
  </si>
  <si>
    <t>16-Sep-2019 21:43:36 ET</t>
  </si>
  <si>
    <t>https://mentor.ieee.org/802.11/dcn/19/11-19-1399-04-00bc-sfd-proposal.docx</t>
  </si>
  <si>
    <t>16-Sep-2019 22:14:12 ET</t>
  </si>
  <si>
    <t>https://mentor.ieee.org/802.11/dcn/19/11-19-1506-02-00bc-frame-type.pptx</t>
  </si>
  <si>
    <t>TGbc Specification Framework Document</t>
  </si>
  <si>
    <t>Carol Ansley (Commscope)</t>
  </si>
  <si>
    <t>16-Sep-2019 12:54:09 ET</t>
  </si>
  <si>
    <t>https://mentor.ieee.org/802.11/dcn/19/11-19-1429-01-00bc-tgbc-specification-framework-document.doc</t>
  </si>
  <si>
    <t>802.11bc Functional Requirements Document</t>
  </si>
  <si>
    <t>Carol Ansley (CommScope)</t>
  </si>
  <si>
    <t>16-Sep-2019 12:54:55 ET</t>
  </si>
  <si>
    <t>https://mentor.ieee.org/802.11/dcn/19/11-19-0151-04-00bc-802-11bc-functional-requirements-document.doc</t>
  </si>
  <si>
    <t>September 2019</t>
  </si>
  <si>
    <t>TGbc Agende for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</si>
</sst>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</numFmts>
  <fonts count="3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  <family val="2"/>
    </font>
    <font>
      <sz val="9"/>
      <color rgb="FF000000"/>
      <name val="Verdana"/>
      <family val="2"/>
    </font>
    <font>
      <u/>
      <sz val="10"/>
      <color indexed="12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168" fontId="0" fillId="0" borderId="0" xfId="0" applyNumberFormat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13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9/11-19-0151-04-00bc-802-11bc-functional-requirements-document.doc" TargetMode="External"/><Relationship Id="rId3" Type="http://schemas.openxmlformats.org/officeDocument/2006/relationships/hyperlink" Target="https://mentor.ieee.org/802.11/dcn/19/11-19-1642-00-00bc-constraints-of-ocb-transmission.pdf" TargetMode="External"/><Relationship Id="rId7" Type="http://schemas.openxmlformats.org/officeDocument/2006/relationships/hyperlink" Target="https://mentor.ieee.org/802.11/dcn/19/11-19-1429-01-00bc-tgbc-specification-framework-document.doc" TargetMode="External"/><Relationship Id="rId2" Type="http://schemas.openxmlformats.org/officeDocument/2006/relationships/hyperlink" Target="https://mentor.ieee.org/802.11/dcn/19/11-19-1643-00-00bc-sfd-anqp-elements.doc" TargetMode="External"/><Relationship Id="rId1" Type="http://schemas.openxmlformats.org/officeDocument/2006/relationships/hyperlink" Target="https://mentor.ieee.org/802.11/dcn/19/11-19-1399-01-00bc-sfd-proposal.docx" TargetMode="External"/><Relationship Id="rId6" Type="http://schemas.openxmlformats.org/officeDocument/2006/relationships/hyperlink" Target="https://mentor.ieee.org/802.11/dcn/19/11-19-1506-02-00bc-frame-type.pptx" TargetMode="External"/><Relationship Id="rId5" Type="http://schemas.openxmlformats.org/officeDocument/2006/relationships/hyperlink" Target="https://mentor.ieee.org/802.11/dcn/19/11-19-1399-04-00bc-sfd-proposal.docx" TargetMode="External"/><Relationship Id="rId4" Type="http://schemas.openxmlformats.org/officeDocument/2006/relationships/hyperlink" Target="https://mentor.ieee.org/802.11/dcn/19/11-19-1645-00-00bc-tesla-based-frame-authentication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8" x14ac:dyDescent="0.2">
      <c r="A3" s="2" t="s">
        <v>41</v>
      </c>
      <c r="B3" s="1" t="str">
        <f xml:space="preserve"> "doc.: IEEE 802.11-19/0943r" &amp; Parameters!B8</f>
        <v>doc.: IEEE 802.11-19/0943r3</v>
      </c>
    </row>
    <row r="4" spans="1:9" ht="18" x14ac:dyDescent="0.2">
      <c r="A4" s="2" t="s">
        <v>30</v>
      </c>
      <c r="B4" s="8" t="s">
        <v>185</v>
      </c>
      <c r="F4" s="8"/>
    </row>
    <row r="5" spans="1:9" x14ac:dyDescent="0.2">
      <c r="A5" s="2" t="s">
        <v>40</v>
      </c>
      <c r="B5" s="12" t="s">
        <v>44</v>
      </c>
    </row>
    <row r="6" spans="1:9" s="3" customFormat="1" ht="17" thickBot="1" x14ac:dyDescent="0.25"/>
    <row r="7" spans="1:9" s="4" customFormat="1" ht="18" x14ac:dyDescent="0.2">
      <c r="A7" s="4" t="s">
        <v>33</v>
      </c>
      <c r="B7" s="10" t="s">
        <v>186</v>
      </c>
    </row>
    <row r="8" spans="1:9" x14ac:dyDescent="0.2">
      <c r="A8" s="2" t="s">
        <v>42</v>
      </c>
      <c r="B8" s="9" t="str">
        <f>Parameters!B9</f>
        <v>2019-09-17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06"/>
      <c r="C27" s="106"/>
      <c r="D27" s="106"/>
      <c r="E27" s="106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5"/>
      <c r="C29" s="105"/>
      <c r="D29" s="105"/>
      <c r="E29" s="105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5"/>
      <c r="C31" s="105"/>
      <c r="D31" s="105"/>
      <c r="E31" s="105"/>
    </row>
    <row r="32" spans="1:5" ht="15.75" customHeight="1" x14ac:dyDescent="0.2">
      <c r="B32" s="105"/>
      <c r="C32" s="105"/>
      <c r="D32" s="105"/>
      <c r="E32" s="105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U12" sqref="U12:Z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07" t="str">
        <f>" 802.11 TBbc Meeting Slots R" &amp;Parameters!B8</f>
        <v xml:space="preserve"> 802.11 TBbc Meeting Slots R3</v>
      </c>
      <c r="B1" s="109" t="str">
        <f>Parameters!B2</f>
        <v>Marriott Hanoi, Hanoi, Vietnam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</row>
    <row r="2" spans="1:32" s="20" customFormat="1" ht="20.25" customHeight="1" x14ac:dyDescent="0.15">
      <c r="A2" s="108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08"/>
      <c r="B3" s="110" t="str">
        <f>Parameters!B3</f>
        <v>September 15 - 20, 2019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43723</v>
      </c>
      <c r="C5" s="111">
        <f>B5+1</f>
        <v>43724</v>
      </c>
      <c r="D5" s="112"/>
      <c r="E5" s="112"/>
      <c r="F5" s="112"/>
      <c r="G5" s="112"/>
      <c r="H5" s="113"/>
      <c r="I5" s="111">
        <f>B5+2</f>
        <v>43725</v>
      </c>
      <c r="J5" s="112"/>
      <c r="K5" s="112"/>
      <c r="L5" s="112"/>
      <c r="M5" s="112"/>
      <c r="N5" s="113"/>
      <c r="O5" s="111">
        <f>B5+3</f>
        <v>43726</v>
      </c>
      <c r="P5" s="112"/>
      <c r="Q5" s="112"/>
      <c r="R5" s="112"/>
      <c r="S5" s="112"/>
      <c r="T5" s="113"/>
      <c r="U5" s="111">
        <f>B5+4</f>
        <v>43727</v>
      </c>
      <c r="V5" s="112"/>
      <c r="W5" s="112"/>
      <c r="X5" s="112"/>
      <c r="Y5" s="112"/>
      <c r="Z5" s="113"/>
      <c r="AA5" s="111">
        <f>B5+5</f>
        <v>43728</v>
      </c>
      <c r="AB5" s="112"/>
      <c r="AC5" s="112"/>
      <c r="AD5" s="112"/>
      <c r="AE5" s="112"/>
      <c r="AF5" s="113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63"/>
      <c r="J6" s="164"/>
      <c r="K6" s="164"/>
      <c r="L6" s="164"/>
      <c r="M6" s="164"/>
      <c r="N6" s="164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53"/>
      <c r="D7" s="154"/>
      <c r="E7" s="154"/>
      <c r="F7" s="154"/>
      <c r="G7" s="154"/>
      <c r="H7" s="155"/>
      <c r="I7" s="135"/>
      <c r="J7" s="136"/>
      <c r="K7" s="136"/>
      <c r="L7" s="136"/>
      <c r="M7" s="136"/>
      <c r="N7" s="137"/>
      <c r="O7" s="135"/>
      <c r="P7" s="136"/>
      <c r="Q7" s="136"/>
      <c r="R7" s="136"/>
      <c r="S7" s="136"/>
      <c r="T7" s="137"/>
      <c r="U7" s="144" t="s">
        <v>129</v>
      </c>
      <c r="V7" s="145"/>
      <c r="W7" s="145"/>
      <c r="X7" s="145"/>
      <c r="Y7" s="145"/>
      <c r="Z7" s="146"/>
      <c r="AA7" s="114" t="s">
        <v>61</v>
      </c>
      <c r="AB7" s="115"/>
      <c r="AC7" s="115"/>
      <c r="AD7" s="115"/>
      <c r="AE7" s="115"/>
      <c r="AF7" s="116"/>
    </row>
    <row r="8" spans="1:32" s="20" customFormat="1" ht="15.75" customHeight="1" x14ac:dyDescent="0.15">
      <c r="A8" s="33" t="s">
        <v>62</v>
      </c>
      <c r="B8" s="34"/>
      <c r="C8" s="156"/>
      <c r="D8" s="157"/>
      <c r="E8" s="157"/>
      <c r="F8" s="157"/>
      <c r="G8" s="157"/>
      <c r="H8" s="158"/>
      <c r="I8" s="138"/>
      <c r="J8" s="139"/>
      <c r="K8" s="139"/>
      <c r="L8" s="139"/>
      <c r="M8" s="139"/>
      <c r="N8" s="140"/>
      <c r="O8" s="138"/>
      <c r="P8" s="139"/>
      <c r="Q8" s="139"/>
      <c r="R8" s="139"/>
      <c r="S8" s="139"/>
      <c r="T8" s="140"/>
      <c r="U8" s="147"/>
      <c r="V8" s="148"/>
      <c r="W8" s="148"/>
      <c r="X8" s="148"/>
      <c r="Y8" s="148"/>
      <c r="Z8" s="149"/>
      <c r="AA8" s="117"/>
      <c r="AB8" s="118"/>
      <c r="AC8" s="118"/>
      <c r="AD8" s="118"/>
      <c r="AE8" s="118"/>
      <c r="AF8" s="119"/>
    </row>
    <row r="9" spans="1:32" s="20" customFormat="1" ht="15.75" customHeight="1" x14ac:dyDescent="0.15">
      <c r="A9" s="35" t="s">
        <v>63</v>
      </c>
      <c r="B9" s="36"/>
      <c r="C9" s="123" t="s">
        <v>64</v>
      </c>
      <c r="D9" s="124"/>
      <c r="E9" s="124"/>
      <c r="F9" s="124"/>
      <c r="G9" s="124"/>
      <c r="H9" s="125"/>
      <c r="I9" s="138"/>
      <c r="J9" s="139"/>
      <c r="K9" s="139"/>
      <c r="L9" s="139"/>
      <c r="M9" s="139"/>
      <c r="N9" s="140"/>
      <c r="O9" s="138"/>
      <c r="P9" s="139"/>
      <c r="Q9" s="139"/>
      <c r="R9" s="139"/>
      <c r="S9" s="139"/>
      <c r="T9" s="140"/>
      <c r="U9" s="147"/>
      <c r="V9" s="148"/>
      <c r="W9" s="148"/>
      <c r="X9" s="148"/>
      <c r="Y9" s="148"/>
      <c r="Z9" s="149"/>
      <c r="AA9" s="117"/>
      <c r="AB9" s="118"/>
      <c r="AC9" s="118"/>
      <c r="AD9" s="118"/>
      <c r="AE9" s="118"/>
      <c r="AF9" s="119"/>
    </row>
    <row r="10" spans="1:32" s="20" customFormat="1" ht="15.75" customHeight="1" x14ac:dyDescent="0.15">
      <c r="A10" s="35" t="s">
        <v>65</v>
      </c>
      <c r="B10" s="36"/>
      <c r="C10" s="126"/>
      <c r="D10" s="127"/>
      <c r="E10" s="127"/>
      <c r="F10" s="127"/>
      <c r="G10" s="127"/>
      <c r="H10" s="128"/>
      <c r="I10" s="141"/>
      <c r="J10" s="142"/>
      <c r="K10" s="142"/>
      <c r="L10" s="142"/>
      <c r="M10" s="142"/>
      <c r="N10" s="143"/>
      <c r="O10" s="141"/>
      <c r="P10" s="142"/>
      <c r="Q10" s="142"/>
      <c r="R10" s="142"/>
      <c r="S10" s="142"/>
      <c r="T10" s="143"/>
      <c r="U10" s="150"/>
      <c r="V10" s="151"/>
      <c r="W10" s="151"/>
      <c r="X10" s="151"/>
      <c r="Y10" s="151"/>
      <c r="Z10" s="152"/>
      <c r="AA10" s="117"/>
      <c r="AB10" s="118"/>
      <c r="AC10" s="118"/>
      <c r="AD10" s="118"/>
      <c r="AE10" s="118"/>
      <c r="AF10" s="119"/>
    </row>
    <row r="11" spans="1:32" s="20" customFormat="1" ht="27" customHeight="1" x14ac:dyDescent="0.15">
      <c r="A11" s="37" t="s">
        <v>66</v>
      </c>
      <c r="B11" s="38"/>
      <c r="C11" s="129" t="s">
        <v>67</v>
      </c>
      <c r="D11" s="130"/>
      <c r="E11" s="130"/>
      <c r="F11" s="130"/>
      <c r="G11" s="130"/>
      <c r="H11" s="131"/>
      <c r="I11" s="132" t="s">
        <v>67</v>
      </c>
      <c r="J11" s="132"/>
      <c r="K11" s="132"/>
      <c r="L11" s="132"/>
      <c r="M11" s="132"/>
      <c r="N11" s="132"/>
      <c r="O11" s="133" t="s">
        <v>67</v>
      </c>
      <c r="P11" s="132"/>
      <c r="Q11" s="132"/>
      <c r="R11" s="132"/>
      <c r="S11" s="132"/>
      <c r="T11" s="132"/>
      <c r="U11" s="134" t="s">
        <v>67</v>
      </c>
      <c r="V11" s="134"/>
      <c r="W11" s="134"/>
      <c r="X11" s="134"/>
      <c r="Y11" s="134"/>
      <c r="Z11" s="134"/>
      <c r="AA11" s="117"/>
      <c r="AB11" s="118"/>
      <c r="AC11" s="118"/>
      <c r="AD11" s="118"/>
      <c r="AE11" s="118"/>
      <c r="AF11" s="119"/>
    </row>
    <row r="12" spans="1:32" s="20" customFormat="1" ht="15.75" customHeight="1" x14ac:dyDescent="0.15">
      <c r="A12" s="39" t="s">
        <v>68</v>
      </c>
      <c r="B12" s="36"/>
      <c r="C12" s="160"/>
      <c r="D12" s="136"/>
      <c r="E12" s="136"/>
      <c r="F12" s="136"/>
      <c r="G12" s="136"/>
      <c r="H12" s="137"/>
      <c r="I12" s="144" t="s">
        <v>129</v>
      </c>
      <c r="J12" s="145"/>
      <c r="K12" s="145"/>
      <c r="L12" s="145"/>
      <c r="M12" s="145"/>
      <c r="N12" s="146"/>
      <c r="O12" s="165" t="s">
        <v>69</v>
      </c>
      <c r="P12" s="166"/>
      <c r="Q12" s="166"/>
      <c r="R12" s="166"/>
      <c r="S12" s="166"/>
      <c r="T12" s="167"/>
      <c r="U12" s="135"/>
      <c r="V12" s="136"/>
      <c r="W12" s="136"/>
      <c r="X12" s="136"/>
      <c r="Y12" s="136"/>
      <c r="Z12" s="137"/>
      <c r="AA12" s="117"/>
      <c r="AB12" s="118"/>
      <c r="AC12" s="118"/>
      <c r="AD12" s="118"/>
      <c r="AE12" s="118"/>
      <c r="AF12" s="119"/>
    </row>
    <row r="13" spans="1:32" s="20" customFormat="1" ht="15.75" customHeight="1" x14ac:dyDescent="0.15">
      <c r="A13" s="39" t="s">
        <v>70</v>
      </c>
      <c r="B13" s="36"/>
      <c r="C13" s="161"/>
      <c r="D13" s="139"/>
      <c r="E13" s="139"/>
      <c r="F13" s="139"/>
      <c r="G13" s="139"/>
      <c r="H13" s="140"/>
      <c r="I13" s="147"/>
      <c r="J13" s="148"/>
      <c r="K13" s="148"/>
      <c r="L13" s="148"/>
      <c r="M13" s="148"/>
      <c r="N13" s="149"/>
      <c r="O13" s="123"/>
      <c r="P13" s="124"/>
      <c r="Q13" s="124"/>
      <c r="R13" s="124"/>
      <c r="S13" s="124"/>
      <c r="T13" s="125"/>
      <c r="U13" s="138"/>
      <c r="V13" s="139"/>
      <c r="W13" s="139"/>
      <c r="X13" s="139"/>
      <c r="Y13" s="139"/>
      <c r="Z13" s="140"/>
      <c r="AA13" s="117"/>
      <c r="AB13" s="118"/>
      <c r="AC13" s="118"/>
      <c r="AD13" s="118"/>
      <c r="AE13" s="118"/>
      <c r="AF13" s="119"/>
    </row>
    <row r="14" spans="1:32" s="20" customFormat="1" ht="15.75" customHeight="1" x14ac:dyDescent="0.15">
      <c r="A14" s="39" t="s">
        <v>71</v>
      </c>
      <c r="B14" s="36"/>
      <c r="C14" s="161"/>
      <c r="D14" s="139"/>
      <c r="E14" s="139"/>
      <c r="F14" s="139"/>
      <c r="G14" s="139"/>
      <c r="H14" s="140"/>
      <c r="I14" s="147"/>
      <c r="J14" s="148"/>
      <c r="K14" s="148"/>
      <c r="L14" s="148"/>
      <c r="M14" s="148"/>
      <c r="N14" s="149"/>
      <c r="O14" s="123"/>
      <c r="P14" s="124"/>
      <c r="Q14" s="124"/>
      <c r="R14" s="124"/>
      <c r="S14" s="124"/>
      <c r="T14" s="125"/>
      <c r="U14" s="138"/>
      <c r="V14" s="139"/>
      <c r="W14" s="139"/>
      <c r="X14" s="139"/>
      <c r="Y14" s="139"/>
      <c r="Z14" s="140"/>
      <c r="AA14" s="120"/>
      <c r="AB14" s="121"/>
      <c r="AC14" s="121"/>
      <c r="AD14" s="121"/>
      <c r="AE14" s="121"/>
      <c r="AF14" s="122"/>
    </row>
    <row r="15" spans="1:32" s="20" customFormat="1" ht="15.75" customHeight="1" x14ac:dyDescent="0.15">
      <c r="A15" s="39" t="s">
        <v>72</v>
      </c>
      <c r="B15" s="36"/>
      <c r="C15" s="162"/>
      <c r="D15" s="142"/>
      <c r="E15" s="142"/>
      <c r="F15" s="142"/>
      <c r="G15" s="142"/>
      <c r="H15" s="143"/>
      <c r="I15" s="150"/>
      <c r="J15" s="151"/>
      <c r="K15" s="151"/>
      <c r="L15" s="151"/>
      <c r="M15" s="151"/>
      <c r="N15" s="152"/>
      <c r="O15" s="126"/>
      <c r="P15" s="127"/>
      <c r="Q15" s="127"/>
      <c r="R15" s="127"/>
      <c r="S15" s="127"/>
      <c r="T15" s="128"/>
      <c r="U15" s="141"/>
      <c r="V15" s="142"/>
      <c r="W15" s="142"/>
      <c r="X15" s="142"/>
      <c r="Y15" s="142"/>
      <c r="Z15" s="143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73</v>
      </c>
      <c r="B16" s="41"/>
      <c r="C16" s="134" t="s">
        <v>74</v>
      </c>
      <c r="D16" s="134"/>
      <c r="E16" s="134"/>
      <c r="F16" s="134"/>
      <c r="G16" s="134"/>
      <c r="H16" s="134"/>
      <c r="I16" s="134" t="s">
        <v>74</v>
      </c>
      <c r="J16" s="134"/>
      <c r="K16" s="134"/>
      <c r="L16" s="134"/>
      <c r="M16" s="134"/>
      <c r="N16" s="134"/>
      <c r="O16" s="131" t="s">
        <v>74</v>
      </c>
      <c r="P16" s="134"/>
      <c r="Q16" s="134"/>
      <c r="R16" s="134"/>
      <c r="S16" s="134"/>
      <c r="T16" s="134"/>
      <c r="U16" s="134" t="s">
        <v>74</v>
      </c>
      <c r="V16" s="134"/>
      <c r="W16" s="134"/>
      <c r="X16" s="134"/>
      <c r="Y16" s="134"/>
      <c r="Z16" s="134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75</v>
      </c>
      <c r="B17" s="4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1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76</v>
      </c>
      <c r="B18" s="45"/>
      <c r="C18" s="135"/>
      <c r="D18" s="136"/>
      <c r="E18" s="136"/>
      <c r="F18" s="136"/>
      <c r="G18" s="136"/>
      <c r="H18" s="137"/>
      <c r="I18" s="135"/>
      <c r="J18" s="136"/>
      <c r="K18" s="136"/>
      <c r="L18" s="136"/>
      <c r="M18" s="136"/>
      <c r="N18" s="137"/>
      <c r="O18" s="135"/>
      <c r="P18" s="136"/>
      <c r="Q18" s="136"/>
      <c r="R18" s="136"/>
      <c r="S18" s="136"/>
      <c r="T18" s="137"/>
      <c r="U18" s="135"/>
      <c r="V18" s="136"/>
      <c r="W18" s="136"/>
      <c r="X18" s="136"/>
      <c r="Y18" s="136"/>
      <c r="Z18" s="137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77</v>
      </c>
      <c r="B19" s="36"/>
      <c r="C19" s="138"/>
      <c r="D19" s="139"/>
      <c r="E19" s="139"/>
      <c r="F19" s="139"/>
      <c r="G19" s="139"/>
      <c r="H19" s="140"/>
      <c r="I19" s="138"/>
      <c r="J19" s="139"/>
      <c r="K19" s="139"/>
      <c r="L19" s="139"/>
      <c r="M19" s="139"/>
      <c r="N19" s="140"/>
      <c r="O19" s="138"/>
      <c r="P19" s="139"/>
      <c r="Q19" s="139"/>
      <c r="R19" s="139"/>
      <c r="S19" s="139"/>
      <c r="T19" s="140"/>
      <c r="U19" s="138"/>
      <c r="V19" s="139"/>
      <c r="W19" s="139"/>
      <c r="X19" s="139"/>
      <c r="Y19" s="139"/>
      <c r="Z19" s="140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78</v>
      </c>
      <c r="B20" s="34"/>
      <c r="C20" s="138"/>
      <c r="D20" s="139"/>
      <c r="E20" s="139"/>
      <c r="F20" s="139"/>
      <c r="G20" s="139"/>
      <c r="H20" s="140"/>
      <c r="I20" s="138"/>
      <c r="J20" s="139"/>
      <c r="K20" s="139"/>
      <c r="L20" s="139"/>
      <c r="M20" s="139"/>
      <c r="N20" s="140"/>
      <c r="O20" s="138"/>
      <c r="P20" s="139"/>
      <c r="Q20" s="139"/>
      <c r="R20" s="139"/>
      <c r="S20" s="139"/>
      <c r="T20" s="140"/>
      <c r="U20" s="138"/>
      <c r="V20" s="139"/>
      <c r="W20" s="139"/>
      <c r="X20" s="139"/>
      <c r="Y20" s="139"/>
      <c r="Z20" s="140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79</v>
      </c>
      <c r="B21" s="46"/>
      <c r="C21" s="141"/>
      <c r="D21" s="142"/>
      <c r="E21" s="142"/>
      <c r="F21" s="142"/>
      <c r="G21" s="142"/>
      <c r="H21" s="143"/>
      <c r="I21" s="141"/>
      <c r="J21" s="142"/>
      <c r="K21" s="142"/>
      <c r="L21" s="142"/>
      <c r="M21" s="142"/>
      <c r="N21" s="143"/>
      <c r="O21" s="141"/>
      <c r="P21" s="142"/>
      <c r="Q21" s="142"/>
      <c r="R21" s="142"/>
      <c r="S21" s="142"/>
      <c r="T21" s="143"/>
      <c r="U21" s="141"/>
      <c r="V21" s="142"/>
      <c r="W21" s="142"/>
      <c r="X21" s="142"/>
      <c r="Y21" s="142"/>
      <c r="Z21" s="143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80</v>
      </c>
      <c r="B22" s="47"/>
      <c r="C22" s="134" t="s">
        <v>67</v>
      </c>
      <c r="D22" s="134"/>
      <c r="E22" s="134"/>
      <c r="F22" s="134"/>
      <c r="G22" s="134"/>
      <c r="H22" s="134"/>
      <c r="I22" s="134" t="s">
        <v>67</v>
      </c>
      <c r="J22" s="134"/>
      <c r="K22" s="134"/>
      <c r="L22" s="134"/>
      <c r="M22" s="134"/>
      <c r="N22" s="134"/>
      <c r="O22" s="131" t="s">
        <v>67</v>
      </c>
      <c r="P22" s="134"/>
      <c r="Q22" s="134"/>
      <c r="R22" s="134"/>
      <c r="S22" s="134"/>
      <c r="T22" s="134"/>
      <c r="U22" s="134" t="s">
        <v>67</v>
      </c>
      <c r="V22" s="134"/>
      <c r="W22" s="134"/>
      <c r="X22" s="134"/>
      <c r="Y22" s="134"/>
      <c r="Z22" s="134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81</v>
      </c>
      <c r="B23" s="159"/>
      <c r="C23" s="144" t="s">
        <v>129</v>
      </c>
      <c r="D23" s="145"/>
      <c r="E23" s="145"/>
      <c r="F23" s="145"/>
      <c r="G23" s="145"/>
      <c r="H23" s="146"/>
      <c r="I23" s="160"/>
      <c r="J23" s="136"/>
      <c r="K23" s="136"/>
      <c r="L23" s="136"/>
      <c r="M23" s="136"/>
      <c r="N23" s="137"/>
      <c r="O23" s="135"/>
      <c r="P23" s="136"/>
      <c r="Q23" s="136"/>
      <c r="R23" s="136"/>
      <c r="S23" s="136"/>
      <c r="T23" s="137"/>
      <c r="U23" s="135"/>
      <c r="V23" s="136"/>
      <c r="W23" s="136"/>
      <c r="X23" s="136"/>
      <c r="Y23" s="136"/>
      <c r="Z23" s="137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82</v>
      </c>
      <c r="B24" s="159"/>
      <c r="C24" s="147"/>
      <c r="D24" s="148"/>
      <c r="E24" s="148"/>
      <c r="F24" s="148"/>
      <c r="G24" s="148"/>
      <c r="H24" s="149"/>
      <c r="I24" s="161"/>
      <c r="J24" s="139"/>
      <c r="K24" s="139"/>
      <c r="L24" s="139"/>
      <c r="M24" s="139"/>
      <c r="N24" s="140"/>
      <c r="O24" s="138"/>
      <c r="P24" s="139"/>
      <c r="Q24" s="139"/>
      <c r="R24" s="139"/>
      <c r="S24" s="139"/>
      <c r="T24" s="140"/>
      <c r="U24" s="138"/>
      <c r="V24" s="139"/>
      <c r="W24" s="139"/>
      <c r="X24" s="139"/>
      <c r="Y24" s="139"/>
      <c r="Z24" s="140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83</v>
      </c>
      <c r="B25" s="159"/>
      <c r="C25" s="147"/>
      <c r="D25" s="148"/>
      <c r="E25" s="148"/>
      <c r="F25" s="148"/>
      <c r="G25" s="148"/>
      <c r="H25" s="149"/>
      <c r="I25" s="161"/>
      <c r="J25" s="139"/>
      <c r="K25" s="139"/>
      <c r="L25" s="139"/>
      <c r="M25" s="139"/>
      <c r="N25" s="140"/>
      <c r="O25" s="138"/>
      <c r="P25" s="139"/>
      <c r="Q25" s="139"/>
      <c r="R25" s="139"/>
      <c r="S25" s="139"/>
      <c r="T25" s="140"/>
      <c r="U25" s="138"/>
      <c r="V25" s="139"/>
      <c r="W25" s="139"/>
      <c r="X25" s="139"/>
      <c r="Y25" s="139"/>
      <c r="Z25" s="140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84</v>
      </c>
      <c r="B26" s="36"/>
      <c r="C26" s="150"/>
      <c r="D26" s="151"/>
      <c r="E26" s="151"/>
      <c r="F26" s="151"/>
      <c r="G26" s="151"/>
      <c r="H26" s="152"/>
      <c r="I26" s="162"/>
      <c r="J26" s="142"/>
      <c r="K26" s="142"/>
      <c r="L26" s="142"/>
      <c r="M26" s="142"/>
      <c r="N26" s="143"/>
      <c r="O26" s="141"/>
      <c r="P26" s="142"/>
      <c r="Q26" s="142"/>
      <c r="R26" s="142"/>
      <c r="S26" s="142"/>
      <c r="T26" s="143"/>
      <c r="U26" s="141"/>
      <c r="V26" s="142"/>
      <c r="W26" s="142"/>
      <c r="X26" s="142"/>
      <c r="Y26" s="142"/>
      <c r="Z26" s="143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85</v>
      </c>
      <c r="B27" s="159"/>
      <c r="C27" s="134" t="s">
        <v>86</v>
      </c>
      <c r="D27" s="134"/>
      <c r="E27" s="134"/>
      <c r="F27" s="134"/>
      <c r="G27" s="134"/>
      <c r="H27" s="134"/>
      <c r="I27" s="134" t="s">
        <v>86</v>
      </c>
      <c r="J27" s="134"/>
      <c r="K27" s="134"/>
      <c r="L27" s="134"/>
      <c r="M27" s="134"/>
      <c r="N27" s="134"/>
      <c r="O27" s="48"/>
      <c r="P27" s="49"/>
      <c r="Q27" s="49"/>
      <c r="R27" s="49"/>
      <c r="S27" s="49"/>
      <c r="T27" s="49"/>
      <c r="U27" s="134" t="s">
        <v>86</v>
      </c>
      <c r="V27" s="134"/>
      <c r="W27" s="134"/>
      <c r="X27" s="134"/>
      <c r="Y27" s="134"/>
      <c r="Z27" s="134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87</v>
      </c>
      <c r="B28" s="159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48"/>
      <c r="P28" s="50"/>
      <c r="Q28" s="50"/>
      <c r="R28" s="50"/>
      <c r="S28" s="50"/>
      <c r="T28" s="51"/>
      <c r="U28" s="134"/>
      <c r="V28" s="134"/>
      <c r="W28" s="134"/>
      <c r="X28" s="134"/>
      <c r="Y28" s="134"/>
      <c r="Z28" s="134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88</v>
      </c>
      <c r="B29" s="159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70" t="s">
        <v>89</v>
      </c>
      <c r="P29" s="171"/>
      <c r="Q29" s="171"/>
      <c r="R29" s="171"/>
      <c r="S29" s="171"/>
      <c r="T29" s="171"/>
      <c r="U29" s="134"/>
      <c r="V29" s="134"/>
      <c r="W29" s="134"/>
      <c r="X29" s="134"/>
      <c r="Y29" s="134"/>
      <c r="Z29" s="134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90</v>
      </c>
      <c r="B30" s="45"/>
      <c r="C30" s="135"/>
      <c r="D30" s="136"/>
      <c r="E30" s="136"/>
      <c r="F30" s="136"/>
      <c r="G30" s="136"/>
      <c r="H30" s="137"/>
      <c r="I30" s="135"/>
      <c r="J30" s="136"/>
      <c r="K30" s="136"/>
      <c r="L30" s="136"/>
      <c r="M30" s="136"/>
      <c r="N30" s="137"/>
      <c r="O30" s="172"/>
      <c r="P30" s="173"/>
      <c r="Q30" s="173"/>
      <c r="R30" s="173"/>
      <c r="S30" s="173"/>
      <c r="T30" s="174"/>
      <c r="U30" s="159"/>
      <c r="V30" s="159"/>
      <c r="W30" s="159"/>
      <c r="X30" s="159"/>
      <c r="Y30" s="159"/>
      <c r="Z30" s="178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91</v>
      </c>
      <c r="B31" s="34"/>
      <c r="C31" s="138"/>
      <c r="D31" s="139"/>
      <c r="E31" s="139"/>
      <c r="F31" s="139"/>
      <c r="G31" s="139"/>
      <c r="H31" s="140"/>
      <c r="I31" s="138"/>
      <c r="J31" s="139"/>
      <c r="K31" s="139"/>
      <c r="L31" s="139"/>
      <c r="M31" s="139"/>
      <c r="N31" s="140"/>
      <c r="O31" s="172"/>
      <c r="P31" s="173"/>
      <c r="Q31" s="173"/>
      <c r="R31" s="173"/>
      <c r="S31" s="173"/>
      <c r="T31" s="174"/>
      <c r="U31" s="159"/>
      <c r="V31" s="159"/>
      <c r="W31" s="159"/>
      <c r="X31" s="159"/>
      <c r="Y31" s="159"/>
      <c r="Z31" s="179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92</v>
      </c>
      <c r="B32" s="34"/>
      <c r="C32" s="138"/>
      <c r="D32" s="139"/>
      <c r="E32" s="139"/>
      <c r="F32" s="139"/>
      <c r="G32" s="139"/>
      <c r="H32" s="140"/>
      <c r="I32" s="138"/>
      <c r="J32" s="139"/>
      <c r="K32" s="139"/>
      <c r="L32" s="139"/>
      <c r="M32" s="139"/>
      <c r="N32" s="140"/>
      <c r="O32" s="172"/>
      <c r="P32" s="173"/>
      <c r="Q32" s="173"/>
      <c r="R32" s="173"/>
      <c r="S32" s="173"/>
      <c r="T32" s="174"/>
      <c r="U32" s="159"/>
      <c r="V32" s="159"/>
      <c r="W32" s="159"/>
      <c r="X32" s="159"/>
      <c r="Y32" s="159"/>
      <c r="Z32" s="179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41"/>
      <c r="D33" s="142"/>
      <c r="E33" s="142"/>
      <c r="F33" s="142"/>
      <c r="G33" s="142"/>
      <c r="H33" s="143"/>
      <c r="I33" s="141"/>
      <c r="J33" s="142"/>
      <c r="K33" s="142"/>
      <c r="L33" s="142"/>
      <c r="M33" s="142"/>
      <c r="N33" s="143"/>
      <c r="O33" s="172"/>
      <c r="P33" s="173"/>
      <c r="Q33" s="173"/>
      <c r="R33" s="173"/>
      <c r="S33" s="173"/>
      <c r="T33" s="174"/>
      <c r="U33" s="159"/>
      <c r="V33" s="159"/>
      <c r="W33" s="159"/>
      <c r="X33" s="159"/>
      <c r="Y33" s="159"/>
      <c r="Z33" s="180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75"/>
      <c r="P34" s="176"/>
      <c r="Q34" s="176"/>
      <c r="R34" s="176"/>
      <c r="S34" s="176"/>
      <c r="T34" s="177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</row>
    <row r="37" spans="1:32" x14ac:dyDescent="0.15">
      <c r="A37" s="169"/>
      <c r="B37" s="169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69"/>
      <c r="B38" s="169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69"/>
      <c r="B39" s="169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34"/>
  <sheetViews>
    <sheetView topLeftCell="A74" zoomScale="140" zoomScaleNormal="140" workbookViewId="0">
      <selection activeCell="C102" sqref="C102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6" t="str">
        <f>Parameters!B1</f>
        <v>177th IEEE 802.11 WIRELESS LOCAL AREA NETWORKS SESSION</v>
      </c>
      <c r="B1" s="187"/>
      <c r="C1" s="187"/>
      <c r="D1" s="187"/>
      <c r="E1" s="187"/>
      <c r="F1" s="187"/>
      <c r="G1" s="187"/>
      <c r="H1" s="187"/>
      <c r="I1" s="187"/>
    </row>
    <row r="2" spans="1:9" ht="25" customHeight="1" x14ac:dyDescent="0.25">
      <c r="A2" s="184" t="s">
        <v>130</v>
      </c>
      <c r="B2" s="185"/>
      <c r="C2" s="185"/>
      <c r="D2" s="185"/>
      <c r="E2" s="185"/>
      <c r="F2" s="185"/>
      <c r="G2" s="185"/>
      <c r="H2" s="185"/>
      <c r="I2" s="185"/>
    </row>
    <row r="3" spans="1:9" ht="25" customHeight="1" x14ac:dyDescent="0.2">
      <c r="A3" s="186" t="str">
        <f>Parameters!B2</f>
        <v>Marriott Hanoi, Hanoi, Vietnam</v>
      </c>
      <c r="B3" s="187"/>
      <c r="C3" s="187"/>
      <c r="D3" s="187"/>
      <c r="E3" s="187"/>
      <c r="F3" s="187"/>
      <c r="G3" s="187"/>
      <c r="H3" s="187"/>
      <c r="I3" s="187"/>
    </row>
    <row r="4" spans="1:9" ht="25" customHeight="1" x14ac:dyDescent="0.2">
      <c r="A4" s="186" t="str">
        <f>Parameters!B3</f>
        <v>September 15 - 20, 2019</v>
      </c>
      <c r="B4" s="187"/>
      <c r="C4" s="187"/>
      <c r="D4" s="187"/>
      <c r="E4" s="187"/>
      <c r="F4" s="187"/>
      <c r="G4" s="187"/>
      <c r="H4" s="187"/>
      <c r="I4" s="187"/>
    </row>
    <row r="5" spans="1:9" ht="18" customHeight="1" x14ac:dyDescent="0.15">
      <c r="A5" s="181" t="s">
        <v>131</v>
      </c>
      <c r="B5" s="182"/>
      <c r="C5" s="182"/>
      <c r="D5" s="182"/>
      <c r="E5" s="182"/>
      <c r="F5" s="182"/>
      <c r="G5" s="182"/>
      <c r="H5" s="182"/>
      <c r="I5" s="182"/>
    </row>
    <row r="6" spans="1:9" ht="18" customHeight="1" x14ac:dyDescent="0.15">
      <c r="A6" s="181" t="s">
        <v>132</v>
      </c>
      <c r="B6" s="182"/>
      <c r="C6" s="182"/>
      <c r="D6" s="182"/>
      <c r="E6" s="182"/>
      <c r="F6" s="182"/>
      <c r="G6" s="182"/>
      <c r="H6" s="182"/>
      <c r="I6" s="182"/>
    </row>
    <row r="7" spans="1:9" ht="18" customHeight="1" x14ac:dyDescent="0.15">
      <c r="A7" s="181" t="s">
        <v>133</v>
      </c>
      <c r="B7" s="182"/>
      <c r="C7" s="182"/>
      <c r="D7" s="182"/>
      <c r="E7" s="182"/>
      <c r="F7" s="182"/>
      <c r="G7" s="182"/>
      <c r="H7" s="182"/>
      <c r="I7" s="182"/>
    </row>
    <row r="8" spans="1:9" ht="18" customHeight="1" x14ac:dyDescent="0.15">
      <c r="A8" s="181" t="s">
        <v>134</v>
      </c>
      <c r="B8" s="182"/>
      <c r="C8" s="182"/>
      <c r="D8" s="182"/>
      <c r="E8" s="182"/>
      <c r="F8" s="182"/>
      <c r="G8" s="182"/>
      <c r="H8" s="182"/>
      <c r="I8" s="182"/>
    </row>
    <row r="9" spans="1:9" ht="18" customHeight="1" x14ac:dyDescent="0.15">
      <c r="A9" s="181" t="s">
        <v>135</v>
      </c>
      <c r="B9" s="181"/>
      <c r="C9" s="181"/>
      <c r="D9" s="181"/>
      <c r="E9" s="181"/>
      <c r="F9" s="181"/>
      <c r="G9" s="181"/>
      <c r="H9" s="181"/>
      <c r="I9" s="181"/>
    </row>
    <row r="10" spans="1:9" ht="30" customHeight="1" x14ac:dyDescent="0.3">
      <c r="A10" s="189" t="str">
        <f>"Agenda R" &amp; Parameters!$B$8</f>
        <v>Agenda R3</v>
      </c>
      <c r="B10" s="190"/>
      <c r="C10" s="190"/>
      <c r="D10" s="190"/>
      <c r="E10" s="190"/>
      <c r="F10" s="190"/>
      <c r="G10" s="190"/>
      <c r="H10" s="190"/>
      <c r="I10" s="190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88" t="s">
        <v>119</v>
      </c>
      <c r="B13" s="188"/>
      <c r="C13" s="188"/>
      <c r="D13" s="188"/>
      <c r="E13" s="188"/>
      <c r="F13" s="188"/>
      <c r="G13" s="188"/>
      <c r="H13" s="188"/>
      <c r="I13" s="188"/>
    </row>
    <row r="17" spans="1:9" ht="16" x14ac:dyDescent="0.2">
      <c r="A17" s="183" t="s">
        <v>147</v>
      </c>
      <c r="B17" s="191"/>
      <c r="C17" s="191"/>
      <c r="D17" s="191"/>
      <c r="E17" s="191"/>
      <c r="F17" s="191"/>
      <c r="G17" s="191"/>
      <c r="H17" s="191"/>
      <c r="I17" s="191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5">
        <v>1</v>
      </c>
      <c r="B19" s="66"/>
      <c r="C19" s="66" t="s">
        <v>2</v>
      </c>
      <c r="D19" s="66"/>
      <c r="E19" s="66"/>
      <c r="F19" s="67">
        <v>0.66666666666666663</v>
      </c>
      <c r="G19" s="68">
        <v>0</v>
      </c>
      <c r="H19" s="67">
        <f>F19+TIME(0,G19,0)</f>
        <v>0.66666666666666663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0.66666666666666663</v>
      </c>
      <c r="G21" s="72">
        <v>0</v>
      </c>
      <c r="H21" s="71">
        <f>F21+TIME(0,G21,0)</f>
        <v>0.66666666666666663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94</v>
      </c>
      <c r="C23" s="70" t="s">
        <v>6</v>
      </c>
      <c r="D23" s="70"/>
      <c r="E23" s="70" t="s">
        <v>5</v>
      </c>
      <c r="F23" s="71">
        <f>H21</f>
        <v>0.66666666666666663</v>
      </c>
      <c r="G23" s="72">
        <v>1</v>
      </c>
      <c r="H23" s="71">
        <f>F23+TIME(0,G23,0)</f>
        <v>0.66736111111111107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95</v>
      </c>
      <c r="C25" s="70" t="s">
        <v>11</v>
      </c>
      <c r="D25" s="87" t="str">
        <f>Parameters!B13</f>
        <v xml:space="preserve"> 11-19/1427</v>
      </c>
      <c r="E25" s="70" t="s">
        <v>5</v>
      </c>
      <c r="F25" s="71">
        <f>H23</f>
        <v>0.66736111111111107</v>
      </c>
      <c r="G25" s="72">
        <v>1</v>
      </c>
      <c r="H25" s="71">
        <f>F25+TIME(0,G25,0)</f>
        <v>0.66805555555555551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94</v>
      </c>
      <c r="C27" s="70" t="s">
        <v>10</v>
      </c>
      <c r="D27" s="87" t="str">
        <f>Parameters!B13</f>
        <v xml:space="preserve"> 11-19/1427</v>
      </c>
      <c r="E27" s="70" t="s">
        <v>5</v>
      </c>
      <c r="F27" s="71">
        <f>H25</f>
        <v>0.66805555555555551</v>
      </c>
      <c r="G27" s="72">
        <v>1</v>
      </c>
      <c r="H27" s="71">
        <f>F27+TIME(0,G27,0)</f>
        <v>0.66874999999999996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94</v>
      </c>
      <c r="C29" s="70" t="s">
        <v>14</v>
      </c>
      <c r="D29" s="87" t="str">
        <f>Parameters!B13</f>
        <v xml:space="preserve"> 11-19/1427</v>
      </c>
      <c r="E29" s="70" t="s">
        <v>5</v>
      </c>
      <c r="F29" s="71">
        <f>H27</f>
        <v>0.66874999999999996</v>
      </c>
      <c r="G29" s="72">
        <v>5</v>
      </c>
      <c r="H29" s="71">
        <f>F29+TIME(0,G29,0)</f>
        <v>0.67222222222222217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96</v>
      </c>
      <c r="C31" s="70" t="s">
        <v>7</v>
      </c>
      <c r="D31" s="87"/>
      <c r="E31" s="70" t="s">
        <v>5</v>
      </c>
      <c r="F31" s="71">
        <f>H29</f>
        <v>0.67222222222222217</v>
      </c>
      <c r="G31" s="72">
        <v>5</v>
      </c>
      <c r="H31" s="71">
        <f>F31+TIME(0,G31,0)</f>
        <v>0.67569444444444438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97</v>
      </c>
      <c r="C33" s="70" t="s">
        <v>137</v>
      </c>
      <c r="D33" s="87" t="str">
        <f>Parameters!B15</f>
        <v>11-19/1005r0</v>
      </c>
      <c r="E33" s="70" t="s">
        <v>5</v>
      </c>
      <c r="F33" s="71">
        <f>H31</f>
        <v>0.67569444444444438</v>
      </c>
      <c r="G33" s="72">
        <v>1</v>
      </c>
      <c r="H33" s="71">
        <f>F33+TIME(0,G33,0)</f>
        <v>0.67638888888888882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11-19/1005r0</v>
      </c>
      <c r="D34" s="92"/>
      <c r="E34" s="91"/>
      <c r="F34" s="93"/>
      <c r="G34" s="94"/>
      <c r="H34" s="93"/>
      <c r="I34" s="79"/>
    </row>
    <row r="35" spans="1:9" ht="34" x14ac:dyDescent="0.2">
      <c r="A35" s="83">
        <f>A33+0.01</f>
        <v>1.08</v>
      </c>
      <c r="B35" s="70" t="s">
        <v>97</v>
      </c>
      <c r="C35" s="70" t="s">
        <v>138</v>
      </c>
      <c r="D35" s="87" t="str">
        <f>Parameters!B16</f>
        <v>11-19/1369r0</v>
      </c>
      <c r="E35" s="70" t="s">
        <v>5</v>
      </c>
      <c r="F35" s="71">
        <f>H33</f>
        <v>0.67638888888888882</v>
      </c>
      <c r="G35" s="72">
        <v>1</v>
      </c>
      <c r="H35" s="71">
        <f>F35+TIME(0,G35,0)</f>
        <v>0.67708333333333326</v>
      </c>
      <c r="I35" s="73"/>
    </row>
    <row r="36" spans="1:9" ht="51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11-19/1369r0</v>
      </c>
      <c r="D36" s="96"/>
      <c r="E36" s="96"/>
      <c r="F36" s="98"/>
      <c r="G36" s="99"/>
      <c r="H36" s="98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0.67708333333333326</v>
      </c>
      <c r="G37" s="72">
        <v>0</v>
      </c>
      <c r="H37" s="71">
        <f>F37+TIME(0,G37,0)</f>
        <v>0.67708333333333326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0.67708333333333326</v>
      </c>
      <c r="G39" s="72">
        <v>0</v>
      </c>
      <c r="H39" s="71">
        <f>F39+TIME(0,G39,0)</f>
        <v>0.67708333333333326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0.67708333333333326</v>
      </c>
      <c r="G41" s="68">
        <v>0</v>
      </c>
      <c r="H41" s="67">
        <f>F41+TIME(0,G41,0)</f>
        <v>0.67708333333333326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98</v>
      </c>
      <c r="C43" s="70" t="s">
        <v>9</v>
      </c>
      <c r="D43" s="86" t="s">
        <v>12</v>
      </c>
      <c r="E43" s="70" t="s">
        <v>5</v>
      </c>
      <c r="F43" s="71">
        <f>H41</f>
        <v>0.67708333333333326</v>
      </c>
      <c r="G43" s="72">
        <v>3</v>
      </c>
      <c r="H43" s="71">
        <f>F43+TIME(0,G43,0)</f>
        <v>0.67916666666666659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94</v>
      </c>
      <c r="C45" s="70" t="s">
        <v>13</v>
      </c>
      <c r="D45" s="87" t="str">
        <f>Parameters!B13</f>
        <v xml:space="preserve"> 11-19/1427</v>
      </c>
      <c r="E45" s="70" t="s">
        <v>5</v>
      </c>
      <c r="F45" s="71">
        <f>H43</f>
        <v>0.67916666666666659</v>
      </c>
      <c r="G45" s="72">
        <v>1</v>
      </c>
      <c r="H45" s="71">
        <f>F45+TIME(0,G45,0)</f>
        <v>0.67986111111111103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139</v>
      </c>
      <c r="C47" s="70" t="s">
        <v>140</v>
      </c>
      <c r="D47" s="87" t="str">
        <f>Parameters!B13</f>
        <v xml:space="preserve"> 11-19/1427</v>
      </c>
      <c r="E47" s="70" t="s">
        <v>5</v>
      </c>
      <c r="F47" s="71">
        <f>H45</f>
        <v>0.67986111111111103</v>
      </c>
      <c r="G47" s="72">
        <v>0</v>
      </c>
      <c r="H47" s="71">
        <f>F47+TIME(0,G47,0)</f>
        <v>0.67986111111111103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/>
      <c r="C49" s="70"/>
      <c r="D49" s="70"/>
      <c r="E49" s="70" t="s">
        <v>5</v>
      </c>
      <c r="F49" s="71">
        <f>H47</f>
        <v>0.67986111111111103</v>
      </c>
      <c r="G49" s="72">
        <v>0</v>
      </c>
      <c r="H49" s="71">
        <f>F49+TIME(0,G49,0)</f>
        <v>0.67986111111111103</v>
      </c>
      <c r="I49" s="73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1+A41</f>
        <v>3</v>
      </c>
      <c r="B51" s="66"/>
      <c r="C51" s="66" t="s">
        <v>136</v>
      </c>
      <c r="D51" s="66"/>
      <c r="E51" s="66" t="s">
        <v>4</v>
      </c>
      <c r="F51" s="67">
        <f>H49</f>
        <v>0.67986111111111103</v>
      </c>
      <c r="G51" s="68">
        <v>0</v>
      </c>
      <c r="H51" s="67">
        <f>F51+TIME(0,G51,0)</f>
        <v>0.67986111111111103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99</v>
      </c>
      <c r="C53" s="70" t="s">
        <v>102</v>
      </c>
      <c r="D53" s="86"/>
      <c r="E53" s="70" t="s">
        <v>5</v>
      </c>
      <c r="F53" s="71">
        <f>H51</f>
        <v>0.67986111111111103</v>
      </c>
      <c r="G53" s="72">
        <v>3</v>
      </c>
      <c r="H53" s="71">
        <f>F53+TIME(0,G53,0)</f>
        <v>0.68194444444444435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 x14ac:dyDescent="0.2">
      <c r="A55" s="83">
        <f>A53+0.01</f>
        <v>3.0199999999999996</v>
      </c>
      <c r="B55" s="70" t="s">
        <v>99</v>
      </c>
      <c r="C55" s="70" t="s">
        <v>104</v>
      </c>
      <c r="D55" s="70"/>
      <c r="E55" s="70" t="s">
        <v>5</v>
      </c>
      <c r="F55" s="71">
        <f>H53</f>
        <v>0.68194444444444435</v>
      </c>
      <c r="G55" s="72">
        <v>90</v>
      </c>
      <c r="H55" s="71">
        <f>F55+TIME(0,G55,0)</f>
        <v>0.74444444444444435</v>
      </c>
      <c r="I55" s="73"/>
    </row>
    <row r="56" spans="1:9" ht="34" x14ac:dyDescent="0.2">
      <c r="A56" s="82"/>
      <c r="B56" s="79"/>
      <c r="C56" s="79" t="s">
        <v>105</v>
      </c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/>
      <c r="C57" s="70"/>
      <c r="D57" s="70"/>
      <c r="E57" s="70" t="s">
        <v>5</v>
      </c>
      <c r="F57" s="71">
        <f>H55</f>
        <v>0.74444444444444435</v>
      </c>
      <c r="G57" s="72">
        <v>0</v>
      </c>
      <c r="H57" s="71">
        <f>F57+TIME(0,G57,0)</f>
        <v>0.74444444444444435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5</v>
      </c>
      <c r="F59" s="71">
        <f>H57</f>
        <v>0.74444444444444435</v>
      </c>
      <c r="G59" s="72">
        <v>0</v>
      </c>
      <c r="H59" s="71">
        <f>F59+TIME(0,G59,0)</f>
        <v>0.74444444444444435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1+A51</f>
        <v>4</v>
      </c>
      <c r="B61" s="66"/>
      <c r="C61" s="66" t="s">
        <v>106</v>
      </c>
      <c r="D61" s="66"/>
      <c r="E61" s="66" t="s">
        <v>4</v>
      </c>
      <c r="F61" s="67">
        <f>H59</f>
        <v>0.74444444444444435</v>
      </c>
      <c r="G61" s="68">
        <v>1</v>
      </c>
      <c r="H61" s="67">
        <f>F61+TIME(0,G61,0)</f>
        <v>0.7451388888888888</v>
      </c>
      <c r="I61" s="69"/>
    </row>
    <row r="62" spans="1:9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7.000000000000135</v>
      </c>
      <c r="H62" s="75">
        <v>0.75</v>
      </c>
      <c r="I62" s="74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 x14ac:dyDescent="0.2">
      <c r="A66" s="183" t="s">
        <v>148</v>
      </c>
      <c r="B66" s="183"/>
      <c r="C66" s="183"/>
      <c r="D66" s="183"/>
      <c r="E66" s="183"/>
      <c r="F66" s="183"/>
      <c r="G66" s="183"/>
      <c r="H66" s="183"/>
      <c r="I66" s="183"/>
    </row>
    <row r="67" spans="1:9" ht="34" x14ac:dyDescent="0.2">
      <c r="A67" s="62" t="s">
        <v>19</v>
      </c>
      <c r="B67" s="62" t="s">
        <v>20</v>
      </c>
      <c r="C67" s="62" t="s">
        <v>21</v>
      </c>
      <c r="D67" s="62" t="s">
        <v>22</v>
      </c>
      <c r="E67" s="62" t="s">
        <v>23</v>
      </c>
      <c r="F67" s="63" t="s">
        <v>24</v>
      </c>
      <c r="G67" s="64" t="s">
        <v>25</v>
      </c>
      <c r="H67" s="63" t="s">
        <v>26</v>
      </c>
      <c r="I67" s="62" t="s">
        <v>27</v>
      </c>
    </row>
    <row r="68" spans="1:9" ht="17" x14ac:dyDescent="0.2">
      <c r="A68" s="85">
        <f>A61+1</f>
        <v>5</v>
      </c>
      <c r="B68" s="66"/>
      <c r="C68" s="66" t="s">
        <v>2</v>
      </c>
      <c r="D68" s="66"/>
      <c r="E68" s="66" t="s">
        <v>4</v>
      </c>
      <c r="F68" s="67">
        <v>0.4375</v>
      </c>
      <c r="G68" s="68">
        <v>0</v>
      </c>
      <c r="H68" s="67">
        <f>F68+TIME(0,G68,0)</f>
        <v>0.4375</v>
      </c>
      <c r="I68" s="69"/>
    </row>
    <row r="69" spans="1:9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</v>
      </c>
      <c r="B70" s="70"/>
      <c r="C70" s="70" t="s">
        <v>3</v>
      </c>
      <c r="D70" s="70"/>
      <c r="E70" s="70" t="s">
        <v>4</v>
      </c>
      <c r="F70" s="71">
        <f>H68</f>
        <v>0.4375</v>
      </c>
      <c r="G70" s="72">
        <v>0</v>
      </c>
      <c r="H70" s="71">
        <f>F70+TIME(0,G70,0)</f>
        <v>0.4375</v>
      </c>
      <c r="I70" s="73"/>
    </row>
    <row r="71" spans="1:9" ht="16" x14ac:dyDescent="0.2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 x14ac:dyDescent="0.2">
      <c r="A72" s="83">
        <f>A70+0.01</f>
        <v>5.0199999999999996</v>
      </c>
      <c r="B72" s="70" t="s">
        <v>94</v>
      </c>
      <c r="C72" s="70" t="s">
        <v>6</v>
      </c>
      <c r="D72" s="70"/>
      <c r="E72" s="70" t="s">
        <v>4</v>
      </c>
      <c r="F72" s="71">
        <f>H70</f>
        <v>0.4375</v>
      </c>
      <c r="G72" s="72">
        <v>0</v>
      </c>
      <c r="H72" s="71">
        <f>F72+TIME(0,G72,0)</f>
        <v>0.4375</v>
      </c>
      <c r="I72" s="73"/>
    </row>
    <row r="73" spans="1:9" x14ac:dyDescent="0.15">
      <c r="A73" s="84"/>
    </row>
    <row r="74" spans="1:9" ht="17" x14ac:dyDescent="0.2">
      <c r="A74" s="83">
        <f>A72+0.01</f>
        <v>5.0299999999999994</v>
      </c>
      <c r="B74" s="70" t="s">
        <v>96</v>
      </c>
      <c r="C74" s="70" t="s">
        <v>107</v>
      </c>
      <c r="D74" s="70"/>
      <c r="E74" s="70" t="s">
        <v>4</v>
      </c>
      <c r="F74" s="71">
        <f>H72</f>
        <v>0.4375</v>
      </c>
      <c r="G74" s="72">
        <v>1</v>
      </c>
      <c r="H74" s="71">
        <f>F74+TIME(0,G74,0)</f>
        <v>0.43819444444444444</v>
      </c>
      <c r="I74" s="73"/>
    </row>
    <row r="75" spans="1:9" x14ac:dyDescent="0.15">
      <c r="A75" s="84"/>
    </row>
    <row r="76" spans="1:9" ht="17" x14ac:dyDescent="0.2">
      <c r="A76" s="85">
        <f>1+A68</f>
        <v>6</v>
      </c>
      <c r="B76" s="66"/>
      <c r="C76" s="66" t="s">
        <v>103</v>
      </c>
      <c r="D76" s="66"/>
      <c r="E76" s="66" t="s">
        <v>4</v>
      </c>
      <c r="F76" s="67">
        <f>H74</f>
        <v>0.43819444444444444</v>
      </c>
      <c r="G76" s="68">
        <v>0</v>
      </c>
      <c r="H76" s="67">
        <f>F76+TIME(0,G76,0)</f>
        <v>0.43819444444444444</v>
      </c>
      <c r="I76" s="69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 x14ac:dyDescent="0.2">
      <c r="A78" s="83">
        <f>A76+0.01</f>
        <v>6.01</v>
      </c>
      <c r="B78" s="70" t="s">
        <v>99</v>
      </c>
      <c r="C78" s="70" t="s">
        <v>114</v>
      </c>
      <c r="D78" s="70"/>
      <c r="E78" s="70" t="s">
        <v>4</v>
      </c>
      <c r="F78" s="71">
        <f>H76</f>
        <v>0.43819444444444444</v>
      </c>
      <c r="G78" s="72">
        <v>100</v>
      </c>
      <c r="H78" s="71">
        <f>F78+TIME(0,G78,0)</f>
        <v>0.50763888888888886</v>
      </c>
      <c r="I78" s="73"/>
    </row>
    <row r="79" spans="1:9" ht="34" x14ac:dyDescent="0.2">
      <c r="A79" s="82"/>
      <c r="B79" s="79"/>
      <c r="C79" s="79" t="s">
        <v>105</v>
      </c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</v>
      </c>
      <c r="B80" s="70"/>
      <c r="C80" s="70"/>
      <c r="D80" s="70"/>
      <c r="E80" s="70" t="s">
        <v>4</v>
      </c>
      <c r="F80" s="71">
        <f>H78</f>
        <v>0.50763888888888886</v>
      </c>
      <c r="G80" s="72">
        <v>0</v>
      </c>
      <c r="H80" s="71">
        <f>F80+TIME(0,G80,0)</f>
        <v>0.50763888888888886</v>
      </c>
      <c r="I80" s="73"/>
    </row>
    <row r="81" spans="1:9" ht="16" x14ac:dyDescent="0.2">
      <c r="A81" s="82"/>
      <c r="B81" s="79"/>
      <c r="C81" s="79"/>
      <c r="D81" s="79"/>
      <c r="E81" s="79"/>
      <c r="F81" s="80"/>
      <c r="G81" s="81"/>
      <c r="H81" s="80"/>
      <c r="I81" s="79"/>
    </row>
    <row r="82" spans="1:9" ht="17" x14ac:dyDescent="0.2">
      <c r="A82" s="85">
        <f>A76+1</f>
        <v>7</v>
      </c>
      <c r="B82" s="66"/>
      <c r="C82" s="66" t="s">
        <v>158</v>
      </c>
      <c r="D82" s="66"/>
      <c r="E82" s="66" t="s">
        <v>159</v>
      </c>
      <c r="F82" s="67">
        <f>H80</f>
        <v>0.50763888888888886</v>
      </c>
      <c r="G82" s="68">
        <v>15</v>
      </c>
      <c r="H82" s="67">
        <f>F82+TIME(0,G82,0)</f>
        <v>0.51805555555555549</v>
      </c>
      <c r="I82" s="69"/>
    </row>
    <row r="83" spans="1:9" s="65" customFormat="1" x14ac:dyDescent="0.15">
      <c r="A83" s="11"/>
      <c r="B83" s="11"/>
      <c r="C83" s="11"/>
      <c r="D83" s="11"/>
      <c r="E83" s="11"/>
      <c r="F83" s="77"/>
      <c r="G83" s="78"/>
      <c r="H83" s="77"/>
      <c r="I83" s="11"/>
    </row>
    <row r="84" spans="1:9" ht="17" x14ac:dyDescent="0.2">
      <c r="A84" s="85">
        <f>1+A82</f>
        <v>8</v>
      </c>
      <c r="B84" s="66"/>
      <c r="C84" s="66" t="s">
        <v>106</v>
      </c>
      <c r="D84" s="66"/>
      <c r="E84" s="66" t="s">
        <v>4</v>
      </c>
      <c r="F84" s="67">
        <f>H82</f>
        <v>0.51805555555555549</v>
      </c>
      <c r="G84" s="68">
        <v>1</v>
      </c>
      <c r="H84" s="67">
        <f>F84+TIME(0,G84,0)</f>
        <v>0.51874999999999993</v>
      </c>
      <c r="I84" s="69"/>
    </row>
    <row r="85" spans="1:9" ht="14" x14ac:dyDescent="0.15">
      <c r="A85" s="74"/>
      <c r="B85" s="74"/>
      <c r="C85" s="74" t="s">
        <v>28</v>
      </c>
      <c r="D85" s="74"/>
      <c r="E85" s="74"/>
      <c r="F85" s="75"/>
      <c r="G85" s="76">
        <f>(H85-H84) * 24 * 60</f>
        <v>3.0000000000001492</v>
      </c>
      <c r="H85" s="75">
        <v>0.52083333333333337</v>
      </c>
      <c r="I85" s="74"/>
    </row>
    <row r="89" spans="1:9" ht="16" x14ac:dyDescent="0.2">
      <c r="A89" s="183" t="s">
        <v>149</v>
      </c>
      <c r="B89" s="183"/>
      <c r="C89" s="183"/>
      <c r="D89" s="183"/>
      <c r="E89" s="183"/>
      <c r="F89" s="183"/>
      <c r="G89" s="183"/>
      <c r="H89" s="183"/>
      <c r="I89" s="183"/>
    </row>
    <row r="90" spans="1:9" ht="34" x14ac:dyDescent="0.2">
      <c r="A90" s="62" t="s">
        <v>19</v>
      </c>
      <c r="B90" s="62" t="s">
        <v>20</v>
      </c>
      <c r="C90" s="62" t="s">
        <v>21</v>
      </c>
      <c r="D90" s="62" t="s">
        <v>22</v>
      </c>
      <c r="E90" s="62" t="s">
        <v>23</v>
      </c>
      <c r="F90" s="63" t="s">
        <v>24</v>
      </c>
      <c r="G90" s="64" t="s">
        <v>25</v>
      </c>
      <c r="H90" s="63" t="s">
        <v>26</v>
      </c>
      <c r="I90" s="62" t="s">
        <v>27</v>
      </c>
    </row>
    <row r="91" spans="1:9" ht="17" x14ac:dyDescent="0.2">
      <c r="A91" s="85">
        <f>1+A84</f>
        <v>9</v>
      </c>
      <c r="B91" s="66"/>
      <c r="C91" s="66" t="s">
        <v>2</v>
      </c>
      <c r="D91" s="66"/>
      <c r="E91" s="66" t="s">
        <v>4</v>
      </c>
      <c r="F91" s="67">
        <v>0.33333333333333331</v>
      </c>
      <c r="G91" s="68">
        <v>0</v>
      </c>
      <c r="H91" s="67">
        <f>F91+TIME(0,G91,0)</f>
        <v>0.33333333333333331</v>
      </c>
      <c r="I91" s="69"/>
    </row>
    <row r="92" spans="1:9" ht="16" x14ac:dyDescent="0.2">
      <c r="A92" s="82"/>
      <c r="B92" s="79"/>
      <c r="C92" s="79"/>
      <c r="D92" s="79"/>
      <c r="E92" s="79"/>
      <c r="F92" s="80"/>
      <c r="G92" s="81"/>
      <c r="H92" s="80"/>
      <c r="I92" s="79"/>
    </row>
    <row r="93" spans="1:9" ht="17" x14ac:dyDescent="0.2">
      <c r="A93" s="83">
        <f>A91+0.01</f>
        <v>9.01</v>
      </c>
      <c r="B93" s="70"/>
      <c r="C93" s="70" t="s">
        <v>3</v>
      </c>
      <c r="D93" s="70"/>
      <c r="E93" s="70" t="s">
        <v>5</v>
      </c>
      <c r="F93" s="71">
        <f>H91</f>
        <v>0.33333333333333331</v>
      </c>
      <c r="G93" s="72">
        <v>0</v>
      </c>
      <c r="H93" s="71">
        <f>F93+TIME(0,G93,0)</f>
        <v>0.33333333333333331</v>
      </c>
      <c r="I93" s="73"/>
    </row>
    <row r="94" spans="1:9" ht="16" x14ac:dyDescent="0.2">
      <c r="A94" s="82"/>
      <c r="B94" s="79"/>
      <c r="C94" s="79"/>
      <c r="D94" s="79"/>
      <c r="E94" s="79"/>
      <c r="F94" s="80"/>
      <c r="G94" s="81"/>
      <c r="H94" s="80"/>
      <c r="I94" s="79"/>
    </row>
    <row r="95" spans="1:9" ht="17" x14ac:dyDescent="0.2">
      <c r="A95" s="83">
        <f>A93+0.01</f>
        <v>9.02</v>
      </c>
      <c r="B95" s="70" t="s">
        <v>98</v>
      </c>
      <c r="C95" s="70" t="s">
        <v>6</v>
      </c>
      <c r="D95" s="70"/>
      <c r="E95" s="70" t="s">
        <v>5</v>
      </c>
      <c r="F95" s="71">
        <f>H93</f>
        <v>0.33333333333333331</v>
      </c>
      <c r="G95" s="72">
        <v>0</v>
      </c>
      <c r="H95" s="71">
        <f>F95+TIME(0,G95,0)</f>
        <v>0.33333333333333331</v>
      </c>
      <c r="I95" s="73"/>
    </row>
    <row r="96" spans="1:9" x14ac:dyDescent="0.15">
      <c r="A96" s="84"/>
    </row>
    <row r="97" spans="1:9" ht="17" x14ac:dyDescent="0.2">
      <c r="A97" s="83">
        <f>A95+0.01</f>
        <v>9.0299999999999994</v>
      </c>
      <c r="B97" s="70" t="s">
        <v>96</v>
      </c>
      <c r="C97" s="70" t="s">
        <v>107</v>
      </c>
      <c r="D97" s="70"/>
      <c r="E97" s="70" t="s">
        <v>5</v>
      </c>
      <c r="F97" s="71">
        <f>H95</f>
        <v>0.33333333333333331</v>
      </c>
      <c r="G97" s="72">
        <v>1</v>
      </c>
      <c r="H97" s="71">
        <f>F97+TIME(0,G97,0)</f>
        <v>0.33402777777777776</v>
      </c>
      <c r="I97" s="73"/>
    </row>
    <row r="98" spans="1:9" x14ac:dyDescent="0.15">
      <c r="A98" s="84"/>
    </row>
    <row r="99" spans="1:9" ht="17" x14ac:dyDescent="0.2">
      <c r="A99" s="85">
        <f>1+A91</f>
        <v>10</v>
      </c>
      <c r="B99" s="66"/>
      <c r="C99" s="66" t="s">
        <v>103</v>
      </c>
      <c r="D99" s="66"/>
      <c r="E99" s="66" t="s">
        <v>4</v>
      </c>
      <c r="F99" s="67">
        <f>H97</f>
        <v>0.33402777777777776</v>
      </c>
      <c r="G99" s="68">
        <v>0</v>
      </c>
      <c r="H99" s="67">
        <f>F99+TIME(0,G99,0)</f>
        <v>0.33402777777777776</v>
      </c>
      <c r="I99" s="69"/>
    </row>
    <row r="100" spans="1:9" ht="16" x14ac:dyDescent="0.2">
      <c r="A100" s="82"/>
      <c r="B100" s="79"/>
      <c r="C100" s="79"/>
      <c r="D100" s="79"/>
      <c r="E100" s="79"/>
      <c r="F100" s="80"/>
      <c r="G100" s="81"/>
      <c r="H100" s="80"/>
      <c r="I100" s="79"/>
    </row>
    <row r="101" spans="1:9" ht="34" x14ac:dyDescent="0.2">
      <c r="A101" s="83">
        <f>A99+0.01</f>
        <v>10.01</v>
      </c>
      <c r="B101" s="70" t="s">
        <v>99</v>
      </c>
      <c r="C101" s="70" t="s">
        <v>114</v>
      </c>
      <c r="D101" s="70"/>
      <c r="E101" s="70" t="s">
        <v>5</v>
      </c>
      <c r="F101" s="71">
        <f>H99</f>
        <v>0.33402777777777776</v>
      </c>
      <c r="G101" s="72">
        <v>100</v>
      </c>
      <c r="H101" s="71">
        <f>F101+TIME(0,G101,0)</f>
        <v>0.40347222222222223</v>
      </c>
      <c r="I101" s="73"/>
    </row>
    <row r="102" spans="1:9" ht="34" x14ac:dyDescent="0.2">
      <c r="A102" s="82"/>
      <c r="B102" s="79"/>
      <c r="C102" s="79" t="s">
        <v>105</v>
      </c>
      <c r="D102" s="79"/>
      <c r="E102" s="79"/>
      <c r="F102" s="80"/>
      <c r="G102" s="81"/>
      <c r="H102" s="80"/>
      <c r="I102" s="79"/>
    </row>
    <row r="103" spans="1:9" ht="17" x14ac:dyDescent="0.2">
      <c r="A103" s="83">
        <f>A101+0.01</f>
        <v>10.02</v>
      </c>
      <c r="B103" s="70"/>
      <c r="C103" s="70"/>
      <c r="D103" s="70"/>
      <c r="E103" s="70" t="s">
        <v>5</v>
      </c>
      <c r="F103" s="71">
        <f>H101</f>
        <v>0.40347222222222223</v>
      </c>
      <c r="G103" s="72">
        <v>0</v>
      </c>
      <c r="H103" s="71">
        <f>F103+TIME(0,G103,0)</f>
        <v>0.40347222222222223</v>
      </c>
      <c r="I103" s="73"/>
    </row>
    <row r="104" spans="1:9" ht="16" x14ac:dyDescent="0.2">
      <c r="A104" s="82"/>
      <c r="B104" s="79"/>
      <c r="C104" s="79"/>
      <c r="D104" s="79"/>
      <c r="E104" s="79"/>
      <c r="F104" s="80"/>
      <c r="G104" s="81"/>
      <c r="H104" s="80"/>
      <c r="I104" s="79"/>
    </row>
    <row r="105" spans="1:9" ht="17" x14ac:dyDescent="0.2">
      <c r="A105" s="85">
        <f>1+A99</f>
        <v>11</v>
      </c>
      <c r="B105" s="66"/>
      <c r="C105" s="66" t="s">
        <v>108</v>
      </c>
      <c r="D105" s="66"/>
      <c r="E105" s="66" t="s">
        <v>4</v>
      </c>
      <c r="F105" s="67">
        <f>H103</f>
        <v>0.40347222222222223</v>
      </c>
      <c r="G105" s="68">
        <v>0</v>
      </c>
      <c r="H105" s="67">
        <f>F105+TIME(0,G105,0)</f>
        <v>0.40347222222222223</v>
      </c>
      <c r="I105" s="69"/>
    </row>
    <row r="106" spans="1:9" ht="16" x14ac:dyDescent="0.2">
      <c r="A106" s="82"/>
      <c r="B106" s="79"/>
      <c r="C106" s="79"/>
      <c r="D106" s="79"/>
      <c r="E106" s="79"/>
      <c r="F106" s="80"/>
      <c r="G106" s="81"/>
      <c r="H106" s="80"/>
      <c r="I106" s="79"/>
    </row>
    <row r="107" spans="1:9" ht="17" x14ac:dyDescent="0.2">
      <c r="A107" s="83">
        <f>A105+0.01</f>
        <v>11.01</v>
      </c>
      <c r="B107" s="70" t="s">
        <v>99</v>
      </c>
      <c r="C107" s="70" t="s">
        <v>109</v>
      </c>
      <c r="D107" s="87" t="str">
        <f>Parameters!B13</f>
        <v xml:space="preserve"> 11-19/1427</v>
      </c>
      <c r="E107" s="70" t="s">
        <v>5</v>
      </c>
      <c r="F107" s="71">
        <f>H105</f>
        <v>0.40347222222222223</v>
      </c>
      <c r="G107" s="72">
        <v>10</v>
      </c>
      <c r="H107" s="71">
        <f>F107+TIME(0,G107,0)</f>
        <v>0.41041666666666665</v>
      </c>
      <c r="I107" s="73"/>
    </row>
    <row r="108" spans="1:9" ht="16" x14ac:dyDescent="0.2">
      <c r="A108" s="82"/>
      <c r="B108" s="79"/>
      <c r="C108" s="79"/>
      <c r="D108" s="88"/>
      <c r="E108" s="79"/>
      <c r="F108" s="80"/>
      <c r="G108" s="81"/>
      <c r="H108" s="80"/>
      <c r="I108" s="79"/>
    </row>
    <row r="109" spans="1:9" ht="17" x14ac:dyDescent="0.2">
      <c r="A109" s="83">
        <f>A107+0.01</f>
        <v>11.02</v>
      </c>
      <c r="B109" s="70" t="s">
        <v>99</v>
      </c>
      <c r="C109" s="70" t="s">
        <v>110</v>
      </c>
      <c r="D109" s="87" t="str">
        <f>Parameters!B13</f>
        <v xml:space="preserve"> 11-19/1427</v>
      </c>
      <c r="E109" s="70" t="s">
        <v>5</v>
      </c>
      <c r="F109" s="71">
        <f>H107</f>
        <v>0.41041666666666665</v>
      </c>
      <c r="G109" s="72">
        <v>0</v>
      </c>
      <c r="H109" s="71">
        <f>F109+TIME(0,G109,0)</f>
        <v>0.41041666666666665</v>
      </c>
      <c r="I109" s="73"/>
    </row>
    <row r="110" spans="1:9" ht="16" x14ac:dyDescent="0.2">
      <c r="A110" s="82"/>
      <c r="B110" s="79"/>
      <c r="C110" s="79"/>
      <c r="D110" s="88"/>
      <c r="E110" s="79"/>
      <c r="F110" s="80"/>
      <c r="G110" s="81"/>
      <c r="H110" s="80"/>
      <c r="I110" s="79"/>
    </row>
    <row r="111" spans="1:9" ht="17" x14ac:dyDescent="0.2">
      <c r="A111" s="83">
        <f>A109+0.01</f>
        <v>11.03</v>
      </c>
      <c r="B111" s="70" t="s">
        <v>97</v>
      </c>
      <c r="C111" s="70" t="s">
        <v>111</v>
      </c>
      <c r="D111" s="87" t="str">
        <f>Parameters!B13</f>
        <v xml:space="preserve"> 11-19/1427</v>
      </c>
      <c r="E111" s="70" t="s">
        <v>5</v>
      </c>
      <c r="F111" s="71">
        <f>H109</f>
        <v>0.41041666666666665</v>
      </c>
      <c r="G111" s="72">
        <v>3</v>
      </c>
      <c r="H111" s="71">
        <f>F111+TIME(0,G111,0)</f>
        <v>0.41249999999999998</v>
      </c>
      <c r="I111" s="73"/>
    </row>
    <row r="112" spans="1:9" x14ac:dyDescent="0.15">
      <c r="D112" s="89"/>
    </row>
    <row r="113" spans="1:9" ht="17" x14ac:dyDescent="0.2">
      <c r="A113" s="83">
        <f>A111+0.01</f>
        <v>11.04</v>
      </c>
      <c r="B113" s="70" t="s">
        <v>100</v>
      </c>
      <c r="C113" s="70" t="s">
        <v>112</v>
      </c>
      <c r="D113" s="87" t="str">
        <f>Parameters!B13</f>
        <v xml:space="preserve"> 11-19/1427</v>
      </c>
      <c r="E113" s="70" t="s">
        <v>5</v>
      </c>
      <c r="F113" s="71">
        <f>H111</f>
        <v>0.41249999999999998</v>
      </c>
      <c r="G113" s="72">
        <v>1</v>
      </c>
      <c r="H113" s="71">
        <f>F113+TIME(0,G113,0)</f>
        <v>0.41319444444444442</v>
      </c>
      <c r="I113" s="73"/>
    </row>
    <row r="115" spans="1:9" ht="17" x14ac:dyDescent="0.2">
      <c r="A115" s="83">
        <f>A113+0.01</f>
        <v>11.049999999999999</v>
      </c>
      <c r="B115" s="70"/>
      <c r="C115" s="70"/>
      <c r="D115" s="70"/>
      <c r="E115" s="70" t="s">
        <v>5</v>
      </c>
      <c r="F115" s="71">
        <f>H113</f>
        <v>0.41319444444444442</v>
      </c>
      <c r="G115" s="72">
        <v>0</v>
      </c>
      <c r="H115" s="71">
        <f>F115+TIME(0,G115,0)</f>
        <v>0.41319444444444442</v>
      </c>
      <c r="I115" s="73"/>
    </row>
    <row r="117" spans="1:9" ht="17" x14ac:dyDescent="0.2">
      <c r="A117" s="83">
        <f>A115+0.01</f>
        <v>11.059999999999999</v>
      </c>
      <c r="B117" s="70"/>
      <c r="C117" s="70"/>
      <c r="D117" s="70"/>
      <c r="E117" s="70" t="s">
        <v>5</v>
      </c>
      <c r="F117" s="71">
        <f>H115</f>
        <v>0.41319444444444442</v>
      </c>
      <c r="G117" s="72">
        <v>0</v>
      </c>
      <c r="H117" s="71">
        <f>F117+TIME(0,G117,0)</f>
        <v>0.41319444444444442</v>
      </c>
      <c r="I117" s="73"/>
    </row>
    <row r="119" spans="1:9" ht="17" x14ac:dyDescent="0.2">
      <c r="A119" s="85">
        <f>1+A113</f>
        <v>12.04</v>
      </c>
      <c r="B119" s="66"/>
      <c r="C119" s="66" t="s">
        <v>113</v>
      </c>
      <c r="D119" s="66"/>
      <c r="E119" s="66" t="s">
        <v>4</v>
      </c>
      <c r="F119" s="67">
        <f>H117</f>
        <v>0.41319444444444442</v>
      </c>
      <c r="G119" s="68">
        <v>0</v>
      </c>
      <c r="H119" s="67">
        <f>F119+TIME(0,G119,0)</f>
        <v>0.41319444444444442</v>
      </c>
      <c r="I119" s="69"/>
    </row>
    <row r="120" spans="1:9" ht="16" x14ac:dyDescent="0.2">
      <c r="A120" s="82"/>
      <c r="B120" s="79"/>
      <c r="C120" s="79"/>
      <c r="D120" s="79"/>
      <c r="E120" s="79"/>
      <c r="F120" s="80"/>
      <c r="G120" s="81"/>
      <c r="H120" s="80"/>
      <c r="I120" s="79"/>
    </row>
    <row r="121" spans="1:9" ht="34" x14ac:dyDescent="0.2">
      <c r="A121" s="83">
        <f>A119+0.01</f>
        <v>12.049999999999999</v>
      </c>
      <c r="B121" s="70" t="s">
        <v>99</v>
      </c>
      <c r="C121" s="70" t="s">
        <v>114</v>
      </c>
      <c r="D121" s="86"/>
      <c r="E121" s="70" t="s">
        <v>5</v>
      </c>
      <c r="F121" s="71">
        <f>H119</f>
        <v>0.41319444444444442</v>
      </c>
      <c r="G121" s="72">
        <v>0</v>
      </c>
      <c r="H121" s="71">
        <f>F121+TIME(0,G121,0)</f>
        <v>0.41319444444444442</v>
      </c>
      <c r="I121" s="73"/>
    </row>
    <row r="122" spans="1:9" ht="34" x14ac:dyDescent="0.2">
      <c r="C122" s="79" t="s">
        <v>105</v>
      </c>
    </row>
    <row r="123" spans="1:9" ht="17" x14ac:dyDescent="0.2">
      <c r="A123" s="83">
        <f>A121+0.01</f>
        <v>12.059999999999999</v>
      </c>
      <c r="B123" s="70" t="s">
        <v>101</v>
      </c>
      <c r="C123" s="70" t="s">
        <v>115</v>
      </c>
      <c r="D123" s="70"/>
      <c r="E123" s="70" t="s">
        <v>5</v>
      </c>
      <c r="F123" s="71">
        <f>H121</f>
        <v>0.41319444444444442</v>
      </c>
      <c r="G123" s="72">
        <v>0</v>
      </c>
      <c r="H123" s="71">
        <f>F123+TIME(0,G123,0)</f>
        <v>0.41319444444444442</v>
      </c>
      <c r="I123" s="73"/>
    </row>
    <row r="125" spans="1:9" ht="17" x14ac:dyDescent="0.2">
      <c r="A125" s="85">
        <f>1+A119</f>
        <v>13.04</v>
      </c>
      <c r="B125" s="66"/>
      <c r="C125" s="66" t="s">
        <v>116</v>
      </c>
      <c r="D125" s="66"/>
      <c r="E125" s="66" t="s">
        <v>4</v>
      </c>
      <c r="F125" s="67">
        <f>H123</f>
        <v>0.41319444444444442</v>
      </c>
      <c r="G125" s="68">
        <v>0</v>
      </c>
      <c r="H125" s="67">
        <f>F125+TIME(0,G125,0)</f>
        <v>0.41319444444444442</v>
      </c>
      <c r="I125" s="69"/>
    </row>
    <row r="126" spans="1:9" ht="16" x14ac:dyDescent="0.2">
      <c r="A126" s="82"/>
      <c r="B126" s="79"/>
      <c r="C126" s="79"/>
      <c r="D126" s="79"/>
      <c r="E126" s="79"/>
      <c r="F126" s="80"/>
      <c r="G126" s="81"/>
      <c r="H126" s="80"/>
      <c r="I126" s="79"/>
    </row>
    <row r="127" spans="1:9" ht="17" x14ac:dyDescent="0.2">
      <c r="A127" s="83">
        <f>A125+0.01</f>
        <v>13.049999999999999</v>
      </c>
      <c r="B127" s="70"/>
      <c r="C127" s="70"/>
      <c r="D127" s="86"/>
      <c r="E127" s="70" t="s">
        <v>5</v>
      </c>
      <c r="F127" s="71">
        <f>H125</f>
        <v>0.41319444444444442</v>
      </c>
      <c r="G127" s="72">
        <v>0</v>
      </c>
      <c r="H127" s="71">
        <f>F127+TIME(0,G127,0)</f>
        <v>0.41319444444444442</v>
      </c>
      <c r="I127" s="73"/>
    </row>
    <row r="128" spans="1:9" ht="16" x14ac:dyDescent="0.2">
      <c r="C128" s="79"/>
    </row>
    <row r="129" spans="1:9" ht="17" x14ac:dyDescent="0.2">
      <c r="A129" s="83">
        <f>A127+0.01</f>
        <v>13.059999999999999</v>
      </c>
      <c r="B129" s="70"/>
      <c r="C129" s="70"/>
      <c r="D129" s="70"/>
      <c r="E129" s="70" t="s">
        <v>5</v>
      </c>
      <c r="F129" s="71">
        <f>H127</f>
        <v>0.41319444444444442</v>
      </c>
      <c r="G129" s="72">
        <v>0</v>
      </c>
      <c r="H129" s="71">
        <f>F129+TIME(0,G129,0)</f>
        <v>0.41319444444444442</v>
      </c>
      <c r="I129" s="73"/>
    </row>
    <row r="131" spans="1:9" ht="17" x14ac:dyDescent="0.2">
      <c r="A131" s="85">
        <f>1+A125</f>
        <v>14.04</v>
      </c>
      <c r="B131" s="66"/>
      <c r="C131" s="66" t="s">
        <v>117</v>
      </c>
      <c r="D131" s="66"/>
      <c r="E131" s="66" t="s">
        <v>4</v>
      </c>
      <c r="F131" s="67">
        <f>H129</f>
        <v>0.41319444444444442</v>
      </c>
      <c r="G131" s="68">
        <v>0</v>
      </c>
      <c r="H131" s="67">
        <f>F131+TIME(0,G131,0)</f>
        <v>0.41319444444444442</v>
      </c>
      <c r="I131" s="69"/>
    </row>
    <row r="133" spans="1:9" ht="17" x14ac:dyDescent="0.2">
      <c r="A133" s="83">
        <f>A131+0.01</f>
        <v>14.049999999999999</v>
      </c>
      <c r="B133" s="70"/>
      <c r="C133" s="70" t="s">
        <v>118</v>
      </c>
      <c r="D133" s="86"/>
      <c r="E133" s="70" t="s">
        <v>5</v>
      </c>
      <c r="F133" s="71">
        <f>H131</f>
        <v>0.41319444444444442</v>
      </c>
      <c r="G133" s="72">
        <v>0</v>
      </c>
      <c r="H133" s="71">
        <f>F133+TIME(0,G133,0)</f>
        <v>0.41319444444444442</v>
      </c>
      <c r="I133" s="73"/>
    </row>
    <row r="134" spans="1:9" ht="14" x14ac:dyDescent="0.15">
      <c r="A134" s="74"/>
      <c r="B134" s="74"/>
      <c r="C134" s="74" t="s">
        <v>28</v>
      </c>
      <c r="D134" s="74"/>
      <c r="E134" s="74"/>
      <c r="F134" s="75"/>
      <c r="G134" s="76">
        <f>(H134-H133) * 24 * 60</f>
        <v>5.0000000000000622</v>
      </c>
      <c r="H134" s="75">
        <v>0.41666666666666669</v>
      </c>
      <c r="I134" s="74"/>
    </row>
  </sheetData>
  <mergeCells count="14">
    <mergeCell ref="A89:I89"/>
    <mergeCell ref="A13:I13"/>
    <mergeCell ref="A9:I9"/>
    <mergeCell ref="A7:I7"/>
    <mergeCell ref="A8:I8"/>
    <mergeCell ref="A10:I10"/>
    <mergeCell ref="A17:I17"/>
    <mergeCell ref="A6:I6"/>
    <mergeCell ref="A66:I6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2"/>
  <sheetViews>
    <sheetView tabSelected="1" topLeftCell="A2" zoomScale="150" zoomScaleNormal="150" workbookViewId="0">
      <selection activeCell="A23" sqref="A23"/>
    </sheetView>
  </sheetViews>
  <sheetFormatPr baseColWidth="10" defaultColWidth="8.83203125" defaultRowHeight="13" x14ac:dyDescent="0.15"/>
  <cols>
    <col min="1" max="1" width="10" customWidth="1"/>
    <col min="6" max="6" width="54" customWidth="1"/>
    <col min="7" max="7" width="30.33203125" customWidth="1"/>
    <col min="8" max="8" width="25.33203125" customWidth="1"/>
    <col min="9" max="9" width="49.33203125" customWidth="1"/>
  </cols>
  <sheetData>
    <row r="1" spans="1:9" s="100" customFormat="1" ht="28" x14ac:dyDescent="0.15">
      <c r="A1" s="100" t="s">
        <v>120</v>
      </c>
      <c r="B1" s="100" t="s">
        <v>121</v>
      </c>
      <c r="C1" s="100" t="s">
        <v>122</v>
      </c>
      <c r="D1" s="100" t="s">
        <v>123</v>
      </c>
      <c r="E1" s="100" t="s">
        <v>124</v>
      </c>
      <c r="F1" s="100" t="s">
        <v>125</v>
      </c>
      <c r="G1" s="100" t="s">
        <v>126</v>
      </c>
      <c r="H1" s="100" t="s">
        <v>127</v>
      </c>
      <c r="I1" s="100" t="s">
        <v>128</v>
      </c>
    </row>
    <row r="5" spans="1:9" x14ac:dyDescent="0.15">
      <c r="A5" s="65" t="s">
        <v>168</v>
      </c>
      <c r="H5" s="101"/>
      <c r="I5" s="102"/>
    </row>
    <row r="6" spans="1:9" x14ac:dyDescent="0.15">
      <c r="H6" s="101"/>
      <c r="I6" s="102"/>
    </row>
    <row r="7" spans="1:9" x14ac:dyDescent="0.15">
      <c r="A7">
        <v>1.1000000000000001</v>
      </c>
      <c r="B7">
        <v>2019</v>
      </c>
      <c r="C7">
        <v>1506</v>
      </c>
      <c r="D7">
        <v>0</v>
      </c>
      <c r="E7" t="s">
        <v>129</v>
      </c>
      <c r="F7" t="s">
        <v>152</v>
      </c>
      <c r="G7" t="s">
        <v>153</v>
      </c>
      <c r="H7" s="101"/>
      <c r="I7" s="102"/>
    </row>
    <row r="8" spans="1:9" x14ac:dyDescent="0.15">
      <c r="A8">
        <v>1.2</v>
      </c>
      <c r="B8">
        <v>2019</v>
      </c>
      <c r="C8">
        <v>1311</v>
      </c>
      <c r="D8">
        <v>0</v>
      </c>
      <c r="E8" t="s">
        <v>129</v>
      </c>
      <c r="F8" t="s">
        <v>154</v>
      </c>
      <c r="G8" t="s">
        <v>153</v>
      </c>
      <c r="H8" s="101"/>
      <c r="I8" s="102"/>
    </row>
    <row r="9" spans="1:9" x14ac:dyDescent="0.15">
      <c r="A9">
        <v>2</v>
      </c>
      <c r="B9">
        <v>2019</v>
      </c>
      <c r="C9">
        <v>1643</v>
      </c>
      <c r="D9">
        <v>0</v>
      </c>
      <c r="E9" t="s">
        <v>129</v>
      </c>
      <c r="F9" t="s">
        <v>160</v>
      </c>
      <c r="G9" t="s">
        <v>151</v>
      </c>
      <c r="H9" s="101" t="s">
        <v>161</v>
      </c>
      <c r="I9" s="104" t="s">
        <v>162</v>
      </c>
    </row>
    <row r="10" spans="1:9" x14ac:dyDescent="0.15">
      <c r="A10">
        <v>3</v>
      </c>
      <c r="B10">
        <v>2019</v>
      </c>
      <c r="C10">
        <v>1557</v>
      </c>
      <c r="D10">
        <v>0</v>
      </c>
      <c r="E10" t="s">
        <v>129</v>
      </c>
      <c r="F10" t="s">
        <v>150</v>
      </c>
      <c r="G10" t="s">
        <v>151</v>
      </c>
    </row>
    <row r="11" spans="1:9" x14ac:dyDescent="0.15">
      <c r="A11">
        <v>5</v>
      </c>
      <c r="B11">
        <v>2019</v>
      </c>
      <c r="C11">
        <v>1642</v>
      </c>
      <c r="D11">
        <v>0</v>
      </c>
      <c r="E11" t="s">
        <v>129</v>
      </c>
      <c r="F11" t="s">
        <v>163</v>
      </c>
      <c r="G11" t="s">
        <v>164</v>
      </c>
      <c r="H11" s="101" t="s">
        <v>165</v>
      </c>
      <c r="I11" s="104" t="s">
        <v>166</v>
      </c>
    </row>
    <row r="12" spans="1:9" x14ac:dyDescent="0.15">
      <c r="A12">
        <v>6</v>
      </c>
      <c r="B12">
        <v>2019</v>
      </c>
      <c r="C12">
        <v>1399</v>
      </c>
      <c r="D12">
        <v>2</v>
      </c>
      <c r="E12" t="s">
        <v>129</v>
      </c>
      <c r="F12" t="s">
        <v>155</v>
      </c>
      <c r="G12" t="s">
        <v>153</v>
      </c>
      <c r="H12" s="101" t="s">
        <v>156</v>
      </c>
      <c r="I12" s="104" t="s">
        <v>157</v>
      </c>
    </row>
    <row r="14" spans="1:9" x14ac:dyDescent="0.15">
      <c r="H14" s="101"/>
      <c r="I14" s="102"/>
    </row>
    <row r="15" spans="1:9" x14ac:dyDescent="0.15">
      <c r="A15" s="65" t="s">
        <v>169</v>
      </c>
      <c r="F15" s="103"/>
      <c r="H15" s="101"/>
    </row>
    <row r="17" spans="1:9" x14ac:dyDescent="0.15">
      <c r="A17">
        <v>7</v>
      </c>
      <c r="B17">
        <v>2019</v>
      </c>
      <c r="C17">
        <v>1645</v>
      </c>
      <c r="D17">
        <v>0</v>
      </c>
      <c r="E17" t="s">
        <v>129</v>
      </c>
      <c r="F17" t="s">
        <v>170</v>
      </c>
      <c r="G17" t="s">
        <v>153</v>
      </c>
      <c r="H17" s="101" t="s">
        <v>171</v>
      </c>
      <c r="I17" s="104" t="s">
        <v>172</v>
      </c>
    </row>
    <row r="18" spans="1:9" x14ac:dyDescent="0.15">
      <c r="A18">
        <v>8</v>
      </c>
      <c r="B18">
        <v>2019</v>
      </c>
      <c r="C18">
        <v>1399</v>
      </c>
      <c r="D18">
        <v>4</v>
      </c>
      <c r="E18" t="s">
        <v>129</v>
      </c>
      <c r="F18" t="s">
        <v>155</v>
      </c>
      <c r="G18" t="s">
        <v>153</v>
      </c>
      <c r="H18" s="101" t="s">
        <v>173</v>
      </c>
      <c r="I18" s="104" t="s">
        <v>174</v>
      </c>
    </row>
    <row r="19" spans="1:9" x14ac:dyDescent="0.15">
      <c r="A19">
        <v>9</v>
      </c>
      <c r="B19">
        <v>2019</v>
      </c>
      <c r="C19">
        <v>1506</v>
      </c>
      <c r="D19">
        <v>2</v>
      </c>
      <c r="E19" t="s">
        <v>129</v>
      </c>
      <c r="F19" t="s">
        <v>152</v>
      </c>
      <c r="G19" t="s">
        <v>153</v>
      </c>
      <c r="H19" s="101" t="s">
        <v>175</v>
      </c>
      <c r="I19" s="104" t="s">
        <v>176</v>
      </c>
    </row>
    <row r="21" spans="1:9" x14ac:dyDescent="0.15">
      <c r="A21">
        <v>10</v>
      </c>
      <c r="B21">
        <v>2019</v>
      </c>
      <c r="C21">
        <v>1429</v>
      </c>
      <c r="D21">
        <v>1</v>
      </c>
      <c r="E21" t="s">
        <v>129</v>
      </c>
      <c r="F21" t="s">
        <v>177</v>
      </c>
      <c r="G21" t="s">
        <v>178</v>
      </c>
      <c r="H21" s="101" t="s">
        <v>179</v>
      </c>
      <c r="I21" s="104" t="s">
        <v>180</v>
      </c>
    </row>
    <row r="22" spans="1:9" x14ac:dyDescent="0.15">
      <c r="A22">
        <v>11</v>
      </c>
      <c r="B22">
        <v>2019</v>
      </c>
      <c r="C22">
        <v>151</v>
      </c>
      <c r="D22">
        <v>4</v>
      </c>
      <c r="E22" t="s">
        <v>129</v>
      </c>
      <c r="F22" t="s">
        <v>181</v>
      </c>
      <c r="G22" t="s">
        <v>182</v>
      </c>
      <c r="H22" s="101" t="s">
        <v>183</v>
      </c>
      <c r="I22" s="104" t="s">
        <v>184</v>
      </c>
    </row>
  </sheetData>
  <sortState ref="A4:I22">
    <sortCondition ref="A4:A22"/>
  </sortState>
  <phoneticPr fontId="0" type="noConversion"/>
  <hyperlinks>
    <hyperlink ref="I12" r:id="rId1" xr:uid="{EA41745E-7D94-C646-A3E4-5E7884B7E574}"/>
    <hyperlink ref="I9" r:id="rId2" xr:uid="{BB5A98C3-96C1-4D44-9CC2-9419B4BBEB7F}"/>
    <hyperlink ref="I11" r:id="rId3" xr:uid="{1BFB0D4E-7233-B84E-9856-50715151EB16}"/>
    <hyperlink ref="I17" r:id="rId4" xr:uid="{B4478BEB-7F8D-E346-A20B-6052FA232BDD}"/>
    <hyperlink ref="I18" r:id="rId5" xr:uid="{A635BC12-AFEA-C941-8D6D-DA64DE093E21}"/>
    <hyperlink ref="I19" r:id="rId6" xr:uid="{4269A475-3150-9143-832B-64CFE70A0813}"/>
    <hyperlink ref="I21" r:id="rId7" xr:uid="{E20B597F-76E2-5546-94AB-E85155C7C528}"/>
    <hyperlink ref="I22" r:id="rId8" xr:uid="{6FA4F912-81CA-2845-9E8F-2CE15650C8C7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141</v>
      </c>
    </row>
    <row r="2" spans="1:2" x14ac:dyDescent="0.15">
      <c r="A2" s="14" t="s">
        <v>50</v>
      </c>
      <c r="B2" s="14" t="s">
        <v>142</v>
      </c>
    </row>
    <row r="3" spans="1:2" ht="14" thickBot="1" x14ac:dyDescent="0.2">
      <c r="A3" s="14" t="s">
        <v>51</v>
      </c>
      <c r="B3" s="14" t="s">
        <v>143</v>
      </c>
    </row>
    <row r="4" spans="1:2" x14ac:dyDescent="0.15">
      <c r="A4" t="s">
        <v>52</v>
      </c>
      <c r="B4" s="15">
        <v>43723</v>
      </c>
    </row>
    <row r="5" spans="1:2" x14ac:dyDescent="0.15">
      <c r="A5" s="16" t="s">
        <v>53</v>
      </c>
      <c r="B5" s="17">
        <f>B4+1</f>
        <v>43724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43728</v>
      </c>
    </row>
    <row r="8" spans="1:2" x14ac:dyDescent="0.15">
      <c r="A8" s="65" t="s">
        <v>56</v>
      </c>
      <c r="B8" s="65">
        <v>3</v>
      </c>
    </row>
    <row r="9" spans="1:2" ht="16" x14ac:dyDescent="0.2">
      <c r="A9" s="65" t="s">
        <v>93</v>
      </c>
      <c r="B9" s="7" t="s">
        <v>167</v>
      </c>
    </row>
    <row r="13" spans="1:2" x14ac:dyDescent="0.15">
      <c r="A13" t="s">
        <v>15</v>
      </c>
      <c r="B13" s="14" t="s">
        <v>144</v>
      </c>
    </row>
    <row r="15" spans="1:2" x14ac:dyDescent="0.15">
      <c r="A15" t="s">
        <v>0</v>
      </c>
      <c r="B15" s="14" t="s">
        <v>145</v>
      </c>
    </row>
    <row r="16" spans="1:2" x14ac:dyDescent="0.15">
      <c r="A16" t="s">
        <v>1</v>
      </c>
      <c r="B16" s="14" t="s">
        <v>146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2019-09-17T03:37:11Z</dcterms:modified>
  <cp:category/>
</cp:coreProperties>
</file>