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<sst xmlns="http://schemas.openxmlformats.org/spreadsheetml/2006/main" count="1134" uniqueCount="562">
  <si>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</si>
  <si>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</si>
  <si>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</si>
  <si>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</si>
  <si>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</si>
  <si>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</si>
  <si>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</si>
  <si>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</si>
  <si>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</si>
  <si>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</si>
  <si>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</si>
  <si>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</si>
  <si>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</si>
  <si>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</si>
  <si>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</si>
  <si>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</si>
  <si>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</si>
  <si>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</si>
  <si>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</si>
  <si>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</si>
  <si>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</si>
  <si>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</si>
  <si>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</si>
  <si>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</si>
  <si>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</si>
  <si>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</si>
  <si>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</si>
  <si>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</si>
  <si>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</si>
  <si>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</si>
  <si>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</si>
  <si>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</si>
  <si>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</si>
  <si>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</si>
  <si>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</si>
  <si>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</si>
  <si>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</si>
  <si>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</si>
  <si>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</si>
  <si>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</si>
  <si>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</si>
  <si>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</si>
  <si>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</si>
  <si>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</si>
  <si>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</si>
  <si>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</si>
  <si>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</si>
  <si>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</si>
  <si>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</si>
  <si>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</si>
  <si>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</si>
  <si>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</si>
  <si>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</si>
  <si>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</si>
  <si>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</si>
  <si>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</si>
  <si>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</si>
  <si>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</si>
  <si>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</si>
  <si>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</si>
  <si>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</si>
  <si>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</si>
  <si>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</si>
  <si>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</si>
  <si>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</si>
  <si>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</si>
  <si>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</si>
  <si>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</si>
  <si>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</si>
  <si>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</si>
  <si>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</si>
  <si>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</si>
  <si>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</si>
  <si>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</si>
  <si>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</si>
  <si>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</si>
  <si>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</si>
  <si>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</si>
  <si>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</si>
  <si>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</si>
  <si>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</si>
  <si>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</si>
  <si>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</si>
  <si>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</si>
  <si>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</si>
  <si>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</si>
  <si>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</si>
  <si>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</si>
  <si>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</si>
  <si>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</si>
  <si>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</si>
  <si>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</si>
  <si>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</si>
  <si>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</si>
  <si>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</si>
  <si>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</si>
  <si>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</si>
  <si>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</si>
  <si>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</si>
  <si>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</si>
  <si>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</si>
  <si>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</si>
  <si>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</si>
  <si>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</si>
  <si>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</si>
  <si>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</si>
  <si>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</si>
  <si>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</si>
  <si>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</si>
  <si>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</si>
  <si>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</si>
  <si>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</si>
  <si>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</si>
  <si>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</si>
  <si>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</si>
  <si>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</si>
  <si>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</si>
  <si>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</si>
  <si>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</si>
  <si>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</si>
  <si>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</si>
  <si>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</si>
  <si>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</si>
  <si>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</si>
  <si>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</si>
  <si>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</si>
  <si>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</si>
  <si>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</si>
  <si>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</si>
  <si>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</si>
  <si>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</si>
  <si>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</si>
  <si>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</si>
  <si>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</si>
  <si>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</si>
  <si>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</si>
  <si>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</si>
  <si>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</si>
  <si>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</si>
  <si>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</si>
  <si>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</si>
  <si>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</si>
  <si>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</si>
  <si>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</si>
  <si>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</si>
  <si>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</si>
  <si>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</si>
  <si>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</si>
  <si>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</si>
  <si>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</si>
  <si>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</si>
  <si>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</si>
  <si>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</si>
  <si>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</si>
  <si>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</si>
  <si>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</si>
  <si>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</si>
  <si>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</si>
  <si>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</si>
  <si>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</si>
  <si>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</si>
  <si>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</si>
  <si>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</si>
  <si>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</si>
  <si>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</si>
  <si>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</si>
  <si>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</si>
  <si>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</si>
  <si>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</si>
  <si>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</si>
  <si>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</si>
  <si>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</si>
  <si>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</si>
  <si>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</si>
  <si>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</si>
  <si>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</si>
  <si>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</si>
  <si>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</si>
  <si>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</si>
  <si>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</si>
  <si>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</si>
  <si>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</si>
  <si>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</si>
  <si>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</si>
  <si>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</si>
  <si>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</si>
  <si>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</si>
  <si>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</si>
  <si>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</si>
  <si>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</si>
  <si>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</si>
  <si>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</si>
  <si>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</si>
  <si>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</si>
  <si>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</si>
  <si>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</si>
  <si>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</si>
  <si>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</si>
  <si>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</si>
  <si>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</si>
  <si>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</si>
  <si>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</si>
  <si>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</si>
  <si>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</si>
  <si>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</si>
  <si>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</si>
  <si>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</si>
  <si>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</si>
  <si>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</si>
  <si>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</si>
  <si>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</si>
  <si>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</si>
  <si>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</si>
  <si>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</si>
  <si>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</si>
  <si>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</si>
  <si>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</si>
  <si>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</si>
  <si>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</si>
  <si>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</si>
  <si>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</si>
  <si>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</si>
  <si>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</si>
  <si>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</si>
  <si>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</si>
  <si>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</si>
  <si>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</si>
  <si>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</si>
  <si>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</si>
  <si>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</si>
  <si>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</si>
  <si>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</si>
  <si>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</si>
  <si>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</si>
  <si>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</si>
  <si>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</si>
  <si>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</si>
  <si>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</si>
  <si>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</si>
  <si>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</si>
  <si>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</si>
  <si>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</si>
  <si>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</si>
  <si>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</si>
  <si>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</si>
  <si>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</si>
  <si>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</si>
  <si>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</si>
  <si>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</si>
  <si>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</si>
  <si>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</si>
  <si>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</si>
  <si>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</si>
  <si>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</si>
  <si>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</si>
  <si>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</si>
  <si>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</si>
  <si>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</si>
  <si>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</si>
  <si>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</si>
  <si>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</si>
  <si>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</si>
  <si>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</si>
  <si>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</si>
  <si>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</si>
  <si>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</si>
  <si>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</si>
  <si>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</si>
  <si>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</si>
  <si>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</si>
  <si>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</si>
  <si>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</si>
  <si>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</si>
  <si>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</si>
  <si>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</si>
  <si>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</si>
  <si>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</si>
  <si>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</si>
  <si>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</si>
  <si>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</si>
  <si>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</si>
  <si>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</si>
  <si>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</si>
  <si>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</si>
  <si>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</si>
  <si>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</si>
  <si>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</si>
  <si>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</si>
  <si>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</si>
  <si>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</si>
  <si>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</si>
  <si>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</si>
  <si>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</si>
  <si>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</si>
  <si>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</si>
  <si>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</si>
  <si>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</si>
  <si>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</si>
  <si>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</si>
  <si>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</si>
  <si>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</si>
  <si>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</si>
  <si>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</si>
  <si>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</si>
  <si>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</si>
  <si>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</si>
  <si>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</si>
  <si>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</si>
  <si>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</si>
  <si>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</si>
  <si>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</si>
  <si>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</si>
  <si>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</si>
  <si>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</si>
  <si>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</si>
  <si>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</si>
  <si>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</si>
  <si>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</si>
  <si>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</si>
  <si>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</si>
  <si>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</si>
  <si>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</si>
  <si>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</si>
  <si>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</si>
  <si>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</si>
  <si>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</si>
  <si>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</si>
  <si>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</si>
  <si>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</si>
  <si>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</si>
  <si>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</si>
  <si>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</si>
  <si>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</si>
  <si>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</si>
  <si>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</si>
  <si>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</si>
  <si>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</si>
  <si>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</si>
  <si>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</si>
  <si>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</si>
  <si>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</si>
  <si>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</si>
  <si>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</si>
  <si>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</si>
  <si>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</si>
  <si>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</si>
  <si>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</si>
  <si>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</si>
  <si>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</si>
  <si>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</si>
  <si>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</si>
  <si>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</si>
  <si>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</si>
  <si>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</si>
  <si>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</si>
  <si>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</si>
  <si>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</si>
  <si>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</si>
  <si>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</si>
  <si>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</si>
  <si>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</si>
  <si>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</si>
  <si>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</si>
  <si>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</si>
  <si>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</si>
  <si>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</si>
  <si>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</si>
  <si>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</si>
  <si>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</si>
  <si>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</si>
  <si>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</si>
  <si>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</si>
  <si>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</si>
  <si>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</si>
  <si>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</si>
  <si>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</si>
  <si>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</si>
  <si>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</si>
  <si>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</si>
  <si>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</si>
  <si>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</si>
  <si>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</si>
  <si>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</si>
  <si>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</si>
  <si>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</si>
  <si>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</si>
  <si>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</si>
  <si>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</si>
  <si>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</si>
  <si>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</si>
  <si>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</si>
  <si>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</si>
  <si>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</si>
  <si>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</si>
  <si>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</si>
  <si>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</si>
  <si>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</si>
  <si>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</si>
  <si>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</si>
  <si>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</si>
  <si>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</si>
  <si>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</si>
  <si>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</si>
  <si>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</si>
  <si>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</si>
  <si>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</si>
  <si>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</si>
  <si>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</si>
  <si>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</si>
  <si>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</si>
  <si>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</si>
  <si>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</si>
  <si>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</si>
  <si>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</si>
  <si>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</si>
  <si>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</si>
  <si>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</si>
  <si>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</si>
  <si>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</si>
  <si>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</si>
  <si>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</si>
  <si>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</si>
  <si>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</si>
  <si>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</si>
  <si>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</si>
  <si>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</si>
  <si>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</si>
  <si>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</si>
  <si>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</si>
  <si>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</si>
  <si>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</si>
  <si>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</si>
  <si>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</si>
  <si>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</si>
  <si>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</si>
  <si>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</si>
  <si>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</si>
  <si>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</si>
  <si>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</si>
  <si>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</si>
  <si>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</si>
  <si>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</si>
  <si>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</si>
  <si>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</si>
  <si>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</si>
  <si>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</si>
  <si>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</si>
  <si>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</si>
  <si>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</si>
  <si>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</si>
  <si>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</si>
  <si>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</si>
  <si>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</si>
  <si>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</si>
  <si>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</si>
  <si>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</si>
  <si>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</si>
  <si>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</si>
  <si>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</si>
  <si>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</si>
  <si>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</si>
  <si>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</si>
  <si>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</si>
  <si>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</si>
  <si>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</si>
  <si>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</si>
  <si>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</si>
  <si>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</si>
  <si>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</si>
  <si>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</si>
  <si>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</si>
  <si>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</si>
  <si>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</si>
  <si>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</si>
  <si>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</si>
  <si>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</si>
  <si>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</si>
  <si>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</si>
  <si>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</si>
  <si>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</si>
  <si>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</si>
  <si>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</si>
  <si>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</si>
  <si>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</si>
  <si>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</si>
  <si>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</si>
  <si>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</si>
  <si>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</si>
  <si>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</si>
  <si>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</si>
  <si>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</si>
  <si>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</si>
  <si>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</si>
  <si>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</si>
  <si>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</si>
  <si>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</si>
  <si>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</si>
  <si>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September 2019</t>
  </si>
  <si>
    <t>WG Agenda September 2019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</si>
  <si>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</si>
  <si>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</si>
  <si>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</si>
  <si>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</si>
  <si>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</si>
  <si>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</si>
  <si>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</si>
  <si>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</si>
  <si>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</si>
  <si>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</si>
  <si>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</si>
  <si>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</si>
  <si>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</si>
  <si>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</si>
  <si>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</si>
  <si>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</si>
  <si>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</si>
  <si>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</si>
  <si>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</si>
  <si>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</si>
  <si>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</si>
  <si>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</si>
  <si>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</si>
  <si>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</si>
  <si>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</si>
  <si>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</si>
  <si>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</si>
  <si>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</si>
  <si>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</si>
  <si>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</si>
  <si>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</si>
  <si>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</si>
  <si>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</si>
  <si>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</si>
  <si>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</si>
  <si>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</si>
  <si>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</si>
  <si>
    <t>Sensing TIG</t>
  </si>
  <si>
    <t>Cordeiro</t>
  </si>
  <si>
    <t>.19 S1G</t>
  </si>
  <si>
    <t>Letter Ballot presentation</t>
  </si>
  <si>
    <t>Rison</t>
  </si>
  <si>
    <t>19 S1G</t>
  </si>
  <si>
    <t>177th IEEE 802.11 WIRELESS LOCAL AREA NETWORKS SESSION</t>
  </si>
  <si>
    <t>Marriott Hanoi, Hanoi, Vietnam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</si>
  <si>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</si>
  <si>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11-19-1664</t>
  </si>
  <si>
    <t>11-19-1660</t>
  </si>
  <si>
    <t>11-19-1651</t>
  </si>
  <si>
    <t>11-19-1600</t>
  </si>
  <si>
    <t>11-19-1654</t>
  </si>
  <si>
    <t>SB Process and Hanoi Planning</t>
  </si>
  <si>
    <t>r4</t>
  </si>
  <si>
    <t>11-19-1670</t>
  </si>
  <si>
    <t>11-19-1671</t>
  </si>
  <si>
    <t>1</t>
  </si>
  <si>
    <t>Telecon schedule, SENS TIG Chair confirmation motion</t>
  </si>
  <si>
    <t>2</t>
  </si>
  <si>
    <t>3</t>
  </si>
  <si>
    <t>Recirculation WGLB planning</t>
  </si>
  <si>
    <t>r6</t>
  </si>
  <si>
    <t>802.1CQ status report</t>
  </si>
  <si>
    <t>doc.: IEEE 802.11-19/1371r6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</si>
</sst>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112" Type="http://schemas.openxmlformats.org/officeDocument/2006/relationships/hyperlink" Target="https://mentor.ieee.org/802.11/dcn/11-19-1373" TargetMode="External"/><Relationship Id="rId16" Type="http://schemas.openxmlformats.org/officeDocument/2006/relationships/hyperlink" Target="https://mentor.ieee.org/802.11/dcn/11-19-1394" TargetMode="External"/><Relationship Id="rId107" Type="http://schemas.openxmlformats.org/officeDocument/2006/relationships/hyperlink" Target="https://mentor.ieee.org/802.11/dcn/19/11-19-1651" TargetMode="Externa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110" Type="http://schemas.openxmlformats.org/officeDocument/2006/relationships/hyperlink" Target="https://mentor.ieee.org/802.11/dcn/19/11-19-1670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hyperlink" Target="https://mentor.ieee.org/802.11/dcn/19/11-19-1664-00-0000-802-19-liaison-report-september-2019.pptx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108" Type="http://schemas.openxmlformats.org/officeDocument/2006/relationships/hyperlink" Target="https://mentor.ieee.org/802.11/dcn/19/11-19-1600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11" Type="http://schemas.openxmlformats.org/officeDocument/2006/relationships/hyperlink" Target="https://mentor.ieee.org/802.11/dcn/19/11-19-1671" TargetMode="Externa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hyperlink" Target="https://mentor.ieee.org/802.11/dcn/19/11-19-1660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109" Type="http://schemas.openxmlformats.org/officeDocument/2006/relationships/hyperlink" Target="https://mentor.ieee.org/802.11/dcn/19/11-19-1654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hyperlink" Target="https://mentor.ieee.org/802.11/dcn/11-19-1373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Relationship Id="rId2" Type="http://schemas.openxmlformats.org/officeDocument/2006/relationships/hyperlink" Target="https://mentor.ieee.org/802.11/dcn/11-19-1371" TargetMode="External"/><Relationship Id="rId29" Type="http://schemas.openxmlformats.org/officeDocument/2006/relationships/hyperlink" Target="https://mentor.ieee.org/802.11/dcn/11-19-137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E16" sqref="E16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498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43727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494</v>
      </c>
      <c r="D11" s="23"/>
      <c r="E11" s="23"/>
      <c r="F11" s="23"/>
      <c r="G11" s="23"/>
      <c r="H11" s="34"/>
      <c r="I11" s="23" t="s">
        <v>495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439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440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414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415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496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418</v>
      </c>
      <c r="J18" s="23" t="s">
        <v>427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416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417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5" t="str">
        <f>Parameters!B1</f>
        <v>177th IEEE 802.11 WIRELESS LOCAL AREA NETWORKS SESSION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  <c r="IS2" s="1" t="s">
        <v>3</v>
      </c>
    </row>
    <row r="3" spans="1:253" ht="15.75" customHeight="1" x14ac:dyDescent="0.3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</row>
    <row r="4" spans="1:253" ht="15.75" customHeight="1" x14ac:dyDescent="0.3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/>
    </row>
    <row r="5" spans="1:253" ht="21" customHeight="1" x14ac:dyDescent="0.3">
      <c r="B5" s="284" t="str">
        <f>Parameters!B2</f>
        <v>Marriott Hanoi, Hanoi, Vietnam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87" t="str">
        <f>Parameters!B3</f>
        <v>September 15-20, 2019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73"/>
      <c r="R7" s="73"/>
    </row>
    <row r="8" spans="1:253" ht="15.75" customHeight="1" x14ac:dyDescent="0.3">
      <c r="A8" s="54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6" t="s">
        <v>2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73"/>
      <c r="R25" s="73"/>
    </row>
    <row r="26" spans="1:21" ht="15.75" customHeight="1" x14ac:dyDescent="0.3">
      <c r="A26" s="54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73"/>
      <c r="R26" s="73"/>
    </row>
    <row r="27" spans="1:21" ht="15.75" customHeight="1" x14ac:dyDescent="0.3">
      <c r="B27" s="285" t="s">
        <v>490</v>
      </c>
      <c r="C27" s="285"/>
      <c r="D27" s="285"/>
      <c r="E27" s="285"/>
      <c r="F27" s="285"/>
      <c r="G27" s="285"/>
      <c r="H27" s="285"/>
      <c r="I27" s="285"/>
      <c r="J27" s="291"/>
      <c r="K27" s="291"/>
      <c r="L27" s="288" t="str">
        <f>Title!C14</f>
        <v>dstanley@ieee.org</v>
      </c>
      <c r="M27" s="289"/>
      <c r="N27" s="289"/>
      <c r="O27" s="289"/>
      <c r="P27" s="289"/>
      <c r="Q27" s="289"/>
      <c r="R27" s="289"/>
    </row>
    <row r="28" spans="1:21" ht="15.75" customHeight="1" x14ac:dyDescent="0.3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3">
      <c r="B29" s="285" t="s">
        <v>491</v>
      </c>
      <c r="C29" s="285"/>
      <c r="D29" s="285"/>
      <c r="E29" s="285"/>
      <c r="F29" s="285"/>
      <c r="G29" s="285"/>
      <c r="H29" s="285"/>
      <c r="I29" s="285"/>
      <c r="J29" s="291"/>
      <c r="K29" s="291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3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3">
      <c r="B31" s="285" t="s">
        <v>492</v>
      </c>
      <c r="C31" s="285"/>
      <c r="D31" s="285"/>
      <c r="E31" s="285"/>
      <c r="F31" s="285"/>
      <c r="G31" s="285"/>
      <c r="H31" s="285"/>
      <c r="I31" s="285"/>
      <c r="J31" s="291"/>
      <c r="K31" s="291"/>
      <c r="L31" s="288" t="str">
        <f>Title!I20</f>
        <v xml:space="preserve">robert.stacey@intel.com </v>
      </c>
      <c r="M31" s="289"/>
      <c r="N31" s="289"/>
      <c r="O31" s="289"/>
      <c r="P31" s="289"/>
      <c r="Q31" s="289"/>
      <c r="R31" s="289"/>
    </row>
    <row r="32" spans="1:21" ht="15.75" customHeight="1" x14ac:dyDescent="0.3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90"/>
      <c r="M32" s="290"/>
      <c r="N32" s="290"/>
      <c r="O32" s="290"/>
      <c r="P32" s="290"/>
      <c r="Q32" s="290"/>
      <c r="R32" s="290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I1" zoomScale="50" zoomScaleNormal="50" workbookViewId="0">
      <selection activeCell="V7" sqref="V7:V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28" t="str">
        <f>" 802.11 Agenda R" &amp;Parameters!B8</f>
        <v xml:space="preserve"> 802.11 Agenda R6</v>
      </c>
      <c r="B1" s="330" t="str">
        <f>Parameters!B2</f>
        <v>Marriott Hanoi, Hanoi, Vietnam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</row>
    <row r="2" spans="1:32" s="2" customFormat="1" ht="20.25" customHeight="1" x14ac:dyDescent="0.3">
      <c r="A2" s="32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29"/>
      <c r="B3" s="341" t="str">
        <f>Parameters!B3</f>
        <v>September 15-20, 2019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43723</v>
      </c>
      <c r="C5" s="355">
        <f>B5+1</f>
        <v>43724</v>
      </c>
      <c r="D5" s="356"/>
      <c r="E5" s="356"/>
      <c r="F5" s="356"/>
      <c r="G5" s="356"/>
      <c r="H5" s="357"/>
      <c r="I5" s="355">
        <f>B5+2</f>
        <v>43725</v>
      </c>
      <c r="J5" s="356"/>
      <c r="K5" s="356"/>
      <c r="L5" s="356"/>
      <c r="M5" s="356"/>
      <c r="N5" s="357"/>
      <c r="O5" s="355">
        <f>B5+3</f>
        <v>43726</v>
      </c>
      <c r="P5" s="356"/>
      <c r="Q5" s="356"/>
      <c r="R5" s="356"/>
      <c r="S5" s="356"/>
      <c r="T5" s="357"/>
      <c r="U5" s="355">
        <f>B5+4</f>
        <v>43727</v>
      </c>
      <c r="V5" s="356"/>
      <c r="W5" s="356"/>
      <c r="X5" s="356"/>
      <c r="Y5" s="356"/>
      <c r="Z5" s="357"/>
      <c r="AA5" s="355">
        <f>B5+5</f>
        <v>43728</v>
      </c>
      <c r="AB5" s="356"/>
      <c r="AC5" s="356"/>
      <c r="AD5" s="356"/>
      <c r="AE5" s="356"/>
      <c r="AF5" s="35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9" t="s">
        <v>107</v>
      </c>
      <c r="J6" s="340"/>
      <c r="K6" s="340"/>
      <c r="L6" s="340"/>
      <c r="M6" s="34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8" t="s">
        <v>518</v>
      </c>
      <c r="D7" s="379"/>
      <c r="E7" s="379"/>
      <c r="F7" s="379"/>
      <c r="G7" s="379"/>
      <c r="H7" s="380"/>
      <c r="I7" s="331" t="s">
        <v>493</v>
      </c>
      <c r="J7" s="321" t="s">
        <v>465</v>
      </c>
      <c r="K7" s="326" t="s">
        <v>374</v>
      </c>
      <c r="L7" s="351"/>
      <c r="M7" s="351"/>
      <c r="N7" s="351"/>
      <c r="O7" s="295" t="s">
        <v>52</v>
      </c>
      <c r="P7" s="326" t="s">
        <v>374</v>
      </c>
      <c r="Q7" s="367" t="s">
        <v>110</v>
      </c>
      <c r="R7" s="361" t="s">
        <v>437</v>
      </c>
      <c r="S7" s="393" t="s">
        <v>43</v>
      </c>
      <c r="T7" s="310"/>
      <c r="U7" s="295" t="s">
        <v>52</v>
      </c>
      <c r="V7" s="321" t="s">
        <v>465</v>
      </c>
      <c r="W7" s="375" t="s">
        <v>358</v>
      </c>
      <c r="X7" s="336" t="s">
        <v>466</v>
      </c>
      <c r="Y7" s="373" t="s">
        <v>472</v>
      </c>
      <c r="Z7" s="354" t="s">
        <v>359</v>
      </c>
      <c r="AA7" s="384" t="s">
        <v>54</v>
      </c>
      <c r="AB7" s="385"/>
      <c r="AC7" s="385"/>
      <c r="AD7" s="385"/>
      <c r="AE7" s="385"/>
      <c r="AF7" s="386"/>
    </row>
    <row r="8" spans="1:32" s="2" customFormat="1" ht="15.75" customHeight="1" x14ac:dyDescent="0.3">
      <c r="A8" s="93" t="s">
        <v>33</v>
      </c>
      <c r="B8" s="111"/>
      <c r="C8" s="381"/>
      <c r="D8" s="382"/>
      <c r="E8" s="382"/>
      <c r="F8" s="382"/>
      <c r="G8" s="382"/>
      <c r="H8" s="383"/>
      <c r="I8" s="332"/>
      <c r="J8" s="322"/>
      <c r="K8" s="327"/>
      <c r="L8" s="352"/>
      <c r="M8" s="352"/>
      <c r="N8" s="352"/>
      <c r="O8" s="296"/>
      <c r="P8" s="327"/>
      <c r="Q8" s="368"/>
      <c r="R8" s="362"/>
      <c r="S8" s="394"/>
      <c r="T8" s="311"/>
      <c r="U8" s="296"/>
      <c r="V8" s="322"/>
      <c r="W8" s="376"/>
      <c r="X8" s="337"/>
      <c r="Y8" s="374"/>
      <c r="Z8" s="302"/>
      <c r="AA8" s="387"/>
      <c r="AB8" s="388"/>
      <c r="AC8" s="388"/>
      <c r="AD8" s="388"/>
      <c r="AE8" s="388"/>
      <c r="AF8" s="389"/>
    </row>
    <row r="9" spans="1:32" s="2" customFormat="1" ht="15.75" customHeight="1" x14ac:dyDescent="0.3">
      <c r="A9" s="115" t="s">
        <v>31</v>
      </c>
      <c r="B9" s="87"/>
      <c r="C9" s="345" t="s">
        <v>519</v>
      </c>
      <c r="D9" s="346"/>
      <c r="E9" s="346"/>
      <c r="F9" s="346"/>
      <c r="G9" s="346"/>
      <c r="H9" s="347"/>
      <c r="I9" s="332"/>
      <c r="J9" s="322"/>
      <c r="K9" s="327"/>
      <c r="L9" s="352"/>
      <c r="M9" s="352"/>
      <c r="N9" s="352"/>
      <c r="O9" s="296"/>
      <c r="P9" s="327"/>
      <c r="Q9" s="368"/>
      <c r="R9" s="362"/>
      <c r="S9" s="394"/>
      <c r="T9" s="311"/>
      <c r="U9" s="296"/>
      <c r="V9" s="322"/>
      <c r="W9" s="376"/>
      <c r="X9" s="337"/>
      <c r="Y9" s="374"/>
      <c r="Z9" s="302"/>
      <c r="AA9" s="387"/>
      <c r="AB9" s="388"/>
      <c r="AC9" s="388"/>
      <c r="AD9" s="388"/>
      <c r="AE9" s="388"/>
      <c r="AF9" s="389"/>
    </row>
    <row r="10" spans="1:32" s="2" customFormat="1" ht="15.75" customHeight="1" x14ac:dyDescent="0.3">
      <c r="A10" s="115" t="s">
        <v>32</v>
      </c>
      <c r="B10" s="87"/>
      <c r="C10" s="348"/>
      <c r="D10" s="349"/>
      <c r="E10" s="349"/>
      <c r="F10" s="349"/>
      <c r="G10" s="349"/>
      <c r="H10" s="350"/>
      <c r="I10" s="333"/>
      <c r="J10" s="323"/>
      <c r="K10" s="327"/>
      <c r="L10" s="353"/>
      <c r="M10" s="353"/>
      <c r="N10" s="353"/>
      <c r="O10" s="297"/>
      <c r="P10" s="327"/>
      <c r="Q10" s="369"/>
      <c r="R10" s="363"/>
      <c r="S10" s="395"/>
      <c r="T10" s="312"/>
      <c r="U10" s="297"/>
      <c r="V10" s="323"/>
      <c r="W10" s="377"/>
      <c r="X10" s="338"/>
      <c r="Y10" s="374"/>
      <c r="Z10" s="303"/>
      <c r="AA10" s="387"/>
      <c r="AB10" s="388"/>
      <c r="AC10" s="388"/>
      <c r="AD10" s="388"/>
      <c r="AE10" s="388"/>
      <c r="AF10" s="389"/>
    </row>
    <row r="11" spans="1:32" s="2" customFormat="1" ht="27" customHeight="1" x14ac:dyDescent="0.3">
      <c r="A11" s="116" t="s">
        <v>18</v>
      </c>
      <c r="B11" s="114"/>
      <c r="C11" s="298" t="s">
        <v>6</v>
      </c>
      <c r="D11" s="299"/>
      <c r="E11" s="299"/>
      <c r="F11" s="299"/>
      <c r="G11" s="299"/>
      <c r="H11" s="300"/>
      <c r="I11" s="294"/>
      <c r="J11" s="294"/>
      <c r="K11" s="294"/>
      <c r="L11" s="294"/>
      <c r="M11" s="294"/>
      <c r="N11" s="294"/>
      <c r="O11" s="300" t="s">
        <v>6</v>
      </c>
      <c r="P11" s="294"/>
      <c r="Q11" s="294"/>
      <c r="R11" s="294"/>
      <c r="S11" s="294"/>
      <c r="T11" s="294"/>
      <c r="U11" s="294" t="s">
        <v>6</v>
      </c>
      <c r="V11" s="294"/>
      <c r="W11" s="294"/>
      <c r="X11" s="294"/>
      <c r="Y11" s="294"/>
      <c r="Z11" s="294"/>
      <c r="AA11" s="387"/>
      <c r="AB11" s="388"/>
      <c r="AC11" s="388"/>
      <c r="AD11" s="388"/>
      <c r="AE11" s="388"/>
      <c r="AF11" s="389"/>
    </row>
    <row r="12" spans="1:32" s="2" customFormat="1" ht="15.75" customHeight="1" x14ac:dyDescent="0.3">
      <c r="A12" s="113" t="s">
        <v>17</v>
      </c>
      <c r="B12" s="87"/>
      <c r="C12" s="295" t="s">
        <v>52</v>
      </c>
      <c r="D12" s="326" t="s">
        <v>374</v>
      </c>
      <c r="E12" s="307" t="s">
        <v>118</v>
      </c>
      <c r="F12" s="361" t="s">
        <v>437</v>
      </c>
      <c r="G12" s="396" t="s">
        <v>450</v>
      </c>
      <c r="H12" s="351"/>
      <c r="I12" s="295" t="s">
        <v>52</v>
      </c>
      <c r="J12" s="295" t="s">
        <v>52</v>
      </c>
      <c r="K12" s="334" t="s">
        <v>110</v>
      </c>
      <c r="L12" s="336" t="s">
        <v>466</v>
      </c>
      <c r="M12" s="358" t="s">
        <v>379</v>
      </c>
      <c r="N12" s="301" t="s">
        <v>359</v>
      </c>
      <c r="O12" s="342" t="s">
        <v>53</v>
      </c>
      <c r="P12" s="343"/>
      <c r="Q12" s="343"/>
      <c r="R12" s="343"/>
      <c r="S12" s="343"/>
      <c r="T12" s="344"/>
      <c r="U12" s="324" t="s">
        <v>471</v>
      </c>
      <c r="V12" s="321" t="s">
        <v>465</v>
      </c>
      <c r="W12" s="307" t="s">
        <v>118</v>
      </c>
      <c r="X12" s="361" t="s">
        <v>437</v>
      </c>
      <c r="Y12" s="358" t="s">
        <v>379</v>
      </c>
      <c r="Z12" s="370" t="s">
        <v>541</v>
      </c>
      <c r="AA12" s="387"/>
      <c r="AB12" s="388"/>
      <c r="AC12" s="388"/>
      <c r="AD12" s="388"/>
      <c r="AE12" s="388"/>
      <c r="AF12" s="389"/>
    </row>
    <row r="13" spans="1:32" s="2" customFormat="1" ht="15.75" customHeight="1" x14ac:dyDescent="0.3">
      <c r="A13" s="113" t="s">
        <v>19</v>
      </c>
      <c r="B13" s="87"/>
      <c r="C13" s="296"/>
      <c r="D13" s="327"/>
      <c r="E13" s="308"/>
      <c r="F13" s="362"/>
      <c r="G13" s="397"/>
      <c r="H13" s="352"/>
      <c r="I13" s="296"/>
      <c r="J13" s="296"/>
      <c r="K13" s="335"/>
      <c r="L13" s="337"/>
      <c r="M13" s="359"/>
      <c r="N13" s="302"/>
      <c r="O13" s="345"/>
      <c r="P13" s="346"/>
      <c r="Q13" s="346"/>
      <c r="R13" s="346"/>
      <c r="S13" s="346"/>
      <c r="T13" s="347"/>
      <c r="U13" s="324"/>
      <c r="V13" s="322"/>
      <c r="W13" s="308"/>
      <c r="X13" s="362"/>
      <c r="Y13" s="359"/>
      <c r="Z13" s="371"/>
      <c r="AA13" s="387"/>
      <c r="AB13" s="388"/>
      <c r="AC13" s="388"/>
      <c r="AD13" s="388"/>
      <c r="AE13" s="388"/>
      <c r="AF13" s="389"/>
    </row>
    <row r="14" spans="1:32" s="2" customFormat="1" ht="15.75" customHeight="1" x14ac:dyDescent="0.3">
      <c r="A14" s="113" t="s">
        <v>20</v>
      </c>
      <c r="B14" s="87"/>
      <c r="C14" s="296"/>
      <c r="D14" s="327"/>
      <c r="E14" s="308"/>
      <c r="F14" s="362"/>
      <c r="G14" s="397"/>
      <c r="H14" s="352"/>
      <c r="I14" s="296"/>
      <c r="J14" s="296"/>
      <c r="K14" s="335"/>
      <c r="L14" s="337"/>
      <c r="M14" s="359"/>
      <c r="N14" s="302"/>
      <c r="O14" s="345"/>
      <c r="P14" s="346"/>
      <c r="Q14" s="346"/>
      <c r="R14" s="346"/>
      <c r="S14" s="346"/>
      <c r="T14" s="347"/>
      <c r="U14" s="324"/>
      <c r="V14" s="322"/>
      <c r="W14" s="308"/>
      <c r="X14" s="362"/>
      <c r="Y14" s="359"/>
      <c r="Z14" s="371"/>
      <c r="AA14" s="390"/>
      <c r="AB14" s="391"/>
      <c r="AC14" s="391"/>
      <c r="AD14" s="391"/>
      <c r="AE14" s="391"/>
      <c r="AF14" s="392"/>
    </row>
    <row r="15" spans="1:32" s="2" customFormat="1" ht="15.75" customHeight="1" x14ac:dyDescent="0.3">
      <c r="A15" s="113" t="s">
        <v>21</v>
      </c>
      <c r="B15" s="87"/>
      <c r="C15" s="297"/>
      <c r="D15" s="327"/>
      <c r="E15" s="309"/>
      <c r="F15" s="363"/>
      <c r="G15" s="398"/>
      <c r="H15" s="353"/>
      <c r="I15" s="297"/>
      <c r="J15" s="297"/>
      <c r="K15" s="335"/>
      <c r="L15" s="338"/>
      <c r="M15" s="360"/>
      <c r="N15" s="303"/>
      <c r="O15" s="348"/>
      <c r="P15" s="349"/>
      <c r="Q15" s="349"/>
      <c r="R15" s="349"/>
      <c r="S15" s="349"/>
      <c r="T15" s="350"/>
      <c r="U15" s="325"/>
      <c r="V15" s="323"/>
      <c r="W15" s="309"/>
      <c r="X15" s="363"/>
      <c r="Y15" s="360"/>
      <c r="Z15" s="372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4" t="s">
        <v>30</v>
      </c>
      <c r="D16" s="294"/>
      <c r="E16" s="294"/>
      <c r="F16" s="294"/>
      <c r="G16" s="294"/>
      <c r="H16" s="294"/>
      <c r="I16" s="294" t="s">
        <v>30</v>
      </c>
      <c r="J16" s="294"/>
      <c r="K16" s="294"/>
      <c r="L16" s="294"/>
      <c r="M16" s="294"/>
      <c r="N16" s="294"/>
      <c r="O16" s="300" t="s">
        <v>30</v>
      </c>
      <c r="P16" s="294"/>
      <c r="Q16" s="294"/>
      <c r="R16" s="294"/>
      <c r="S16" s="294"/>
      <c r="T16" s="294"/>
      <c r="U16" s="294" t="s">
        <v>30</v>
      </c>
      <c r="V16" s="294"/>
      <c r="W16" s="294"/>
      <c r="X16" s="294"/>
      <c r="Y16" s="294"/>
      <c r="Z16" s="29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300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4" t="s">
        <v>471</v>
      </c>
      <c r="D18" s="321" t="s">
        <v>465</v>
      </c>
      <c r="E18" s="321" t="s">
        <v>465</v>
      </c>
      <c r="F18" s="361" t="s">
        <v>437</v>
      </c>
      <c r="G18" s="358" t="s">
        <v>379</v>
      </c>
      <c r="H18" s="301" t="s">
        <v>538</v>
      </c>
      <c r="I18" s="324" t="s">
        <v>471</v>
      </c>
      <c r="J18" s="310"/>
      <c r="K18" s="307" t="s">
        <v>118</v>
      </c>
      <c r="L18" s="361" t="s">
        <v>437</v>
      </c>
      <c r="M18" s="373" t="s">
        <v>472</v>
      </c>
      <c r="N18" s="301" t="s">
        <v>544</v>
      </c>
      <c r="O18" s="295" t="s">
        <v>52</v>
      </c>
      <c r="P18" s="321" t="s">
        <v>465</v>
      </c>
      <c r="Q18" s="321" t="s">
        <v>465</v>
      </c>
      <c r="R18" s="364" t="s">
        <v>394</v>
      </c>
      <c r="S18" s="358" t="s">
        <v>379</v>
      </c>
      <c r="T18" s="351"/>
      <c r="U18" s="295" t="s">
        <v>52</v>
      </c>
      <c r="V18" s="326" t="s">
        <v>374</v>
      </c>
      <c r="W18" s="307" t="s">
        <v>118</v>
      </c>
      <c r="X18" s="364" t="s">
        <v>394</v>
      </c>
      <c r="Y18" s="358" t="s">
        <v>379</v>
      </c>
      <c r="Z18" s="310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4"/>
      <c r="D19" s="322"/>
      <c r="E19" s="322"/>
      <c r="F19" s="362"/>
      <c r="G19" s="359"/>
      <c r="H19" s="302"/>
      <c r="I19" s="324"/>
      <c r="J19" s="311"/>
      <c r="K19" s="308"/>
      <c r="L19" s="362"/>
      <c r="M19" s="374"/>
      <c r="N19" s="302"/>
      <c r="O19" s="296"/>
      <c r="P19" s="322"/>
      <c r="Q19" s="322"/>
      <c r="R19" s="365"/>
      <c r="S19" s="359"/>
      <c r="T19" s="352"/>
      <c r="U19" s="296"/>
      <c r="V19" s="327"/>
      <c r="W19" s="308"/>
      <c r="X19" s="365"/>
      <c r="Y19" s="359"/>
      <c r="Z19" s="31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4"/>
      <c r="D20" s="322"/>
      <c r="E20" s="322"/>
      <c r="F20" s="362"/>
      <c r="G20" s="359"/>
      <c r="H20" s="302"/>
      <c r="I20" s="324"/>
      <c r="J20" s="311"/>
      <c r="K20" s="308"/>
      <c r="L20" s="362"/>
      <c r="M20" s="374"/>
      <c r="N20" s="302"/>
      <c r="O20" s="296"/>
      <c r="P20" s="322"/>
      <c r="Q20" s="322"/>
      <c r="R20" s="365"/>
      <c r="S20" s="359"/>
      <c r="T20" s="352"/>
      <c r="U20" s="296"/>
      <c r="V20" s="327"/>
      <c r="W20" s="308"/>
      <c r="X20" s="365"/>
      <c r="Y20" s="359"/>
      <c r="Z20" s="31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5"/>
      <c r="D21" s="323"/>
      <c r="E21" s="323"/>
      <c r="F21" s="363"/>
      <c r="G21" s="360"/>
      <c r="H21" s="303"/>
      <c r="I21" s="325"/>
      <c r="J21" s="312"/>
      <c r="K21" s="309"/>
      <c r="L21" s="363"/>
      <c r="M21" s="374"/>
      <c r="N21" s="303"/>
      <c r="O21" s="297"/>
      <c r="P21" s="323"/>
      <c r="Q21" s="323"/>
      <c r="R21" s="366"/>
      <c r="S21" s="360"/>
      <c r="T21" s="353"/>
      <c r="U21" s="297"/>
      <c r="V21" s="327"/>
      <c r="W21" s="309"/>
      <c r="X21" s="366"/>
      <c r="Y21" s="360"/>
      <c r="Z21" s="31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4" t="s">
        <v>6</v>
      </c>
      <c r="D22" s="294"/>
      <c r="E22" s="294"/>
      <c r="F22" s="294"/>
      <c r="G22" s="294"/>
      <c r="H22" s="294"/>
      <c r="I22" s="294" t="s">
        <v>6</v>
      </c>
      <c r="J22" s="294"/>
      <c r="K22" s="294"/>
      <c r="L22" s="294"/>
      <c r="M22" s="294"/>
      <c r="N22" s="294"/>
      <c r="O22" s="300" t="s">
        <v>6</v>
      </c>
      <c r="P22" s="294"/>
      <c r="Q22" s="294"/>
      <c r="R22" s="294"/>
      <c r="S22" s="294"/>
      <c r="T22" s="294"/>
      <c r="U22" s="294" t="s">
        <v>6</v>
      </c>
      <c r="V22" s="294"/>
      <c r="W22" s="294"/>
      <c r="X22" s="294"/>
      <c r="Y22" s="294"/>
      <c r="Z22" s="294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3">
      <c r="A23" s="94" t="s">
        <v>15</v>
      </c>
      <c r="B23" s="306" t="s">
        <v>56</v>
      </c>
      <c r="C23" s="295" t="s">
        <v>52</v>
      </c>
      <c r="D23" s="295" t="s">
        <v>52</v>
      </c>
      <c r="E23" s="307" t="s">
        <v>118</v>
      </c>
      <c r="F23" s="336" t="s">
        <v>466</v>
      </c>
      <c r="G23" s="375" t="s">
        <v>358</v>
      </c>
      <c r="H23" s="301" t="s">
        <v>442</v>
      </c>
      <c r="I23" s="295" t="s">
        <v>52</v>
      </c>
      <c r="J23" s="295" t="s">
        <v>52</v>
      </c>
      <c r="K23" s="307" t="s">
        <v>118</v>
      </c>
      <c r="L23" s="361" t="s">
        <v>437</v>
      </c>
      <c r="M23" s="393" t="s">
        <v>43</v>
      </c>
      <c r="N23" s="301" t="s">
        <v>445</v>
      </c>
      <c r="O23" s="324" t="s">
        <v>471</v>
      </c>
      <c r="P23" s="326" t="s">
        <v>374</v>
      </c>
      <c r="Q23" s="307" t="s">
        <v>118</v>
      </c>
      <c r="R23" s="351"/>
      <c r="S23" s="358" t="s">
        <v>379</v>
      </c>
      <c r="T23" s="301" t="s">
        <v>445</v>
      </c>
      <c r="U23" s="324" t="s">
        <v>471</v>
      </c>
      <c r="V23" s="321" t="s">
        <v>465</v>
      </c>
      <c r="W23" s="307" t="s">
        <v>118</v>
      </c>
      <c r="X23" s="310"/>
      <c r="Y23" s="310"/>
      <c r="Z23" s="301" t="s">
        <v>442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6"/>
      <c r="C24" s="296"/>
      <c r="D24" s="296"/>
      <c r="E24" s="308"/>
      <c r="F24" s="337"/>
      <c r="G24" s="376"/>
      <c r="H24" s="302"/>
      <c r="I24" s="296"/>
      <c r="J24" s="296"/>
      <c r="K24" s="308"/>
      <c r="L24" s="362"/>
      <c r="M24" s="394"/>
      <c r="N24" s="302"/>
      <c r="O24" s="324"/>
      <c r="P24" s="327"/>
      <c r="Q24" s="308"/>
      <c r="R24" s="352"/>
      <c r="S24" s="359"/>
      <c r="T24" s="302"/>
      <c r="U24" s="324"/>
      <c r="V24" s="322"/>
      <c r="W24" s="308"/>
      <c r="X24" s="311"/>
      <c r="Y24" s="311"/>
      <c r="Z24" s="30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6"/>
      <c r="C25" s="296"/>
      <c r="D25" s="296"/>
      <c r="E25" s="308"/>
      <c r="F25" s="337"/>
      <c r="G25" s="376"/>
      <c r="H25" s="302"/>
      <c r="I25" s="296"/>
      <c r="J25" s="296"/>
      <c r="K25" s="308"/>
      <c r="L25" s="362"/>
      <c r="M25" s="394"/>
      <c r="N25" s="302"/>
      <c r="O25" s="324"/>
      <c r="P25" s="327"/>
      <c r="Q25" s="308"/>
      <c r="R25" s="352"/>
      <c r="S25" s="359"/>
      <c r="T25" s="302"/>
      <c r="U25" s="324"/>
      <c r="V25" s="322"/>
      <c r="W25" s="308"/>
      <c r="X25" s="311"/>
      <c r="Y25" s="311"/>
      <c r="Z25" s="30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297"/>
      <c r="D26" s="297"/>
      <c r="E26" s="309"/>
      <c r="F26" s="338"/>
      <c r="G26" s="377"/>
      <c r="H26" s="303"/>
      <c r="I26" s="297"/>
      <c r="J26" s="297"/>
      <c r="K26" s="309"/>
      <c r="L26" s="363"/>
      <c r="M26" s="395"/>
      <c r="N26" s="303"/>
      <c r="O26" s="325"/>
      <c r="P26" s="327"/>
      <c r="Q26" s="309"/>
      <c r="R26" s="353"/>
      <c r="S26" s="360"/>
      <c r="T26" s="303"/>
      <c r="U26" s="325"/>
      <c r="V26" s="323"/>
      <c r="W26" s="309"/>
      <c r="X26" s="312"/>
      <c r="Y26" s="312"/>
      <c r="Z26" s="30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4" t="s">
        <v>55</v>
      </c>
      <c r="C27" s="294" t="s">
        <v>44</v>
      </c>
      <c r="D27" s="294"/>
      <c r="E27" s="294"/>
      <c r="F27" s="294"/>
      <c r="G27" s="294"/>
      <c r="H27" s="294"/>
      <c r="I27" s="294" t="s">
        <v>44</v>
      </c>
      <c r="J27" s="294"/>
      <c r="K27" s="294"/>
      <c r="L27" s="294"/>
      <c r="M27" s="294"/>
      <c r="N27" s="294"/>
      <c r="O27" s="70"/>
      <c r="P27" s="71"/>
      <c r="Q27" s="71"/>
      <c r="R27" s="71"/>
      <c r="S27" s="71"/>
      <c r="T27" s="71"/>
      <c r="U27" s="294" t="s">
        <v>44</v>
      </c>
      <c r="V27" s="294"/>
      <c r="W27" s="294"/>
      <c r="X27" s="294"/>
      <c r="Y27" s="294"/>
      <c r="Z27" s="29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70"/>
      <c r="P28" s="85"/>
      <c r="Q28" s="85"/>
      <c r="R28" s="85"/>
      <c r="S28" s="85"/>
      <c r="T28" s="121"/>
      <c r="U28" s="294"/>
      <c r="V28" s="294"/>
      <c r="W28" s="294"/>
      <c r="X28" s="294"/>
      <c r="Y28" s="294"/>
      <c r="Z28" s="29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313" t="s">
        <v>520</v>
      </c>
      <c r="P29" s="314"/>
      <c r="Q29" s="314"/>
      <c r="R29" s="314"/>
      <c r="S29" s="314"/>
      <c r="T29" s="314"/>
      <c r="U29" s="294"/>
      <c r="V29" s="294"/>
      <c r="W29" s="294"/>
      <c r="X29" s="294"/>
      <c r="Y29" s="294"/>
      <c r="Z29" s="29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4" t="s">
        <v>471</v>
      </c>
      <c r="D30" s="295" t="s">
        <v>52</v>
      </c>
      <c r="E30" s="310"/>
      <c r="F30" s="310"/>
      <c r="G30" s="310"/>
      <c r="H30" s="310"/>
      <c r="I30" s="324" t="s">
        <v>471</v>
      </c>
      <c r="J30" s="331" t="s">
        <v>493</v>
      </c>
      <c r="K30" s="310"/>
      <c r="L30" s="310"/>
      <c r="M30" s="399" t="s">
        <v>472</v>
      </c>
      <c r="N30" s="301" t="s">
        <v>538</v>
      </c>
      <c r="O30" s="315"/>
      <c r="P30" s="316"/>
      <c r="Q30" s="316"/>
      <c r="R30" s="316"/>
      <c r="S30" s="316"/>
      <c r="T30" s="317"/>
      <c r="U30" s="304" t="s">
        <v>55</v>
      </c>
      <c r="V30" s="304"/>
      <c r="W30" s="304"/>
      <c r="X30" s="304"/>
      <c r="Y30" s="304"/>
      <c r="Z30" s="310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4"/>
      <c r="D31" s="296"/>
      <c r="E31" s="311"/>
      <c r="F31" s="311"/>
      <c r="G31" s="311"/>
      <c r="H31" s="311"/>
      <c r="I31" s="324"/>
      <c r="J31" s="332"/>
      <c r="K31" s="311"/>
      <c r="L31" s="311"/>
      <c r="M31" s="400"/>
      <c r="N31" s="302"/>
      <c r="O31" s="315"/>
      <c r="P31" s="316"/>
      <c r="Q31" s="316"/>
      <c r="R31" s="316"/>
      <c r="S31" s="316"/>
      <c r="T31" s="317"/>
      <c r="U31" s="304"/>
      <c r="V31" s="304"/>
      <c r="W31" s="304"/>
      <c r="X31" s="304"/>
      <c r="Y31" s="304"/>
      <c r="Z31" s="311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4"/>
      <c r="D32" s="296"/>
      <c r="E32" s="311"/>
      <c r="F32" s="311"/>
      <c r="G32" s="311"/>
      <c r="H32" s="311"/>
      <c r="I32" s="324"/>
      <c r="J32" s="332"/>
      <c r="K32" s="311"/>
      <c r="L32" s="311"/>
      <c r="M32" s="400"/>
      <c r="N32" s="302"/>
      <c r="O32" s="315"/>
      <c r="P32" s="316"/>
      <c r="Q32" s="316"/>
      <c r="R32" s="316"/>
      <c r="S32" s="316"/>
      <c r="T32" s="317"/>
      <c r="U32" s="304"/>
      <c r="V32" s="304"/>
      <c r="W32" s="304"/>
      <c r="X32" s="304"/>
      <c r="Y32" s="304"/>
      <c r="Z32" s="311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5"/>
      <c r="D33" s="297"/>
      <c r="E33" s="312"/>
      <c r="F33" s="312"/>
      <c r="G33" s="312"/>
      <c r="H33" s="312"/>
      <c r="I33" s="325"/>
      <c r="J33" s="333"/>
      <c r="K33" s="312"/>
      <c r="L33" s="312"/>
      <c r="M33" s="401"/>
      <c r="N33" s="303"/>
      <c r="O33" s="315"/>
      <c r="P33" s="316"/>
      <c r="Q33" s="316"/>
      <c r="R33" s="316"/>
      <c r="S33" s="316"/>
      <c r="T33" s="317"/>
      <c r="U33" s="304"/>
      <c r="V33" s="304"/>
      <c r="W33" s="304"/>
      <c r="X33" s="304"/>
      <c r="Y33" s="304"/>
      <c r="Z33" s="312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5" t="s">
        <v>106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</row>
    <row r="37" spans="1:32" x14ac:dyDescent="0.3">
      <c r="A37" s="293"/>
      <c r="B37" s="293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3"/>
      <c r="B38" s="293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3"/>
      <c r="B39" s="293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210" zoomScaleNormal="100" workbookViewId="0">
      <selection activeCell="D225" sqref="D225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421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422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R6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521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143</v>
      </c>
      <c r="B17" s="135" t="s">
        <v>138</v>
      </c>
      <c r="C17" s="135" t="s">
        <v>432</v>
      </c>
      <c r="D17" s="228" t="s">
        <v>406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35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35">
      <c r="A19" s="124" t="s">
        <v>146</v>
      </c>
      <c r="B19" s="135" t="s">
        <v>145</v>
      </c>
      <c r="C19" s="135" t="s">
        <v>147</v>
      </c>
      <c r="D19" s="228" t="s">
        <v>407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35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15" x14ac:dyDescent="0.35">
      <c r="D21" s="223"/>
    </row>
    <row r="22" spans="1:9" ht="15.45" x14ac:dyDescent="0.4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4.15" x14ac:dyDescent="0.3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3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3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3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3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3">
      <c r="A31" s="129" t="s">
        <v>175</v>
      </c>
      <c r="B31" s="140" t="s">
        <v>138</v>
      </c>
      <c r="C31" s="140" t="s">
        <v>451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4.9" x14ac:dyDescent="0.3">
      <c r="A32" s="129" t="s">
        <v>177</v>
      </c>
      <c r="B32" s="140" t="s">
        <v>138</v>
      </c>
      <c r="C32" s="140" t="s">
        <v>452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3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3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3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30" customHeight="1" x14ac:dyDescent="0.4">
      <c r="A36" s="124" t="s">
        <v>184</v>
      </c>
      <c r="B36" s="135" t="s">
        <v>138</v>
      </c>
      <c r="C36" s="137" t="s">
        <v>185</v>
      </c>
      <c r="D36" s="228" t="s">
        <v>438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45" x14ac:dyDescent="0.4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188</v>
      </c>
      <c r="B38" s="138" t="s">
        <v>138</v>
      </c>
      <c r="C38" s="138" t="s">
        <v>189</v>
      </c>
      <c r="D38" s="228" t="s">
        <v>406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0.9" x14ac:dyDescent="0.4">
      <c r="A39" s="124" t="s">
        <v>190</v>
      </c>
      <c r="B39" s="135" t="s">
        <v>138</v>
      </c>
      <c r="C39" s="137" t="s">
        <v>211</v>
      </c>
      <c r="D39" s="228" t="s">
        <v>406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35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35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35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15" x14ac:dyDescent="0.35">
      <c r="D43" s="223"/>
    </row>
    <row r="44" spans="1:9" ht="15.45" x14ac:dyDescent="0.4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194</v>
      </c>
      <c r="B45" s="135" t="s">
        <v>138</v>
      </c>
      <c r="C45" s="135" t="s">
        <v>195</v>
      </c>
      <c r="D45" s="228" t="s">
        <v>406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35">
      <c r="A46" s="124" t="s">
        <v>196</v>
      </c>
      <c r="B46" s="135" t="s">
        <v>138</v>
      </c>
      <c r="C46" s="135" t="s">
        <v>431</v>
      </c>
      <c r="D46" s="228" t="s">
        <v>406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35">
      <c r="A47" s="124" t="s">
        <v>197</v>
      </c>
      <c r="B47" s="135" t="s">
        <v>138</v>
      </c>
      <c r="C47" s="135" t="s">
        <v>198</v>
      </c>
      <c r="D47" s="228" t="s">
        <v>408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35">
      <c r="A48" s="124" t="s">
        <v>200</v>
      </c>
      <c r="B48" s="135" t="s">
        <v>138</v>
      </c>
      <c r="C48" s="135" t="s">
        <v>201</v>
      </c>
      <c r="D48" s="228" t="s">
        <v>408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35">
      <c r="A49" s="124" t="s">
        <v>202</v>
      </c>
      <c r="B49" s="135" t="s">
        <v>138</v>
      </c>
      <c r="C49" s="135" t="s">
        <v>205</v>
      </c>
      <c r="D49" s="228" t="s">
        <v>408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35">
      <c r="A50" s="124" t="s">
        <v>204</v>
      </c>
      <c r="B50" s="135" t="s">
        <v>138</v>
      </c>
      <c r="C50" s="135" t="s">
        <v>207</v>
      </c>
      <c r="D50" s="228" t="s">
        <v>408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35">
      <c r="A51" s="124" t="s">
        <v>206</v>
      </c>
      <c r="B51" s="135" t="s">
        <v>138</v>
      </c>
      <c r="C51" s="135" t="s">
        <v>447</v>
      </c>
      <c r="D51" s="228" t="s">
        <v>408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35">
      <c r="A52" s="124" t="s">
        <v>208</v>
      </c>
      <c r="B52" s="135" t="s">
        <v>138</v>
      </c>
      <c r="C52" s="135" t="s">
        <v>210</v>
      </c>
      <c r="D52" s="228" t="s">
        <v>408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35">
      <c r="A53" s="125" t="s">
        <v>209</v>
      </c>
      <c r="B53" s="136" t="s">
        <v>138</v>
      </c>
      <c r="C53" s="136" t="s">
        <v>448</v>
      </c>
      <c r="D53" s="228" t="s">
        <v>408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35">
      <c r="D54" s="243"/>
    </row>
    <row r="55" spans="1:9" ht="15.45" x14ac:dyDescent="0.4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216</v>
      </c>
      <c r="B57" s="138" t="s">
        <v>138</v>
      </c>
      <c r="C57" s="138" t="s">
        <v>217</v>
      </c>
      <c r="D57" s="228" t="s">
        <v>406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15" x14ac:dyDescent="0.35">
      <c r="A58" s="127" t="s">
        <v>218</v>
      </c>
      <c r="B58" s="138" t="s">
        <v>138</v>
      </c>
      <c r="C58" s="138" t="s">
        <v>219</v>
      </c>
      <c r="D58" s="228" t="s">
        <v>406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15" x14ac:dyDescent="0.35">
      <c r="A59" s="127" t="s">
        <v>220</v>
      </c>
      <c r="B59" s="138" t="s">
        <v>138</v>
      </c>
      <c r="C59" s="138" t="s">
        <v>428</v>
      </c>
      <c r="D59" s="228" t="s">
        <v>406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15" x14ac:dyDescent="0.35">
      <c r="A60" s="127" t="s">
        <v>221</v>
      </c>
      <c r="B60" s="138" t="s">
        <v>138</v>
      </c>
      <c r="C60" s="138" t="s">
        <v>222</v>
      </c>
      <c r="D60" s="228" t="s">
        <v>406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15" x14ac:dyDescent="0.35">
      <c r="A61" s="127" t="s">
        <v>223</v>
      </c>
      <c r="B61" s="138" t="s">
        <v>138</v>
      </c>
      <c r="C61" s="138" t="s">
        <v>224</v>
      </c>
      <c r="D61" s="228" t="s">
        <v>406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15" x14ac:dyDescent="0.35">
      <c r="A62" s="127" t="s">
        <v>225</v>
      </c>
      <c r="B62" s="138" t="s">
        <v>138</v>
      </c>
      <c r="C62" s="138" t="s">
        <v>226</v>
      </c>
      <c r="D62" s="228" t="s">
        <v>406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15" x14ac:dyDescent="0.35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15" x14ac:dyDescent="0.35">
      <c r="A64" s="127" t="s">
        <v>230</v>
      </c>
      <c r="B64" s="138" t="s">
        <v>138</v>
      </c>
      <c r="C64" s="138" t="s">
        <v>233</v>
      </c>
      <c r="D64" s="228" t="s">
        <v>409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15" x14ac:dyDescent="0.35">
      <c r="A65" s="127" t="s">
        <v>232</v>
      </c>
      <c r="B65" s="138" t="s">
        <v>138</v>
      </c>
      <c r="C65" s="138" t="s">
        <v>228</v>
      </c>
      <c r="D65" s="228" t="s">
        <v>409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15" x14ac:dyDescent="0.35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45" x14ac:dyDescent="0.4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237</v>
      </c>
      <c r="B68" s="138" t="s">
        <v>138</v>
      </c>
      <c r="C68" s="138" t="s">
        <v>363</v>
      </c>
      <c r="D68" s="228" t="s">
        <v>409</v>
      </c>
      <c r="E68" s="138" t="s">
        <v>449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15" x14ac:dyDescent="0.35">
      <c r="A69" s="127" t="s">
        <v>238</v>
      </c>
      <c r="B69" s="138" t="s">
        <v>138</v>
      </c>
      <c r="C69" s="138" t="s">
        <v>303</v>
      </c>
      <c r="D69" s="228" t="s">
        <v>409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15" x14ac:dyDescent="0.35">
      <c r="A70" s="127" t="s">
        <v>240</v>
      </c>
      <c r="B70" s="138" t="s">
        <v>138</v>
      </c>
      <c r="C70" s="138" t="s">
        <v>397</v>
      </c>
      <c r="D70" s="228" t="s">
        <v>409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15" x14ac:dyDescent="0.35">
      <c r="A71" s="127" t="s">
        <v>241</v>
      </c>
      <c r="B71" s="138" t="s">
        <v>138</v>
      </c>
      <c r="C71" s="138" t="s">
        <v>239</v>
      </c>
      <c r="D71" s="228" t="s">
        <v>409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15" x14ac:dyDescent="0.35">
      <c r="A72" s="127" t="s">
        <v>243</v>
      </c>
      <c r="B72" s="138" t="s">
        <v>138</v>
      </c>
      <c r="C72" s="138" t="s">
        <v>242</v>
      </c>
      <c r="D72" s="228" t="s">
        <v>409</v>
      </c>
      <c r="E72" s="138" t="s">
        <v>443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15" x14ac:dyDescent="0.35">
      <c r="A73" s="127" t="s">
        <v>353</v>
      </c>
      <c r="B73" s="138" t="s">
        <v>138</v>
      </c>
      <c r="C73" s="138" t="s">
        <v>244</v>
      </c>
      <c r="D73" s="228" t="s">
        <v>409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45" x14ac:dyDescent="0.4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248</v>
      </c>
      <c r="B75" s="138" t="s">
        <v>138</v>
      </c>
      <c r="C75" s="138" t="s">
        <v>383</v>
      </c>
      <c r="D75" s="228" t="s">
        <v>409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15" x14ac:dyDescent="0.35">
      <c r="A76" s="127" t="s">
        <v>249</v>
      </c>
      <c r="B76" s="138" t="s">
        <v>138</v>
      </c>
      <c r="C76" s="138" t="s">
        <v>255</v>
      </c>
      <c r="D76" s="228" t="s">
        <v>409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15" x14ac:dyDescent="0.35">
      <c r="A77" s="127" t="s">
        <v>250</v>
      </c>
      <c r="B77" s="138" t="s">
        <v>138</v>
      </c>
      <c r="C77" s="138" t="s">
        <v>258</v>
      </c>
      <c r="D77" s="228" t="s">
        <v>409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15" x14ac:dyDescent="0.35">
      <c r="A78" s="127" t="s">
        <v>251</v>
      </c>
      <c r="B78" s="138" t="s">
        <v>138</v>
      </c>
      <c r="C78" s="138" t="s">
        <v>260</v>
      </c>
      <c r="D78" s="228" t="s">
        <v>409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15" x14ac:dyDescent="0.35">
      <c r="A79" s="127" t="s">
        <v>252</v>
      </c>
      <c r="B79" s="138" t="s">
        <v>138</v>
      </c>
      <c r="C79" s="138" t="s">
        <v>375</v>
      </c>
      <c r="D79" s="228" t="s">
        <v>409</v>
      </c>
      <c r="E79" s="138" t="s">
        <v>444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15" x14ac:dyDescent="0.35">
      <c r="A80" s="237" t="s">
        <v>253</v>
      </c>
      <c r="B80" s="138" t="s">
        <v>138</v>
      </c>
      <c r="C80" s="138" t="s">
        <v>434</v>
      </c>
      <c r="D80" s="228" t="s">
        <v>409</v>
      </c>
      <c r="E80" s="215" t="s">
        <v>369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15" x14ac:dyDescent="0.35">
      <c r="A81" s="237" t="s">
        <v>254</v>
      </c>
      <c r="B81" s="138" t="s">
        <v>138</v>
      </c>
      <c r="C81" s="138" t="s">
        <v>461</v>
      </c>
      <c r="D81" s="228" t="s">
        <v>409</v>
      </c>
      <c r="E81" s="215" t="s">
        <v>462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15" x14ac:dyDescent="0.35">
      <c r="A82" s="237" t="s">
        <v>257</v>
      </c>
      <c r="B82" s="138" t="s">
        <v>138</v>
      </c>
      <c r="C82" s="138" t="s">
        <v>463</v>
      </c>
      <c r="D82" s="228" t="s">
        <v>409</v>
      </c>
      <c r="E82" s="215" t="s">
        <v>423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15" x14ac:dyDescent="0.35">
      <c r="A83" s="237" t="s">
        <v>475</v>
      </c>
      <c r="B83" s="138" t="s">
        <v>138</v>
      </c>
      <c r="C83" s="138" t="s">
        <v>476</v>
      </c>
      <c r="D83" s="228" t="s">
        <v>409</v>
      </c>
      <c r="E83" s="215" t="s">
        <v>477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45" x14ac:dyDescent="0.4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15" x14ac:dyDescent="0.35">
      <c r="A85" s="237" t="s">
        <v>264</v>
      </c>
      <c r="B85" s="138" t="s">
        <v>138</v>
      </c>
      <c r="C85" s="215" t="s">
        <v>483</v>
      </c>
      <c r="D85" s="228" t="s">
        <v>409</v>
      </c>
      <c r="E85" s="215" t="s">
        <v>473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15" x14ac:dyDescent="0.35">
      <c r="A86" s="244" t="s">
        <v>368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3">
      <c r="I87" s="253"/>
    </row>
    <row r="88" spans="1:13" ht="15.45" x14ac:dyDescent="0.4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35">
      <c r="A89" s="258" t="s">
        <v>267</v>
      </c>
      <c r="B89" s="215" t="s">
        <v>138</v>
      </c>
      <c r="C89" s="215" t="s">
        <v>488</v>
      </c>
      <c r="D89" s="228" t="s">
        <v>406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15" x14ac:dyDescent="0.35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45" x14ac:dyDescent="0.4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3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45" x14ac:dyDescent="0.4">
      <c r="A94" s="407" t="s">
        <v>522</v>
      </c>
      <c r="B94" s="408"/>
      <c r="C94" s="408"/>
      <c r="D94" s="408"/>
      <c r="E94" s="408"/>
      <c r="F94" s="408"/>
      <c r="G94" s="408"/>
      <c r="H94" s="408"/>
      <c r="I94" s="408"/>
    </row>
    <row r="95" spans="1:13" s="3" customFormat="1" ht="30.9" x14ac:dyDescent="0.4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45" x14ac:dyDescent="0.4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35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3"/>
    </row>
    <row r="101" spans="1:9" ht="15.45" x14ac:dyDescent="0.4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153</v>
      </c>
      <c r="B102" s="135" t="s">
        <v>138</v>
      </c>
      <c r="C102" s="135" t="s">
        <v>275</v>
      </c>
      <c r="D102" s="241" t="s">
        <v>410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184</v>
      </c>
      <c r="B103" s="135" t="s">
        <v>138</v>
      </c>
      <c r="C103" s="135" t="s">
        <v>276</v>
      </c>
      <c r="D103" s="241" t="s">
        <v>410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186</v>
      </c>
      <c r="B104" s="135" t="s">
        <v>138</v>
      </c>
      <c r="C104" s="135" t="s">
        <v>277</v>
      </c>
      <c r="D104" s="241" t="s">
        <v>410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190</v>
      </c>
      <c r="B105" s="135" t="s">
        <v>138</v>
      </c>
      <c r="C105" s="135" t="s">
        <v>441</v>
      </c>
      <c r="D105" s="241" t="s">
        <v>410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216</v>
      </c>
      <c r="B114" s="138" t="s">
        <v>138</v>
      </c>
      <c r="C114" s="138" t="s">
        <v>283</v>
      </c>
      <c r="D114" s="245" t="s">
        <v>546</v>
      </c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218</v>
      </c>
      <c r="B115" s="138" t="s">
        <v>138</v>
      </c>
      <c r="C115" s="138" t="s">
        <v>285</v>
      </c>
      <c r="D115" s="245" t="s">
        <v>547</v>
      </c>
      <c r="E115" s="138" t="s">
        <v>429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220</v>
      </c>
      <c r="B116" s="138" t="s">
        <v>138</v>
      </c>
      <c r="C116" s="138" t="s">
        <v>486</v>
      </c>
      <c r="D116" s="228" t="s">
        <v>552</v>
      </c>
      <c r="E116" s="138" t="s">
        <v>487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 t="s">
        <v>551</v>
      </c>
    </row>
    <row r="117" spans="1:9" ht="15.45" x14ac:dyDescent="0.4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237</v>
      </c>
      <c r="B118" s="138" t="s">
        <v>138</v>
      </c>
      <c r="C118" s="138" t="s">
        <v>411</v>
      </c>
      <c r="D118" s="245" t="s">
        <v>548</v>
      </c>
      <c r="E118" s="138" t="s">
        <v>454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5" customHeight="1" x14ac:dyDescent="0.35">
      <c r="A119" s="214" t="s">
        <v>238</v>
      </c>
      <c r="B119" s="219" t="s">
        <v>138</v>
      </c>
      <c r="C119" s="219" t="s">
        <v>453</v>
      </c>
      <c r="D119" s="245" t="s">
        <v>545</v>
      </c>
      <c r="E119" s="219" t="s">
        <v>489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15" x14ac:dyDescent="0.35">
      <c r="D120" s="223"/>
    </row>
    <row r="121" spans="1:9" ht="15.45" x14ac:dyDescent="0.4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35">
      <c r="A123" s="124" t="s">
        <v>268</v>
      </c>
      <c r="B123" s="138" t="s">
        <v>289</v>
      </c>
      <c r="C123" s="138" t="s">
        <v>536</v>
      </c>
      <c r="D123" s="245" t="s">
        <v>549</v>
      </c>
      <c r="E123" s="138" t="s">
        <v>537</v>
      </c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35">
      <c r="A124" s="240" t="s">
        <v>269</v>
      </c>
      <c r="B124" s="138" t="s">
        <v>289</v>
      </c>
      <c r="C124" s="138" t="s">
        <v>550</v>
      </c>
      <c r="D124" s="241" t="s">
        <v>410</v>
      </c>
      <c r="E124" s="138" t="s">
        <v>158</v>
      </c>
      <c r="F124" s="199">
        <f>H123</f>
        <v>0.48055555555555546</v>
      </c>
      <c r="G124" s="149">
        <v>10</v>
      </c>
      <c r="H124" s="199">
        <f t="shared" si="11"/>
        <v>0.48749999999999988</v>
      </c>
      <c r="I124" s="157"/>
    </row>
    <row r="125" spans="1:9" s="84" customFormat="1" ht="15" x14ac:dyDescent="0.35">
      <c r="A125" s="240" t="s">
        <v>402</v>
      </c>
      <c r="B125" s="138" t="s">
        <v>289</v>
      </c>
      <c r="C125" s="138" t="s">
        <v>539</v>
      </c>
      <c r="D125" s="228" t="s">
        <v>553</v>
      </c>
      <c r="E125" s="138" t="s">
        <v>540</v>
      </c>
      <c r="F125" s="199">
        <f>H124</f>
        <v>0.48749999999999988</v>
      </c>
      <c r="G125" s="149">
        <v>20</v>
      </c>
      <c r="H125" s="199">
        <f t="shared" si="11"/>
        <v>0.50138888888888877</v>
      </c>
      <c r="I125" s="157" t="s">
        <v>551</v>
      </c>
    </row>
    <row r="126" spans="1:9" s="84" customFormat="1" ht="15" x14ac:dyDescent="0.35">
      <c r="A126" s="240" t="s">
        <v>403</v>
      </c>
      <c r="B126" s="138" t="s">
        <v>289</v>
      </c>
      <c r="C126" s="135"/>
      <c r="D126" s="228"/>
      <c r="E126" s="138"/>
      <c r="F126" s="199">
        <f>H125</f>
        <v>0.50138888888888877</v>
      </c>
      <c r="G126" s="149">
        <v>0</v>
      </c>
      <c r="H126" s="199">
        <f t="shared" si="11"/>
        <v>0.50138888888888877</v>
      </c>
      <c r="I126" s="157"/>
    </row>
    <row r="127" spans="1:9" ht="18" customHeight="1" x14ac:dyDescent="0.35">
      <c r="A127" s="124" t="s">
        <v>404</v>
      </c>
      <c r="B127" s="138" t="s">
        <v>289</v>
      </c>
      <c r="C127" s="135"/>
      <c r="D127" s="228"/>
      <c r="E127" s="138"/>
      <c r="F127" s="199">
        <f>H126</f>
        <v>0.50138888888888877</v>
      </c>
      <c r="G127" s="149">
        <v>0</v>
      </c>
      <c r="H127" s="199">
        <f t="shared" si="11"/>
        <v>0.50138888888888877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0.50138888888888877</v>
      </c>
      <c r="G129" s="179">
        <v>0</v>
      </c>
      <c r="H129" s="208">
        <f>F129+TIME(0,G129,0)</f>
        <v>0.50138888888888877</v>
      </c>
      <c r="I129" s="174"/>
    </row>
    <row r="130" spans="1:9" x14ac:dyDescent="0.3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28.00000000000022</v>
      </c>
      <c r="H130" s="207">
        <v>0.52083333333333337</v>
      </c>
      <c r="I130" s="131"/>
    </row>
    <row r="132" spans="1:9" ht="15.45" x14ac:dyDescent="0.4">
      <c r="A132" s="407" t="s">
        <v>523</v>
      </c>
      <c r="B132" s="408"/>
      <c r="C132" s="408"/>
      <c r="D132" s="408"/>
      <c r="E132" s="408"/>
      <c r="F132" s="408"/>
      <c r="G132" s="408"/>
      <c r="H132" s="408"/>
      <c r="I132" s="408"/>
    </row>
    <row r="133" spans="1:9" s="3" customFormat="1" ht="30.9" x14ac:dyDescent="0.4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45" x14ac:dyDescent="0.4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3"/>
    </row>
    <row r="139" spans="1:9" ht="15.45" x14ac:dyDescent="0.4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153</v>
      </c>
      <c r="B140" s="135" t="s">
        <v>138</v>
      </c>
      <c r="C140" s="140" t="s">
        <v>275</v>
      </c>
      <c r="D140" s="241" t="s">
        <v>410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184</v>
      </c>
      <c r="B141" s="135" t="s">
        <v>138</v>
      </c>
      <c r="C141" s="135" t="s">
        <v>276</v>
      </c>
      <c r="D141" s="241" t="s">
        <v>410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186</v>
      </c>
      <c r="B142" s="135" t="s">
        <v>138</v>
      </c>
      <c r="C142" s="135" t="s">
        <v>290</v>
      </c>
      <c r="D142" s="241"/>
      <c r="E142" s="135" t="s">
        <v>148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190</v>
      </c>
      <c r="B143" s="135" t="s">
        <v>138</v>
      </c>
      <c r="C143" s="135" t="s">
        <v>291</v>
      </c>
      <c r="D143" s="241" t="s">
        <v>410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191</v>
      </c>
      <c r="B144" s="135" t="s">
        <v>138</v>
      </c>
      <c r="C144" s="135" t="s">
        <v>292</v>
      </c>
      <c r="D144" s="241" t="s">
        <v>410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279</v>
      </c>
      <c r="B145" s="135" t="s">
        <v>138</v>
      </c>
      <c r="C145" s="135" t="s">
        <v>293</v>
      </c>
      <c r="D145" s="241" t="s">
        <v>410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294</v>
      </c>
      <c r="B146" s="135" t="s">
        <v>138</v>
      </c>
      <c r="C146" s="135" t="s">
        <v>295</v>
      </c>
      <c r="D146" s="241" t="s">
        <v>410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330</v>
      </c>
      <c r="B147" s="135" t="s">
        <v>138</v>
      </c>
      <c r="C147" s="135" t="s">
        <v>430</v>
      </c>
      <c r="D147" s="241" t="s">
        <v>410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371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335</v>
      </c>
      <c r="B152" s="138" t="s">
        <v>138</v>
      </c>
      <c r="C152" s="138" t="s">
        <v>377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336</v>
      </c>
      <c r="B153" s="138" t="s">
        <v>289</v>
      </c>
      <c r="C153" s="138" t="s">
        <v>298</v>
      </c>
      <c r="D153" s="228" t="s">
        <v>408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 t="s">
        <v>559</v>
      </c>
    </row>
    <row r="155" spans="1:15" ht="13.95" customHeight="1" x14ac:dyDescent="0.35">
      <c r="A155" s="127" t="s">
        <v>338</v>
      </c>
      <c r="B155" s="138" t="s">
        <v>138</v>
      </c>
      <c r="C155" s="138" t="s">
        <v>300</v>
      </c>
      <c r="D155" s="138"/>
      <c r="E155" s="138" t="s">
        <v>148</v>
      </c>
      <c r="F155" s="199">
        <f t="shared" si="16"/>
        <v>0.36319444444444438</v>
      </c>
      <c r="G155" s="149">
        <v>1</v>
      </c>
      <c r="H155" s="199">
        <f t="shared" si="15"/>
        <v>0.36388888888888882</v>
      </c>
      <c r="I155" s="160"/>
    </row>
    <row r="156" spans="1:15" ht="15" x14ac:dyDescent="0.35">
      <c r="A156" s="127" t="s">
        <v>339</v>
      </c>
      <c r="B156" s="138" t="s">
        <v>138</v>
      </c>
      <c r="C156" s="138" t="s">
        <v>301</v>
      </c>
      <c r="D156" s="228" t="s">
        <v>412</v>
      </c>
      <c r="E156" s="135" t="s">
        <v>229</v>
      </c>
      <c r="F156" s="199">
        <f t="shared" si="16"/>
        <v>0.36388888888888882</v>
      </c>
      <c r="G156" s="149">
        <v>1</v>
      </c>
      <c r="H156" s="199">
        <f t="shared" si="15"/>
        <v>0.36458333333333326</v>
      </c>
      <c r="I156" s="160"/>
    </row>
    <row r="157" spans="1:15" ht="14.15" x14ac:dyDescent="0.35">
      <c r="A157" s="127" t="s">
        <v>340</v>
      </c>
      <c r="B157" s="138" t="s">
        <v>138</v>
      </c>
      <c r="C157" s="138" t="s">
        <v>302</v>
      </c>
      <c r="D157" s="228" t="s">
        <v>412</v>
      </c>
      <c r="E157" s="138" t="s">
        <v>229</v>
      </c>
      <c r="F157" s="199">
        <f t="shared" si="16"/>
        <v>0.36458333333333326</v>
      </c>
      <c r="G157" s="149">
        <v>3</v>
      </c>
      <c r="H157" s="199">
        <f t="shared" si="15"/>
        <v>0.36666666666666659</v>
      </c>
      <c r="I157" s="160"/>
    </row>
    <row r="158" spans="1:15" ht="13.95" customHeight="1" x14ac:dyDescent="0.35">
      <c r="A158" s="166" t="s">
        <v>341</v>
      </c>
      <c r="B158" s="171"/>
      <c r="C158" s="171"/>
      <c r="D158" s="171"/>
      <c r="E158" s="171"/>
      <c r="F158" s="205">
        <f t="shared" si="16"/>
        <v>0.36666666666666659</v>
      </c>
      <c r="G158" s="177">
        <v>0</v>
      </c>
      <c r="H158" s="205">
        <f t="shared" si="15"/>
        <v>0.36666666666666659</v>
      </c>
      <c r="I158" s="182"/>
    </row>
    <row r="159" spans="1:15" ht="15.45" x14ac:dyDescent="0.4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342</v>
      </c>
      <c r="B160" s="138" t="s">
        <v>138</v>
      </c>
      <c r="C160" s="138" t="s">
        <v>364</v>
      </c>
      <c r="D160" s="228" t="s">
        <v>412</v>
      </c>
      <c r="E160" s="138" t="s">
        <v>449</v>
      </c>
      <c r="F160" s="199">
        <f>H158</f>
        <v>0.36666666666666659</v>
      </c>
      <c r="G160" s="149">
        <v>3</v>
      </c>
      <c r="H160" s="199">
        <f t="shared" ref="H160:H165" si="17">F160+TIME(0,G160,0)</f>
        <v>0.36874999999999991</v>
      </c>
      <c r="I160" s="160"/>
    </row>
    <row r="161" spans="1:9" ht="14.15" x14ac:dyDescent="0.35">
      <c r="A161" s="127" t="s">
        <v>343</v>
      </c>
      <c r="B161" s="138" t="s">
        <v>138</v>
      </c>
      <c r="C161" s="138" t="s">
        <v>303</v>
      </c>
      <c r="D161" s="228" t="s">
        <v>412</v>
      </c>
      <c r="E161" s="138" t="s">
        <v>304</v>
      </c>
      <c r="F161" s="199">
        <f>H160</f>
        <v>0.36874999999999991</v>
      </c>
      <c r="G161" s="149">
        <v>3</v>
      </c>
      <c r="H161" s="199">
        <f t="shared" si="17"/>
        <v>0.37083333333333324</v>
      </c>
      <c r="I161" s="160"/>
    </row>
    <row r="162" spans="1:9" s="2" customFormat="1" ht="14.15" x14ac:dyDescent="0.35">
      <c r="A162" s="229" t="s">
        <v>344</v>
      </c>
      <c r="B162" s="215" t="s">
        <v>138</v>
      </c>
      <c r="C162" s="215" t="s">
        <v>239</v>
      </c>
      <c r="D162" s="228" t="s">
        <v>412</v>
      </c>
      <c r="E162" s="215" t="s">
        <v>199</v>
      </c>
      <c r="F162" s="216">
        <f>H161</f>
        <v>0.37083333333333324</v>
      </c>
      <c r="G162" s="217">
        <v>0</v>
      </c>
      <c r="H162" s="216">
        <f t="shared" si="17"/>
        <v>0.37083333333333324</v>
      </c>
      <c r="I162" s="218"/>
    </row>
    <row r="163" spans="1:9" ht="14.15" x14ac:dyDescent="0.35">
      <c r="A163" s="127" t="s">
        <v>345</v>
      </c>
      <c r="B163" s="138" t="s">
        <v>138</v>
      </c>
      <c r="C163" s="138" t="s">
        <v>397</v>
      </c>
      <c r="D163" s="228" t="s">
        <v>412</v>
      </c>
      <c r="E163" s="138" t="s">
        <v>245</v>
      </c>
      <c r="F163" s="199">
        <f>H162</f>
        <v>0.37083333333333324</v>
      </c>
      <c r="G163" s="149">
        <v>3</v>
      </c>
      <c r="H163" s="199">
        <f t="shared" si="17"/>
        <v>0.37291666666666656</v>
      </c>
      <c r="I163" s="160"/>
    </row>
    <row r="164" spans="1:9" ht="14.15" x14ac:dyDescent="0.35">
      <c r="A164" s="127" t="s">
        <v>346</v>
      </c>
      <c r="B164" s="138" t="s">
        <v>138</v>
      </c>
      <c r="C164" s="138" t="s">
        <v>242</v>
      </c>
      <c r="D164" s="228" t="s">
        <v>412</v>
      </c>
      <c r="E164" s="138" t="s">
        <v>443</v>
      </c>
      <c r="F164" s="199">
        <f>H163</f>
        <v>0.37291666666666656</v>
      </c>
      <c r="G164" s="149">
        <v>3</v>
      </c>
      <c r="H164" s="199">
        <f t="shared" si="17"/>
        <v>0.37499999999999989</v>
      </c>
      <c r="I164" s="160"/>
    </row>
    <row r="165" spans="1:9" ht="14.15" x14ac:dyDescent="0.35">
      <c r="A165" s="127" t="s">
        <v>354</v>
      </c>
      <c r="B165" s="138" t="s">
        <v>138</v>
      </c>
      <c r="C165" s="138" t="s">
        <v>370</v>
      </c>
      <c r="D165" s="228" t="s">
        <v>412</v>
      </c>
      <c r="E165" s="138" t="s">
        <v>245</v>
      </c>
      <c r="F165" s="199">
        <f>H164</f>
        <v>0.37499999999999989</v>
      </c>
      <c r="G165" s="149">
        <v>3</v>
      </c>
      <c r="H165" s="199">
        <f t="shared" si="17"/>
        <v>0.37708333333333321</v>
      </c>
      <c r="I165" s="160"/>
    </row>
    <row r="166" spans="1:9" ht="15.45" x14ac:dyDescent="0.4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347</v>
      </c>
      <c r="B167" s="138" t="s">
        <v>138</v>
      </c>
      <c r="C167" s="138" t="s">
        <v>384</v>
      </c>
      <c r="D167" s="228" t="s">
        <v>412</v>
      </c>
      <c r="E167" s="138" t="s">
        <v>158</v>
      </c>
      <c r="F167" s="199">
        <f>H165</f>
        <v>0.37708333333333321</v>
      </c>
      <c r="G167" s="149">
        <v>3</v>
      </c>
      <c r="H167" s="199">
        <f t="shared" ref="H167:H175" si="18">F167+TIME(0,G167,0)</f>
        <v>0.37916666666666654</v>
      </c>
      <c r="I167" s="160"/>
    </row>
    <row r="168" spans="1:9" ht="14.15" x14ac:dyDescent="0.35">
      <c r="A168" s="127" t="s">
        <v>467</v>
      </c>
      <c r="B168" s="138" t="s">
        <v>138</v>
      </c>
      <c r="C168" s="138" t="s">
        <v>255</v>
      </c>
      <c r="D168" s="228" t="s">
        <v>412</v>
      </c>
      <c r="E168" s="138" t="s">
        <v>256</v>
      </c>
      <c r="F168" s="199">
        <f>H167</f>
        <v>0.37916666666666654</v>
      </c>
      <c r="G168" s="149">
        <v>3</v>
      </c>
      <c r="H168" s="199">
        <f t="shared" si="18"/>
        <v>0.38124999999999987</v>
      </c>
      <c r="I168" s="160"/>
    </row>
    <row r="169" spans="1:9" ht="14.15" x14ac:dyDescent="0.35">
      <c r="A169" s="127" t="s">
        <v>468</v>
      </c>
      <c r="B169" s="138" t="s">
        <v>138</v>
      </c>
      <c r="C169" s="138" t="s">
        <v>305</v>
      </c>
      <c r="D169" s="228" t="s">
        <v>412</v>
      </c>
      <c r="E169" s="138" t="s">
        <v>259</v>
      </c>
      <c r="F169" s="199">
        <f t="shared" ref="F169:F170" si="19">H168</f>
        <v>0.38124999999999987</v>
      </c>
      <c r="G169" s="149">
        <v>3</v>
      </c>
      <c r="H169" s="199">
        <f t="shared" si="18"/>
        <v>0.38333333333333319</v>
      </c>
      <c r="I169" s="160"/>
    </row>
    <row r="170" spans="1:9" ht="14.15" x14ac:dyDescent="0.35">
      <c r="A170" s="127" t="s">
        <v>469</v>
      </c>
      <c r="B170" s="138" t="s">
        <v>138</v>
      </c>
      <c r="C170" s="138" t="s">
        <v>306</v>
      </c>
      <c r="D170" s="228" t="s">
        <v>412</v>
      </c>
      <c r="E170" s="138" t="s">
        <v>261</v>
      </c>
      <c r="F170" s="199">
        <f t="shared" si="19"/>
        <v>0.38333333333333319</v>
      </c>
      <c r="G170" s="149">
        <v>3</v>
      </c>
      <c r="H170" s="199">
        <f t="shared" si="18"/>
        <v>0.38541666666666652</v>
      </c>
      <c r="I170" s="160"/>
    </row>
    <row r="171" spans="1:9" s="84" customFormat="1" ht="14.15" x14ac:dyDescent="0.35">
      <c r="A171" s="127" t="s">
        <v>348</v>
      </c>
      <c r="B171" s="138" t="s">
        <v>138</v>
      </c>
      <c r="C171" s="138" t="s">
        <v>376</v>
      </c>
      <c r="D171" s="228" t="s">
        <v>412</v>
      </c>
      <c r="E171" s="138" t="s">
        <v>444</v>
      </c>
      <c r="F171" s="199">
        <f>H170</f>
        <v>0.38541666666666652</v>
      </c>
      <c r="G171" s="149">
        <v>3</v>
      </c>
      <c r="H171" s="199">
        <f>F171+TIME(0,G171,0)</f>
        <v>0.38749999999999984</v>
      </c>
      <c r="I171" s="160"/>
    </row>
    <row r="172" spans="1:9" s="84" customFormat="1" ht="14.15" x14ac:dyDescent="0.35">
      <c r="A172" s="127" t="s">
        <v>349</v>
      </c>
      <c r="B172" s="138" t="s">
        <v>138</v>
      </c>
      <c r="C172" s="138" t="s">
        <v>434</v>
      </c>
      <c r="D172" s="228" t="s">
        <v>412</v>
      </c>
      <c r="E172" s="138" t="s">
        <v>369</v>
      </c>
      <c r="F172" s="199">
        <f>H171</f>
        <v>0.38749999999999984</v>
      </c>
      <c r="G172" s="149">
        <v>3</v>
      </c>
      <c r="H172" s="199">
        <f t="shared" ref="H172:H173" si="20">F172+TIME(0,G172,0)</f>
        <v>0.38958333333333317</v>
      </c>
      <c r="I172" s="160"/>
    </row>
    <row r="173" spans="1:9" s="84" customFormat="1" ht="14.15" x14ac:dyDescent="0.35">
      <c r="A173" s="127" t="s">
        <v>350</v>
      </c>
      <c r="B173" s="215" t="s">
        <v>138</v>
      </c>
      <c r="C173" s="215" t="s">
        <v>461</v>
      </c>
      <c r="D173" s="228" t="s">
        <v>412</v>
      </c>
      <c r="E173" s="138" t="s">
        <v>535</v>
      </c>
      <c r="F173" s="199">
        <f>H172</f>
        <v>0.38958333333333317</v>
      </c>
      <c r="G173" s="149">
        <v>3</v>
      </c>
      <c r="H173" s="199">
        <f t="shared" si="20"/>
        <v>0.3916666666666665</v>
      </c>
      <c r="I173" s="160"/>
    </row>
    <row r="174" spans="1:9" ht="14.15" x14ac:dyDescent="0.35">
      <c r="A174" s="127" t="s">
        <v>385</v>
      </c>
      <c r="B174" s="215" t="s">
        <v>138</v>
      </c>
      <c r="C174" s="215" t="s">
        <v>463</v>
      </c>
      <c r="D174" s="228" t="s">
        <v>412</v>
      </c>
      <c r="E174" s="138" t="s">
        <v>423</v>
      </c>
      <c r="F174" s="199">
        <f>H173</f>
        <v>0.3916666666666665</v>
      </c>
      <c r="G174" s="149">
        <v>3</v>
      </c>
      <c r="H174" s="199">
        <f t="shared" si="18"/>
        <v>0.39374999999999982</v>
      </c>
      <c r="I174" s="160"/>
    </row>
    <row r="175" spans="1:9" s="84" customFormat="1" ht="14.15" x14ac:dyDescent="0.35">
      <c r="A175" s="127" t="s">
        <v>484</v>
      </c>
      <c r="B175" s="215" t="s">
        <v>138</v>
      </c>
      <c r="C175" s="215" t="s">
        <v>485</v>
      </c>
      <c r="D175" s="228" t="s">
        <v>412</v>
      </c>
      <c r="E175" s="138" t="s">
        <v>259</v>
      </c>
      <c r="F175" s="199">
        <f>H174</f>
        <v>0.39374999999999982</v>
      </c>
      <c r="G175" s="149">
        <v>3</v>
      </c>
      <c r="H175" s="199">
        <f t="shared" si="18"/>
        <v>0.39583333333333315</v>
      </c>
      <c r="I175" s="160"/>
    </row>
    <row r="176" spans="1:9" ht="15.45" x14ac:dyDescent="0.4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351</v>
      </c>
      <c r="B177" s="138" t="s">
        <v>138</v>
      </c>
      <c r="C177" s="215" t="s">
        <v>474</v>
      </c>
      <c r="D177" s="228" t="s">
        <v>412</v>
      </c>
      <c r="E177" s="138" t="s">
        <v>473</v>
      </c>
      <c r="F177" s="199">
        <f>H175</f>
        <v>0.39583333333333315</v>
      </c>
      <c r="G177" s="149">
        <v>3</v>
      </c>
      <c r="H177" s="199">
        <f>F177+TIME(0,G177,0)</f>
        <v>0.39791666666666647</v>
      </c>
      <c r="I177" s="160"/>
    </row>
    <row r="178" spans="1:10" s="84" customFormat="1" ht="14.15" x14ac:dyDescent="0.35">
      <c r="A178" s="127" t="s">
        <v>424</v>
      </c>
      <c r="B178" s="138" t="s">
        <v>138</v>
      </c>
      <c r="C178" s="215"/>
      <c r="D178" s="228"/>
      <c r="E178" s="138"/>
      <c r="F178" s="199">
        <f>H177</f>
        <v>0.39791666666666647</v>
      </c>
      <c r="G178" s="149">
        <v>0</v>
      </c>
      <c r="H178" s="199">
        <f>F178+TIME(0,G178,0)</f>
        <v>0.39791666666666647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0.39791666666666647</v>
      </c>
      <c r="G181" s="217">
        <v>10</v>
      </c>
      <c r="H181" s="216">
        <f t="shared" ref="H181:H186" si="21">F181+TIME(0,G181,0)</f>
        <v>0.40486111111111089</v>
      </c>
      <c r="I181" s="218"/>
    </row>
    <row r="182" spans="1:10" s="2" customFormat="1" ht="14.15" x14ac:dyDescent="0.35">
      <c r="A182" s="229" t="s">
        <v>398</v>
      </c>
      <c r="B182" s="215" t="s">
        <v>138</v>
      </c>
      <c r="C182" s="215" t="s">
        <v>309</v>
      </c>
      <c r="D182" s="228"/>
      <c r="E182" s="215" t="s">
        <v>454</v>
      </c>
      <c r="F182" s="216">
        <f>H181</f>
        <v>0.40486111111111089</v>
      </c>
      <c r="G182" s="217">
        <v>5</v>
      </c>
      <c r="H182" s="216">
        <f t="shared" si="21"/>
        <v>0.4083333333333331</v>
      </c>
      <c r="I182" s="218"/>
    </row>
    <row r="183" spans="1:10" s="2" customFormat="1" ht="14.15" x14ac:dyDescent="0.35">
      <c r="A183" s="229" t="s">
        <v>399</v>
      </c>
      <c r="B183" s="215"/>
      <c r="C183" s="215" t="s">
        <v>446</v>
      </c>
      <c r="D183" s="228"/>
      <c r="E183" s="215" t="s">
        <v>489</v>
      </c>
      <c r="F183" s="216">
        <f>H182</f>
        <v>0.4083333333333331</v>
      </c>
      <c r="G183" s="217">
        <v>0</v>
      </c>
      <c r="H183" s="216">
        <f t="shared" si="21"/>
        <v>0.4083333333333331</v>
      </c>
      <c r="I183" s="218" t="s">
        <v>559</v>
      </c>
    </row>
    <row r="184" spans="1:10" s="2" customFormat="1" ht="14.15" x14ac:dyDescent="0.35">
      <c r="A184" s="229" t="s">
        <v>400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0.4083333333333331</v>
      </c>
      <c r="G184" s="217">
        <v>0</v>
      </c>
      <c r="H184" s="216">
        <f t="shared" si="21"/>
        <v>0.4083333333333331</v>
      </c>
      <c r="I184" s="218" t="s">
        <v>559</v>
      </c>
    </row>
    <row r="185" spans="1:10" s="2" customFormat="1" ht="14.15" x14ac:dyDescent="0.35">
      <c r="A185" s="229" t="s">
        <v>401</v>
      </c>
      <c r="B185" s="215" t="s">
        <v>138</v>
      </c>
      <c r="C185" s="215" t="s">
        <v>310</v>
      </c>
      <c r="D185" s="228" t="s">
        <v>412</v>
      </c>
      <c r="E185" s="215" t="s">
        <v>456</v>
      </c>
      <c r="F185" s="216">
        <f>H184</f>
        <v>0.4083333333333331</v>
      </c>
      <c r="G185" s="217">
        <v>3</v>
      </c>
      <c r="H185" s="216">
        <f t="shared" si="21"/>
        <v>0.41041666666666643</v>
      </c>
      <c r="I185" s="218"/>
    </row>
    <row r="186" spans="1:10" s="2" customFormat="1" ht="14.15" x14ac:dyDescent="0.35">
      <c r="A186" s="244" t="s">
        <v>433</v>
      </c>
      <c r="B186" s="219" t="s">
        <v>138</v>
      </c>
      <c r="C186" s="219" t="s">
        <v>560</v>
      </c>
      <c r="D186" s="245"/>
      <c r="E186" s="219" t="s">
        <v>311</v>
      </c>
      <c r="F186" s="220">
        <f>H185</f>
        <v>0.41041666666666643</v>
      </c>
      <c r="G186" s="221">
        <v>0</v>
      </c>
      <c r="H186" s="220">
        <f t="shared" si="21"/>
        <v>0.41041666666666643</v>
      </c>
      <c r="I186" s="222" t="s">
        <v>559</v>
      </c>
    </row>
    <row r="187" spans="1:10" ht="14.15" x14ac:dyDescent="0.35">
      <c r="D187" s="223"/>
    </row>
    <row r="188" spans="1:10" ht="15.45" x14ac:dyDescent="0.4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15" x14ac:dyDescent="0.35">
      <c r="A190" s="127" t="s">
        <v>216</v>
      </c>
      <c r="B190" s="138" t="s">
        <v>145</v>
      </c>
      <c r="C190" s="138" t="s">
        <v>555</v>
      </c>
      <c r="D190" s="228" t="s">
        <v>1</v>
      </c>
      <c r="E190" s="138" t="s">
        <v>158</v>
      </c>
      <c r="F190" s="199">
        <f>H186</f>
        <v>0.41041666666666643</v>
      </c>
      <c r="G190" s="149">
        <v>5</v>
      </c>
      <c r="H190" s="199">
        <f>F190+TIME(0,G190,0)</f>
        <v>0.41388888888888864</v>
      </c>
      <c r="I190" s="157" t="s">
        <v>556</v>
      </c>
    </row>
    <row r="191" spans="1:10" s="84" customFormat="1" ht="15" x14ac:dyDescent="0.35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0.41388888888888864</v>
      </c>
      <c r="G191" s="149">
        <v>0</v>
      </c>
      <c r="H191" s="199">
        <f>F191+TIME(0,G191,0)</f>
        <v>0.41388888888888864</v>
      </c>
      <c r="I191" s="157"/>
    </row>
    <row r="192" spans="1:10" ht="14.15" x14ac:dyDescent="0.35">
      <c r="A192" s="127" t="s">
        <v>220</v>
      </c>
      <c r="B192" s="138" t="s">
        <v>145</v>
      </c>
      <c r="C192" s="138" t="s">
        <v>405</v>
      </c>
      <c r="D192" s="228" t="s">
        <v>1</v>
      </c>
      <c r="E192" s="138"/>
      <c r="F192" s="199">
        <f>H191</f>
        <v>0.41388888888888864</v>
      </c>
      <c r="G192" s="149">
        <v>0</v>
      </c>
      <c r="H192" s="199">
        <f>F192+TIME(0,G192,0)</f>
        <v>0.41388888888888864</v>
      </c>
      <c r="I192" s="160"/>
      <c r="J192" s="155"/>
    </row>
    <row r="193" spans="1:9" ht="14.15" x14ac:dyDescent="0.35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29" t="s">
        <v>237</v>
      </c>
      <c r="B195" s="215" t="s">
        <v>317</v>
      </c>
      <c r="C195" s="215" t="s">
        <v>363</v>
      </c>
      <c r="D195" s="228" t="s">
        <v>1</v>
      </c>
      <c r="E195" s="215" t="s">
        <v>449</v>
      </c>
      <c r="F195" s="216">
        <f>H192</f>
        <v>0.41388888888888864</v>
      </c>
      <c r="G195" s="217">
        <v>0</v>
      </c>
      <c r="H195" s="216">
        <f t="shared" ref="H195:H200" si="22">F195+TIME(0,G195,0)</f>
        <v>0.41388888888888864</v>
      </c>
      <c r="I195" s="218"/>
    </row>
    <row r="196" spans="1:9" ht="14.15" x14ac:dyDescent="0.35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0.41388888888888864</v>
      </c>
      <c r="G196" s="149">
        <v>0</v>
      </c>
      <c r="H196" s="199">
        <f t="shared" si="22"/>
        <v>0.41388888888888864</v>
      </c>
      <c r="I196" s="160"/>
    </row>
    <row r="197" spans="1:9" ht="14.15" x14ac:dyDescent="0.35">
      <c r="A197" s="127" t="s">
        <v>240</v>
      </c>
      <c r="B197" s="138" t="s">
        <v>317</v>
      </c>
      <c r="C197" s="138" t="s">
        <v>397</v>
      </c>
      <c r="D197" s="228" t="s">
        <v>1</v>
      </c>
      <c r="E197" s="138" t="s">
        <v>245</v>
      </c>
      <c r="F197" s="199">
        <f>H196</f>
        <v>0.41388888888888864</v>
      </c>
      <c r="G197" s="149">
        <v>3</v>
      </c>
      <c r="H197" s="199">
        <f t="shared" si="22"/>
        <v>0.41597222222222197</v>
      </c>
      <c r="I197" s="160" t="s">
        <v>554</v>
      </c>
    </row>
    <row r="198" spans="1:9" s="2" customFormat="1" ht="14.15" x14ac:dyDescent="0.35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0.41597222222222197</v>
      </c>
      <c r="G198" s="217">
        <v>0</v>
      </c>
      <c r="H198" s="216">
        <f t="shared" si="22"/>
        <v>0.41597222222222197</v>
      </c>
      <c r="I198" s="218"/>
    </row>
    <row r="199" spans="1:9" ht="14.15" x14ac:dyDescent="0.35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443</v>
      </c>
      <c r="F199" s="216">
        <f>H198</f>
        <v>0.41597222222222197</v>
      </c>
      <c r="G199" s="217">
        <v>0</v>
      </c>
      <c r="H199" s="216">
        <f t="shared" si="22"/>
        <v>0.41597222222222197</v>
      </c>
      <c r="I199" s="218"/>
    </row>
    <row r="200" spans="1:9" ht="14.15" x14ac:dyDescent="0.35">
      <c r="A200" s="229" t="s">
        <v>353</v>
      </c>
      <c r="B200" s="215" t="s">
        <v>317</v>
      </c>
      <c r="C200" s="215" t="s">
        <v>455</v>
      </c>
      <c r="D200" s="228" t="s">
        <v>1</v>
      </c>
      <c r="E200" s="215" t="s">
        <v>245</v>
      </c>
      <c r="F200" s="216">
        <f>H199</f>
        <v>0.41597222222222197</v>
      </c>
      <c r="G200" s="217">
        <v>0</v>
      </c>
      <c r="H200" s="216">
        <f t="shared" si="22"/>
        <v>0.41597222222222197</v>
      </c>
      <c r="I200" s="218"/>
    </row>
    <row r="201" spans="1:9" ht="15.45" x14ac:dyDescent="0.4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29" t="s">
        <v>248</v>
      </c>
      <c r="B202" s="215" t="s">
        <v>145</v>
      </c>
      <c r="C202" s="215" t="s">
        <v>384</v>
      </c>
      <c r="D202" s="228" t="s">
        <v>1</v>
      </c>
      <c r="E202" s="215" t="s">
        <v>158</v>
      </c>
      <c r="F202" s="216">
        <f>H200</f>
        <v>0.41597222222222197</v>
      </c>
      <c r="G202" s="217">
        <v>3</v>
      </c>
      <c r="H202" s="216">
        <f t="shared" ref="H202:H210" si="23">F202+TIME(0,G202,0)</f>
        <v>0.41805555555555529</v>
      </c>
      <c r="I202" s="218" t="s">
        <v>554</v>
      </c>
    </row>
    <row r="203" spans="1:9" ht="14.15" x14ac:dyDescent="0.35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0.41805555555555529</v>
      </c>
      <c r="G203" s="217">
        <v>20</v>
      </c>
      <c r="H203" s="216">
        <f t="shared" si="23"/>
        <v>0.43194444444444419</v>
      </c>
      <c r="I203" s="218" t="s">
        <v>557</v>
      </c>
    </row>
    <row r="204" spans="1:9" ht="14.15" x14ac:dyDescent="0.35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0.43194444444444419</v>
      </c>
      <c r="G204" s="217">
        <v>3</v>
      </c>
      <c r="H204" s="216">
        <f t="shared" si="23"/>
        <v>0.43402777777777751</v>
      </c>
      <c r="I204" s="218" t="s">
        <v>554</v>
      </c>
    </row>
    <row r="205" spans="1:9" ht="14.15" x14ac:dyDescent="0.35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0.43402777777777751</v>
      </c>
      <c r="G205" s="217">
        <v>3</v>
      </c>
      <c r="H205" s="216">
        <f t="shared" si="23"/>
        <v>0.43611111111111084</v>
      </c>
      <c r="I205" s="218" t="s">
        <v>554</v>
      </c>
    </row>
    <row r="206" spans="1:9" ht="14.15" x14ac:dyDescent="0.35">
      <c r="A206" s="229" t="s">
        <v>252</v>
      </c>
      <c r="B206" s="215" t="s">
        <v>145</v>
      </c>
      <c r="C206" s="215" t="s">
        <v>376</v>
      </c>
      <c r="D206" s="228" t="s">
        <v>1</v>
      </c>
      <c r="E206" s="215" t="s">
        <v>444</v>
      </c>
      <c r="F206" s="216">
        <f t="shared" si="24"/>
        <v>0.43611111111111084</v>
      </c>
      <c r="G206" s="217">
        <v>3</v>
      </c>
      <c r="H206" s="216">
        <f t="shared" si="23"/>
        <v>0.43819444444444416</v>
      </c>
      <c r="I206" s="218" t="s">
        <v>554</v>
      </c>
    </row>
    <row r="207" spans="1:9" s="84" customFormat="1" ht="14.15" x14ac:dyDescent="0.35">
      <c r="A207" s="229" t="s">
        <v>253</v>
      </c>
      <c r="B207" s="215" t="s">
        <v>145</v>
      </c>
      <c r="C207" s="215" t="s">
        <v>434</v>
      </c>
      <c r="D207" s="228" t="s">
        <v>1</v>
      </c>
      <c r="E207" s="216" t="s">
        <v>369</v>
      </c>
      <c r="F207" s="216">
        <f>H206</f>
        <v>0.43819444444444416</v>
      </c>
      <c r="G207" s="217">
        <v>0</v>
      </c>
      <c r="H207" s="216">
        <f t="shared" ref="H207" si="25">F207+TIME(0,G207,0)</f>
        <v>0.43819444444444416</v>
      </c>
      <c r="I207" s="218"/>
    </row>
    <row r="208" spans="1:9" s="84" customFormat="1" ht="14.15" x14ac:dyDescent="0.35">
      <c r="A208" s="229" t="s">
        <v>254</v>
      </c>
      <c r="B208" s="215" t="s">
        <v>145</v>
      </c>
      <c r="C208" s="215" t="s">
        <v>461</v>
      </c>
      <c r="D208" s="228" t="s">
        <v>1</v>
      </c>
      <c r="E208" s="138" t="s">
        <v>535</v>
      </c>
      <c r="F208" s="216">
        <f>H207</f>
        <v>0.43819444444444416</v>
      </c>
      <c r="G208" s="217">
        <v>0</v>
      </c>
      <c r="H208" s="216">
        <f>F208+TIME(0,G208,0)</f>
        <v>0.43819444444444416</v>
      </c>
      <c r="I208" s="218"/>
    </row>
    <row r="209" spans="1:9" ht="14.15" x14ac:dyDescent="0.35">
      <c r="A209" s="229" t="s">
        <v>257</v>
      </c>
      <c r="B209" s="215" t="s">
        <v>145</v>
      </c>
      <c r="C209" s="215" t="s">
        <v>463</v>
      </c>
      <c r="D209" s="228" t="s">
        <v>1</v>
      </c>
      <c r="E209" s="138" t="s">
        <v>423</v>
      </c>
      <c r="F209" s="216">
        <f>H208</f>
        <v>0.43819444444444416</v>
      </c>
      <c r="G209" s="217">
        <v>0</v>
      </c>
      <c r="H209" s="216">
        <f t="shared" si="23"/>
        <v>0.43819444444444416</v>
      </c>
      <c r="I209" s="218"/>
    </row>
    <row r="210" spans="1:9" s="84" customFormat="1" ht="14.15" x14ac:dyDescent="0.35">
      <c r="A210" s="229" t="s">
        <v>475</v>
      </c>
      <c r="B210" s="215" t="s">
        <v>145</v>
      </c>
      <c r="C210" s="215" t="s">
        <v>476</v>
      </c>
      <c r="D210" s="228" t="s">
        <v>1</v>
      </c>
      <c r="E210" s="138" t="s">
        <v>259</v>
      </c>
      <c r="F210" s="216">
        <f>H209</f>
        <v>0.43819444444444416</v>
      </c>
      <c r="G210" s="217">
        <v>0</v>
      </c>
      <c r="H210" s="216">
        <f t="shared" si="23"/>
        <v>0.43819444444444416</v>
      </c>
      <c r="I210" s="218"/>
    </row>
    <row r="211" spans="1:9" ht="15.45" x14ac:dyDescent="0.4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9" s="84" customFormat="1" ht="28.3" x14ac:dyDescent="0.35">
      <c r="A212" s="229" t="s">
        <v>264</v>
      </c>
      <c r="B212" s="215" t="s">
        <v>317</v>
      </c>
      <c r="C212" s="215" t="s">
        <v>474</v>
      </c>
      <c r="D212" s="228" t="s">
        <v>1</v>
      </c>
      <c r="E212" s="138" t="s">
        <v>473</v>
      </c>
      <c r="F212" s="216">
        <f>H210</f>
        <v>0.43819444444444416</v>
      </c>
      <c r="G212" s="217">
        <v>0</v>
      </c>
      <c r="H212" s="216">
        <f>F212+TIME(0,G212,0)</f>
        <v>0.43819444444444416</v>
      </c>
      <c r="I212" s="218"/>
    </row>
    <row r="213" spans="1:9" s="84" customFormat="1" ht="14.15" x14ac:dyDescent="0.35">
      <c r="A213" s="214"/>
      <c r="B213" s="219"/>
      <c r="C213" s="219"/>
      <c r="D213" s="245"/>
      <c r="E213" s="193"/>
      <c r="F213" s="220">
        <f>H212</f>
        <v>0.43819444444444416</v>
      </c>
      <c r="G213" s="221">
        <v>0</v>
      </c>
      <c r="H213" s="220">
        <f>F213+TIME(0,G213,0)</f>
        <v>0.43819444444444416</v>
      </c>
      <c r="I213" s="218"/>
    </row>
    <row r="214" spans="1:9" ht="14.15" x14ac:dyDescent="0.35">
      <c r="D214" s="223"/>
    </row>
    <row r="215" spans="1:9" ht="15.45" x14ac:dyDescent="0.4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267</v>
      </c>
      <c r="B216" s="138" t="s">
        <v>289</v>
      </c>
      <c r="C216" s="138" t="s">
        <v>558</v>
      </c>
      <c r="D216" s="241" t="s">
        <v>410</v>
      </c>
      <c r="E216" s="138" t="s">
        <v>158</v>
      </c>
      <c r="F216" s="216">
        <f>H213</f>
        <v>0.43819444444444416</v>
      </c>
      <c r="G216" s="149">
        <v>10</v>
      </c>
      <c r="H216" s="199">
        <f t="shared" ref="H216:H219" si="26">F216+TIME(0,G216,0)</f>
        <v>0.44513888888888858</v>
      </c>
      <c r="I216" s="157"/>
    </row>
    <row r="217" spans="1:9" ht="15" x14ac:dyDescent="0.35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0.44513888888888858</v>
      </c>
      <c r="G217" s="149">
        <v>0</v>
      </c>
      <c r="H217" s="199">
        <f t="shared" si="26"/>
        <v>0.44513888888888858</v>
      </c>
      <c r="I217" s="157"/>
    </row>
    <row r="218" spans="1:9" ht="15" x14ac:dyDescent="0.35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0.44513888888888858</v>
      </c>
      <c r="G218" s="149">
        <v>0</v>
      </c>
      <c r="H218" s="199">
        <f t="shared" si="26"/>
        <v>0.44513888888888858</v>
      </c>
      <c r="I218" s="157"/>
    </row>
    <row r="219" spans="1:9" ht="15" x14ac:dyDescent="0.35">
      <c r="A219" s="214" t="s">
        <v>402</v>
      </c>
      <c r="B219" s="193"/>
      <c r="C219" s="193"/>
      <c r="D219" s="259"/>
      <c r="E219" s="193"/>
      <c r="F219" s="220">
        <f t="shared" si="27"/>
        <v>0.44513888888888858</v>
      </c>
      <c r="G219" s="221">
        <v>0</v>
      </c>
      <c r="H219" s="220">
        <f t="shared" si="26"/>
        <v>0.44513888888888858</v>
      </c>
      <c r="I219" s="236"/>
    </row>
    <row r="220" spans="1:9" ht="14.15" x14ac:dyDescent="0.35">
      <c r="D220" s="223"/>
      <c r="I220" s="249"/>
    </row>
    <row r="221" spans="1:9" ht="15.45" x14ac:dyDescent="0.4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9" ht="15" x14ac:dyDescent="0.35">
      <c r="A222" s="261" t="s">
        <v>313</v>
      </c>
      <c r="B222" s="227" t="s">
        <v>138</v>
      </c>
      <c r="C222" s="227" t="s">
        <v>324</v>
      </c>
      <c r="D222" s="241" t="s">
        <v>410</v>
      </c>
      <c r="E222" s="227" t="s">
        <v>158</v>
      </c>
      <c r="F222" s="262">
        <f>H219</f>
        <v>0.44513888888888858</v>
      </c>
      <c r="G222" s="263">
        <v>1</v>
      </c>
      <c r="H222" s="262">
        <f>F222+TIME(0,G222,0)</f>
        <v>0.44583333333333303</v>
      </c>
      <c r="I222" s="157"/>
    </row>
    <row r="223" spans="1:9" ht="15" x14ac:dyDescent="0.35">
      <c r="A223" s="261" t="s">
        <v>315</v>
      </c>
      <c r="B223" s="227" t="s">
        <v>138</v>
      </c>
      <c r="C223" s="227" t="s">
        <v>203</v>
      </c>
      <c r="D223" s="241" t="s">
        <v>410</v>
      </c>
      <c r="E223" s="227" t="s">
        <v>158</v>
      </c>
      <c r="F223" s="262">
        <f>H222</f>
        <v>0.44583333333333303</v>
      </c>
      <c r="G223" s="263">
        <v>1</v>
      </c>
      <c r="H223" s="262">
        <f>F223+TIME(0,G223,0)</f>
        <v>0.44652777777777747</v>
      </c>
      <c r="I223" s="157"/>
    </row>
    <row r="224" spans="1:9" s="84" customFormat="1" ht="15" x14ac:dyDescent="0.35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0.44652777777777747</v>
      </c>
      <c r="G224" s="263">
        <v>3</v>
      </c>
      <c r="H224" s="262">
        <f>F224+TIME(0,G224,0)</f>
        <v>0.44861111111111079</v>
      </c>
      <c r="I224" s="157"/>
    </row>
    <row r="225" spans="1:9" ht="15" x14ac:dyDescent="0.35">
      <c r="A225" s="261" t="s">
        <v>470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0.44861111111111079</v>
      </c>
      <c r="G225" s="263">
        <v>1</v>
      </c>
      <c r="H225" s="262">
        <f>F225+TIME(0,G225,0)</f>
        <v>0.44930555555555524</v>
      </c>
      <c r="I225" s="157"/>
    </row>
    <row r="226" spans="1:9" x14ac:dyDescent="0.3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73.000000000000455</v>
      </c>
      <c r="H226" s="247">
        <v>0.5</v>
      </c>
      <c r="I226" s="251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  <hyperlink ref="D124" r:id="rId104"/>
    <hyperlink ref="D119" r:id="rId105"/>
    <hyperlink ref="D114" r:id="rId106"/>
    <hyperlink ref="D115" r:id="rId107"/>
    <hyperlink ref="D118" r:id="rId108"/>
    <hyperlink ref="D123" r:id="rId109"/>
    <hyperlink ref="D116" r:id="rId110"/>
    <hyperlink ref="D125" r:id="rId111"/>
    <hyperlink ref="D216" r:id="rId112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421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422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R6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460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270</v>
      </c>
      <c r="B24" s="142"/>
      <c r="C24" s="142" t="s">
        <v>386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322</v>
      </c>
      <c r="B26" s="142"/>
      <c r="C26" s="142" t="s">
        <v>387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388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D48" sqref="D4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9" t="s">
        <v>74</v>
      </c>
      <c r="B3" s="409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390</v>
      </c>
      <c r="B5" s="47" t="s">
        <v>391</v>
      </c>
      <c r="C5" s="47" t="s">
        <v>392</v>
      </c>
      <c r="D5" s="69" t="s">
        <v>527</v>
      </c>
    </row>
    <row r="6" spans="1:5" s="190" customFormat="1" x14ac:dyDescent="0.3">
      <c r="A6" s="47" t="s">
        <v>362</v>
      </c>
      <c r="B6" s="47" t="s">
        <v>360</v>
      </c>
      <c r="C6" s="47" t="s">
        <v>361</v>
      </c>
      <c r="D6" s="69" t="s">
        <v>533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532</v>
      </c>
    </row>
    <row r="8" spans="1:5" ht="12.75" customHeight="1" x14ac:dyDescent="0.3">
      <c r="A8" s="188" t="s">
        <v>396</v>
      </c>
      <c r="B8" s="47" t="s">
        <v>395</v>
      </c>
      <c r="C8" s="47" t="s">
        <v>365</v>
      </c>
      <c r="D8" s="69" t="s">
        <v>529</v>
      </c>
    </row>
    <row r="9" spans="1:5" x14ac:dyDescent="0.3">
      <c r="A9" s="188" t="s">
        <v>105</v>
      </c>
      <c r="B9" s="47" t="s">
        <v>425</v>
      </c>
      <c r="C9" s="47" t="s">
        <v>331</v>
      </c>
      <c r="D9" s="69" t="s">
        <v>529</v>
      </c>
      <c r="E9" s="256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528</v>
      </c>
    </row>
    <row r="11" spans="1:5" ht="12.75" customHeight="1" x14ac:dyDescent="0.3">
      <c r="A11" s="47" t="s">
        <v>366</v>
      </c>
      <c r="B11" s="48" t="s">
        <v>367</v>
      </c>
      <c r="C11" s="48" t="s">
        <v>365</v>
      </c>
      <c r="D11" s="69" t="s">
        <v>503</v>
      </c>
    </row>
    <row r="12" spans="1:5" ht="12.75" customHeight="1" x14ac:dyDescent="0.3">
      <c r="A12" s="192" t="s">
        <v>380</v>
      </c>
      <c r="B12" s="47" t="s">
        <v>381</v>
      </c>
      <c r="C12" s="47" t="s">
        <v>382</v>
      </c>
      <c r="D12" s="69" t="s">
        <v>502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524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500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501</v>
      </c>
    </row>
    <row r="16" spans="1:5" ht="12.75" customHeight="1" x14ac:dyDescent="0.3">
      <c r="A16" s="189" t="s">
        <v>372</v>
      </c>
      <c r="B16" s="47" t="s">
        <v>373</v>
      </c>
      <c r="C16" s="47" t="s">
        <v>378</v>
      </c>
      <c r="D16" s="69" t="s">
        <v>531</v>
      </c>
    </row>
    <row r="17" spans="1:9" ht="12.75" customHeight="1" x14ac:dyDescent="0.3">
      <c r="A17" s="191" t="s">
        <v>435</v>
      </c>
      <c r="B17" s="47" t="s">
        <v>436</v>
      </c>
      <c r="C17" s="47" t="s">
        <v>426</v>
      </c>
      <c r="D17" s="69" t="s">
        <v>526</v>
      </c>
    </row>
    <row r="18" spans="1:9" ht="12.75" customHeight="1" x14ac:dyDescent="0.3">
      <c r="A18" s="213" t="s">
        <v>458</v>
      </c>
      <c r="B18" s="47" t="s">
        <v>459</v>
      </c>
      <c r="C18" s="47" t="s">
        <v>419</v>
      </c>
      <c r="D18" s="69" t="s">
        <v>534</v>
      </c>
    </row>
    <row r="19" spans="1:9" ht="12.75" customHeight="1" x14ac:dyDescent="0.3">
      <c r="A19" s="212" t="s">
        <v>457</v>
      </c>
      <c r="B19" s="47" t="s">
        <v>464</v>
      </c>
      <c r="C19" s="47" t="s">
        <v>420</v>
      </c>
      <c r="D19" s="69" t="s">
        <v>525</v>
      </c>
    </row>
    <row r="20" spans="1:9" ht="12.75" customHeight="1" x14ac:dyDescent="0.3">
      <c r="A20" s="239" t="s">
        <v>480</v>
      </c>
      <c r="B20" s="47" t="s">
        <v>481</v>
      </c>
      <c r="C20" s="47" t="s">
        <v>482</v>
      </c>
      <c r="D20" s="69" t="s">
        <v>517</v>
      </c>
    </row>
    <row r="21" spans="1:9" ht="12.75" customHeight="1" x14ac:dyDescent="0.3">
      <c r="A21" s="242" t="s">
        <v>472</v>
      </c>
      <c r="B21" s="47" t="s">
        <v>478</v>
      </c>
      <c r="C21" s="47" t="s">
        <v>479</v>
      </c>
      <c r="D21" s="69" t="s">
        <v>530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120</v>
      </c>
      <c r="B32" s="120" t="s">
        <v>123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506</v>
      </c>
      <c r="C36" s="2"/>
      <c r="D36" s="2"/>
    </row>
    <row r="37" spans="1:4" x14ac:dyDescent="0.3">
      <c r="A37" s="52" t="s">
        <v>92</v>
      </c>
      <c r="B37" s="75" t="s">
        <v>505</v>
      </c>
      <c r="C37" s="2"/>
      <c r="D37" s="2"/>
    </row>
    <row r="38" spans="1:4" x14ac:dyDescent="0.3">
      <c r="A38" s="52" t="s">
        <v>515</v>
      </c>
      <c r="B38" s="75" t="s">
        <v>514</v>
      </c>
      <c r="C38" s="2"/>
      <c r="D38" s="2"/>
    </row>
    <row r="39" spans="1:4" ht="14.15" x14ac:dyDescent="0.3">
      <c r="A39" s="52" t="s">
        <v>94</v>
      </c>
      <c r="B39" s="75" t="s">
        <v>512</v>
      </c>
      <c r="C39" s="2"/>
      <c r="D39" s="2"/>
    </row>
    <row r="40" spans="1:4" ht="14.15" x14ac:dyDescent="0.3">
      <c r="A40" s="52" t="s">
        <v>96</v>
      </c>
      <c r="B40" s="75" t="s">
        <v>509</v>
      </c>
      <c r="C40" s="2"/>
      <c r="D40" s="2"/>
    </row>
    <row r="41" spans="1:4" x14ac:dyDescent="0.3">
      <c r="A41" s="52" t="s">
        <v>95</v>
      </c>
      <c r="B41" s="75" t="s">
        <v>513</v>
      </c>
      <c r="C41" s="2"/>
      <c r="D41" s="2"/>
    </row>
    <row r="42" spans="1:4" x14ac:dyDescent="0.3">
      <c r="A42" s="52" t="s">
        <v>389</v>
      </c>
      <c r="B42" s="75" t="s">
        <v>504</v>
      </c>
      <c r="C42" s="2"/>
      <c r="D42" s="2"/>
    </row>
    <row r="43" spans="1:4" x14ac:dyDescent="0.3">
      <c r="A43" s="52" t="s">
        <v>1</v>
      </c>
      <c r="B43" s="75" t="s">
        <v>510</v>
      </c>
      <c r="C43" s="2"/>
      <c r="D43" s="2"/>
    </row>
    <row r="44" spans="1:4" x14ac:dyDescent="0.3">
      <c r="A44" s="52" t="s">
        <v>93</v>
      </c>
      <c r="B44" s="75" t="s">
        <v>511</v>
      </c>
      <c r="C44" s="2"/>
      <c r="D44" s="2"/>
    </row>
    <row r="45" spans="1:4" x14ac:dyDescent="0.3">
      <c r="A45" s="52" t="s">
        <v>124</v>
      </c>
      <c r="B45" s="75" t="s">
        <v>507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97</v>
      </c>
      <c r="B47" s="66" t="s">
        <v>516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113</v>
      </c>
      <c r="B49" s="106"/>
      <c r="C49" s="99"/>
      <c r="D49" s="99"/>
    </row>
    <row r="50" spans="1:4" x14ac:dyDescent="0.3">
      <c r="A50" s="81" t="s">
        <v>100</v>
      </c>
      <c r="B50" s="68" t="s">
        <v>101</v>
      </c>
      <c r="C50" s="2"/>
      <c r="D50" s="2"/>
    </row>
    <row r="51" spans="1:4" x14ac:dyDescent="0.3">
      <c r="A51" s="81" t="s">
        <v>55</v>
      </c>
      <c r="B51" s="68" t="s">
        <v>102</v>
      </c>
      <c r="C51" s="2"/>
      <c r="D51" s="2"/>
    </row>
    <row r="53" spans="1:4" s="101" customFormat="1" ht="12.9" x14ac:dyDescent="0.35">
      <c r="A53" s="107" t="s">
        <v>116</v>
      </c>
      <c r="B53" s="82"/>
      <c r="C53" s="82"/>
      <c r="D53" s="82"/>
    </row>
    <row r="54" spans="1:4" x14ac:dyDescent="0.3">
      <c r="A54" s="108" t="s">
        <v>393</v>
      </c>
      <c r="B54" s="69" t="s">
        <v>508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542</v>
      </c>
    </row>
    <row r="2" spans="1:2" x14ac:dyDescent="0.3">
      <c r="A2" s="39" t="s">
        <v>70</v>
      </c>
      <c r="B2" s="39" t="s">
        <v>543</v>
      </c>
    </row>
    <row r="3" spans="1:2" ht="12.9" thickBot="1" x14ac:dyDescent="0.35">
      <c r="A3" s="39" t="s">
        <v>71</v>
      </c>
      <c r="B3" s="39" t="s">
        <v>499</v>
      </c>
    </row>
    <row r="4" spans="1:2" s="6" customFormat="1" x14ac:dyDescent="0.3">
      <c r="A4" s="6" t="s">
        <v>66</v>
      </c>
      <c r="B4" s="41">
        <v>43723</v>
      </c>
    </row>
    <row r="5" spans="1:2" s="6" customFormat="1" x14ac:dyDescent="0.3">
      <c r="A5" s="45" t="s">
        <v>69</v>
      </c>
      <c r="B5" s="42">
        <f>B4+1</f>
        <v>43724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43728</v>
      </c>
    </row>
    <row r="8" spans="1:2" x14ac:dyDescent="0.3">
      <c r="A8" t="s">
        <v>65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2019 802.11 Agenda</dc:title>
  <dc:subject>Agendas for the WG, TG, SC and AHC</dc:subject>
  <dc:creator>Stanley, Dorothy</dc:creator>
  <cp:keywords>11-19-1371r6</cp:keywords>
  <cp:lastModifiedBy>Dorothy Stanley</cp:lastModifiedBy>
  <cp:lastPrinted>2018-08-07T21:31:08Z</cp:lastPrinted>
  <dcterms:created xsi:type="dcterms:W3CDTF">2007-05-08T22:03:28Z</dcterms:created>
  <dcterms:modified xsi:type="dcterms:W3CDTF">2019-09-20T02:43:20Z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