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7-14-Vienna/Chair Meeting Slides/"/>
    </mc:Choice>
  </mc:AlternateContent>
  <xr:revisionPtr revIDLastSave="0" documentId="13_ncr:1_{061CF0CF-B93C-AE44-A891-8F583DE6ABA7}" xr6:coauthVersionLast="36" xr6:coauthVersionMax="36" xr10:uidLastSave="{00000000-0000-0000-0000-000000000000}"/>
  <bookViews>
    <workbookView xWindow="540" yWindow="1100" windowWidth="30360" windowHeight="17760" activeTab="1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98" i="4" l="1"/>
  <c r="A41" i="4" l="1"/>
  <c r="A51" i="4"/>
  <c r="A61" i="4" s="1"/>
  <c r="A68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H90" i="4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10" i="4"/>
  <c r="D112" i="4"/>
  <c r="D114" i="4"/>
  <c r="D116" i="4"/>
  <c r="B5" i="7"/>
  <c r="B7" i="7"/>
  <c r="A53" i="4" l="1"/>
  <c r="A55" i="4" s="1"/>
  <c r="A57" i="4" s="1"/>
  <c r="A59" i="4" s="1"/>
  <c r="F92" i="4"/>
  <c r="H92" i="4" s="1"/>
  <c r="F94" i="4" s="1"/>
  <c r="H94" i="4" s="1"/>
  <c r="F96" i="4" s="1"/>
  <c r="H96" i="4" s="1"/>
  <c r="H98" i="4"/>
  <c r="F100" i="4" s="1"/>
  <c r="H100" i="4" s="1"/>
  <c r="F102" i="4" s="1"/>
  <c r="A70" i="4"/>
  <c r="A72" i="4" s="1"/>
  <c r="A74" i="4" s="1"/>
  <c r="A76" i="4"/>
  <c r="H102" i="4" l="1"/>
  <c r="F104" i="4" s="1"/>
  <c r="H104" i="4" s="1"/>
  <c r="F106" i="4" s="1"/>
  <c r="H106" i="4" s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F122" i="4" s="1"/>
  <c r="H122" i="4" s="1"/>
  <c r="F124" i="4" s="1"/>
  <c r="H124" i="4" s="1"/>
  <c r="F126" i="4" s="1"/>
  <c r="H126" i="4" s="1"/>
  <c r="F128" i="4" s="1"/>
  <c r="H128" i="4" s="1"/>
  <c r="F130" i="4" s="1"/>
  <c r="H130" i="4" s="1"/>
  <c r="F132" i="4" s="1"/>
  <c r="H132" i="4" s="1"/>
  <c r="F134" i="4" s="1"/>
  <c r="H134" i="4" s="1"/>
  <c r="F136" i="4" s="1"/>
  <c r="H136" i="4" s="1"/>
  <c r="G137" i="4" s="1"/>
  <c r="A83" i="4"/>
  <c r="A90" i="4" s="1"/>
  <c r="A98" i="4" s="1"/>
  <c r="A78" i="4"/>
  <c r="A80" i="4" s="1"/>
  <c r="A102" i="4" l="1"/>
  <c r="A100" i="4"/>
  <c r="A92" i="4"/>
  <c r="A94" i="4" s="1"/>
  <c r="A96" i="4" s="1"/>
  <c r="A104" i="4" l="1"/>
  <c r="A106" i="4" s="1"/>
  <c r="A108" i="4"/>
  <c r="A110" i="4" s="1"/>
  <c r="A112" i="4" s="1"/>
  <c r="A114" i="4" s="1"/>
  <c r="A116" i="4" s="1"/>
  <c r="A118" i="4" l="1"/>
  <c r="A120" i="4" s="1"/>
  <c r="A122" i="4"/>
  <c r="A124" i="4" l="1"/>
  <c r="A126" i="4" s="1"/>
  <c r="A128" i="4"/>
  <c r="A130" i="4" l="1"/>
  <c r="A132" i="4" s="1"/>
  <c r="A134" i="4"/>
  <c r="A13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<sst xmlns="http://schemas.openxmlformats.org/spreadsheetml/2006/main" count="301" uniqueCount="181">
  <si>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</si>
  <si>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</si>
  <si>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</si>
  <si>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</si>
  <si>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</si>
  <si>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</si>
  <si>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</si>
  <si>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</si>
  <si>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</si>
  <si>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</si>
  <si>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</si>
  <si>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</si>
  <si>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</si>
  <si>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</si>
  <si>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</si>
  <si>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</si>
  <si>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</si>
  <si>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</si>
  <si>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</si>
  <si>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</si>
  <si>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</si>
  <si>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</si>
  <si>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</si>
  <si>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</si>
  <si>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</si>
  <si>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</si>
  <si>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</si>
  <si>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</si>
  <si>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</si>
  <si>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</si>
  <si>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</si>
  <si>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</si>
  <si>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</si>
  <si>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</si>
  <si>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</si>
  <si>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</si>
  <si>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</si>
  <si>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</si>
  <si>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</si>
  <si>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</si>
  <si>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</si>
  <si>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</si>
  <si>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</si>
  <si>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</si>
  <si>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</si>
  <si>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</si>
  <si>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</si>
  <si>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</si>
  <si>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</si>
  <si>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</si>
  <si>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</si>
  <si>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</si>
  <si>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</si>
  <si>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</si>
  <si>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</si>
  <si>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</si>
  <si>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</si>
  <si>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</si>
  <si>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</si>
  <si>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</si>
  <si>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</si>
  <si>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</si>
  <si>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</si>
  <si>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</si>
  <si>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</si>
  <si>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</si>
  <si>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</si>
  <si>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</si>
  <si>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</si>
  <si>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</si>
  <si>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</si>
  <si>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</si>
  <si>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</si>
  <si>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</si>
  <si>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</si>
  <si>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</si>
  <si>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</si>
  <si>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</si>
  <si>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</si>
  <si>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</si>
  <si>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</si>
  <si>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</si>
  <si>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</si>
  <si>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</si>
  <si>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</si>
  <si>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</si>
  <si>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</si>
  <si>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</si>
  <si>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</si>
  <si>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</si>
  <si>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</si>
  <si>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</si>
  <si>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</si>
  <si>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</si>
  <si>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</si>
  <si>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</si>
  <si>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</si>
  <si>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</si>
  <si>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</si>
  <si>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</si>
  <si>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</si>
  <si>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</si>
  <si>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</si>
  <si>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</si>
  <si>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</si>
  <si>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</si>
  <si>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</si>
  <si>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</si>
  <si>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</si>
  <si>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</si>
  <si>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</si>
  <si>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</si>
  <si>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</si>
  <si>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</si>
  <si>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</si>
  <si>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</si>
  <si>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</si>
  <si>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</si>
  <si>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</si>
  <si>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</si>
  <si>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</si>
  <si>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</si>
  <si>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</si>
  <si>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</si>
  <si>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</si>
  <si>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</si>
  <si>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</si>
  <si>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</si>
  <si>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</si>
  <si>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</si>
  <si>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</si>
  <si>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</si>
  <si>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</si>
  <si>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</si>
  <si>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</si>
  <si>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</si>
  <si>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</si>
  <si>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</si>
  <si>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</si>
  <si>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</si>
  <si>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</si>
  <si>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</si>
  <si>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July 2019</t>
  </si>
  <si>
    <t>2019-05-16</t>
  </si>
  <si>
    <t>176th IEEE 802.11 WIRELESS LOCAL AREA NETWORKS SESSION</t>
  </si>
  <si>
    <t>Austria Center Vienna, Vienna, Austria</t>
  </si>
  <si>
    <t>July 14 - 18, 2019</t>
  </si>
  <si>
    <t xml:space="preserve"> 11-19/0944</t>
  </si>
  <si>
    <t>11-19/0819r0</t>
  </si>
  <si>
    <t>TGbc Agenda - Tuesday 2019-07-16 - 13:30h -- 15:30h</t>
  </si>
  <si>
    <t>TGbc Agenda - Wednesday 2019-07-17  - 08:00h to 10:00h</t>
  </si>
  <si>
    <t>TGbc Agenda - Thursday 2019-07-18 - 10:30h to 12:30h</t>
  </si>
  <si>
    <t>11-19/1004r0</t>
  </si>
  <si>
    <t>Discussion on Functional Requirements</t>
  </si>
  <si>
    <t>Xiaofei WANG (InterDigital)</t>
  </si>
  <si>
    <t>Functional Requirements Document Proposed Update</t>
  </si>
  <si>
    <t>Stephen McCann (BlackBerry)</t>
  </si>
  <si>
    <t>13-Jul-2019 12:01:31 ET</t>
  </si>
  <si>
    <t>https://mentor.ieee.org/802.11/dcn/19/11-19-1001-01-00bc-functional-requirements-document-proposed-update.doc</t>
  </si>
  <si>
    <t>TGbc use case document</t>
  </si>
  <si>
    <t>10-Jul-2019 19:04:10 ET</t>
  </si>
  <si>
    <t>https://mentor.ieee.org/802.11/dcn/19/11-19-0268-05-00bc-tgbc-use-case-document.pptx</t>
  </si>
  <si>
    <t>802.11bc Functional Requirements Document</t>
  </si>
  <si>
    <t>Carol Ansley (CommScope)</t>
  </si>
  <si>
    <t>18-Jun-2019 11:27:57 ET</t>
  </si>
  <si>
    <t>https://mentor.ieee.org/802.11/dcn/19/11-19-0151-03-00bc-802-11bc-functional-requirements-document.doc</t>
  </si>
  <si>
    <t>14-Jul-2019 13:42:42 ET</t>
  </si>
  <si>
    <t>https://mentor.ieee.org/802.11/dcn/19/11-19-1240-01-00bc-discussion-on-functional-requirements.pptx</t>
  </si>
  <si>
    <t>Comparison of Digital Signature with TESLA</t>
  </si>
  <si>
    <t>Hitoshi Morioka (SRC Software)</t>
  </si>
  <si>
    <t>10-Jun-2019 21:13:40 ET</t>
  </si>
  <si>
    <t>https://mentor.ieee.org/802.11/dcn/19/11-19-0987-00-00bc-comparison-of-digital-signature-with-tesla.pptx</t>
  </si>
  <si>
    <t>Summary of submissions reviewed curing the telco</t>
  </si>
  <si>
    <t>Status of TG documents</t>
  </si>
  <si>
    <t>Techical submissions</t>
  </si>
  <si>
    <t>2019-07-16</t>
  </si>
  <si>
    <t>ARC Discussion</t>
  </si>
  <si>
    <t>Open discussion on potential dependencies between TGbc and ARC</t>
  </si>
  <si>
    <t>Hamilton</t>
  </si>
  <si>
    <t>Draft discussion</t>
  </si>
  <si>
    <t>proposed-80211bc-initial-draft-specification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</si>
</sst>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sz val="9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30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cn/19/11-19-0268-05-00bc-tgbc-use-case-document.pptx" TargetMode="External"/><Relationship Id="rId2" Type="http://schemas.openxmlformats.org/officeDocument/2006/relationships/hyperlink" Target="https://mentor.ieee.org/802.11/dcn/19/11-19-1001-01-00bc-functional-requirements-document-proposed-update.doc" TargetMode="External"/><Relationship Id="rId1" Type="http://schemas.openxmlformats.org/officeDocument/2006/relationships/hyperlink" Target="https://mentor.ieee.org/802.11/dcn/19/11-19-1240-01-00bc-discussion-on-functional-requirements.pptx" TargetMode="External"/><Relationship Id="rId5" Type="http://schemas.openxmlformats.org/officeDocument/2006/relationships/hyperlink" Target="https://mentor.ieee.org/802.11/dcn/19/11-19-0987-00-00bc-comparison-of-digital-signature-with-tesla.pptx" TargetMode="External"/><Relationship Id="rId4" Type="http://schemas.openxmlformats.org/officeDocument/2006/relationships/hyperlink" Target="https://mentor.ieee.org/802.11/dcn/19/11-19-0151-03-00bc-802-11bc-functional-requirements-document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9" sqref="B9"/>
    </sheetView>
  </sheetViews>
  <sheetFormatPr baseColWidth="10" defaultColWidth="9.1640625" defaultRowHeight="16"/>
  <cols>
    <col min="1" max="1" width="11.33203125" style="2" customWidth="1"/>
    <col min="2" max="16384" width="9.1640625" style="2"/>
  </cols>
  <sheetData>
    <row r="1" spans="1:9" ht="18">
      <c r="B1" s="1" t="s">
        <v>31</v>
      </c>
    </row>
    <row r="2" spans="1:9" ht="18">
      <c r="B2" s="1" t="s">
        <v>29</v>
      </c>
    </row>
    <row r="3" spans="1:9" ht="18">
      <c r="A3" s="2" t="s">
        <v>42</v>
      </c>
      <c r="B3" s="1" t="str">
        <f xml:space="preserve"> "doc.: IEEE 802.11-19/0943r" &amp; Parameters!B8</f>
        <v>doc.: IEEE 802.11-19/0943r2</v>
      </c>
    </row>
    <row r="4" spans="1:9" ht="18">
      <c r="A4" s="2" t="s">
        <v>30</v>
      </c>
      <c r="B4" s="8" t="s">
        <v>142</v>
      </c>
      <c r="F4" s="8"/>
    </row>
    <row r="5" spans="1:9">
      <c r="A5" s="2" t="s">
        <v>41</v>
      </c>
      <c r="B5" s="12" t="s">
        <v>45</v>
      </c>
    </row>
    <row r="6" spans="1:9" s="3" customFormat="1" ht="17" thickBot="1"/>
    <row r="7" spans="1:9" s="4" customFormat="1" ht="18">
      <c r="A7" s="4" t="s">
        <v>33</v>
      </c>
      <c r="B7" s="10" t="s">
        <v>34</v>
      </c>
    </row>
    <row r="8" spans="1:9">
      <c r="A8" s="2" t="s">
        <v>43</v>
      </c>
      <c r="B8" s="9" t="s">
        <v>143</v>
      </c>
    </row>
    <row r="9" spans="1:9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>
      <c r="B12" s="9" t="s">
        <v>37</v>
      </c>
      <c r="C12" s="9"/>
      <c r="D12" s="9"/>
      <c r="E12" s="9"/>
      <c r="F12" s="9"/>
      <c r="G12" s="9"/>
      <c r="H12" s="9"/>
      <c r="I12" s="9"/>
    </row>
    <row r="13" spans="1:9">
      <c r="B13" s="9" t="s">
        <v>38</v>
      </c>
      <c r="C13" s="9"/>
      <c r="D13" s="9"/>
      <c r="E13" s="9"/>
      <c r="F13" s="9"/>
      <c r="G13" s="9"/>
      <c r="H13" s="9"/>
      <c r="I13" s="9"/>
    </row>
    <row r="14" spans="1:9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>
      <c r="A15" s="2" t="s">
        <v>32</v>
      </c>
    </row>
    <row r="27" spans="1:5" ht="15.75" customHeight="1">
      <c r="A27" s="6"/>
      <c r="B27" s="105"/>
      <c r="C27" s="105"/>
      <c r="D27" s="105"/>
      <c r="E27" s="105"/>
    </row>
    <row r="28" spans="1:5" ht="15.75" customHeight="1">
      <c r="A28" s="4"/>
      <c r="B28" s="5"/>
      <c r="C28" s="5"/>
      <c r="D28" s="5"/>
      <c r="E28" s="5"/>
    </row>
    <row r="29" spans="1:5" ht="15.75" customHeight="1">
      <c r="A29" s="4"/>
      <c r="B29" s="104"/>
      <c r="C29" s="104"/>
      <c r="D29" s="104"/>
      <c r="E29" s="104"/>
    </row>
    <row r="30" spans="1:5" ht="15.75" customHeight="1">
      <c r="A30" s="4"/>
      <c r="B30" s="5"/>
      <c r="C30" s="5"/>
      <c r="D30" s="5"/>
      <c r="E30" s="5"/>
    </row>
    <row r="31" spans="1:5" ht="15.75" customHeight="1">
      <c r="A31" s="4"/>
      <c r="B31" s="104"/>
      <c r="C31" s="104"/>
      <c r="D31" s="104"/>
      <c r="E31" s="104"/>
    </row>
    <row r="32" spans="1:5" ht="15.75" customHeight="1">
      <c r="B32" s="104"/>
      <c r="C32" s="104"/>
      <c r="D32" s="104"/>
      <c r="E32" s="104"/>
    </row>
    <row r="33" ht="15.75" customHeight="1"/>
    <row r="34" ht="15.75" customHeight="1"/>
    <row r="35" ht="15.75" customHeight="1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tabSelected="1" zoomScale="75" workbookViewId="0">
      <selection activeCell="U12" sqref="U12:Z15"/>
    </sheetView>
  </sheetViews>
  <sheetFormatPr baseColWidth="10" defaultColWidth="9.1640625" defaultRowHeight="13" outlineLevelCol="1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>
      <c r="A1" s="106" t="str">
        <f>" 802.11 TBbc Meeting Slots R" &amp;Parameters!B8</f>
        <v xml:space="preserve"> 802.11 TBbc Meeting Slots R2</v>
      </c>
      <c r="B1" s="108" t="str">
        <f>Parameters!B2</f>
        <v>Austria Center Vienna, Vienna, Austria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2" s="20" customFormat="1" ht="20.25" customHeight="1">
      <c r="A2" s="107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>
      <c r="A3" s="107"/>
      <c r="B3" s="109" t="str">
        <f>Parameters!B3</f>
        <v>July 14 - 18, 2019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</row>
    <row r="4" spans="1:32" s="20" customFormat="1" ht="21" thickBot="1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>
      <c r="A5" s="27" t="s">
        <v>59</v>
      </c>
      <c r="B5" s="28">
        <f>Parameters!B4</f>
        <v>43660</v>
      </c>
      <c r="C5" s="110">
        <f>B5+1</f>
        <v>43661</v>
      </c>
      <c r="D5" s="111"/>
      <c r="E5" s="111"/>
      <c r="F5" s="111"/>
      <c r="G5" s="111"/>
      <c r="H5" s="112"/>
      <c r="I5" s="110">
        <f>B5+2</f>
        <v>43662</v>
      </c>
      <c r="J5" s="111"/>
      <c r="K5" s="111"/>
      <c r="L5" s="111"/>
      <c r="M5" s="111"/>
      <c r="N5" s="112"/>
      <c r="O5" s="110">
        <f>B5+3</f>
        <v>43663</v>
      </c>
      <c r="P5" s="111"/>
      <c r="Q5" s="111"/>
      <c r="R5" s="111"/>
      <c r="S5" s="111"/>
      <c r="T5" s="112"/>
      <c r="U5" s="110">
        <f>B5+4</f>
        <v>43664</v>
      </c>
      <c r="V5" s="111"/>
      <c r="W5" s="111"/>
      <c r="X5" s="111"/>
      <c r="Y5" s="111"/>
      <c r="Z5" s="112"/>
      <c r="AA5" s="110">
        <f>B5+5</f>
        <v>43665</v>
      </c>
      <c r="AB5" s="111"/>
      <c r="AC5" s="111"/>
      <c r="AD5" s="111"/>
      <c r="AE5" s="111"/>
      <c r="AF5" s="112"/>
    </row>
    <row r="6" spans="1:32" s="20" customFormat="1" ht="27" customHeight="1">
      <c r="A6" s="29" t="s">
        <v>60</v>
      </c>
      <c r="B6" s="30"/>
      <c r="C6" s="31"/>
      <c r="D6" s="30"/>
      <c r="E6" s="30"/>
      <c r="F6" s="30"/>
      <c r="G6" s="30"/>
      <c r="H6" s="32"/>
      <c r="I6" s="162"/>
      <c r="J6" s="163"/>
      <c r="K6" s="163"/>
      <c r="L6" s="163"/>
      <c r="M6" s="163"/>
      <c r="N6" s="163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>
      <c r="A7" s="33" t="s">
        <v>61</v>
      </c>
      <c r="B7" s="34"/>
      <c r="C7" s="152"/>
      <c r="D7" s="153"/>
      <c r="E7" s="153"/>
      <c r="F7" s="153"/>
      <c r="G7" s="153"/>
      <c r="H7" s="154"/>
      <c r="I7" s="143"/>
      <c r="J7" s="144"/>
      <c r="K7" s="144"/>
      <c r="L7" s="144"/>
      <c r="M7" s="144"/>
      <c r="N7" s="145"/>
      <c r="O7" s="134" t="s">
        <v>130</v>
      </c>
      <c r="P7" s="135"/>
      <c r="Q7" s="135"/>
      <c r="R7" s="135"/>
      <c r="S7" s="135"/>
      <c r="T7" s="136"/>
      <c r="U7" s="143"/>
      <c r="V7" s="144"/>
      <c r="W7" s="144"/>
      <c r="X7" s="144"/>
      <c r="Y7" s="144"/>
      <c r="Z7" s="145"/>
      <c r="AA7" s="113" t="s">
        <v>62</v>
      </c>
      <c r="AB7" s="114"/>
      <c r="AC7" s="114"/>
      <c r="AD7" s="114"/>
      <c r="AE7" s="114"/>
      <c r="AF7" s="115"/>
    </row>
    <row r="8" spans="1:32" s="20" customFormat="1" ht="15.75" customHeight="1">
      <c r="A8" s="33" t="s">
        <v>63</v>
      </c>
      <c r="B8" s="34"/>
      <c r="C8" s="155"/>
      <c r="D8" s="156"/>
      <c r="E8" s="156"/>
      <c r="F8" s="156"/>
      <c r="G8" s="156"/>
      <c r="H8" s="157"/>
      <c r="I8" s="146"/>
      <c r="J8" s="147"/>
      <c r="K8" s="147"/>
      <c r="L8" s="147"/>
      <c r="M8" s="147"/>
      <c r="N8" s="148"/>
      <c r="O8" s="137"/>
      <c r="P8" s="138"/>
      <c r="Q8" s="138"/>
      <c r="R8" s="138"/>
      <c r="S8" s="138"/>
      <c r="T8" s="139"/>
      <c r="U8" s="146"/>
      <c r="V8" s="147"/>
      <c r="W8" s="147"/>
      <c r="X8" s="147"/>
      <c r="Y8" s="147"/>
      <c r="Z8" s="148"/>
      <c r="AA8" s="116"/>
      <c r="AB8" s="117"/>
      <c r="AC8" s="117"/>
      <c r="AD8" s="117"/>
      <c r="AE8" s="117"/>
      <c r="AF8" s="118"/>
    </row>
    <row r="9" spans="1:32" s="20" customFormat="1" ht="15.75" customHeight="1">
      <c r="A9" s="35" t="s">
        <v>64</v>
      </c>
      <c r="B9" s="36"/>
      <c r="C9" s="122" t="s">
        <v>65</v>
      </c>
      <c r="D9" s="123"/>
      <c r="E9" s="123"/>
      <c r="F9" s="123"/>
      <c r="G9" s="123"/>
      <c r="H9" s="124"/>
      <c r="I9" s="146"/>
      <c r="J9" s="147"/>
      <c r="K9" s="147"/>
      <c r="L9" s="147"/>
      <c r="M9" s="147"/>
      <c r="N9" s="148"/>
      <c r="O9" s="137"/>
      <c r="P9" s="138"/>
      <c r="Q9" s="138"/>
      <c r="R9" s="138"/>
      <c r="S9" s="138"/>
      <c r="T9" s="139"/>
      <c r="U9" s="146"/>
      <c r="V9" s="147"/>
      <c r="W9" s="147"/>
      <c r="X9" s="147"/>
      <c r="Y9" s="147"/>
      <c r="Z9" s="148"/>
      <c r="AA9" s="116"/>
      <c r="AB9" s="117"/>
      <c r="AC9" s="117"/>
      <c r="AD9" s="117"/>
      <c r="AE9" s="117"/>
      <c r="AF9" s="118"/>
    </row>
    <row r="10" spans="1:32" s="20" customFormat="1" ht="15.75" customHeight="1">
      <c r="A10" s="35" t="s">
        <v>66</v>
      </c>
      <c r="B10" s="36"/>
      <c r="C10" s="125"/>
      <c r="D10" s="126"/>
      <c r="E10" s="126"/>
      <c r="F10" s="126"/>
      <c r="G10" s="126"/>
      <c r="H10" s="127"/>
      <c r="I10" s="149"/>
      <c r="J10" s="150"/>
      <c r="K10" s="150"/>
      <c r="L10" s="150"/>
      <c r="M10" s="150"/>
      <c r="N10" s="151"/>
      <c r="O10" s="140"/>
      <c r="P10" s="141"/>
      <c r="Q10" s="141"/>
      <c r="R10" s="141"/>
      <c r="S10" s="141"/>
      <c r="T10" s="142"/>
      <c r="U10" s="149"/>
      <c r="V10" s="150"/>
      <c r="W10" s="150"/>
      <c r="X10" s="150"/>
      <c r="Y10" s="150"/>
      <c r="Z10" s="151"/>
      <c r="AA10" s="116"/>
      <c r="AB10" s="117"/>
      <c r="AC10" s="117"/>
      <c r="AD10" s="117"/>
      <c r="AE10" s="117"/>
      <c r="AF10" s="118"/>
    </row>
    <row r="11" spans="1:32" s="20" customFormat="1" ht="27" customHeight="1">
      <c r="A11" s="37" t="s">
        <v>67</v>
      </c>
      <c r="B11" s="38"/>
      <c r="C11" s="128" t="s">
        <v>68</v>
      </c>
      <c r="D11" s="129"/>
      <c r="E11" s="129"/>
      <c r="F11" s="129"/>
      <c r="G11" s="129"/>
      <c r="H11" s="130"/>
      <c r="I11" s="131" t="s">
        <v>68</v>
      </c>
      <c r="J11" s="131"/>
      <c r="K11" s="131"/>
      <c r="L11" s="131"/>
      <c r="M11" s="131"/>
      <c r="N11" s="131"/>
      <c r="O11" s="132" t="s">
        <v>68</v>
      </c>
      <c r="P11" s="131"/>
      <c r="Q11" s="131"/>
      <c r="R11" s="131"/>
      <c r="S11" s="131"/>
      <c r="T11" s="131"/>
      <c r="U11" s="133" t="s">
        <v>68</v>
      </c>
      <c r="V11" s="133"/>
      <c r="W11" s="133"/>
      <c r="X11" s="133"/>
      <c r="Y11" s="133"/>
      <c r="Z11" s="133"/>
      <c r="AA11" s="116"/>
      <c r="AB11" s="117"/>
      <c r="AC11" s="117"/>
      <c r="AD11" s="117"/>
      <c r="AE11" s="117"/>
      <c r="AF11" s="118"/>
    </row>
    <row r="12" spans="1:32" s="20" customFormat="1" ht="15.75" customHeight="1">
      <c r="A12" s="39" t="s">
        <v>69</v>
      </c>
      <c r="B12" s="36"/>
      <c r="C12" s="159"/>
      <c r="D12" s="144"/>
      <c r="E12" s="144"/>
      <c r="F12" s="144"/>
      <c r="G12" s="144"/>
      <c r="H12" s="145"/>
      <c r="I12" s="143"/>
      <c r="J12" s="144"/>
      <c r="K12" s="144"/>
      <c r="L12" s="144"/>
      <c r="M12" s="144"/>
      <c r="N12" s="145"/>
      <c r="O12" s="164" t="s">
        <v>70</v>
      </c>
      <c r="P12" s="165"/>
      <c r="Q12" s="165"/>
      <c r="R12" s="165"/>
      <c r="S12" s="165"/>
      <c r="T12" s="166"/>
      <c r="U12" s="134" t="s">
        <v>130</v>
      </c>
      <c r="V12" s="135"/>
      <c r="W12" s="135"/>
      <c r="X12" s="135"/>
      <c r="Y12" s="135"/>
      <c r="Z12" s="136"/>
      <c r="AA12" s="116"/>
      <c r="AB12" s="117"/>
      <c r="AC12" s="117"/>
      <c r="AD12" s="117"/>
      <c r="AE12" s="117"/>
      <c r="AF12" s="118"/>
    </row>
    <row r="13" spans="1:32" s="20" customFormat="1" ht="15.75" customHeight="1">
      <c r="A13" s="39" t="s">
        <v>71</v>
      </c>
      <c r="B13" s="36"/>
      <c r="C13" s="160"/>
      <c r="D13" s="147"/>
      <c r="E13" s="147"/>
      <c r="F13" s="147"/>
      <c r="G13" s="147"/>
      <c r="H13" s="148"/>
      <c r="I13" s="146"/>
      <c r="J13" s="147"/>
      <c r="K13" s="147"/>
      <c r="L13" s="147"/>
      <c r="M13" s="147"/>
      <c r="N13" s="148"/>
      <c r="O13" s="122"/>
      <c r="P13" s="123"/>
      <c r="Q13" s="123"/>
      <c r="R13" s="123"/>
      <c r="S13" s="123"/>
      <c r="T13" s="124"/>
      <c r="U13" s="137"/>
      <c r="V13" s="138"/>
      <c r="W13" s="138"/>
      <c r="X13" s="138"/>
      <c r="Y13" s="138"/>
      <c r="Z13" s="139"/>
      <c r="AA13" s="116"/>
      <c r="AB13" s="117"/>
      <c r="AC13" s="117"/>
      <c r="AD13" s="117"/>
      <c r="AE13" s="117"/>
      <c r="AF13" s="118"/>
    </row>
    <row r="14" spans="1:32" s="20" customFormat="1" ht="15.75" customHeight="1">
      <c r="A14" s="39" t="s">
        <v>72</v>
      </c>
      <c r="B14" s="36"/>
      <c r="C14" s="160"/>
      <c r="D14" s="147"/>
      <c r="E14" s="147"/>
      <c r="F14" s="147"/>
      <c r="G14" s="147"/>
      <c r="H14" s="148"/>
      <c r="I14" s="146"/>
      <c r="J14" s="147"/>
      <c r="K14" s="147"/>
      <c r="L14" s="147"/>
      <c r="M14" s="147"/>
      <c r="N14" s="148"/>
      <c r="O14" s="122"/>
      <c r="P14" s="123"/>
      <c r="Q14" s="123"/>
      <c r="R14" s="123"/>
      <c r="S14" s="123"/>
      <c r="T14" s="124"/>
      <c r="U14" s="137"/>
      <c r="V14" s="138"/>
      <c r="W14" s="138"/>
      <c r="X14" s="138"/>
      <c r="Y14" s="138"/>
      <c r="Z14" s="139"/>
      <c r="AA14" s="119"/>
      <c r="AB14" s="120"/>
      <c r="AC14" s="120"/>
      <c r="AD14" s="120"/>
      <c r="AE14" s="120"/>
      <c r="AF14" s="121"/>
    </row>
    <row r="15" spans="1:32" s="20" customFormat="1" ht="15.75" customHeight="1">
      <c r="A15" s="39" t="s">
        <v>73</v>
      </c>
      <c r="B15" s="36"/>
      <c r="C15" s="161"/>
      <c r="D15" s="150"/>
      <c r="E15" s="150"/>
      <c r="F15" s="150"/>
      <c r="G15" s="150"/>
      <c r="H15" s="151"/>
      <c r="I15" s="149"/>
      <c r="J15" s="150"/>
      <c r="K15" s="150"/>
      <c r="L15" s="150"/>
      <c r="M15" s="150"/>
      <c r="N15" s="151"/>
      <c r="O15" s="125"/>
      <c r="P15" s="126"/>
      <c r="Q15" s="126"/>
      <c r="R15" s="126"/>
      <c r="S15" s="126"/>
      <c r="T15" s="127"/>
      <c r="U15" s="140"/>
      <c r="V15" s="141"/>
      <c r="W15" s="141"/>
      <c r="X15" s="141"/>
      <c r="Y15" s="141"/>
      <c r="Z15" s="142"/>
      <c r="AA15" s="36"/>
      <c r="AB15" s="36"/>
      <c r="AC15" s="36"/>
      <c r="AD15" s="36"/>
      <c r="AE15" s="36"/>
      <c r="AF15" s="36"/>
    </row>
    <row r="16" spans="1:32" s="20" customFormat="1" ht="15.75" customHeight="1">
      <c r="A16" s="40" t="s">
        <v>74</v>
      </c>
      <c r="B16" s="41"/>
      <c r="C16" s="133" t="s">
        <v>75</v>
      </c>
      <c r="D16" s="133"/>
      <c r="E16" s="133"/>
      <c r="F16" s="133"/>
      <c r="G16" s="133"/>
      <c r="H16" s="133"/>
      <c r="I16" s="133" t="s">
        <v>75</v>
      </c>
      <c r="J16" s="133"/>
      <c r="K16" s="133"/>
      <c r="L16" s="133"/>
      <c r="M16" s="133"/>
      <c r="N16" s="133"/>
      <c r="O16" s="130" t="s">
        <v>75</v>
      </c>
      <c r="P16" s="133"/>
      <c r="Q16" s="133"/>
      <c r="R16" s="133"/>
      <c r="S16" s="133"/>
      <c r="T16" s="133"/>
      <c r="U16" s="133" t="s">
        <v>75</v>
      </c>
      <c r="V16" s="133"/>
      <c r="W16" s="133"/>
      <c r="X16" s="133"/>
      <c r="Y16" s="133"/>
      <c r="Z16" s="133"/>
      <c r="AA16" s="36"/>
      <c r="AB16" s="36"/>
      <c r="AC16" s="36"/>
      <c r="AD16" s="36"/>
      <c r="AE16" s="36"/>
      <c r="AF16" s="36"/>
    </row>
    <row r="17" spans="1:32" s="20" customFormat="1" ht="15.75" customHeight="1">
      <c r="A17" s="42" t="s">
        <v>76</v>
      </c>
      <c r="B17" s="4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0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36"/>
      <c r="AB17" s="36"/>
      <c r="AC17" s="36"/>
      <c r="AD17" s="36"/>
      <c r="AE17" s="36"/>
      <c r="AF17" s="36"/>
    </row>
    <row r="18" spans="1:32" s="20" customFormat="1" ht="15.75" customHeight="1">
      <c r="A18" s="44" t="s">
        <v>77</v>
      </c>
      <c r="B18" s="45"/>
      <c r="C18" s="143"/>
      <c r="D18" s="144"/>
      <c r="E18" s="144"/>
      <c r="F18" s="144"/>
      <c r="G18" s="144"/>
      <c r="H18" s="145"/>
      <c r="I18" s="134" t="s">
        <v>130</v>
      </c>
      <c r="J18" s="135"/>
      <c r="K18" s="135"/>
      <c r="L18" s="135"/>
      <c r="M18" s="135"/>
      <c r="N18" s="136"/>
      <c r="O18" s="143"/>
      <c r="P18" s="144"/>
      <c r="Q18" s="144"/>
      <c r="R18" s="144"/>
      <c r="S18" s="144"/>
      <c r="T18" s="145"/>
      <c r="U18" s="143"/>
      <c r="V18" s="144"/>
      <c r="W18" s="144"/>
      <c r="X18" s="144"/>
      <c r="Y18" s="144"/>
      <c r="Z18" s="145"/>
      <c r="AA18" s="36"/>
      <c r="AB18" s="36"/>
      <c r="AC18" s="36"/>
      <c r="AD18" s="36"/>
      <c r="AE18" s="36"/>
      <c r="AF18" s="36"/>
    </row>
    <row r="19" spans="1:32" s="20" customFormat="1" ht="15.75" customHeight="1">
      <c r="A19" s="39" t="s">
        <v>78</v>
      </c>
      <c r="B19" s="36"/>
      <c r="C19" s="146"/>
      <c r="D19" s="147"/>
      <c r="E19" s="147"/>
      <c r="F19" s="147"/>
      <c r="G19" s="147"/>
      <c r="H19" s="148"/>
      <c r="I19" s="137"/>
      <c r="J19" s="138"/>
      <c r="K19" s="138"/>
      <c r="L19" s="138"/>
      <c r="M19" s="138"/>
      <c r="N19" s="139"/>
      <c r="O19" s="146"/>
      <c r="P19" s="147"/>
      <c r="Q19" s="147"/>
      <c r="R19" s="147"/>
      <c r="S19" s="147"/>
      <c r="T19" s="148"/>
      <c r="U19" s="146"/>
      <c r="V19" s="147"/>
      <c r="W19" s="147"/>
      <c r="X19" s="147"/>
      <c r="Y19" s="147"/>
      <c r="Z19" s="148"/>
      <c r="AA19" s="36"/>
      <c r="AB19" s="36"/>
      <c r="AC19" s="36"/>
      <c r="AD19" s="36"/>
      <c r="AE19" s="36"/>
      <c r="AF19" s="36"/>
    </row>
    <row r="20" spans="1:32" s="20" customFormat="1" ht="15.75" customHeight="1">
      <c r="A20" s="44" t="s">
        <v>79</v>
      </c>
      <c r="B20" s="34"/>
      <c r="C20" s="146"/>
      <c r="D20" s="147"/>
      <c r="E20" s="147"/>
      <c r="F20" s="147"/>
      <c r="G20" s="147"/>
      <c r="H20" s="148"/>
      <c r="I20" s="137"/>
      <c r="J20" s="138"/>
      <c r="K20" s="138"/>
      <c r="L20" s="138"/>
      <c r="M20" s="138"/>
      <c r="N20" s="139"/>
      <c r="O20" s="146"/>
      <c r="P20" s="147"/>
      <c r="Q20" s="147"/>
      <c r="R20" s="147"/>
      <c r="S20" s="147"/>
      <c r="T20" s="148"/>
      <c r="U20" s="146"/>
      <c r="V20" s="147"/>
      <c r="W20" s="147"/>
      <c r="X20" s="147"/>
      <c r="Y20" s="147"/>
      <c r="Z20" s="148"/>
      <c r="AA20" s="36"/>
      <c r="AB20" s="36"/>
      <c r="AC20" s="36"/>
      <c r="AD20" s="36"/>
      <c r="AE20" s="36"/>
      <c r="AF20" s="36"/>
    </row>
    <row r="21" spans="1:32" s="20" customFormat="1" ht="16.5" customHeight="1">
      <c r="A21" s="44" t="s">
        <v>80</v>
      </c>
      <c r="B21" s="46"/>
      <c r="C21" s="149"/>
      <c r="D21" s="150"/>
      <c r="E21" s="150"/>
      <c r="F21" s="150"/>
      <c r="G21" s="150"/>
      <c r="H21" s="151"/>
      <c r="I21" s="140"/>
      <c r="J21" s="141"/>
      <c r="K21" s="141"/>
      <c r="L21" s="141"/>
      <c r="M21" s="141"/>
      <c r="N21" s="142"/>
      <c r="O21" s="149"/>
      <c r="P21" s="150"/>
      <c r="Q21" s="150"/>
      <c r="R21" s="150"/>
      <c r="S21" s="150"/>
      <c r="T21" s="151"/>
      <c r="U21" s="149"/>
      <c r="V21" s="150"/>
      <c r="W21" s="150"/>
      <c r="X21" s="150"/>
      <c r="Y21" s="150"/>
      <c r="Z21" s="151"/>
      <c r="AA21" s="36"/>
      <c r="AB21" s="36"/>
      <c r="AC21" s="36"/>
      <c r="AD21" s="36"/>
      <c r="AE21" s="36"/>
      <c r="AF21" s="36"/>
    </row>
    <row r="22" spans="1:32" s="20" customFormat="1" ht="25.5" customHeight="1">
      <c r="A22" s="47" t="s">
        <v>81</v>
      </c>
      <c r="B22" s="47"/>
      <c r="C22" s="133" t="s">
        <v>68</v>
      </c>
      <c r="D22" s="133"/>
      <c r="E22" s="133"/>
      <c r="F22" s="133"/>
      <c r="G22" s="133"/>
      <c r="H22" s="133"/>
      <c r="I22" s="133" t="s">
        <v>68</v>
      </c>
      <c r="J22" s="133"/>
      <c r="K22" s="133"/>
      <c r="L22" s="133"/>
      <c r="M22" s="133"/>
      <c r="N22" s="133"/>
      <c r="O22" s="130" t="s">
        <v>68</v>
      </c>
      <c r="P22" s="133"/>
      <c r="Q22" s="133"/>
      <c r="R22" s="133"/>
      <c r="S22" s="133"/>
      <c r="T22" s="133"/>
      <c r="U22" s="133" t="s">
        <v>68</v>
      </c>
      <c r="V22" s="133"/>
      <c r="W22" s="133"/>
      <c r="X22" s="133"/>
      <c r="Y22" s="133"/>
      <c r="Z22" s="133"/>
      <c r="AA22" s="36"/>
      <c r="AB22" s="36"/>
      <c r="AC22" s="36"/>
      <c r="AD22" s="36"/>
      <c r="AE22" s="36"/>
      <c r="AF22" s="36"/>
    </row>
    <row r="23" spans="1:32" s="20" customFormat="1" ht="15.75" customHeight="1">
      <c r="A23" s="44" t="s">
        <v>82</v>
      </c>
      <c r="B23" s="158"/>
      <c r="C23" s="159"/>
      <c r="D23" s="144"/>
      <c r="E23" s="144"/>
      <c r="F23" s="144"/>
      <c r="G23" s="144"/>
      <c r="H23" s="145"/>
      <c r="I23" s="159"/>
      <c r="J23" s="144"/>
      <c r="K23" s="144"/>
      <c r="L23" s="144"/>
      <c r="M23" s="144"/>
      <c r="N23" s="145"/>
      <c r="O23" s="143"/>
      <c r="P23" s="144"/>
      <c r="Q23" s="144"/>
      <c r="R23" s="144"/>
      <c r="S23" s="144"/>
      <c r="T23" s="145"/>
      <c r="U23" s="143"/>
      <c r="V23" s="144"/>
      <c r="W23" s="144"/>
      <c r="X23" s="144"/>
      <c r="Y23" s="144"/>
      <c r="Z23" s="145"/>
      <c r="AA23" s="36"/>
      <c r="AB23" s="36"/>
      <c r="AC23" s="36"/>
      <c r="AD23" s="36"/>
      <c r="AE23" s="36"/>
      <c r="AF23" s="36"/>
    </row>
    <row r="24" spans="1:32" s="20" customFormat="1" ht="15.75" customHeight="1">
      <c r="A24" s="44" t="s">
        <v>83</v>
      </c>
      <c r="B24" s="158"/>
      <c r="C24" s="160"/>
      <c r="D24" s="147"/>
      <c r="E24" s="147"/>
      <c r="F24" s="147"/>
      <c r="G24" s="147"/>
      <c r="H24" s="148"/>
      <c r="I24" s="160"/>
      <c r="J24" s="147"/>
      <c r="K24" s="147"/>
      <c r="L24" s="147"/>
      <c r="M24" s="147"/>
      <c r="N24" s="148"/>
      <c r="O24" s="146"/>
      <c r="P24" s="147"/>
      <c r="Q24" s="147"/>
      <c r="R24" s="147"/>
      <c r="S24" s="147"/>
      <c r="T24" s="148"/>
      <c r="U24" s="146"/>
      <c r="V24" s="147"/>
      <c r="W24" s="147"/>
      <c r="X24" s="147"/>
      <c r="Y24" s="147"/>
      <c r="Z24" s="148"/>
      <c r="AA24" s="36"/>
      <c r="AB24" s="36"/>
      <c r="AC24" s="36"/>
      <c r="AD24" s="36"/>
      <c r="AE24" s="36"/>
      <c r="AF24" s="36"/>
    </row>
    <row r="25" spans="1:32" s="20" customFormat="1" ht="15.75" customHeight="1">
      <c r="A25" s="44" t="s">
        <v>84</v>
      </c>
      <c r="B25" s="158"/>
      <c r="C25" s="160"/>
      <c r="D25" s="147"/>
      <c r="E25" s="147"/>
      <c r="F25" s="147"/>
      <c r="G25" s="147"/>
      <c r="H25" s="148"/>
      <c r="I25" s="160"/>
      <c r="J25" s="147"/>
      <c r="K25" s="147"/>
      <c r="L25" s="147"/>
      <c r="M25" s="147"/>
      <c r="N25" s="148"/>
      <c r="O25" s="146"/>
      <c r="P25" s="147"/>
      <c r="Q25" s="147"/>
      <c r="R25" s="147"/>
      <c r="S25" s="147"/>
      <c r="T25" s="148"/>
      <c r="U25" s="146"/>
      <c r="V25" s="147"/>
      <c r="W25" s="147"/>
      <c r="X25" s="147"/>
      <c r="Y25" s="147"/>
      <c r="Z25" s="148"/>
      <c r="AA25" s="36"/>
      <c r="AB25" s="36"/>
      <c r="AC25" s="36"/>
      <c r="AD25" s="36"/>
      <c r="AE25" s="36"/>
      <c r="AF25" s="36"/>
    </row>
    <row r="26" spans="1:32" s="20" customFormat="1" ht="16.5" customHeight="1">
      <c r="A26" s="39" t="s">
        <v>85</v>
      </c>
      <c r="B26" s="36"/>
      <c r="C26" s="161"/>
      <c r="D26" s="150"/>
      <c r="E26" s="150"/>
      <c r="F26" s="150"/>
      <c r="G26" s="150"/>
      <c r="H26" s="151"/>
      <c r="I26" s="161"/>
      <c r="J26" s="150"/>
      <c r="K26" s="150"/>
      <c r="L26" s="150"/>
      <c r="M26" s="150"/>
      <c r="N26" s="151"/>
      <c r="O26" s="149"/>
      <c r="P26" s="150"/>
      <c r="Q26" s="150"/>
      <c r="R26" s="150"/>
      <c r="S26" s="150"/>
      <c r="T26" s="151"/>
      <c r="U26" s="149"/>
      <c r="V26" s="150"/>
      <c r="W26" s="150"/>
      <c r="X26" s="150"/>
      <c r="Y26" s="150"/>
      <c r="Z26" s="151"/>
      <c r="AA26" s="36"/>
      <c r="AB26" s="36"/>
      <c r="AC26" s="36"/>
      <c r="AD26" s="36"/>
      <c r="AE26" s="36"/>
      <c r="AF26" s="36"/>
    </row>
    <row r="27" spans="1:32" s="20" customFormat="1" ht="15.75" customHeight="1">
      <c r="A27" s="42" t="s">
        <v>86</v>
      </c>
      <c r="B27" s="158"/>
      <c r="C27" s="133" t="s">
        <v>87</v>
      </c>
      <c r="D27" s="133"/>
      <c r="E27" s="133"/>
      <c r="F27" s="133"/>
      <c r="G27" s="133"/>
      <c r="H27" s="133"/>
      <c r="I27" s="133" t="s">
        <v>87</v>
      </c>
      <c r="J27" s="133"/>
      <c r="K27" s="133"/>
      <c r="L27" s="133"/>
      <c r="M27" s="133"/>
      <c r="N27" s="133"/>
      <c r="O27" s="48"/>
      <c r="P27" s="49"/>
      <c r="Q27" s="49"/>
      <c r="R27" s="49"/>
      <c r="S27" s="49"/>
      <c r="T27" s="49"/>
      <c r="U27" s="133" t="s">
        <v>87</v>
      </c>
      <c r="V27" s="133"/>
      <c r="W27" s="133"/>
      <c r="X27" s="133"/>
      <c r="Y27" s="133"/>
      <c r="Z27" s="133"/>
      <c r="AA27" s="36"/>
      <c r="AB27" s="36"/>
      <c r="AC27" s="36"/>
      <c r="AD27" s="36"/>
      <c r="AE27" s="36"/>
      <c r="AF27" s="36"/>
    </row>
    <row r="28" spans="1:32" s="20" customFormat="1" ht="15.75" customHeight="1">
      <c r="A28" s="42" t="s">
        <v>88</v>
      </c>
      <c r="B28" s="158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48"/>
      <c r="P28" s="50"/>
      <c r="Q28" s="50"/>
      <c r="R28" s="50"/>
      <c r="S28" s="50"/>
      <c r="T28" s="51"/>
      <c r="U28" s="133"/>
      <c r="V28" s="133"/>
      <c r="W28" s="133"/>
      <c r="X28" s="133"/>
      <c r="Y28" s="133"/>
      <c r="Z28" s="133"/>
      <c r="AA28" s="36"/>
      <c r="AB28" s="36"/>
      <c r="AC28" s="36"/>
      <c r="AD28" s="36"/>
      <c r="AE28" s="36"/>
      <c r="AF28" s="36"/>
    </row>
    <row r="29" spans="1:32" s="20" customFormat="1" ht="15.75" customHeight="1">
      <c r="A29" s="42" t="s">
        <v>89</v>
      </c>
      <c r="B29" s="158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69" t="s">
        <v>90</v>
      </c>
      <c r="P29" s="170"/>
      <c r="Q29" s="170"/>
      <c r="R29" s="170"/>
      <c r="S29" s="170"/>
      <c r="T29" s="170"/>
      <c r="U29" s="133"/>
      <c r="V29" s="133"/>
      <c r="W29" s="133"/>
      <c r="X29" s="133"/>
      <c r="Y29" s="133"/>
      <c r="Z29" s="133"/>
      <c r="AA29" s="36"/>
      <c r="AB29" s="36"/>
      <c r="AC29" s="36"/>
      <c r="AD29" s="36"/>
      <c r="AE29" s="36"/>
      <c r="AF29" s="36"/>
    </row>
    <row r="30" spans="1:32" s="20" customFormat="1" ht="15.75" customHeight="1">
      <c r="A30" s="44" t="s">
        <v>91</v>
      </c>
      <c r="B30" s="45"/>
      <c r="C30" s="143"/>
      <c r="D30" s="144"/>
      <c r="E30" s="144"/>
      <c r="F30" s="144"/>
      <c r="G30" s="144"/>
      <c r="H30" s="145"/>
      <c r="I30" s="143"/>
      <c r="J30" s="144"/>
      <c r="K30" s="144"/>
      <c r="L30" s="144"/>
      <c r="M30" s="144"/>
      <c r="N30" s="145"/>
      <c r="O30" s="171"/>
      <c r="P30" s="172"/>
      <c r="Q30" s="172"/>
      <c r="R30" s="172"/>
      <c r="S30" s="172"/>
      <c r="T30" s="173"/>
      <c r="U30" s="158"/>
      <c r="V30" s="158"/>
      <c r="W30" s="158"/>
      <c r="X30" s="158"/>
      <c r="Y30" s="158"/>
      <c r="Z30" s="177"/>
      <c r="AA30" s="36"/>
      <c r="AB30" s="36"/>
      <c r="AC30" s="36"/>
      <c r="AD30" s="36"/>
      <c r="AE30" s="36"/>
      <c r="AF30" s="36"/>
    </row>
    <row r="31" spans="1:32" s="20" customFormat="1" ht="15.75" customHeight="1">
      <c r="A31" s="44" t="s">
        <v>92</v>
      </c>
      <c r="B31" s="34"/>
      <c r="C31" s="146"/>
      <c r="D31" s="147"/>
      <c r="E31" s="147"/>
      <c r="F31" s="147"/>
      <c r="G31" s="147"/>
      <c r="H31" s="148"/>
      <c r="I31" s="146"/>
      <c r="J31" s="147"/>
      <c r="K31" s="147"/>
      <c r="L31" s="147"/>
      <c r="M31" s="147"/>
      <c r="N31" s="148"/>
      <c r="O31" s="171"/>
      <c r="P31" s="172"/>
      <c r="Q31" s="172"/>
      <c r="R31" s="172"/>
      <c r="S31" s="172"/>
      <c r="T31" s="173"/>
      <c r="U31" s="158"/>
      <c r="V31" s="158"/>
      <c r="W31" s="158"/>
      <c r="X31" s="158"/>
      <c r="Y31" s="158"/>
      <c r="Z31" s="178"/>
      <c r="AA31" s="36"/>
      <c r="AB31" s="36"/>
      <c r="AC31" s="36"/>
      <c r="AD31" s="36"/>
      <c r="AE31" s="36"/>
      <c r="AF31" s="36"/>
    </row>
    <row r="32" spans="1:32" s="20" customFormat="1" ht="15.75" customHeight="1">
      <c r="A32" s="44" t="s">
        <v>93</v>
      </c>
      <c r="B32" s="34"/>
      <c r="C32" s="146"/>
      <c r="D32" s="147"/>
      <c r="E32" s="147"/>
      <c r="F32" s="147"/>
      <c r="G32" s="147"/>
      <c r="H32" s="148"/>
      <c r="I32" s="146"/>
      <c r="J32" s="147"/>
      <c r="K32" s="147"/>
      <c r="L32" s="147"/>
      <c r="M32" s="147"/>
      <c r="N32" s="148"/>
      <c r="O32" s="171"/>
      <c r="P32" s="172"/>
      <c r="Q32" s="172"/>
      <c r="R32" s="172"/>
      <c r="S32" s="172"/>
      <c r="T32" s="173"/>
      <c r="U32" s="158"/>
      <c r="V32" s="158"/>
      <c r="W32" s="158"/>
      <c r="X32" s="158"/>
      <c r="Y32" s="158"/>
      <c r="Z32" s="178"/>
      <c r="AA32" s="36"/>
      <c r="AB32" s="36"/>
      <c r="AC32" s="36"/>
      <c r="AD32" s="36"/>
      <c r="AE32" s="36"/>
      <c r="AF32" s="36"/>
    </row>
    <row r="33" spans="1:32" s="20" customFormat="1" ht="15.75" customHeight="1">
      <c r="A33" s="44" t="s">
        <v>16</v>
      </c>
      <c r="B33" s="34"/>
      <c r="C33" s="149"/>
      <c r="D33" s="150"/>
      <c r="E33" s="150"/>
      <c r="F33" s="150"/>
      <c r="G33" s="150"/>
      <c r="H33" s="151"/>
      <c r="I33" s="149"/>
      <c r="J33" s="150"/>
      <c r="K33" s="150"/>
      <c r="L33" s="150"/>
      <c r="M33" s="150"/>
      <c r="N33" s="151"/>
      <c r="O33" s="171"/>
      <c r="P33" s="172"/>
      <c r="Q33" s="172"/>
      <c r="R33" s="172"/>
      <c r="S33" s="172"/>
      <c r="T33" s="173"/>
      <c r="U33" s="158"/>
      <c r="V33" s="158"/>
      <c r="W33" s="158"/>
      <c r="X33" s="158"/>
      <c r="Y33" s="158"/>
      <c r="Z33" s="179"/>
      <c r="AA33" s="36"/>
      <c r="AB33" s="36"/>
      <c r="AC33" s="36"/>
      <c r="AD33" s="36"/>
      <c r="AE33" s="36"/>
      <c r="AF33" s="36"/>
    </row>
    <row r="34" spans="1:32" s="20" customFormat="1" ht="15.75" customHeight="1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4"/>
      <c r="P34" s="175"/>
      <c r="Q34" s="175"/>
      <c r="R34" s="175"/>
      <c r="S34" s="175"/>
      <c r="T34" s="176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</row>
    <row r="37" spans="1:32">
      <c r="A37" s="168"/>
      <c r="B37" s="168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>
      <c r="A38" s="168"/>
      <c r="B38" s="168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>
      <c r="A39" s="168"/>
      <c r="B39" s="168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7"/>
  <sheetViews>
    <sheetView topLeftCell="A39" zoomScale="140" zoomScaleNormal="140" workbookViewId="0">
      <selection activeCell="C98" sqref="C98"/>
    </sheetView>
  </sheetViews>
  <sheetFormatPr baseColWidth="10" defaultColWidth="8.83203125" defaultRowHeight="13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>
      <c r="A1" s="185" t="str">
        <f>Parameters!B1</f>
        <v>176th IEEE 802.11 WIRELESS LOCAL AREA NETWORKS SESSION</v>
      </c>
      <c r="B1" s="186"/>
      <c r="C1" s="186"/>
      <c r="D1" s="186"/>
      <c r="E1" s="186"/>
      <c r="F1" s="186"/>
      <c r="G1" s="186"/>
      <c r="H1" s="186"/>
      <c r="I1" s="186"/>
    </row>
    <row r="2" spans="1:9" ht="25" customHeight="1">
      <c r="A2" s="183" t="s">
        <v>131</v>
      </c>
      <c r="B2" s="184"/>
      <c r="C2" s="184"/>
      <c r="D2" s="184"/>
      <c r="E2" s="184"/>
      <c r="F2" s="184"/>
      <c r="G2" s="184"/>
      <c r="H2" s="184"/>
      <c r="I2" s="184"/>
    </row>
    <row r="3" spans="1:9" ht="25" customHeight="1">
      <c r="A3" s="185" t="str">
        <f>Parameters!B2</f>
        <v>Austria Center Vienna, Vienna, Austria</v>
      </c>
      <c r="B3" s="186"/>
      <c r="C3" s="186"/>
      <c r="D3" s="186"/>
      <c r="E3" s="186"/>
      <c r="F3" s="186"/>
      <c r="G3" s="186"/>
      <c r="H3" s="186"/>
      <c r="I3" s="186"/>
    </row>
    <row r="4" spans="1:9" ht="25" customHeight="1">
      <c r="A4" s="185" t="str">
        <f>Parameters!B3</f>
        <v>July 14 - 18, 2019</v>
      </c>
      <c r="B4" s="186"/>
      <c r="C4" s="186"/>
      <c r="D4" s="186"/>
      <c r="E4" s="186"/>
      <c r="F4" s="186"/>
      <c r="G4" s="186"/>
      <c r="H4" s="186"/>
      <c r="I4" s="186"/>
    </row>
    <row r="5" spans="1:9" ht="18" customHeight="1">
      <c r="A5" s="180" t="s">
        <v>132</v>
      </c>
      <c r="B5" s="181"/>
      <c r="C5" s="181"/>
      <c r="D5" s="181"/>
      <c r="E5" s="181"/>
      <c r="F5" s="181"/>
      <c r="G5" s="181"/>
      <c r="H5" s="181"/>
      <c r="I5" s="181"/>
    </row>
    <row r="6" spans="1:9" ht="18" customHeight="1">
      <c r="A6" s="180" t="s">
        <v>133</v>
      </c>
      <c r="B6" s="181"/>
      <c r="C6" s="181"/>
      <c r="D6" s="181"/>
      <c r="E6" s="181"/>
      <c r="F6" s="181"/>
      <c r="G6" s="181"/>
      <c r="H6" s="181"/>
      <c r="I6" s="181"/>
    </row>
    <row r="7" spans="1:9" ht="18" customHeight="1">
      <c r="A7" s="180" t="s">
        <v>134</v>
      </c>
      <c r="B7" s="181"/>
      <c r="C7" s="181"/>
      <c r="D7" s="181"/>
      <c r="E7" s="181"/>
      <c r="F7" s="181"/>
      <c r="G7" s="181"/>
      <c r="H7" s="181"/>
      <c r="I7" s="181"/>
    </row>
    <row r="8" spans="1:9" ht="18" customHeight="1">
      <c r="A8" s="180" t="s">
        <v>135</v>
      </c>
      <c r="B8" s="181"/>
      <c r="C8" s="181"/>
      <c r="D8" s="181"/>
      <c r="E8" s="181"/>
      <c r="F8" s="181"/>
      <c r="G8" s="181"/>
      <c r="H8" s="181"/>
      <c r="I8" s="181"/>
    </row>
    <row r="9" spans="1:9" ht="18" customHeight="1">
      <c r="A9" s="180" t="s">
        <v>136</v>
      </c>
      <c r="B9" s="180"/>
      <c r="C9" s="180"/>
      <c r="D9" s="180"/>
      <c r="E9" s="180"/>
      <c r="F9" s="180"/>
      <c r="G9" s="180"/>
      <c r="H9" s="180"/>
      <c r="I9" s="180"/>
    </row>
    <row r="10" spans="1:9" ht="30" customHeight="1">
      <c r="A10" s="188" t="str">
        <f>"Agenda R" &amp; Parameters!$B$8</f>
        <v>Agenda R2</v>
      </c>
      <c r="B10" s="189"/>
      <c r="C10" s="189"/>
      <c r="D10" s="189"/>
      <c r="E10" s="189"/>
      <c r="F10" s="189"/>
      <c r="G10" s="189"/>
      <c r="H10" s="189"/>
      <c r="I10" s="189"/>
    </row>
    <row r="11" spans="1:9" ht="30" customHeight="1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>
      <c r="A13" s="187" t="s">
        <v>120</v>
      </c>
      <c r="B13" s="187"/>
      <c r="C13" s="187"/>
      <c r="D13" s="187"/>
      <c r="E13" s="187"/>
      <c r="F13" s="187"/>
      <c r="G13" s="187"/>
      <c r="H13" s="187"/>
      <c r="I13" s="187"/>
    </row>
    <row r="17" spans="1:9" ht="16">
      <c r="A17" s="182" t="s">
        <v>149</v>
      </c>
      <c r="B17" s="190"/>
      <c r="C17" s="190"/>
      <c r="D17" s="190"/>
      <c r="E17" s="190"/>
      <c r="F17" s="190"/>
      <c r="G17" s="190"/>
      <c r="H17" s="190"/>
      <c r="I17" s="190"/>
    </row>
    <row r="18" spans="1:9" s="65" customFormat="1" ht="34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>
      <c r="A19" s="85">
        <v>1</v>
      </c>
      <c r="B19" s="66"/>
      <c r="C19" s="66" t="s">
        <v>2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11-19/0944</v>
      </c>
      <c r="E25" s="70" t="s">
        <v>5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11-19/0944</v>
      </c>
      <c r="E27" s="70" t="s">
        <v>5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11-19/0944</v>
      </c>
      <c r="E29" s="70" t="s">
        <v>5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>
      <c r="A33" s="83">
        <f>A31+0.01</f>
        <v>1.07</v>
      </c>
      <c r="B33" s="70" t="s">
        <v>98</v>
      </c>
      <c r="C33" s="70" t="s">
        <v>138</v>
      </c>
      <c r="D33" s="87" t="str">
        <f>Parameters!B15</f>
        <v>11-19/0819r0</v>
      </c>
      <c r="E33" s="70" t="s">
        <v>5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11-19/0819r0</v>
      </c>
      <c r="D34" s="92"/>
      <c r="E34" s="91"/>
      <c r="F34" s="93"/>
      <c r="G34" s="94"/>
      <c r="H34" s="93"/>
      <c r="I34" s="79"/>
    </row>
    <row r="35" spans="1:9" ht="34">
      <c r="A35" s="83">
        <f>A33+0.01</f>
        <v>1.08</v>
      </c>
      <c r="B35" s="70" t="s">
        <v>98</v>
      </c>
      <c r="C35" s="70" t="s">
        <v>139</v>
      </c>
      <c r="D35" s="87" t="str">
        <f>Parameters!B16</f>
        <v>11-19/1004r0</v>
      </c>
      <c r="E35" s="70" t="s">
        <v>5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9" ht="51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11-19/1004r0</v>
      </c>
      <c r="D36" s="96"/>
      <c r="E36" s="96"/>
      <c r="F36" s="98"/>
      <c r="G36" s="99"/>
      <c r="H36" s="98"/>
      <c r="I36" s="79"/>
    </row>
    <row r="37" spans="1:9" ht="16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9" ht="16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9" ht="16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9" ht="16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9" ht="16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11-19/0944</v>
      </c>
      <c r="E45" s="70" t="s">
        <v>5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>
      <c r="A47" s="83">
        <f>A45+0.01</f>
        <v>2.0299999999999994</v>
      </c>
      <c r="B47" s="70" t="s">
        <v>140</v>
      </c>
      <c r="C47" s="70" t="s">
        <v>141</v>
      </c>
      <c r="D47" s="87" t="str">
        <f>Parameters!B13</f>
        <v xml:space="preserve"> 11-19/0944</v>
      </c>
      <c r="E47" s="70" t="s">
        <v>5</v>
      </c>
      <c r="F47" s="71">
        <f>H45</f>
        <v>0.5756944444444444</v>
      </c>
      <c r="G47" s="72">
        <v>0</v>
      </c>
      <c r="H47" s="71">
        <f>F47+TIME(0,G47,0)</f>
        <v>0.5756944444444444</v>
      </c>
      <c r="I47" s="73"/>
    </row>
    <row r="48" spans="1:9" ht="16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0.5756944444444444</v>
      </c>
      <c r="G49" s="72">
        <v>0</v>
      </c>
      <c r="H49" s="71">
        <f>F49+TIME(0,G49,0)</f>
        <v>0.5756944444444444</v>
      </c>
      <c r="I49" s="73"/>
    </row>
    <row r="50" spans="1:9" ht="16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>
      <c r="A51" s="85">
        <f>1+A41</f>
        <v>3</v>
      </c>
      <c r="B51" s="66"/>
      <c r="C51" s="66" t="s">
        <v>137</v>
      </c>
      <c r="D51" s="66"/>
      <c r="E51" s="66" t="s">
        <v>4</v>
      </c>
      <c r="F51" s="67">
        <f>H49</f>
        <v>0.5756944444444444</v>
      </c>
      <c r="G51" s="68">
        <v>0</v>
      </c>
      <c r="H51" s="67">
        <f>F51+TIME(0,G51,0)</f>
        <v>0.5756944444444444</v>
      </c>
      <c r="I51" s="69"/>
    </row>
    <row r="52" spans="1:9" ht="16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>
      <c r="A53" s="83">
        <f>A51+0.01</f>
        <v>3.01</v>
      </c>
      <c r="B53" s="70" t="s">
        <v>100</v>
      </c>
      <c r="C53" s="70" t="s">
        <v>103</v>
      </c>
      <c r="D53" s="86"/>
      <c r="E53" s="70" t="s">
        <v>5</v>
      </c>
      <c r="F53" s="71">
        <f>H51</f>
        <v>0.5756944444444444</v>
      </c>
      <c r="G53" s="72">
        <v>3</v>
      </c>
      <c r="H53" s="71">
        <f>F53+TIME(0,G53,0)</f>
        <v>0.57777777777777772</v>
      </c>
      <c r="I53" s="73"/>
    </row>
    <row r="54" spans="1:9" ht="16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>
      <c r="A55" s="83">
        <f>A53+0.01</f>
        <v>3.0199999999999996</v>
      </c>
      <c r="B55" s="70" t="s">
        <v>100</v>
      </c>
      <c r="C55" s="70" t="s">
        <v>105</v>
      </c>
      <c r="D55" s="70"/>
      <c r="E55" s="70" t="s">
        <v>5</v>
      </c>
      <c r="F55" s="71">
        <f>H53</f>
        <v>0.57777777777777772</v>
      </c>
      <c r="G55" s="72">
        <v>90</v>
      </c>
      <c r="H55" s="71">
        <f>F55+TIME(0,G55,0)</f>
        <v>0.64027777777777772</v>
      </c>
      <c r="I55" s="73"/>
    </row>
    <row r="56" spans="1:9" ht="34">
      <c r="A56" s="82"/>
      <c r="B56" s="79"/>
      <c r="C56" s="79" t="s">
        <v>106</v>
      </c>
      <c r="D56" s="79"/>
      <c r="E56" s="79"/>
      <c r="F56" s="80"/>
      <c r="G56" s="81"/>
      <c r="H56" s="80"/>
      <c r="I56" s="79"/>
    </row>
    <row r="57" spans="1:9" ht="17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0.64027777777777772</v>
      </c>
      <c r="G57" s="72">
        <v>0</v>
      </c>
      <c r="H57" s="71">
        <f>F57+TIME(0,G57,0)</f>
        <v>0.64027777777777772</v>
      </c>
      <c r="I57" s="73"/>
    </row>
    <row r="58" spans="1:9" ht="16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0.64027777777777772</v>
      </c>
      <c r="G59" s="72">
        <v>0</v>
      </c>
      <c r="H59" s="71">
        <f>F59+TIME(0,G59,0)</f>
        <v>0.64027777777777772</v>
      </c>
      <c r="I59" s="73"/>
    </row>
    <row r="60" spans="1:9" ht="16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>
      <c r="A61" s="85">
        <f>1+A51</f>
        <v>4</v>
      </c>
      <c r="B61" s="66"/>
      <c r="C61" s="66" t="s">
        <v>107</v>
      </c>
      <c r="D61" s="66"/>
      <c r="E61" s="66" t="s">
        <v>4</v>
      </c>
      <c r="F61" s="67">
        <f>H59</f>
        <v>0.64027777777777772</v>
      </c>
      <c r="G61" s="68">
        <v>1</v>
      </c>
      <c r="H61" s="67">
        <f>F61+TIME(0,G61,0)</f>
        <v>0.64097222222222217</v>
      </c>
      <c r="I61" s="69"/>
    </row>
    <row r="62" spans="1:9" ht="14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0.64583333333333337</v>
      </c>
      <c r="I62" s="74"/>
    </row>
    <row r="63" spans="1:9" ht="16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>
      <c r="A66" s="182" t="s">
        <v>150</v>
      </c>
      <c r="B66" s="182"/>
      <c r="C66" s="182"/>
      <c r="D66" s="182"/>
      <c r="E66" s="182"/>
      <c r="F66" s="182"/>
      <c r="G66" s="182"/>
      <c r="H66" s="182"/>
      <c r="I66" s="182"/>
    </row>
    <row r="67" spans="1:9" ht="34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0.33333333333333331</v>
      </c>
      <c r="G68" s="68">
        <v>0</v>
      </c>
      <c r="H68" s="67">
        <f>F68+TIME(0,G68,0)</f>
        <v>0.33333333333333331</v>
      </c>
      <c r="I68" s="69"/>
    </row>
    <row r="69" spans="1:9" ht="16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0.33333333333333331</v>
      </c>
      <c r="G70" s="72">
        <v>0</v>
      </c>
      <c r="H70" s="71">
        <f>F70+TIME(0,G70,0)</f>
        <v>0.33333333333333331</v>
      </c>
      <c r="I70" s="73"/>
    </row>
    <row r="71" spans="1:9" ht="16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>
      <c r="A72" s="83">
        <f>A70+0.01</f>
        <v>5.0199999999999996</v>
      </c>
      <c r="B72" s="70" t="s">
        <v>95</v>
      </c>
      <c r="C72" s="70" t="s">
        <v>6</v>
      </c>
      <c r="D72" s="70"/>
      <c r="E72" s="70" t="s">
        <v>4</v>
      </c>
      <c r="F72" s="71">
        <f>H70</f>
        <v>0.33333333333333331</v>
      </c>
      <c r="G72" s="72">
        <v>0</v>
      </c>
      <c r="H72" s="71">
        <f>F72+TIME(0,G72,0)</f>
        <v>0.33333333333333331</v>
      </c>
      <c r="I72" s="73"/>
    </row>
    <row r="73" spans="1:9">
      <c r="A73" s="84"/>
    </row>
    <row r="74" spans="1:9" ht="17">
      <c r="A74" s="83">
        <f>A72+0.01</f>
        <v>5.0299999999999994</v>
      </c>
      <c r="B74" s="70" t="s">
        <v>97</v>
      </c>
      <c r="C74" s="70" t="s">
        <v>108</v>
      </c>
      <c r="D74" s="70"/>
      <c r="E74" s="70" t="s">
        <v>4</v>
      </c>
      <c r="F74" s="71">
        <f>H72</f>
        <v>0.33333333333333331</v>
      </c>
      <c r="G74" s="72">
        <v>1</v>
      </c>
      <c r="H74" s="71">
        <f>F74+TIME(0,G74,0)</f>
        <v>0.33402777777777776</v>
      </c>
      <c r="I74" s="73"/>
    </row>
    <row r="75" spans="1:9">
      <c r="A75" s="84"/>
    </row>
    <row r="76" spans="1:9" ht="17">
      <c r="A76" s="85">
        <f>1+A68</f>
        <v>6</v>
      </c>
      <c r="B76" s="66"/>
      <c r="C76" s="66" t="s">
        <v>104</v>
      </c>
      <c r="D76" s="66"/>
      <c r="E76" s="66" t="s">
        <v>4</v>
      </c>
      <c r="F76" s="67">
        <f>H74</f>
        <v>0.33402777777777776</v>
      </c>
      <c r="G76" s="68">
        <v>0</v>
      </c>
      <c r="H76" s="67">
        <f>F76+TIME(0,G76,0)</f>
        <v>0.33402777777777776</v>
      </c>
      <c r="I76" s="69"/>
    </row>
    <row r="77" spans="1:9" ht="16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>
      <c r="A78" s="83">
        <f>A76+0.01</f>
        <v>6.01</v>
      </c>
      <c r="B78" s="70" t="s">
        <v>100</v>
      </c>
      <c r="C78" s="70" t="s">
        <v>115</v>
      </c>
      <c r="D78" s="70"/>
      <c r="E78" s="70" t="s">
        <v>4</v>
      </c>
      <c r="F78" s="71">
        <f>H76</f>
        <v>0.33402777777777776</v>
      </c>
      <c r="G78" s="72">
        <v>110</v>
      </c>
      <c r="H78" s="71">
        <f>F78+TIME(0,G78,0)</f>
        <v>0.41041666666666665</v>
      </c>
      <c r="I78" s="73"/>
    </row>
    <row r="79" spans="1:9" ht="34">
      <c r="A79" s="82"/>
      <c r="B79" s="79"/>
      <c r="C79" s="79" t="s">
        <v>106</v>
      </c>
      <c r="D79" s="79"/>
      <c r="E79" s="79"/>
      <c r="F79" s="80"/>
      <c r="G79" s="81"/>
      <c r="H79" s="80"/>
      <c r="I79" s="79"/>
    </row>
    <row r="80" spans="1:9" ht="17">
      <c r="A80" s="83">
        <f>A78+0.01</f>
        <v>6.02</v>
      </c>
      <c r="B80" s="70"/>
      <c r="C80" s="70"/>
      <c r="D80" s="70"/>
      <c r="E80" s="70" t="s">
        <v>4</v>
      </c>
      <c r="F80" s="71">
        <f>H78</f>
        <v>0.41041666666666665</v>
      </c>
      <c r="G80" s="72">
        <v>0</v>
      </c>
      <c r="H80" s="71">
        <f>F80+TIME(0,G80,0)</f>
        <v>0.41041666666666665</v>
      </c>
      <c r="I80" s="73"/>
    </row>
    <row r="81" spans="1:9" ht="16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>
      <c r="A83" s="85">
        <f>1+A76</f>
        <v>7</v>
      </c>
      <c r="B83" s="66"/>
      <c r="C83" s="66" t="s">
        <v>107</v>
      </c>
      <c r="D83" s="66"/>
      <c r="E83" s="66" t="s">
        <v>4</v>
      </c>
      <c r="F83" s="67">
        <f>H80</f>
        <v>0.41041666666666665</v>
      </c>
      <c r="G83" s="68">
        <v>1</v>
      </c>
      <c r="H83" s="67">
        <f>F83+TIME(0,G83,0)</f>
        <v>0.41111111111111109</v>
      </c>
      <c r="I83" s="69"/>
    </row>
    <row r="84" spans="1:9" ht="14">
      <c r="A84" s="74"/>
      <c r="B84" s="74"/>
      <c r="C84" s="74" t="s">
        <v>28</v>
      </c>
      <c r="D84" s="74"/>
      <c r="E84" s="74"/>
      <c r="F84" s="75"/>
      <c r="G84" s="76">
        <f>(H84-H83) * 24 * 60</f>
        <v>8.0000000000000515</v>
      </c>
      <c r="H84" s="75">
        <v>0.41666666666666669</v>
      </c>
      <c r="I84" s="74"/>
    </row>
    <row r="88" spans="1:9" ht="16">
      <c r="A88" s="182" t="s">
        <v>151</v>
      </c>
      <c r="B88" s="182"/>
      <c r="C88" s="182"/>
      <c r="D88" s="182"/>
      <c r="E88" s="182"/>
      <c r="F88" s="182"/>
      <c r="G88" s="182"/>
      <c r="H88" s="182"/>
      <c r="I88" s="182"/>
    </row>
    <row r="89" spans="1:9" ht="34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>
      <c r="A90" s="85">
        <f>1+A83</f>
        <v>8</v>
      </c>
      <c r="B90" s="66"/>
      <c r="C90" s="66" t="s">
        <v>2</v>
      </c>
      <c r="D90" s="66"/>
      <c r="E90" s="66" t="s">
        <v>4</v>
      </c>
      <c r="F90" s="67">
        <v>0.4375</v>
      </c>
      <c r="G90" s="68">
        <v>0</v>
      </c>
      <c r="H90" s="67">
        <f>F90+TIME(0,G90,0)</f>
        <v>0.4375</v>
      </c>
      <c r="I90" s="69"/>
    </row>
    <row r="91" spans="1:9" ht="16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>
      <c r="A92" s="83">
        <f>A90+0.01</f>
        <v>8.01</v>
      </c>
      <c r="B92" s="70"/>
      <c r="C92" s="70" t="s">
        <v>3</v>
      </c>
      <c r="D92" s="70"/>
      <c r="E92" s="70" t="s">
        <v>5</v>
      </c>
      <c r="F92" s="71">
        <f>H90</f>
        <v>0.4375</v>
      </c>
      <c r="G92" s="72">
        <v>0</v>
      </c>
      <c r="H92" s="71">
        <f>F92+TIME(0,G92,0)</f>
        <v>0.4375</v>
      </c>
      <c r="I92" s="73"/>
    </row>
    <row r="93" spans="1:9" ht="16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>
      <c r="A94" s="83">
        <f>A92+0.01</f>
        <v>8.02</v>
      </c>
      <c r="B94" s="70" t="s">
        <v>99</v>
      </c>
      <c r="C94" s="70" t="s">
        <v>6</v>
      </c>
      <c r="D94" s="70"/>
      <c r="E94" s="70" t="s">
        <v>5</v>
      </c>
      <c r="F94" s="71">
        <f>H92</f>
        <v>0.4375</v>
      </c>
      <c r="G94" s="72">
        <v>0</v>
      </c>
      <c r="H94" s="71">
        <f>F94+TIME(0,G94,0)</f>
        <v>0.4375</v>
      </c>
      <c r="I94" s="73"/>
    </row>
    <row r="95" spans="1:9">
      <c r="A95" s="84"/>
    </row>
    <row r="96" spans="1:9" ht="17">
      <c r="A96" s="83">
        <f>A94+0.01</f>
        <v>8.0299999999999994</v>
      </c>
      <c r="B96" s="70" t="s">
        <v>97</v>
      </c>
      <c r="C96" s="70" t="s">
        <v>108</v>
      </c>
      <c r="D96" s="70"/>
      <c r="E96" s="70" t="s">
        <v>5</v>
      </c>
      <c r="F96" s="71">
        <f>H94</f>
        <v>0.4375</v>
      </c>
      <c r="G96" s="72">
        <v>1</v>
      </c>
      <c r="H96" s="71">
        <f>F96+TIME(0,G96,0)</f>
        <v>0.43819444444444444</v>
      </c>
      <c r="I96" s="73"/>
    </row>
    <row r="97" spans="1:9">
      <c r="A97" s="84"/>
    </row>
    <row r="98" spans="1:9" ht="17">
      <c r="A98" s="85">
        <f>A90+1</f>
        <v>9</v>
      </c>
      <c r="B98" s="66"/>
      <c r="C98" s="66" t="s">
        <v>176</v>
      </c>
      <c r="D98" s="66"/>
      <c r="E98" s="66" t="s">
        <v>4</v>
      </c>
      <c r="F98" s="67">
        <f>H96</f>
        <v>0.43819444444444444</v>
      </c>
      <c r="G98" s="68">
        <v>0</v>
      </c>
      <c r="H98" s="67">
        <f>F98+TIME(0,G98,0)</f>
        <v>0.43819444444444444</v>
      </c>
      <c r="I98" s="69"/>
    </row>
    <row r="99" spans="1:9" ht="16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>
      <c r="A100" s="83">
        <f>A98+0.01</f>
        <v>9.01</v>
      </c>
      <c r="B100" s="70" t="s">
        <v>100</v>
      </c>
      <c r="C100" s="70" t="s">
        <v>177</v>
      </c>
      <c r="D100" s="70"/>
      <c r="E100" s="70" t="s">
        <v>178</v>
      </c>
      <c r="F100" s="71">
        <f>H98</f>
        <v>0.43819444444444444</v>
      </c>
      <c r="G100" s="72">
        <v>30</v>
      </c>
      <c r="H100" s="71">
        <f>F100+TIME(0,G100,0)</f>
        <v>0.45902777777777776</v>
      </c>
      <c r="I100" s="73"/>
    </row>
    <row r="101" spans="1:9">
      <c r="A101" s="84"/>
    </row>
    <row r="102" spans="1:9" ht="17">
      <c r="A102" s="85">
        <f>A98+1</f>
        <v>10</v>
      </c>
      <c r="B102" s="66"/>
      <c r="C102" s="66" t="s">
        <v>104</v>
      </c>
      <c r="D102" s="66"/>
      <c r="E102" s="66" t="s">
        <v>4</v>
      </c>
      <c r="F102" s="67">
        <f>H100</f>
        <v>0.45902777777777776</v>
      </c>
      <c r="G102" s="68">
        <v>0</v>
      </c>
      <c r="H102" s="67">
        <f>F102+TIME(0,G102,0)</f>
        <v>0.45902777777777776</v>
      </c>
      <c r="I102" s="69"/>
    </row>
    <row r="103" spans="1:9" ht="16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34">
      <c r="A104" s="83">
        <f>A102+0.01</f>
        <v>10.01</v>
      </c>
      <c r="B104" s="70" t="s">
        <v>100</v>
      </c>
      <c r="C104" s="70" t="s">
        <v>115</v>
      </c>
      <c r="D104" s="70"/>
      <c r="E104" s="70" t="s">
        <v>5</v>
      </c>
      <c r="F104" s="71">
        <f>H102</f>
        <v>0.45902777777777776</v>
      </c>
      <c r="G104" s="72">
        <v>60</v>
      </c>
      <c r="H104" s="71">
        <f>F104+TIME(0,G104,0)</f>
        <v>0.50069444444444444</v>
      </c>
      <c r="I104" s="73"/>
    </row>
    <row r="105" spans="1:9" ht="34">
      <c r="A105" s="82"/>
      <c r="B105" s="79"/>
      <c r="C105" s="79" t="s">
        <v>106</v>
      </c>
      <c r="D105" s="79"/>
      <c r="E105" s="79"/>
      <c r="F105" s="80"/>
      <c r="G105" s="81"/>
      <c r="H105" s="80"/>
      <c r="I105" s="79"/>
    </row>
    <row r="106" spans="1:9" ht="17">
      <c r="A106" s="83">
        <f>A104+0.01</f>
        <v>10.02</v>
      </c>
      <c r="B106" s="70"/>
      <c r="C106" s="70"/>
      <c r="D106" s="70"/>
      <c r="E106" s="70" t="s">
        <v>5</v>
      </c>
      <c r="F106" s="71">
        <f>H104</f>
        <v>0.50069444444444444</v>
      </c>
      <c r="G106" s="72">
        <v>0</v>
      </c>
      <c r="H106" s="71">
        <f>F106+TIME(0,G106,0)</f>
        <v>0.50069444444444444</v>
      </c>
      <c r="I106" s="73"/>
    </row>
    <row r="107" spans="1:9" ht="16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17">
      <c r="A108" s="85">
        <f>1+A102</f>
        <v>11</v>
      </c>
      <c r="B108" s="66"/>
      <c r="C108" s="66" t="s">
        <v>109</v>
      </c>
      <c r="D108" s="66"/>
      <c r="E108" s="66" t="s">
        <v>4</v>
      </c>
      <c r="F108" s="67">
        <f>H106</f>
        <v>0.50069444444444444</v>
      </c>
      <c r="G108" s="68">
        <v>0</v>
      </c>
      <c r="H108" s="67">
        <f>F108+TIME(0,G108,0)</f>
        <v>0.50069444444444444</v>
      </c>
      <c r="I108" s="69"/>
    </row>
    <row r="109" spans="1:9" ht="16">
      <c r="A109" s="82"/>
      <c r="B109" s="79"/>
      <c r="C109" s="79"/>
      <c r="D109" s="79"/>
      <c r="E109" s="79"/>
      <c r="F109" s="80"/>
      <c r="G109" s="81"/>
      <c r="H109" s="80"/>
      <c r="I109" s="79"/>
    </row>
    <row r="110" spans="1:9" ht="17">
      <c r="A110" s="83">
        <f>A108+0.01</f>
        <v>11.01</v>
      </c>
      <c r="B110" s="70" t="s">
        <v>100</v>
      </c>
      <c r="C110" s="70" t="s">
        <v>110</v>
      </c>
      <c r="D110" s="87" t="str">
        <f>Parameters!B13</f>
        <v xml:space="preserve"> 11-19/0944</v>
      </c>
      <c r="E110" s="70" t="s">
        <v>5</v>
      </c>
      <c r="F110" s="71">
        <f>H108</f>
        <v>0.50069444444444444</v>
      </c>
      <c r="G110" s="72">
        <v>10</v>
      </c>
      <c r="H110" s="71">
        <f>F110+TIME(0,G110,0)</f>
        <v>0.50763888888888886</v>
      </c>
      <c r="I110" s="73"/>
    </row>
    <row r="111" spans="1:9" ht="16">
      <c r="A111" s="82"/>
      <c r="B111" s="79"/>
      <c r="C111" s="79"/>
      <c r="D111" s="88"/>
      <c r="E111" s="79"/>
      <c r="F111" s="80"/>
      <c r="G111" s="81"/>
      <c r="H111" s="80"/>
      <c r="I111" s="79"/>
    </row>
    <row r="112" spans="1:9" ht="17">
      <c r="A112" s="83">
        <f>A110+0.01</f>
        <v>11.02</v>
      </c>
      <c r="B112" s="70" t="s">
        <v>100</v>
      </c>
      <c r="C112" s="70" t="s">
        <v>111</v>
      </c>
      <c r="D112" s="87" t="str">
        <f>Parameters!B13</f>
        <v xml:space="preserve"> 11-19/0944</v>
      </c>
      <c r="E112" s="70" t="s">
        <v>5</v>
      </c>
      <c r="F112" s="71">
        <f>H110</f>
        <v>0.50763888888888886</v>
      </c>
      <c r="G112" s="72">
        <v>0</v>
      </c>
      <c r="H112" s="71">
        <f>F112+TIME(0,G112,0)</f>
        <v>0.50763888888888886</v>
      </c>
      <c r="I112" s="73"/>
    </row>
    <row r="113" spans="1:9" ht="16">
      <c r="A113" s="82"/>
      <c r="B113" s="79"/>
      <c r="C113" s="79"/>
      <c r="D113" s="88"/>
      <c r="E113" s="79"/>
      <c r="F113" s="80"/>
      <c r="G113" s="81"/>
      <c r="H113" s="80"/>
      <c r="I113" s="79"/>
    </row>
    <row r="114" spans="1:9" ht="17">
      <c r="A114" s="83">
        <f>A112+0.01</f>
        <v>11.03</v>
      </c>
      <c r="B114" s="70" t="s">
        <v>98</v>
      </c>
      <c r="C114" s="70" t="s">
        <v>112</v>
      </c>
      <c r="D114" s="87" t="str">
        <f>Parameters!B13</f>
        <v xml:space="preserve"> 11-19/0944</v>
      </c>
      <c r="E114" s="70" t="s">
        <v>5</v>
      </c>
      <c r="F114" s="71">
        <f>H112</f>
        <v>0.50763888888888886</v>
      </c>
      <c r="G114" s="72">
        <v>3</v>
      </c>
      <c r="H114" s="71">
        <f>F114+TIME(0,G114,0)</f>
        <v>0.50972222222222219</v>
      </c>
      <c r="I114" s="73"/>
    </row>
    <row r="115" spans="1:9">
      <c r="D115" s="89"/>
    </row>
    <row r="116" spans="1:9" ht="17">
      <c r="A116" s="83">
        <f>A114+0.01</f>
        <v>11.04</v>
      </c>
      <c r="B116" s="70" t="s">
        <v>101</v>
      </c>
      <c r="C116" s="70" t="s">
        <v>113</v>
      </c>
      <c r="D116" s="87" t="str">
        <f>Parameters!B13</f>
        <v xml:space="preserve"> 11-19/0944</v>
      </c>
      <c r="E116" s="70" t="s">
        <v>5</v>
      </c>
      <c r="F116" s="71">
        <f>H114</f>
        <v>0.50972222222222219</v>
      </c>
      <c r="G116" s="72">
        <v>1</v>
      </c>
      <c r="H116" s="71">
        <f>F116+TIME(0,G116,0)</f>
        <v>0.51041666666666663</v>
      </c>
      <c r="I116" s="73"/>
    </row>
    <row r="118" spans="1:9" ht="17">
      <c r="A118" s="83">
        <f>A116+0.01</f>
        <v>11.049999999999999</v>
      </c>
      <c r="B118" s="70"/>
      <c r="C118" s="70"/>
      <c r="D118" s="70"/>
      <c r="E118" s="70" t="s">
        <v>5</v>
      </c>
      <c r="F118" s="71">
        <f>H116</f>
        <v>0.51041666666666663</v>
      </c>
      <c r="G118" s="72">
        <v>0</v>
      </c>
      <c r="H118" s="71">
        <f>F118+TIME(0,G118,0)</f>
        <v>0.51041666666666663</v>
      </c>
      <c r="I118" s="73"/>
    </row>
    <row r="120" spans="1:9" ht="17">
      <c r="A120" s="83">
        <f>A118+0.01</f>
        <v>11.059999999999999</v>
      </c>
      <c r="B120" s="70"/>
      <c r="C120" s="70"/>
      <c r="D120" s="70"/>
      <c r="E120" s="70" t="s">
        <v>5</v>
      </c>
      <c r="F120" s="71">
        <f>H118</f>
        <v>0.51041666666666663</v>
      </c>
      <c r="G120" s="72">
        <v>0</v>
      </c>
      <c r="H120" s="71">
        <f>F120+TIME(0,G120,0)</f>
        <v>0.51041666666666663</v>
      </c>
      <c r="I120" s="73"/>
    </row>
    <row r="122" spans="1:9" ht="17">
      <c r="A122" s="85">
        <f>1+A116</f>
        <v>12.04</v>
      </c>
      <c r="B122" s="66"/>
      <c r="C122" s="66" t="s">
        <v>114</v>
      </c>
      <c r="D122" s="66"/>
      <c r="E122" s="66" t="s">
        <v>4</v>
      </c>
      <c r="F122" s="67">
        <f>H120</f>
        <v>0.51041666666666663</v>
      </c>
      <c r="G122" s="68">
        <v>0</v>
      </c>
      <c r="H122" s="67">
        <f>F122+TIME(0,G122,0)</f>
        <v>0.51041666666666663</v>
      </c>
      <c r="I122" s="69"/>
    </row>
    <row r="123" spans="1:9" ht="16">
      <c r="A123" s="82"/>
      <c r="B123" s="79"/>
      <c r="C123" s="79"/>
      <c r="D123" s="79"/>
      <c r="E123" s="79"/>
      <c r="F123" s="80"/>
      <c r="G123" s="81"/>
      <c r="H123" s="80"/>
      <c r="I123" s="79"/>
    </row>
    <row r="124" spans="1:9" ht="34">
      <c r="A124" s="83">
        <f>A122+0.01</f>
        <v>12.049999999999999</v>
      </c>
      <c r="B124" s="70" t="s">
        <v>100</v>
      </c>
      <c r="C124" s="70" t="s">
        <v>115</v>
      </c>
      <c r="D124" s="86"/>
      <c r="E124" s="70" t="s">
        <v>5</v>
      </c>
      <c r="F124" s="71">
        <f>H122</f>
        <v>0.51041666666666663</v>
      </c>
      <c r="G124" s="72">
        <v>0</v>
      </c>
      <c r="H124" s="71">
        <f>F124+TIME(0,G124,0)</f>
        <v>0.51041666666666663</v>
      </c>
      <c r="I124" s="73"/>
    </row>
    <row r="125" spans="1:9" ht="34">
      <c r="C125" s="79" t="s">
        <v>106</v>
      </c>
    </row>
    <row r="126" spans="1:9" ht="17">
      <c r="A126" s="83">
        <f>A124+0.01</f>
        <v>12.059999999999999</v>
      </c>
      <c r="B126" s="70" t="s">
        <v>102</v>
      </c>
      <c r="C126" s="70" t="s">
        <v>116</v>
      </c>
      <c r="D126" s="70"/>
      <c r="E126" s="70" t="s">
        <v>5</v>
      </c>
      <c r="F126" s="71">
        <f>H124</f>
        <v>0.51041666666666663</v>
      </c>
      <c r="G126" s="72">
        <v>0</v>
      </c>
      <c r="H126" s="71">
        <f>F126+TIME(0,G126,0)</f>
        <v>0.51041666666666663</v>
      </c>
      <c r="I126" s="73"/>
    </row>
    <row r="128" spans="1:9" ht="17">
      <c r="A128" s="85">
        <f>1+A122</f>
        <v>13.04</v>
      </c>
      <c r="B128" s="66"/>
      <c r="C128" s="66" t="s">
        <v>117</v>
      </c>
      <c r="D128" s="66"/>
      <c r="E128" s="66" t="s">
        <v>4</v>
      </c>
      <c r="F128" s="67">
        <f>H126</f>
        <v>0.51041666666666663</v>
      </c>
      <c r="G128" s="68">
        <v>0</v>
      </c>
      <c r="H128" s="67">
        <f>F128+TIME(0,G128,0)</f>
        <v>0.51041666666666663</v>
      </c>
      <c r="I128" s="69"/>
    </row>
    <row r="129" spans="1:9" ht="16">
      <c r="A129" s="82"/>
      <c r="B129" s="79"/>
      <c r="C129" s="79"/>
      <c r="D129" s="79"/>
      <c r="E129" s="79"/>
      <c r="F129" s="80"/>
      <c r="G129" s="81"/>
      <c r="H129" s="80"/>
      <c r="I129" s="79"/>
    </row>
    <row r="130" spans="1:9" ht="17">
      <c r="A130" s="83">
        <f>A128+0.01</f>
        <v>13.049999999999999</v>
      </c>
      <c r="B130" s="70"/>
      <c r="C130" s="70"/>
      <c r="D130" s="86"/>
      <c r="E130" s="70" t="s">
        <v>5</v>
      </c>
      <c r="F130" s="71">
        <f>H128</f>
        <v>0.51041666666666663</v>
      </c>
      <c r="G130" s="72">
        <v>0</v>
      </c>
      <c r="H130" s="71">
        <f>F130+TIME(0,G130,0)</f>
        <v>0.51041666666666663</v>
      </c>
      <c r="I130" s="73"/>
    </row>
    <row r="131" spans="1:9" ht="16">
      <c r="C131" s="79"/>
    </row>
    <row r="132" spans="1:9" ht="17">
      <c r="A132" s="83">
        <f>A130+0.01</f>
        <v>13.059999999999999</v>
      </c>
      <c r="B132" s="70"/>
      <c r="C132" s="70"/>
      <c r="D132" s="70"/>
      <c r="E132" s="70" t="s">
        <v>5</v>
      </c>
      <c r="F132" s="71">
        <f>H130</f>
        <v>0.51041666666666663</v>
      </c>
      <c r="G132" s="72">
        <v>0</v>
      </c>
      <c r="H132" s="71">
        <f>F132+TIME(0,G132,0)</f>
        <v>0.51041666666666663</v>
      </c>
      <c r="I132" s="73"/>
    </row>
    <row r="134" spans="1:9" ht="17">
      <c r="A134" s="85">
        <f>1+A128</f>
        <v>14.04</v>
      </c>
      <c r="B134" s="66"/>
      <c r="C134" s="66" t="s">
        <v>118</v>
      </c>
      <c r="D134" s="66"/>
      <c r="E134" s="66" t="s">
        <v>4</v>
      </c>
      <c r="F134" s="67">
        <f>H132</f>
        <v>0.51041666666666663</v>
      </c>
      <c r="G134" s="68">
        <v>0</v>
      </c>
      <c r="H134" s="67">
        <f>F134+TIME(0,G134,0)</f>
        <v>0.51041666666666663</v>
      </c>
      <c r="I134" s="69"/>
    </row>
    <row r="136" spans="1:9" ht="17">
      <c r="A136" s="83">
        <f>A134+0.01</f>
        <v>14.049999999999999</v>
      </c>
      <c r="B136" s="70"/>
      <c r="C136" s="70" t="s">
        <v>119</v>
      </c>
      <c r="D136" s="86"/>
      <c r="E136" s="70" t="s">
        <v>5</v>
      </c>
      <c r="F136" s="71">
        <f>H134</f>
        <v>0.51041666666666663</v>
      </c>
      <c r="G136" s="72">
        <v>0</v>
      </c>
      <c r="H136" s="71">
        <f>F136+TIME(0,G136,0)</f>
        <v>0.51041666666666663</v>
      </c>
      <c r="I136" s="73"/>
    </row>
    <row r="137" spans="1:9" ht="14">
      <c r="A137" s="74"/>
      <c r="B137" s="74"/>
      <c r="C137" s="74" t="s">
        <v>28</v>
      </c>
      <c r="D137" s="74"/>
      <c r="E137" s="74"/>
      <c r="F137" s="75"/>
      <c r="G137" s="76">
        <f>(H137-H136) * 24 * 60</f>
        <v>15.000000000000107</v>
      </c>
      <c r="H137" s="75">
        <v>0.52083333333333337</v>
      </c>
      <c r="I137" s="74"/>
    </row>
  </sheetData>
  <mergeCells count="14">
    <mergeCell ref="A88:I88"/>
    <mergeCell ref="A13:I13"/>
    <mergeCell ref="A9:I9"/>
    <mergeCell ref="A7:I7"/>
    <mergeCell ref="A8:I8"/>
    <mergeCell ref="A10:I10"/>
    <mergeCell ref="A17:I17"/>
    <mergeCell ref="A6:I6"/>
    <mergeCell ref="A66:I66"/>
    <mergeCell ref="A2:I2"/>
    <mergeCell ref="A1:I1"/>
    <mergeCell ref="A3:I3"/>
    <mergeCell ref="A4:I4"/>
    <mergeCell ref="A5:I5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3"/>
  <sheetViews>
    <sheetView zoomScale="150" zoomScaleNormal="150" workbookViewId="0">
      <selection activeCell="C19" sqref="C19"/>
    </sheetView>
  </sheetViews>
  <sheetFormatPr baseColWidth="10" defaultColWidth="8.83203125" defaultRowHeight="13"/>
  <cols>
    <col min="1" max="1" width="10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>
      <c r="A1" s="100" t="s">
        <v>121</v>
      </c>
      <c r="B1" s="100" t="s">
        <v>122</v>
      </c>
      <c r="C1" s="100" t="s">
        <v>123</v>
      </c>
      <c r="D1" s="100" t="s">
        <v>124</v>
      </c>
      <c r="E1" s="100" t="s">
        <v>125</v>
      </c>
      <c r="F1" s="100" t="s">
        <v>126</v>
      </c>
      <c r="G1" s="100" t="s">
        <v>127</v>
      </c>
      <c r="H1" s="100" t="s">
        <v>128</v>
      </c>
      <c r="I1" s="100" t="s">
        <v>129</v>
      </c>
    </row>
    <row r="4" spans="1:9">
      <c r="A4">
        <v>0</v>
      </c>
      <c r="B4" t="s">
        <v>172</v>
      </c>
    </row>
    <row r="5" spans="1:9">
      <c r="A5">
        <v>0.01</v>
      </c>
      <c r="B5">
        <v>2019</v>
      </c>
      <c r="C5">
        <v>987</v>
      </c>
      <c r="D5">
        <v>0</v>
      </c>
      <c r="E5" t="s">
        <v>130</v>
      </c>
      <c r="F5" t="s">
        <v>168</v>
      </c>
      <c r="G5" t="s">
        <v>169</v>
      </c>
      <c r="H5" s="101" t="s">
        <v>170</v>
      </c>
      <c r="I5" s="102" t="s">
        <v>171</v>
      </c>
    </row>
    <row r="6" spans="1:9">
      <c r="H6" s="101"/>
      <c r="I6" s="102"/>
    </row>
    <row r="7" spans="1:9">
      <c r="H7" s="101"/>
      <c r="I7" s="102"/>
    </row>
    <row r="8" spans="1:9">
      <c r="A8">
        <v>1</v>
      </c>
      <c r="B8" t="s">
        <v>173</v>
      </c>
    </row>
    <row r="9" spans="1:9">
      <c r="A9">
        <v>1.01</v>
      </c>
      <c r="B9">
        <v>2019</v>
      </c>
      <c r="C9">
        <v>268</v>
      </c>
      <c r="D9">
        <v>5</v>
      </c>
      <c r="E9" t="s">
        <v>130</v>
      </c>
      <c r="F9" t="s">
        <v>159</v>
      </c>
      <c r="G9" t="s">
        <v>154</v>
      </c>
      <c r="H9" s="101" t="s">
        <v>160</v>
      </c>
      <c r="I9" s="102" t="s">
        <v>161</v>
      </c>
    </row>
    <row r="10" spans="1:9">
      <c r="A10">
        <v>1.02</v>
      </c>
      <c r="B10">
        <v>2019</v>
      </c>
      <c r="C10">
        <v>151</v>
      </c>
      <c r="D10">
        <v>3</v>
      </c>
      <c r="E10" t="s">
        <v>130</v>
      </c>
      <c r="F10" t="s">
        <v>162</v>
      </c>
      <c r="G10" t="s">
        <v>163</v>
      </c>
      <c r="H10" s="101" t="s">
        <v>164</v>
      </c>
      <c r="I10" s="102" t="s">
        <v>165</v>
      </c>
    </row>
    <row r="11" spans="1:9">
      <c r="H11" s="101"/>
      <c r="I11" s="102"/>
    </row>
    <row r="12" spans="1:9">
      <c r="H12" s="101"/>
      <c r="I12" s="102"/>
    </row>
    <row r="13" spans="1:9">
      <c r="A13">
        <v>2</v>
      </c>
      <c r="B13" t="s">
        <v>174</v>
      </c>
    </row>
    <row r="14" spans="1:9">
      <c r="A14">
        <v>2.0099999999999998</v>
      </c>
      <c r="B14">
        <v>2019</v>
      </c>
      <c r="C14">
        <v>1001</v>
      </c>
      <c r="D14">
        <v>1</v>
      </c>
      <c r="E14" t="s">
        <v>130</v>
      </c>
      <c r="F14" t="s">
        <v>155</v>
      </c>
      <c r="G14" t="s">
        <v>156</v>
      </c>
      <c r="H14" s="101" t="s">
        <v>157</v>
      </c>
      <c r="I14" s="102" t="s">
        <v>158</v>
      </c>
    </row>
    <row r="15" spans="1:9">
      <c r="A15">
        <v>2.02</v>
      </c>
      <c r="B15">
        <v>2019</v>
      </c>
      <c r="C15">
        <v>1240</v>
      </c>
      <c r="D15">
        <v>1</v>
      </c>
      <c r="E15" t="s">
        <v>130</v>
      </c>
      <c r="F15" t="s">
        <v>153</v>
      </c>
      <c r="G15" t="s">
        <v>154</v>
      </c>
      <c r="H15" s="101" t="s">
        <v>166</v>
      </c>
      <c r="I15" s="102" t="s">
        <v>167</v>
      </c>
    </row>
    <row r="18" spans="1:9">
      <c r="A18">
        <v>3</v>
      </c>
      <c r="B18" t="s">
        <v>179</v>
      </c>
      <c r="H18" s="101"/>
      <c r="I18" s="102"/>
    </row>
    <row r="19" spans="1:9">
      <c r="A19">
        <v>3.01</v>
      </c>
      <c r="B19">
        <v>2019</v>
      </c>
      <c r="C19">
        <v>1308</v>
      </c>
      <c r="D19">
        <v>0</v>
      </c>
      <c r="E19" t="s">
        <v>130</v>
      </c>
      <c r="F19" s="103" t="s">
        <v>180</v>
      </c>
      <c r="G19" t="s">
        <v>156</v>
      </c>
      <c r="H19" s="101"/>
    </row>
    <row r="20" spans="1:9">
      <c r="H20" s="101"/>
      <c r="I20" s="102"/>
    </row>
    <row r="21" spans="1:9">
      <c r="H21" s="101"/>
      <c r="I21" s="102"/>
    </row>
    <row r="22" spans="1:9">
      <c r="H22" s="101"/>
      <c r="I22" s="102"/>
    </row>
    <row r="23" spans="1:9">
      <c r="H23" s="101"/>
      <c r="I23" s="102"/>
    </row>
  </sheetData>
  <sortState ref="A4:I26">
    <sortCondition ref="A4:A26"/>
  </sortState>
  <phoneticPr fontId="0" type="noConversion"/>
  <hyperlinks>
    <hyperlink ref="I15" r:id="rId1" xr:uid="{41E0EF69-0A87-5B49-B0A0-757A5C9EBD0F}"/>
    <hyperlink ref="I14" r:id="rId2" xr:uid="{FC55147A-1850-944F-BAB7-5D5696F14859}"/>
    <hyperlink ref="I9" r:id="rId3" xr:uid="{973C7F66-FDA4-9E4A-AA4A-D0E82E0558BA}"/>
    <hyperlink ref="I10" r:id="rId4" xr:uid="{06A5D588-13B4-194D-BC6F-BAB2584D0A5C}"/>
    <hyperlink ref="I5" r:id="rId5" xr:uid="{50E81FA0-07E9-2A48-9FC3-87475C5DBAD7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/>
  <cols>
    <col min="1" max="1" width="22.5" customWidth="1"/>
    <col min="2" max="2" width="59.5" customWidth="1"/>
  </cols>
  <sheetData>
    <row r="1" spans="1:2">
      <c r="A1" s="14" t="s">
        <v>50</v>
      </c>
      <c r="B1" s="14" t="s">
        <v>144</v>
      </c>
    </row>
    <row r="2" spans="1:2">
      <c r="A2" s="14" t="s">
        <v>51</v>
      </c>
      <c r="B2" s="14" t="s">
        <v>145</v>
      </c>
    </row>
    <row r="3" spans="1:2" ht="14" thickBot="1">
      <c r="A3" s="14" t="s">
        <v>52</v>
      </c>
      <c r="B3" s="14" t="s">
        <v>146</v>
      </c>
    </row>
    <row r="4" spans="1:2">
      <c r="A4" t="s">
        <v>53</v>
      </c>
      <c r="B4" s="15">
        <v>43660</v>
      </c>
    </row>
    <row r="5" spans="1:2">
      <c r="A5" s="16" t="s">
        <v>54</v>
      </c>
      <c r="B5" s="17">
        <f>B4+1</f>
        <v>43661</v>
      </c>
    </row>
    <row r="6" spans="1:2" ht="14" thickBot="1">
      <c r="A6" s="18" t="s">
        <v>55</v>
      </c>
      <c r="B6" s="19">
        <v>6</v>
      </c>
    </row>
    <row r="7" spans="1:2">
      <c r="A7" s="18" t="s">
        <v>56</v>
      </c>
      <c r="B7" s="15">
        <f>B4+B6-1</f>
        <v>43665</v>
      </c>
    </row>
    <row r="8" spans="1:2">
      <c r="A8" s="65" t="s">
        <v>57</v>
      </c>
      <c r="B8" s="65">
        <v>2</v>
      </c>
    </row>
    <row r="9" spans="1:2" ht="16">
      <c r="A9" s="65" t="s">
        <v>94</v>
      </c>
      <c r="B9" s="7" t="s">
        <v>175</v>
      </c>
    </row>
    <row r="13" spans="1:2">
      <c r="A13" t="s">
        <v>15</v>
      </c>
      <c r="B13" s="14" t="s">
        <v>147</v>
      </c>
    </row>
    <row r="15" spans="1:2">
      <c r="A15" t="s">
        <v>0</v>
      </c>
      <c r="B15" s="14" t="s">
        <v>148</v>
      </c>
    </row>
    <row r="16" spans="1:2">
      <c r="A16" t="s">
        <v>1</v>
      </c>
      <c r="B16" t="s">
        <v>152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2019-07-18T11:09:53Z</dcterms:modified>
  <cp:category/>
</cp:coreProperties>
</file>