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<sst xmlns="http://schemas.openxmlformats.org/spreadsheetml/2006/main" count="1126" uniqueCount="561">
  <si>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</si>
  <si>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</si>
  <si>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</si>
  <si>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</si>
  <si>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</si>
  <si>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</si>
  <si>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</si>
  <si>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</si>
  <si>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</si>
  <si>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</si>
  <si>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</si>
  <si>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</si>
  <si>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</si>
  <si>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</si>
  <si>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</si>
  <si>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</si>
  <si>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</si>
  <si>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</si>
  <si>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</si>
  <si>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</si>
  <si>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</si>
  <si>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</si>
  <si>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</si>
  <si>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</si>
  <si>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</si>
  <si>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</si>
  <si>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</si>
  <si>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</si>
  <si>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</si>
  <si>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</si>
  <si>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</si>
  <si>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</si>
  <si>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</si>
  <si>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</si>
  <si>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</si>
  <si>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</si>
  <si>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</si>
  <si>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</si>
  <si>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</si>
  <si>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</si>
  <si>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</si>
  <si>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</si>
  <si>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</si>
  <si>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</si>
  <si>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</si>
  <si>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</si>
  <si>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</si>
  <si>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</si>
  <si>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</si>
  <si>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</si>
  <si>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</si>
  <si>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</si>
  <si>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</si>
  <si>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</si>
  <si>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</si>
  <si>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</si>
  <si>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</si>
  <si>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</si>
  <si>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</si>
  <si>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</si>
  <si>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</si>
  <si>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</si>
  <si>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</si>
  <si>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</si>
  <si>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</si>
  <si>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</si>
  <si>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</si>
  <si>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</si>
  <si>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</si>
  <si>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</si>
  <si>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</si>
  <si>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</si>
  <si>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</si>
  <si>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</si>
  <si>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</si>
  <si>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</si>
  <si>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</si>
  <si>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</si>
  <si>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</si>
  <si>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</si>
  <si>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</si>
  <si>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</si>
  <si>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</si>
  <si>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</si>
  <si>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</si>
  <si>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</si>
  <si>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</si>
  <si>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</si>
  <si>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</si>
  <si>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</si>
  <si>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</si>
  <si>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</si>
  <si>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</si>
  <si>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</si>
  <si>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</si>
  <si>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</si>
  <si>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</si>
  <si>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</si>
  <si>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</si>
  <si>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</si>
  <si>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</si>
  <si>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</si>
  <si>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</si>
  <si>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</si>
  <si>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</si>
  <si>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</si>
  <si>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</si>
  <si>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</si>
  <si>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</si>
  <si>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</si>
  <si>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</si>
  <si>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</si>
  <si>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</si>
  <si>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</si>
  <si>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</si>
  <si>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</si>
  <si>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</si>
  <si>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</si>
  <si>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</si>
  <si>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</si>
  <si>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</si>
  <si>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</si>
  <si>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</si>
  <si>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</si>
  <si>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</si>
  <si>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</si>
  <si>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</si>
  <si>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</si>
  <si>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</si>
  <si>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</si>
  <si>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</si>
  <si>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</si>
  <si>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</si>
  <si>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</si>
  <si>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</si>
  <si>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</si>
  <si>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</si>
  <si>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</si>
  <si>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</si>
  <si>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</si>
  <si>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</si>
  <si>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</si>
  <si>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</si>
  <si>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</si>
  <si>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</si>
  <si>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</si>
  <si>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</si>
  <si>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</si>
  <si>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</si>
  <si>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</si>
  <si>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</si>
  <si>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</si>
  <si>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</si>
  <si>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</si>
  <si>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</si>
  <si>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</si>
  <si>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</si>
  <si>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</si>
  <si>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</si>
  <si>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</si>
  <si>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</si>
  <si>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</si>
  <si>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</si>
  <si>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</si>
  <si>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</si>
  <si>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</si>
  <si>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</si>
  <si>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</si>
  <si>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</si>
  <si>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</si>
  <si>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</si>
  <si>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</si>
  <si>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</si>
  <si>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</si>
  <si>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</si>
  <si>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</si>
  <si>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</si>
  <si>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</si>
  <si>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</si>
  <si>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</si>
  <si>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</si>
  <si>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</si>
  <si>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</si>
  <si>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</si>
  <si>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</si>
  <si>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</si>
  <si>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</si>
  <si>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</si>
  <si>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</si>
  <si>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</si>
  <si>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</si>
  <si>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</si>
  <si>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</si>
  <si>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</si>
  <si>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</si>
  <si>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</si>
  <si>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</si>
  <si>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</si>
  <si>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</si>
  <si>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</si>
  <si>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</si>
  <si>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</si>
  <si>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</si>
  <si>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</si>
  <si>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</si>
  <si>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</si>
  <si>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</si>
  <si>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</si>
  <si>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</si>
  <si>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</si>
  <si>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</si>
  <si>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</si>
  <si>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</si>
  <si>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</si>
  <si>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</si>
  <si>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</si>
  <si>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</si>
  <si>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</si>
  <si>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</si>
  <si>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</si>
  <si>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</si>
  <si>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</si>
  <si>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</si>
  <si>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</si>
  <si>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</si>
  <si>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</si>
  <si>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</si>
  <si>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</si>
  <si>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</si>
  <si>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</si>
  <si>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</si>
  <si>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</si>
  <si>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</si>
  <si>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</si>
  <si>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</si>
  <si>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</si>
  <si>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</si>
  <si>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</si>
  <si>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</si>
  <si>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</si>
  <si>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</si>
  <si>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</si>
  <si>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</si>
  <si>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</si>
  <si>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</si>
  <si>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</si>
  <si>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</si>
  <si>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</si>
  <si>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</si>
  <si>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</si>
  <si>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</si>
  <si>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</si>
  <si>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</si>
  <si>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</si>
  <si>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</si>
  <si>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</si>
  <si>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</si>
  <si>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</si>
  <si>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</si>
  <si>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</si>
  <si>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</si>
  <si>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</si>
  <si>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</si>
  <si>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</si>
  <si>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</si>
  <si>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</si>
  <si>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</si>
  <si>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</si>
  <si>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</si>
  <si>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</si>
  <si>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</si>
  <si>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</si>
  <si>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</si>
  <si>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</si>
  <si>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</si>
  <si>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</si>
  <si>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</si>
  <si>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</si>
  <si>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</si>
  <si>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</si>
  <si>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</si>
  <si>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</si>
  <si>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</si>
  <si>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</si>
  <si>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</si>
  <si>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</si>
  <si>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</si>
  <si>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</si>
  <si>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</si>
  <si>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</si>
  <si>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</si>
  <si>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</si>
  <si>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</si>
  <si>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</si>
  <si>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</si>
  <si>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</si>
  <si>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</si>
  <si>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</si>
  <si>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</si>
  <si>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</si>
  <si>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</si>
  <si>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</si>
  <si>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</si>
  <si>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</si>
  <si>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</si>
  <si>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</si>
  <si>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</si>
  <si>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</si>
  <si>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</si>
  <si>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</si>
  <si>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</si>
  <si>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</si>
  <si>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</si>
  <si>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</si>
  <si>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</si>
  <si>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</si>
  <si>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</si>
  <si>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</si>
  <si>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</si>
  <si>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</si>
  <si>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</si>
  <si>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</si>
  <si>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</si>
  <si>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</si>
  <si>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</si>
  <si>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</si>
  <si>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</si>
  <si>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</si>
  <si>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</si>
  <si>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</si>
  <si>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</si>
  <si>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</si>
  <si>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</si>
  <si>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</si>
  <si>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</si>
  <si>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</si>
  <si>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</si>
  <si>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</si>
  <si>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</si>
  <si>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</si>
  <si>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</si>
  <si>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</si>
  <si>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</si>
  <si>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</si>
  <si>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</si>
  <si>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</si>
  <si>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</si>
  <si>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</si>
  <si>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</si>
  <si>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</si>
  <si>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</si>
  <si>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</si>
  <si>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</si>
  <si>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</si>
  <si>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</si>
  <si>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</si>
  <si>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</si>
  <si>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</si>
  <si>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</si>
  <si>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</si>
  <si>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</si>
  <si>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</si>
  <si>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</si>
  <si>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</si>
  <si>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</si>
  <si>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</si>
  <si>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</si>
  <si>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</si>
  <si>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</si>
  <si>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</si>
  <si>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</si>
  <si>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</si>
  <si>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</si>
  <si>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</si>
  <si>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</si>
  <si>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</si>
  <si>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</si>
  <si>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</si>
  <si>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</si>
  <si>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</si>
  <si>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</si>
  <si>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</si>
  <si>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</si>
  <si>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</si>
  <si>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</si>
  <si>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</si>
  <si>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</si>
  <si>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</si>
  <si>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</si>
  <si>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</si>
  <si>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</si>
  <si>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</si>
  <si>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</si>
  <si>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</si>
  <si>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</si>
  <si>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</si>
  <si>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</si>
  <si>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</si>
  <si>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</si>
  <si>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</si>
  <si>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</si>
  <si>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</si>
  <si>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</si>
  <si>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</si>
  <si>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</si>
  <si>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</si>
  <si>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</si>
  <si>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</si>
  <si>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</si>
  <si>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</si>
  <si>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</si>
  <si>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</si>
  <si>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</si>
  <si>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</si>
  <si>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</si>
  <si>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</si>
  <si>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</si>
  <si>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</si>
  <si>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</si>
  <si>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</si>
  <si>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</si>
  <si>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</si>
  <si>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</si>
  <si>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</si>
  <si>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</si>
  <si>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</si>
  <si>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</si>
  <si>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</si>
  <si>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</si>
  <si>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</si>
  <si>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</si>
  <si>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</si>
  <si>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</si>
  <si>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</si>
  <si>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</si>
  <si>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</si>
  <si>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</si>
  <si>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</si>
  <si>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</si>
  <si>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</si>
  <si>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</si>
  <si>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</si>
  <si>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</si>
  <si>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</si>
  <si>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</si>
  <si>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</si>
  <si>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</si>
  <si>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</si>
  <si>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</si>
  <si>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</si>
  <si>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</si>
  <si>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</si>
  <si>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</si>
  <si>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</si>
  <si>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</si>
  <si>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</si>
  <si>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</si>
  <si>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</si>
  <si>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</si>
  <si>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</si>
  <si>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</si>
  <si>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</si>
  <si>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</si>
  <si>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</si>
  <si>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</si>
  <si>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</si>
  <si>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</si>
  <si>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</si>
  <si>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</si>
  <si>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</si>
  <si>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</si>
  <si>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</si>
  <si>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</si>
  <si>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</si>
  <si>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</si>
  <si>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</si>
  <si>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</si>
  <si>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</si>
  <si>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</si>
  <si>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</si>
  <si>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</si>
  <si>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</si>
  <si>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</si>
  <si>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</si>
  <si>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</si>
  <si>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</si>
  <si>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</si>
  <si>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</si>
  <si>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</si>
  <si>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</si>
  <si>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</si>
  <si>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</si>
  <si>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</si>
  <si>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</si>
  <si>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</si>
  <si>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</si>
  <si>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</si>
  <si>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</si>
  <si>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</si>
  <si>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</si>
  <si>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</si>
  <si>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</si>
  <si>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</si>
  <si>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</si>
  <si>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</si>
  <si>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</si>
  <si>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</si>
  <si>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</si>
  <si>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</si>
  <si>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</si>
  <si>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</si>
  <si>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</si>
  <si>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</si>
  <si>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</si>
  <si>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</si>
  <si>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</si>
  <si>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</si>
  <si>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</si>
  <si>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</si>
  <si>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</si>
  <si>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</si>
  <si>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</si>
  <si>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</si>
  <si>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</si>
  <si>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</si>
  <si>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</si>
  <si>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</si>
  <si>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</si>
  <si>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</si>
  <si>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</si>
  <si>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</si>
  <si>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</si>
  <si>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</si>
  <si>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</si>
  <si>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</si>
  <si>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</si>
  <si>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</si>
  <si>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</si>
  <si>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</si>
  <si>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</si>
  <si>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</si>
  <si>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</si>
  <si>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</si>
  <si>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</si>
  <si>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</si>
  <si>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</si>
  <si>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</si>
  <si>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</si>
  <si>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Coex
WorkShop</t>
  </si>
  <si>
    <t xml:space="preserve">Annex G </t>
  </si>
  <si>
    <t>11-19-1244</t>
  </si>
  <si>
    <t>11-19-1246</t>
  </si>
  <si>
    <t>No organized social;
Coex Workshop 1pm to 10pm at Melia Hotel</t>
  </si>
  <si>
    <t>11-19-1315</t>
  </si>
  <si>
    <t>11-19-1309</t>
  </si>
  <si>
    <t>11-19-1316</t>
  </si>
  <si>
    <t>11-19-1317</t>
  </si>
  <si>
    <t>.19&amp; .24</t>
  </si>
  <si>
    <t>doc.: IEEE 802.11-19/0996r5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</si>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</sst>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39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117" Type="http://schemas.openxmlformats.org/officeDocument/2006/relationships/comments" Target="../comments1.xm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112" Type="http://schemas.openxmlformats.org/officeDocument/2006/relationships/hyperlink" Target="https://mentor.ieee.org/802.11/dcn/19/11-19-1309" TargetMode="External"/><Relationship Id="rId16" Type="http://schemas.openxmlformats.org/officeDocument/2006/relationships/hyperlink" Target="https://mentor.ieee.org/802.11/dcn/11-19-0995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hyperlink" Target="https://mentor.ieee.org/802.11/dcn/19/11-19-1246" TargetMode="External"/><Relationship Id="rId115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113" Type="http://schemas.openxmlformats.org/officeDocument/2006/relationships/hyperlink" Target="https://mentor.ieee.org/802.11/dcn/19/11-19-131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hyperlink" Target="https://mentor.ieee.org/802.11/dcn/19/11-19-1315" TargetMode="Externa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14" Type="http://schemas.openxmlformats.org/officeDocument/2006/relationships/hyperlink" Target="https://mentor.ieee.org/802.11/dcn/19/11-19-1317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hyperlink" Target="https://mentor.ieee.org/802.11/dcn/19/11-19-1244" TargetMode="External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29" Type="http://schemas.openxmlformats.org/officeDocument/2006/relationships/hyperlink" Target="https://mentor.ieee.org/802.11/dcn/11-19-099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F15" sqref="F15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43664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545</v>
      </c>
      <c r="D11" s="23"/>
      <c r="E11" s="23"/>
      <c r="F11" s="23"/>
      <c r="G11" s="23"/>
      <c r="H11" s="34"/>
      <c r="I11" s="23" t="s">
        <v>546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547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100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99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6" t="str">
        <f>Parameters!B1</f>
        <v>176th IEEE 802.11 WIRELESS LOCAL AREA NETWORKS SESSION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8"/>
      <c r="IS2" s="1" t="s">
        <v>3</v>
      </c>
    </row>
    <row r="3" spans="1:253" ht="15.75" customHeight="1" x14ac:dyDescent="0.3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</row>
    <row r="4" spans="1:253" ht="15.75" customHeight="1" x14ac:dyDescent="0.3"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</row>
    <row r="5" spans="1:253" ht="21" customHeight="1" x14ac:dyDescent="0.3">
      <c r="B5" s="285" t="str">
        <f>Parameters!B2</f>
        <v>Austria Center Vienna, Vienna Austria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3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3">
      <c r="A7" s="54"/>
      <c r="B7" s="288" t="str">
        <f>Parameters!B3</f>
        <v>July 14-19, 2019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73"/>
      <c r="R7" s="73"/>
    </row>
    <row r="8" spans="1:253" ht="15.75" customHeight="1" x14ac:dyDescent="0.3">
      <c r="A8" s="54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7" t="s">
        <v>2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73"/>
      <c r="R25" s="73"/>
    </row>
    <row r="26" spans="1:21" ht="15.75" customHeight="1" x14ac:dyDescent="0.3">
      <c r="A26" s="54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73"/>
      <c r="R26" s="73"/>
    </row>
    <row r="27" spans="1:21" ht="15.75" customHeight="1" x14ac:dyDescent="0.3">
      <c r="B27" s="286" t="s">
        <v>541</v>
      </c>
      <c r="C27" s="286"/>
      <c r="D27" s="286"/>
      <c r="E27" s="286"/>
      <c r="F27" s="286"/>
      <c r="G27" s="286"/>
      <c r="H27" s="286"/>
      <c r="I27" s="286"/>
      <c r="J27" s="292"/>
      <c r="K27" s="292"/>
      <c r="L27" s="289" t="str">
        <f>Title!C14</f>
        <v>dstanley@ieee.org</v>
      </c>
      <c r="M27" s="290"/>
      <c r="N27" s="290"/>
      <c r="O27" s="290"/>
      <c r="P27" s="290"/>
      <c r="Q27" s="290"/>
      <c r="R27" s="290"/>
    </row>
    <row r="28" spans="1:21" ht="15.75" customHeight="1" x14ac:dyDescent="0.3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1"/>
      <c r="M28" s="291"/>
      <c r="N28" s="291"/>
      <c r="O28" s="291"/>
      <c r="P28" s="291"/>
      <c r="Q28" s="291"/>
      <c r="R28" s="291"/>
    </row>
    <row r="29" spans="1:21" ht="15.75" customHeight="1" x14ac:dyDescent="0.3">
      <c r="B29" s="286" t="s">
        <v>542</v>
      </c>
      <c r="C29" s="286"/>
      <c r="D29" s="286"/>
      <c r="E29" s="286"/>
      <c r="F29" s="286"/>
      <c r="G29" s="286"/>
      <c r="H29" s="286"/>
      <c r="I29" s="286"/>
      <c r="J29" s="292"/>
      <c r="K29" s="292"/>
      <c r="L29" s="289" t="str">
        <f>Title!I14</f>
        <v>jrosdahl@ieee.org</v>
      </c>
      <c r="M29" s="290"/>
      <c r="N29" s="290"/>
      <c r="O29" s="290"/>
      <c r="P29" s="290"/>
      <c r="Q29" s="290"/>
      <c r="R29" s="290"/>
    </row>
    <row r="30" spans="1:21" ht="15.75" customHeight="1" x14ac:dyDescent="0.3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1"/>
      <c r="M30" s="291"/>
      <c r="N30" s="291"/>
      <c r="O30" s="291"/>
      <c r="P30" s="291"/>
      <c r="Q30" s="291"/>
      <c r="R30" s="291"/>
    </row>
    <row r="31" spans="1:21" ht="15.75" customHeight="1" x14ac:dyDescent="0.3">
      <c r="B31" s="286" t="s">
        <v>543</v>
      </c>
      <c r="C31" s="286"/>
      <c r="D31" s="286"/>
      <c r="E31" s="286"/>
      <c r="F31" s="286"/>
      <c r="G31" s="286"/>
      <c r="H31" s="286"/>
      <c r="I31" s="286"/>
      <c r="J31" s="292"/>
      <c r="K31" s="292"/>
      <c r="L31" s="289" t="str">
        <f>Title!I20</f>
        <v xml:space="preserve">robert.stacey@intel.com </v>
      </c>
      <c r="M31" s="290"/>
      <c r="N31" s="290"/>
      <c r="O31" s="290"/>
      <c r="P31" s="290"/>
      <c r="Q31" s="290"/>
      <c r="R31" s="290"/>
    </row>
    <row r="32" spans="1:21" ht="15.75" customHeight="1" x14ac:dyDescent="0.3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1"/>
      <c r="M32" s="291"/>
      <c r="N32" s="291"/>
      <c r="O32" s="291"/>
      <c r="P32" s="291"/>
      <c r="Q32" s="291"/>
      <c r="R32" s="291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3" zoomScale="50" zoomScaleNormal="50" workbookViewId="0">
      <selection activeCell="U27" sqref="U27:Z29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4" t="str">
        <f>" 802.11 Agenda R" &amp;Parameters!B8</f>
        <v xml:space="preserve"> 802.11 Agenda R5</v>
      </c>
      <c r="B1" s="336" t="str">
        <f>Parameters!B2</f>
        <v>Austria Center Vienna, Vienna Austria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s="2" customFormat="1" ht="20.25" customHeight="1" x14ac:dyDescent="0.3">
      <c r="A2" s="33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5"/>
      <c r="B3" s="351" t="str">
        <f>Parameters!B3</f>
        <v>July 14-19, 2019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65">
        <f>B5+1</f>
        <v>43661</v>
      </c>
      <c r="D5" s="366"/>
      <c r="E5" s="366"/>
      <c r="F5" s="366"/>
      <c r="G5" s="366"/>
      <c r="H5" s="367"/>
      <c r="I5" s="365">
        <f>B5+2</f>
        <v>43662</v>
      </c>
      <c r="J5" s="366"/>
      <c r="K5" s="366"/>
      <c r="L5" s="366"/>
      <c r="M5" s="366"/>
      <c r="N5" s="367"/>
      <c r="O5" s="365">
        <f>B5+3</f>
        <v>43663</v>
      </c>
      <c r="P5" s="366"/>
      <c r="Q5" s="366"/>
      <c r="R5" s="366"/>
      <c r="S5" s="366"/>
      <c r="T5" s="367"/>
      <c r="U5" s="365">
        <f>B5+4</f>
        <v>43664</v>
      </c>
      <c r="V5" s="366"/>
      <c r="W5" s="366"/>
      <c r="X5" s="366"/>
      <c r="Y5" s="366"/>
      <c r="Z5" s="367"/>
      <c r="AA5" s="365">
        <f>B5+5</f>
        <v>43665</v>
      </c>
      <c r="AB5" s="366"/>
      <c r="AC5" s="366"/>
      <c r="AD5" s="366"/>
      <c r="AE5" s="366"/>
      <c r="AF5" s="36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9" t="s">
        <v>108</v>
      </c>
      <c r="J6" s="350"/>
      <c r="K6" s="350"/>
      <c r="L6" s="350"/>
      <c r="M6" s="35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9" t="s">
        <v>52</v>
      </c>
      <c r="D7" s="327" t="s">
        <v>376</v>
      </c>
      <c r="E7" s="321" t="s">
        <v>472</v>
      </c>
      <c r="F7" s="296" t="s">
        <v>439</v>
      </c>
      <c r="G7" s="361"/>
      <c r="H7" s="361"/>
      <c r="I7" s="337" t="s">
        <v>544</v>
      </c>
      <c r="J7" s="332" t="s">
        <v>478</v>
      </c>
      <c r="K7" s="321" t="s">
        <v>472</v>
      </c>
      <c r="L7" s="321" t="s">
        <v>472</v>
      </c>
      <c r="M7" s="327" t="s">
        <v>376</v>
      </c>
      <c r="N7" s="361"/>
      <c r="O7" s="332" t="s">
        <v>478</v>
      </c>
      <c r="P7" s="321" t="s">
        <v>472</v>
      </c>
      <c r="Q7" s="340" t="s">
        <v>473</v>
      </c>
      <c r="R7" s="296" t="s">
        <v>439</v>
      </c>
      <c r="S7" s="388" t="s">
        <v>43</v>
      </c>
      <c r="T7" s="324"/>
      <c r="U7" s="332" t="s">
        <v>478</v>
      </c>
      <c r="V7" s="321" t="s">
        <v>472</v>
      </c>
      <c r="W7" s="376" t="s">
        <v>360</v>
      </c>
      <c r="X7" s="346" t="s">
        <v>119</v>
      </c>
      <c r="Y7" s="374" t="s">
        <v>479</v>
      </c>
      <c r="Z7" s="364" t="s">
        <v>361</v>
      </c>
      <c r="AA7" s="379" t="s">
        <v>54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33</v>
      </c>
      <c r="B8" s="111"/>
      <c r="C8" s="330"/>
      <c r="D8" s="328"/>
      <c r="E8" s="322"/>
      <c r="F8" s="297"/>
      <c r="G8" s="362"/>
      <c r="H8" s="362"/>
      <c r="I8" s="338"/>
      <c r="J8" s="332"/>
      <c r="K8" s="322"/>
      <c r="L8" s="322"/>
      <c r="M8" s="328"/>
      <c r="N8" s="362"/>
      <c r="O8" s="332"/>
      <c r="P8" s="322"/>
      <c r="Q8" s="341"/>
      <c r="R8" s="297"/>
      <c r="S8" s="389"/>
      <c r="T8" s="325"/>
      <c r="U8" s="332"/>
      <c r="V8" s="322"/>
      <c r="W8" s="377"/>
      <c r="X8" s="347"/>
      <c r="Y8" s="375"/>
      <c r="Z8" s="303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31</v>
      </c>
      <c r="B9" s="87"/>
      <c r="C9" s="330"/>
      <c r="D9" s="328"/>
      <c r="E9" s="322"/>
      <c r="F9" s="297"/>
      <c r="G9" s="362"/>
      <c r="H9" s="362"/>
      <c r="I9" s="338"/>
      <c r="J9" s="332"/>
      <c r="K9" s="322"/>
      <c r="L9" s="322"/>
      <c r="M9" s="328"/>
      <c r="N9" s="362"/>
      <c r="O9" s="332"/>
      <c r="P9" s="322"/>
      <c r="Q9" s="341"/>
      <c r="R9" s="297"/>
      <c r="S9" s="389"/>
      <c r="T9" s="325"/>
      <c r="U9" s="332"/>
      <c r="V9" s="322"/>
      <c r="W9" s="377"/>
      <c r="X9" s="347"/>
      <c r="Y9" s="375"/>
      <c r="Z9" s="303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32</v>
      </c>
      <c r="B10" s="87"/>
      <c r="C10" s="331"/>
      <c r="D10" s="328"/>
      <c r="E10" s="323"/>
      <c r="F10" s="298"/>
      <c r="G10" s="363"/>
      <c r="H10" s="363"/>
      <c r="I10" s="339"/>
      <c r="J10" s="333"/>
      <c r="K10" s="323"/>
      <c r="L10" s="323"/>
      <c r="M10" s="328"/>
      <c r="N10" s="363"/>
      <c r="O10" s="333"/>
      <c r="P10" s="323"/>
      <c r="Q10" s="342"/>
      <c r="R10" s="298"/>
      <c r="S10" s="390"/>
      <c r="T10" s="326"/>
      <c r="U10" s="333"/>
      <c r="V10" s="323"/>
      <c r="W10" s="378"/>
      <c r="X10" s="348"/>
      <c r="Y10" s="375"/>
      <c r="Z10" s="304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18</v>
      </c>
      <c r="B11" s="114"/>
      <c r="C11" s="299" t="s">
        <v>6</v>
      </c>
      <c r="D11" s="300"/>
      <c r="E11" s="300"/>
      <c r="F11" s="300"/>
      <c r="G11" s="300"/>
      <c r="H11" s="301"/>
      <c r="I11" s="295"/>
      <c r="J11" s="295"/>
      <c r="K11" s="295"/>
      <c r="L11" s="295"/>
      <c r="M11" s="295"/>
      <c r="N11" s="295"/>
      <c r="O11" s="301" t="s">
        <v>6</v>
      </c>
      <c r="P11" s="295"/>
      <c r="Q11" s="295"/>
      <c r="R11" s="295"/>
      <c r="S11" s="295"/>
      <c r="T11" s="295"/>
      <c r="U11" s="295" t="s">
        <v>6</v>
      </c>
      <c r="V11" s="295"/>
      <c r="W11" s="295"/>
      <c r="X11" s="295"/>
      <c r="Y11" s="295"/>
      <c r="Z11" s="295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17</v>
      </c>
      <c r="B12" s="87"/>
      <c r="C12" s="352" t="s">
        <v>536</v>
      </c>
      <c r="D12" s="353"/>
      <c r="E12" s="353"/>
      <c r="F12" s="353"/>
      <c r="G12" s="353"/>
      <c r="H12" s="354"/>
      <c r="I12" s="329" t="s">
        <v>52</v>
      </c>
      <c r="J12" s="329" t="s">
        <v>52</v>
      </c>
      <c r="K12" s="308" t="s">
        <v>111</v>
      </c>
      <c r="L12" s="346" t="s">
        <v>119</v>
      </c>
      <c r="M12" s="310" t="s">
        <v>381</v>
      </c>
      <c r="N12" s="302" t="s">
        <v>361</v>
      </c>
      <c r="O12" s="352" t="s">
        <v>53</v>
      </c>
      <c r="P12" s="353"/>
      <c r="Q12" s="353"/>
      <c r="R12" s="353"/>
      <c r="S12" s="353"/>
      <c r="T12" s="354"/>
      <c r="U12" s="329" t="s">
        <v>52</v>
      </c>
      <c r="V12" s="327" t="s">
        <v>376</v>
      </c>
      <c r="W12" s="308" t="s">
        <v>111</v>
      </c>
      <c r="X12" s="340" t="s">
        <v>473</v>
      </c>
      <c r="Y12" s="368" t="s">
        <v>537</v>
      </c>
      <c r="Z12" s="371" t="s">
        <v>446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19</v>
      </c>
      <c r="B13" s="87"/>
      <c r="C13" s="355"/>
      <c r="D13" s="356"/>
      <c r="E13" s="356"/>
      <c r="F13" s="356"/>
      <c r="G13" s="356"/>
      <c r="H13" s="357"/>
      <c r="I13" s="330"/>
      <c r="J13" s="330"/>
      <c r="K13" s="309"/>
      <c r="L13" s="347"/>
      <c r="M13" s="311"/>
      <c r="N13" s="303"/>
      <c r="O13" s="355"/>
      <c r="P13" s="356"/>
      <c r="Q13" s="356"/>
      <c r="R13" s="356"/>
      <c r="S13" s="356"/>
      <c r="T13" s="357"/>
      <c r="U13" s="330"/>
      <c r="V13" s="328"/>
      <c r="W13" s="309"/>
      <c r="X13" s="341"/>
      <c r="Y13" s="369"/>
      <c r="Z13" s="372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20</v>
      </c>
      <c r="B14" s="87"/>
      <c r="C14" s="355"/>
      <c r="D14" s="356"/>
      <c r="E14" s="356"/>
      <c r="F14" s="356"/>
      <c r="G14" s="356"/>
      <c r="H14" s="357"/>
      <c r="I14" s="330"/>
      <c r="J14" s="330"/>
      <c r="K14" s="309"/>
      <c r="L14" s="347"/>
      <c r="M14" s="311"/>
      <c r="N14" s="303"/>
      <c r="O14" s="355"/>
      <c r="P14" s="356"/>
      <c r="Q14" s="356"/>
      <c r="R14" s="356"/>
      <c r="S14" s="356"/>
      <c r="T14" s="357"/>
      <c r="U14" s="330"/>
      <c r="V14" s="328"/>
      <c r="W14" s="309"/>
      <c r="X14" s="341"/>
      <c r="Y14" s="369"/>
      <c r="Z14" s="372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21</v>
      </c>
      <c r="B15" s="87"/>
      <c r="C15" s="358"/>
      <c r="D15" s="359"/>
      <c r="E15" s="359"/>
      <c r="F15" s="359"/>
      <c r="G15" s="359"/>
      <c r="H15" s="360"/>
      <c r="I15" s="331"/>
      <c r="J15" s="331"/>
      <c r="K15" s="309"/>
      <c r="L15" s="348"/>
      <c r="M15" s="312"/>
      <c r="N15" s="304"/>
      <c r="O15" s="358"/>
      <c r="P15" s="359"/>
      <c r="Q15" s="359"/>
      <c r="R15" s="359"/>
      <c r="S15" s="359"/>
      <c r="T15" s="360"/>
      <c r="U15" s="331"/>
      <c r="V15" s="328"/>
      <c r="W15" s="309"/>
      <c r="X15" s="342"/>
      <c r="Y15" s="370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5" t="s">
        <v>30</v>
      </c>
      <c r="D16" s="295"/>
      <c r="E16" s="295"/>
      <c r="F16" s="295"/>
      <c r="G16" s="295"/>
      <c r="H16" s="295"/>
      <c r="I16" s="295" t="s">
        <v>30</v>
      </c>
      <c r="J16" s="295"/>
      <c r="K16" s="295"/>
      <c r="L16" s="295"/>
      <c r="M16" s="295"/>
      <c r="N16" s="295"/>
      <c r="O16" s="301" t="s">
        <v>30</v>
      </c>
      <c r="P16" s="295"/>
      <c r="Q16" s="295"/>
      <c r="R16" s="295"/>
      <c r="S16" s="295"/>
      <c r="T16" s="295"/>
      <c r="U16" s="295" t="s">
        <v>30</v>
      </c>
      <c r="V16" s="295"/>
      <c r="W16" s="295"/>
      <c r="X16" s="295"/>
      <c r="Y16" s="295"/>
      <c r="Z16" s="29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301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9" t="s">
        <v>52</v>
      </c>
      <c r="D18" s="327" t="s">
        <v>376</v>
      </c>
      <c r="E18" s="346" t="s">
        <v>119</v>
      </c>
      <c r="F18" s="310" t="s">
        <v>381</v>
      </c>
      <c r="G18" s="368" t="s">
        <v>456</v>
      </c>
      <c r="H18" s="302" t="s">
        <v>445</v>
      </c>
      <c r="I18" s="329" t="s">
        <v>52</v>
      </c>
      <c r="J18" s="329" t="s">
        <v>52</v>
      </c>
      <c r="K18" s="340" t="s">
        <v>473</v>
      </c>
      <c r="L18" s="346" t="s">
        <v>119</v>
      </c>
      <c r="M18" s="310" t="s">
        <v>381</v>
      </c>
      <c r="N18" s="302" t="s">
        <v>447</v>
      </c>
      <c r="O18" s="329" t="s">
        <v>52</v>
      </c>
      <c r="P18" s="327" t="s">
        <v>376</v>
      </c>
      <c r="Q18" s="343" t="s">
        <v>548</v>
      </c>
      <c r="R18" s="346" t="s">
        <v>119</v>
      </c>
      <c r="S18" s="374" t="s">
        <v>479</v>
      </c>
      <c r="T18" s="361"/>
      <c r="U18" s="332" t="s">
        <v>478</v>
      </c>
      <c r="V18" s="296" t="s">
        <v>439</v>
      </c>
      <c r="W18" s="368" t="s">
        <v>396</v>
      </c>
      <c r="X18" s="346" t="s">
        <v>119</v>
      </c>
      <c r="Y18" s="310" t="s">
        <v>381</v>
      </c>
      <c r="Z18" s="32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30"/>
      <c r="D19" s="328"/>
      <c r="E19" s="347"/>
      <c r="F19" s="311"/>
      <c r="G19" s="369"/>
      <c r="H19" s="303"/>
      <c r="I19" s="330"/>
      <c r="J19" s="330"/>
      <c r="K19" s="341"/>
      <c r="L19" s="347"/>
      <c r="M19" s="311"/>
      <c r="N19" s="303"/>
      <c r="O19" s="330"/>
      <c r="P19" s="328"/>
      <c r="Q19" s="344"/>
      <c r="R19" s="347"/>
      <c r="S19" s="375"/>
      <c r="T19" s="362"/>
      <c r="U19" s="332"/>
      <c r="V19" s="297"/>
      <c r="W19" s="369"/>
      <c r="X19" s="347"/>
      <c r="Y19" s="311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30"/>
      <c r="D20" s="328"/>
      <c r="E20" s="347"/>
      <c r="F20" s="311"/>
      <c r="G20" s="369"/>
      <c r="H20" s="303"/>
      <c r="I20" s="330"/>
      <c r="J20" s="330"/>
      <c r="K20" s="341"/>
      <c r="L20" s="347"/>
      <c r="M20" s="311"/>
      <c r="N20" s="303"/>
      <c r="O20" s="330"/>
      <c r="P20" s="328"/>
      <c r="Q20" s="344"/>
      <c r="R20" s="347"/>
      <c r="S20" s="375"/>
      <c r="T20" s="362"/>
      <c r="U20" s="332"/>
      <c r="V20" s="297"/>
      <c r="W20" s="369"/>
      <c r="X20" s="347"/>
      <c r="Y20" s="311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31"/>
      <c r="D21" s="328"/>
      <c r="E21" s="348"/>
      <c r="F21" s="312"/>
      <c r="G21" s="370"/>
      <c r="H21" s="304"/>
      <c r="I21" s="331"/>
      <c r="J21" s="331"/>
      <c r="K21" s="342"/>
      <c r="L21" s="348"/>
      <c r="M21" s="312"/>
      <c r="N21" s="304"/>
      <c r="O21" s="331"/>
      <c r="P21" s="328"/>
      <c r="Q21" s="345"/>
      <c r="R21" s="348"/>
      <c r="S21" s="375"/>
      <c r="T21" s="363"/>
      <c r="U21" s="333"/>
      <c r="V21" s="298"/>
      <c r="W21" s="370"/>
      <c r="X21" s="348"/>
      <c r="Y21" s="312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5" t="s">
        <v>6</v>
      </c>
      <c r="D22" s="295"/>
      <c r="E22" s="295"/>
      <c r="F22" s="295"/>
      <c r="G22" s="295"/>
      <c r="H22" s="295"/>
      <c r="I22" s="295" t="s">
        <v>6</v>
      </c>
      <c r="J22" s="295"/>
      <c r="K22" s="295"/>
      <c r="L22" s="295"/>
      <c r="M22" s="295"/>
      <c r="N22" s="295"/>
      <c r="O22" s="301" t="s">
        <v>6</v>
      </c>
      <c r="P22" s="295"/>
      <c r="Q22" s="295"/>
      <c r="R22" s="295"/>
      <c r="S22" s="295"/>
      <c r="T22" s="295"/>
      <c r="U22" s="295" t="s">
        <v>6</v>
      </c>
      <c r="V22" s="295"/>
      <c r="W22" s="295"/>
      <c r="X22" s="295"/>
      <c r="Y22" s="295"/>
      <c r="Z22" s="295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07" t="s">
        <v>56</v>
      </c>
      <c r="C23" s="332" t="s">
        <v>478</v>
      </c>
      <c r="D23" s="296" t="s">
        <v>439</v>
      </c>
      <c r="E23" s="376" t="s">
        <v>360</v>
      </c>
      <c r="F23" s="310" t="s">
        <v>381</v>
      </c>
      <c r="G23" s="368" t="s">
        <v>537</v>
      </c>
      <c r="H23" s="302" t="s">
        <v>445</v>
      </c>
      <c r="I23" s="329" t="s">
        <v>52</v>
      </c>
      <c r="J23" s="327" t="s">
        <v>376</v>
      </c>
      <c r="K23" s="308" t="s">
        <v>111</v>
      </c>
      <c r="L23" s="296" t="s">
        <v>439</v>
      </c>
      <c r="M23" s="388" t="s">
        <v>43</v>
      </c>
      <c r="N23" s="302" t="s">
        <v>451</v>
      </c>
      <c r="O23" s="329" t="s">
        <v>52</v>
      </c>
      <c r="P23" s="361"/>
      <c r="Q23" s="343" t="s">
        <v>548</v>
      </c>
      <c r="R23" s="388" t="s">
        <v>43</v>
      </c>
      <c r="S23" s="346" t="s">
        <v>119</v>
      </c>
      <c r="T23" s="302"/>
      <c r="U23" s="329" t="s">
        <v>52</v>
      </c>
      <c r="V23" s="321" t="s">
        <v>472</v>
      </c>
      <c r="W23" s="308" t="s">
        <v>111</v>
      </c>
      <c r="X23" s="346" t="s">
        <v>119</v>
      </c>
      <c r="Y23" s="310" t="s">
        <v>381</v>
      </c>
      <c r="Z23" s="302" t="s">
        <v>557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7"/>
      <c r="C24" s="332"/>
      <c r="D24" s="297"/>
      <c r="E24" s="377"/>
      <c r="F24" s="311"/>
      <c r="G24" s="369"/>
      <c r="H24" s="303"/>
      <c r="I24" s="330"/>
      <c r="J24" s="328"/>
      <c r="K24" s="309"/>
      <c r="L24" s="297"/>
      <c r="M24" s="389"/>
      <c r="N24" s="303"/>
      <c r="O24" s="330"/>
      <c r="P24" s="362"/>
      <c r="Q24" s="344"/>
      <c r="R24" s="389"/>
      <c r="S24" s="347"/>
      <c r="T24" s="303"/>
      <c r="U24" s="330"/>
      <c r="V24" s="322"/>
      <c r="W24" s="309"/>
      <c r="X24" s="347"/>
      <c r="Y24" s="311"/>
      <c r="Z24" s="30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7"/>
      <c r="C25" s="332"/>
      <c r="D25" s="297"/>
      <c r="E25" s="377"/>
      <c r="F25" s="311"/>
      <c r="G25" s="369"/>
      <c r="H25" s="303"/>
      <c r="I25" s="330"/>
      <c r="J25" s="328"/>
      <c r="K25" s="309"/>
      <c r="L25" s="297"/>
      <c r="M25" s="389"/>
      <c r="N25" s="303"/>
      <c r="O25" s="330"/>
      <c r="P25" s="362"/>
      <c r="Q25" s="344"/>
      <c r="R25" s="389"/>
      <c r="S25" s="347"/>
      <c r="T25" s="303"/>
      <c r="U25" s="330"/>
      <c r="V25" s="322"/>
      <c r="W25" s="309"/>
      <c r="X25" s="347"/>
      <c r="Y25" s="311"/>
      <c r="Z25" s="30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3"/>
      <c r="D26" s="298"/>
      <c r="E26" s="378"/>
      <c r="F26" s="312"/>
      <c r="G26" s="370"/>
      <c r="H26" s="304"/>
      <c r="I26" s="331"/>
      <c r="J26" s="328"/>
      <c r="K26" s="309"/>
      <c r="L26" s="298"/>
      <c r="M26" s="390"/>
      <c r="N26" s="304"/>
      <c r="O26" s="331"/>
      <c r="P26" s="363"/>
      <c r="Q26" s="345"/>
      <c r="R26" s="390"/>
      <c r="S26" s="348"/>
      <c r="T26" s="304"/>
      <c r="U26" s="331"/>
      <c r="V26" s="323"/>
      <c r="W26" s="309"/>
      <c r="X26" s="348"/>
      <c r="Y26" s="312"/>
      <c r="Z26" s="30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5" t="s">
        <v>55</v>
      </c>
      <c r="C27" s="295" t="s">
        <v>457</v>
      </c>
      <c r="D27" s="295"/>
      <c r="E27" s="295"/>
      <c r="F27" s="295"/>
      <c r="G27" s="295"/>
      <c r="H27" s="295"/>
      <c r="I27" s="295" t="s">
        <v>44</v>
      </c>
      <c r="J27" s="295"/>
      <c r="K27" s="295"/>
      <c r="L27" s="295"/>
      <c r="M27" s="295"/>
      <c r="N27" s="295"/>
      <c r="O27" s="70"/>
      <c r="P27" s="71"/>
      <c r="Q27" s="71"/>
      <c r="R27" s="71"/>
      <c r="S27" s="71"/>
      <c r="T27" s="71"/>
      <c r="U27" s="295" t="s">
        <v>44</v>
      </c>
      <c r="V27" s="295"/>
      <c r="W27" s="295"/>
      <c r="X27" s="295"/>
      <c r="Y27" s="295"/>
      <c r="Z27" s="29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70"/>
      <c r="P28" s="85"/>
      <c r="Q28" s="85"/>
      <c r="R28" s="85"/>
      <c r="S28" s="85"/>
      <c r="T28" s="121"/>
      <c r="U28" s="295"/>
      <c r="V28" s="295"/>
      <c r="W28" s="295"/>
      <c r="X28" s="295"/>
      <c r="Y28" s="295"/>
      <c r="Z28" s="29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313" t="s">
        <v>552</v>
      </c>
      <c r="P29" s="314"/>
      <c r="Q29" s="314"/>
      <c r="R29" s="314"/>
      <c r="S29" s="314"/>
      <c r="T29" s="314"/>
      <c r="U29" s="295"/>
      <c r="V29" s="295"/>
      <c r="W29" s="295"/>
      <c r="X29" s="295"/>
      <c r="Y29" s="295"/>
      <c r="Z29" s="29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9" t="s">
        <v>52</v>
      </c>
      <c r="D30" s="329" t="s">
        <v>52</v>
      </c>
      <c r="E30" s="324"/>
      <c r="F30" s="324"/>
      <c r="G30" s="324"/>
      <c r="H30" s="302" t="s">
        <v>448</v>
      </c>
      <c r="I30" s="332" t="s">
        <v>478</v>
      </c>
      <c r="J30" s="324"/>
      <c r="K30" s="324"/>
      <c r="L30" s="324"/>
      <c r="M30" s="324"/>
      <c r="N30" s="324"/>
      <c r="O30" s="315"/>
      <c r="P30" s="316"/>
      <c r="Q30" s="316"/>
      <c r="R30" s="316"/>
      <c r="S30" s="316"/>
      <c r="T30" s="317"/>
      <c r="U30" s="305" t="s">
        <v>55</v>
      </c>
      <c r="V30" s="305"/>
      <c r="W30" s="305"/>
      <c r="X30" s="305"/>
      <c r="Y30" s="305"/>
      <c r="Z30" s="32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30"/>
      <c r="D31" s="330"/>
      <c r="E31" s="325"/>
      <c r="F31" s="325"/>
      <c r="G31" s="325"/>
      <c r="H31" s="303"/>
      <c r="I31" s="332"/>
      <c r="J31" s="325"/>
      <c r="K31" s="325"/>
      <c r="L31" s="325"/>
      <c r="M31" s="325"/>
      <c r="N31" s="325"/>
      <c r="O31" s="315"/>
      <c r="P31" s="316"/>
      <c r="Q31" s="316"/>
      <c r="R31" s="316"/>
      <c r="S31" s="316"/>
      <c r="T31" s="317"/>
      <c r="U31" s="305"/>
      <c r="V31" s="305"/>
      <c r="W31" s="305"/>
      <c r="X31" s="305"/>
      <c r="Y31" s="305"/>
      <c r="Z31" s="32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30"/>
      <c r="D32" s="330"/>
      <c r="E32" s="325"/>
      <c r="F32" s="325"/>
      <c r="G32" s="325"/>
      <c r="H32" s="303"/>
      <c r="I32" s="332"/>
      <c r="J32" s="325"/>
      <c r="K32" s="325"/>
      <c r="L32" s="325"/>
      <c r="M32" s="325"/>
      <c r="N32" s="325"/>
      <c r="O32" s="315"/>
      <c r="P32" s="316"/>
      <c r="Q32" s="316"/>
      <c r="R32" s="316"/>
      <c r="S32" s="316"/>
      <c r="T32" s="317"/>
      <c r="U32" s="305"/>
      <c r="V32" s="305"/>
      <c r="W32" s="305"/>
      <c r="X32" s="305"/>
      <c r="Y32" s="305"/>
      <c r="Z32" s="32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31"/>
      <c r="D33" s="331"/>
      <c r="E33" s="326"/>
      <c r="F33" s="326"/>
      <c r="G33" s="326"/>
      <c r="H33" s="304"/>
      <c r="I33" s="333"/>
      <c r="J33" s="326"/>
      <c r="K33" s="326"/>
      <c r="L33" s="326"/>
      <c r="M33" s="326"/>
      <c r="N33" s="326"/>
      <c r="O33" s="315"/>
      <c r="P33" s="316"/>
      <c r="Q33" s="316"/>
      <c r="R33" s="316"/>
      <c r="S33" s="316"/>
      <c r="T33" s="317"/>
      <c r="U33" s="305"/>
      <c r="V33" s="305"/>
      <c r="W33" s="305"/>
      <c r="X33" s="305"/>
      <c r="Y33" s="305"/>
      <c r="Z33" s="32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6" t="s">
        <v>107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1:32" x14ac:dyDescent="0.3">
      <c r="A37" s="294"/>
      <c r="B37" s="29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4"/>
      <c r="B38" s="29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4"/>
      <c r="B39" s="29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zoomScale="90" zoomScaleNormal="90" workbookViewId="0">
      <selection activeCell="J203" sqref="J203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R5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533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528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528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468</v>
      </c>
      <c r="D81" s="228" t="s">
        <v>411</v>
      </c>
      <c r="E81" s="215" t="s">
        <v>469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470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482</v>
      </c>
      <c r="B83" s="138" t="s">
        <v>139</v>
      </c>
      <c r="C83" s="138" t="s">
        <v>483</v>
      </c>
      <c r="D83" s="228" t="s">
        <v>411</v>
      </c>
      <c r="E83" s="215" t="s">
        <v>484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492</v>
      </c>
      <c r="D85" s="228" t="s">
        <v>411</v>
      </c>
      <c r="E85" s="215" t="s">
        <v>480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497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529</v>
      </c>
      <c r="D90" s="246"/>
      <c r="E90" s="219" t="s">
        <v>246</v>
      </c>
      <c r="F90" s="220">
        <f>H89</f>
        <v>0.48680555555555538</v>
      </c>
      <c r="G90" s="221">
        <v>10</v>
      </c>
      <c r="H90" s="220">
        <f>F90+TIME(0,G90,0)</f>
        <v>0.4937499999999998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6" t="s">
        <v>534</v>
      </c>
      <c r="B94" s="397"/>
      <c r="C94" s="397"/>
      <c r="D94" s="397"/>
      <c r="E94" s="397"/>
      <c r="F94" s="397"/>
      <c r="G94" s="397"/>
      <c r="H94" s="397"/>
      <c r="I94" s="397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 t="s">
        <v>556</v>
      </c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 t="s">
        <v>555</v>
      </c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495</v>
      </c>
      <c r="D116" s="228"/>
      <c r="E116" s="138" t="s">
        <v>496</v>
      </c>
      <c r="F116" s="199">
        <f>H115</f>
        <v>0.45277777777777772</v>
      </c>
      <c r="G116" s="149">
        <v>0</v>
      </c>
      <c r="H116" s="199">
        <f>F116+TIME(0,G116,0)</f>
        <v>0.45277777777777772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 t="s">
        <v>550</v>
      </c>
      <c r="E118" s="138" t="s">
        <v>461</v>
      </c>
      <c r="F118" s="199">
        <f>H116</f>
        <v>0.45277777777777772</v>
      </c>
      <c r="G118" s="149">
        <v>5</v>
      </c>
      <c r="H118" s="199">
        <f>F118+TIME(0,G118,0)</f>
        <v>0.45624999999999993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46" t="s">
        <v>551</v>
      </c>
      <c r="E119" s="219" t="s">
        <v>498</v>
      </c>
      <c r="F119" s="220">
        <f>H118</f>
        <v>0.45624999999999993</v>
      </c>
      <c r="G119" s="221">
        <v>5</v>
      </c>
      <c r="H119" s="220">
        <f>F119+TIME(0,G119,0)</f>
        <v>0.45972222222222214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0.45972222222222214</v>
      </c>
      <c r="G122" s="149">
        <v>5</v>
      </c>
      <c r="H122" s="199">
        <f t="shared" ref="H122:H127" si="11">F122+TIME(0,G122,0)</f>
        <v>0.46319444444444435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530</v>
      </c>
      <c r="D123" s="228" t="s">
        <v>553</v>
      </c>
      <c r="E123" s="138" t="s">
        <v>531</v>
      </c>
      <c r="F123" s="199">
        <f t="shared" ref="F123" si="12">H122</f>
        <v>0.46319444444444435</v>
      </c>
      <c r="G123" s="149">
        <v>45</v>
      </c>
      <c r="H123" s="199">
        <f t="shared" si="11"/>
        <v>0.49444444444444435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549</v>
      </c>
      <c r="D124" s="228" t="s">
        <v>554</v>
      </c>
      <c r="E124" s="138" t="s">
        <v>149</v>
      </c>
      <c r="F124" s="199">
        <f>H123</f>
        <v>0.49444444444444435</v>
      </c>
      <c r="G124" s="149">
        <v>15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/>
      <c r="D125" s="228"/>
      <c r="E125" s="138"/>
      <c r="F125" s="199">
        <f>H124</f>
        <v>0.50486111111111098</v>
      </c>
      <c r="G125" s="149">
        <v>0</v>
      </c>
      <c r="H125" s="199">
        <f t="shared" si="11"/>
        <v>0.50486111111111098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0.50486111111111098</v>
      </c>
      <c r="G126" s="149">
        <v>0</v>
      </c>
      <c r="H126" s="199">
        <f t="shared" si="11"/>
        <v>0.50486111111111098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0.50486111111111098</v>
      </c>
      <c r="G127" s="149">
        <v>0</v>
      </c>
      <c r="H127" s="199">
        <f t="shared" si="11"/>
        <v>0.50486111111111098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0.50486111111111098</v>
      </c>
      <c r="G129" s="179">
        <v>0</v>
      </c>
      <c r="H129" s="208">
        <f>F129+TIME(0,G129,0)</f>
        <v>0.50486111111111098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23.000000000000238</v>
      </c>
      <c r="H130" s="207">
        <v>0.52083333333333337</v>
      </c>
      <c r="I130" s="131"/>
    </row>
    <row r="132" spans="1:9" ht="15.45" x14ac:dyDescent="0.4">
      <c r="A132" s="396" t="s">
        <v>535</v>
      </c>
      <c r="B132" s="397"/>
      <c r="C132" s="397"/>
      <c r="D132" s="397"/>
      <c r="E132" s="397"/>
      <c r="F132" s="397"/>
      <c r="G132" s="397"/>
      <c r="H132" s="397"/>
      <c r="I132" s="397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532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532</v>
      </c>
      <c r="F155" s="199">
        <f t="shared" si="16"/>
        <v>0.36319444444444438</v>
      </c>
      <c r="G155" s="149">
        <v>1</v>
      </c>
      <c r="H155" s="199">
        <f t="shared" si="15"/>
        <v>0.36388888888888882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/>
      <c r="F156" s="199">
        <f t="shared" si="16"/>
        <v>0.36388888888888882</v>
      </c>
      <c r="G156" s="149">
        <v>0</v>
      </c>
      <c r="H156" s="199">
        <f t="shared" si="15"/>
        <v>0.36388888888888882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528</v>
      </c>
      <c r="F157" s="199">
        <f t="shared" si="16"/>
        <v>0.36388888888888882</v>
      </c>
      <c r="G157" s="149">
        <v>3</v>
      </c>
      <c r="H157" s="199">
        <f t="shared" si="15"/>
        <v>0.36597222222222214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0.36597222222222214</v>
      </c>
      <c r="G158" s="177">
        <v>0</v>
      </c>
      <c r="H158" s="205">
        <f t="shared" si="15"/>
        <v>0.36597222222222214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0.36597222222222214</v>
      </c>
      <c r="G160" s="149">
        <v>3</v>
      </c>
      <c r="H160" s="199">
        <f t="shared" ref="H160:H165" si="17">F160+TIME(0,G160,0)</f>
        <v>0.36805555555555547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0.36805555555555547</v>
      </c>
      <c r="G161" s="149">
        <v>3</v>
      </c>
      <c r="H161" s="199">
        <f t="shared" si="17"/>
        <v>0.3701388888888888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0.3701388888888888</v>
      </c>
      <c r="G162" s="217">
        <v>5</v>
      </c>
      <c r="H162" s="216">
        <f t="shared" si="17"/>
        <v>0.37361111111111101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0.37361111111111101</v>
      </c>
      <c r="G163" s="149">
        <v>3</v>
      </c>
      <c r="H163" s="199">
        <f t="shared" si="17"/>
        <v>0.37569444444444433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0.37569444444444433</v>
      </c>
      <c r="G164" s="149">
        <v>3</v>
      </c>
      <c r="H164" s="199">
        <f t="shared" si="17"/>
        <v>0.37777777777777766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0.37777777777777766</v>
      </c>
      <c r="G165" s="149">
        <v>3</v>
      </c>
      <c r="H165" s="199">
        <f t="shared" si="17"/>
        <v>0.37986111111111098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0.37986111111111098</v>
      </c>
      <c r="G167" s="149">
        <v>3</v>
      </c>
      <c r="H167" s="199">
        <f t="shared" ref="H167:H175" si="18">F167+TIME(0,G167,0)</f>
        <v>0.38194444444444431</v>
      </c>
      <c r="I167" s="160"/>
    </row>
    <row r="168" spans="1:9" ht="14.15" x14ac:dyDescent="0.35">
      <c r="A168" s="127" t="s">
        <v>474</v>
      </c>
      <c r="B168" s="138" t="s">
        <v>139</v>
      </c>
      <c r="C168" s="138" t="s">
        <v>256</v>
      </c>
      <c r="D168" s="228" t="s">
        <v>414</v>
      </c>
      <c r="E168" s="138" t="s">
        <v>257</v>
      </c>
      <c r="F168" s="199">
        <f>H167</f>
        <v>0.38194444444444431</v>
      </c>
      <c r="G168" s="149">
        <v>3</v>
      </c>
      <c r="H168" s="199">
        <f t="shared" si="18"/>
        <v>0.38402777777777763</v>
      </c>
      <c r="I168" s="160"/>
    </row>
    <row r="169" spans="1:9" ht="14.15" x14ac:dyDescent="0.35">
      <c r="A169" s="127" t="s">
        <v>475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0.38402777777777763</v>
      </c>
      <c r="G169" s="149">
        <v>3</v>
      </c>
      <c r="H169" s="199">
        <f t="shared" si="18"/>
        <v>0.38611111111111096</v>
      </c>
      <c r="I169" s="160"/>
    </row>
    <row r="170" spans="1:9" ht="14.15" x14ac:dyDescent="0.35">
      <c r="A170" s="127" t="s">
        <v>476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0.38611111111111096</v>
      </c>
      <c r="G170" s="149">
        <v>3</v>
      </c>
      <c r="H170" s="199">
        <f t="shared" si="18"/>
        <v>0.38819444444444429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0.38819444444444429</v>
      </c>
      <c r="G171" s="149">
        <v>3</v>
      </c>
      <c r="H171" s="199">
        <f>F171+TIME(0,G171,0)</f>
        <v>0.39027777777777761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0.39027777777777761</v>
      </c>
      <c r="G172" s="149">
        <v>3</v>
      </c>
      <c r="H172" s="199">
        <f t="shared" ref="H172:H173" si="20">F172+TIME(0,G172,0)</f>
        <v>0.39236111111111094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468</v>
      </c>
      <c r="D173" s="228" t="s">
        <v>414</v>
      </c>
      <c r="E173" s="138" t="s">
        <v>469</v>
      </c>
      <c r="F173" s="199">
        <f>H172</f>
        <v>0.39236111111111094</v>
      </c>
      <c r="G173" s="149">
        <v>3</v>
      </c>
      <c r="H173" s="199">
        <f t="shared" si="20"/>
        <v>0.39444444444444426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470</v>
      </c>
      <c r="D174" s="228" t="s">
        <v>414</v>
      </c>
      <c r="E174" s="138" t="s">
        <v>425</v>
      </c>
      <c r="F174" s="199">
        <f>H173</f>
        <v>0.39444444444444426</v>
      </c>
      <c r="G174" s="149">
        <v>3</v>
      </c>
      <c r="H174" s="199">
        <f t="shared" si="18"/>
        <v>0.39652777777777759</v>
      </c>
      <c r="I174" s="160"/>
    </row>
    <row r="175" spans="1:9" s="84" customFormat="1" ht="14.15" x14ac:dyDescent="0.35">
      <c r="A175" s="127" t="s">
        <v>493</v>
      </c>
      <c r="B175" s="215" t="s">
        <v>139</v>
      </c>
      <c r="C175" s="215" t="s">
        <v>494</v>
      </c>
      <c r="D175" s="228" t="s">
        <v>414</v>
      </c>
      <c r="E175" s="138" t="s">
        <v>484</v>
      </c>
      <c r="F175" s="199">
        <f>H174</f>
        <v>0.39652777777777759</v>
      </c>
      <c r="G175" s="149">
        <v>3</v>
      </c>
      <c r="H175" s="199">
        <f t="shared" si="18"/>
        <v>0.39861111111111092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481</v>
      </c>
      <c r="D177" s="228" t="s">
        <v>414</v>
      </c>
      <c r="E177" s="138" t="s">
        <v>305</v>
      </c>
      <c r="F177" s="199">
        <f>H175</f>
        <v>0.39861111111111092</v>
      </c>
      <c r="G177" s="149">
        <v>3</v>
      </c>
      <c r="H177" s="199">
        <f>F177+TIME(0,G177,0)</f>
        <v>0.40069444444444424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0.40069444444444424</v>
      </c>
      <c r="G178" s="149">
        <v>0</v>
      </c>
      <c r="H178" s="199">
        <f>F178+TIME(0,G178,0)</f>
        <v>0.40069444444444424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0.40069444444444424</v>
      </c>
      <c r="G181" s="217">
        <v>10</v>
      </c>
      <c r="H181" s="216">
        <f t="shared" ref="H181:H186" si="21">F181+TIME(0,G181,0)</f>
        <v>0.40763888888888866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0.40763888888888866</v>
      </c>
      <c r="G182" s="217">
        <v>5</v>
      </c>
      <c r="H182" s="216">
        <f t="shared" si="21"/>
        <v>0.41111111111111087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498</v>
      </c>
      <c r="F183" s="216">
        <f>H182</f>
        <v>0.41111111111111087</v>
      </c>
      <c r="G183" s="217">
        <v>5</v>
      </c>
      <c r="H183" s="216">
        <f t="shared" si="21"/>
        <v>0.41458333333333308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0.41458333333333308</v>
      </c>
      <c r="G184" s="217">
        <v>3</v>
      </c>
      <c r="H184" s="216">
        <f t="shared" si="21"/>
        <v>0.41666666666666641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463</v>
      </c>
      <c r="F185" s="216">
        <f>H184</f>
        <v>0.41666666666666641</v>
      </c>
      <c r="G185" s="217">
        <v>3</v>
      </c>
      <c r="H185" s="216">
        <f t="shared" si="21"/>
        <v>0.41874999999999973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0.41874999999999973</v>
      </c>
      <c r="G186" s="221">
        <v>0</v>
      </c>
      <c r="H186" s="220">
        <f t="shared" si="21"/>
        <v>0.41874999999999973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499</v>
      </c>
      <c r="D190" s="228" t="s">
        <v>1</v>
      </c>
      <c r="E190" s="138" t="s">
        <v>159</v>
      </c>
      <c r="F190" s="199">
        <f>H186</f>
        <v>0.41874999999999973</v>
      </c>
      <c r="G190" s="149">
        <v>5</v>
      </c>
      <c r="H190" s="199">
        <f>F190+TIME(0,G190,0)</f>
        <v>0.42222222222222194</v>
      </c>
      <c r="I190" s="157" t="s">
        <v>559</v>
      </c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0.42222222222222194</v>
      </c>
      <c r="G191" s="149">
        <v>0</v>
      </c>
      <c r="H191" s="199">
        <f>F191+TIME(0,G191,0)</f>
        <v>0.42222222222222194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/>
      <c r="F192" s="199">
        <f>H191</f>
        <v>0.42222222222222194</v>
      </c>
      <c r="G192" s="149">
        <v>0</v>
      </c>
      <c r="H192" s="199">
        <f>F192+TIME(0,G192,0)</f>
        <v>0.42222222222222194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0.42222222222222194</v>
      </c>
      <c r="G195" s="217">
        <v>5</v>
      </c>
      <c r="H195" s="216">
        <f t="shared" ref="H195:H200" si="22">F195+TIME(0,G195,0)</f>
        <v>0.42569444444444415</v>
      </c>
      <c r="I195" s="218" t="s">
        <v>560</v>
      </c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0.42569444444444415</v>
      </c>
      <c r="G196" s="149">
        <v>0</v>
      </c>
      <c r="H196" s="199">
        <f t="shared" si="22"/>
        <v>0.42569444444444415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0.42569444444444415</v>
      </c>
      <c r="G197" s="149">
        <v>3</v>
      </c>
      <c r="H197" s="199">
        <f t="shared" si="22"/>
        <v>0.42777777777777748</v>
      </c>
      <c r="I197" s="160" t="s">
        <v>559</v>
      </c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0.42777777777777748</v>
      </c>
      <c r="G198" s="217">
        <v>0</v>
      </c>
      <c r="H198" s="216">
        <f t="shared" si="22"/>
        <v>0.42777777777777748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0.42777777777777748</v>
      </c>
      <c r="G199" s="217">
        <v>0</v>
      </c>
      <c r="H199" s="216">
        <f t="shared" si="22"/>
        <v>0.42777777777777748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0.42777777777777748</v>
      </c>
      <c r="G200" s="217">
        <v>5</v>
      </c>
      <c r="H200" s="216">
        <f t="shared" si="22"/>
        <v>0.43124999999999969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0.43124999999999969</v>
      </c>
      <c r="G202" s="217">
        <v>3</v>
      </c>
      <c r="H202" s="216">
        <f t="shared" ref="H202:H210" si="23">F202+TIME(0,G202,0)</f>
        <v>0.43333333333333302</v>
      </c>
      <c r="I202" s="218" t="s">
        <v>559</v>
      </c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0.43333333333333302</v>
      </c>
      <c r="G203" s="217">
        <v>0</v>
      </c>
      <c r="H203" s="216">
        <f t="shared" si="23"/>
        <v>0.43333333333333302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0.43333333333333302</v>
      </c>
      <c r="G204" s="217">
        <v>0</v>
      </c>
      <c r="H204" s="216">
        <f t="shared" si="23"/>
        <v>0.43333333333333302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0.43333333333333302</v>
      </c>
      <c r="G205" s="217">
        <v>3</v>
      </c>
      <c r="H205" s="216">
        <f t="shared" si="23"/>
        <v>0.43541666666666634</v>
      </c>
      <c r="I205" s="218" t="s">
        <v>559</v>
      </c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0.43541666666666634</v>
      </c>
      <c r="G206" s="217">
        <v>0</v>
      </c>
      <c r="H206" s="216">
        <f t="shared" si="23"/>
        <v>0.43541666666666634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0.43541666666666634</v>
      </c>
      <c r="G207" s="217">
        <v>3</v>
      </c>
      <c r="H207" s="216">
        <f t="shared" ref="H207" si="25">F207+TIME(0,G207,0)</f>
        <v>0.43749999999999967</v>
      </c>
      <c r="I207" s="218" t="s">
        <v>559</v>
      </c>
    </row>
    <row r="208" spans="1:9" s="84" customFormat="1" ht="14.15" x14ac:dyDescent="0.35">
      <c r="A208" s="230" t="s">
        <v>255</v>
      </c>
      <c r="B208" s="215" t="s">
        <v>146</v>
      </c>
      <c r="C208" s="215" t="s">
        <v>468</v>
      </c>
      <c r="D208" s="228" t="s">
        <v>1</v>
      </c>
      <c r="E208" s="138" t="s">
        <v>469</v>
      </c>
      <c r="F208" s="216">
        <f>H207</f>
        <v>0.43749999999999967</v>
      </c>
      <c r="G208" s="217">
        <v>0</v>
      </c>
      <c r="H208" s="216">
        <f>F208+TIME(0,G208,0)</f>
        <v>0.43749999999999967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470</v>
      </c>
      <c r="D209" s="228" t="s">
        <v>1</v>
      </c>
      <c r="E209" s="138" t="s">
        <v>425</v>
      </c>
      <c r="F209" s="216">
        <f>H208</f>
        <v>0.43749999999999967</v>
      </c>
      <c r="G209" s="217">
        <v>3</v>
      </c>
      <c r="H209" s="216">
        <f t="shared" si="23"/>
        <v>0.43958333333333299</v>
      </c>
      <c r="I209" s="218"/>
    </row>
    <row r="210" spans="1:9" s="84" customFormat="1" ht="14.15" x14ac:dyDescent="0.35">
      <c r="A210" s="230" t="s">
        <v>482</v>
      </c>
      <c r="B210" s="215" t="s">
        <v>146</v>
      </c>
      <c r="C210" s="215" t="s">
        <v>483</v>
      </c>
      <c r="D210" s="228" t="s">
        <v>1</v>
      </c>
      <c r="E210" s="138" t="s">
        <v>484</v>
      </c>
      <c r="F210" s="216">
        <f>H209</f>
        <v>0.43958333333333299</v>
      </c>
      <c r="G210" s="217">
        <v>0</v>
      </c>
      <c r="H210" s="216">
        <f t="shared" si="23"/>
        <v>0.43958333333333299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481</v>
      </c>
      <c r="D212" s="228" t="s">
        <v>1</v>
      </c>
      <c r="E212" s="138" t="s">
        <v>480</v>
      </c>
      <c r="F212" s="216">
        <f>H210</f>
        <v>0.43958333333333299</v>
      </c>
      <c r="G212" s="217">
        <v>0</v>
      </c>
      <c r="H212" s="216">
        <f>F212+TIME(0,G212,0)</f>
        <v>0.43958333333333299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0.43958333333333299</v>
      </c>
      <c r="G213" s="221">
        <v>0</v>
      </c>
      <c r="H213" s="220">
        <f>F213+TIME(0,G213,0)</f>
        <v>0.43958333333333299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0.43958333333333299</v>
      </c>
      <c r="G216" s="149">
        <v>0</v>
      </c>
      <c r="H216" s="199">
        <f t="shared" ref="H216:H219" si="26">F216+TIME(0,G216,0)</f>
        <v>0.43958333333333299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0.43958333333333299</v>
      </c>
      <c r="G217" s="149">
        <v>0</v>
      </c>
      <c r="H217" s="199">
        <f t="shared" si="26"/>
        <v>0.43958333333333299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0.43958333333333299</v>
      </c>
      <c r="G218" s="149">
        <v>0</v>
      </c>
      <c r="H218" s="199">
        <f t="shared" si="26"/>
        <v>0.43958333333333299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0.43958333333333299</v>
      </c>
      <c r="G219" s="221">
        <v>0</v>
      </c>
      <c r="H219" s="220">
        <f t="shared" si="26"/>
        <v>0.43958333333333299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2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3">
        <f>H219</f>
        <v>0.43958333333333299</v>
      </c>
      <c r="G222" s="264">
        <v>1</v>
      </c>
      <c r="H222" s="263">
        <f>F222+TIME(0,G222,0)</f>
        <v>0.44027777777777743</v>
      </c>
      <c r="I222" s="157"/>
    </row>
    <row r="223" spans="1:9" ht="15" x14ac:dyDescent="0.35">
      <c r="A223" s="262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3">
        <f>H222</f>
        <v>0.44027777777777743</v>
      </c>
      <c r="G223" s="264">
        <v>1</v>
      </c>
      <c r="H223" s="263">
        <f>F223+TIME(0,G223,0)</f>
        <v>0.44097222222222188</v>
      </c>
      <c r="I223" s="157"/>
    </row>
    <row r="224" spans="1:9" s="84" customFormat="1" ht="15" x14ac:dyDescent="0.35">
      <c r="A224" s="262" t="s">
        <v>319</v>
      </c>
      <c r="B224" s="227" t="s">
        <v>139</v>
      </c>
      <c r="C224" s="227" t="s">
        <v>153</v>
      </c>
      <c r="D224" s="225"/>
      <c r="E224" s="227"/>
      <c r="F224" s="263">
        <f>H223</f>
        <v>0.44097222222222188</v>
      </c>
      <c r="G224" s="264">
        <v>3</v>
      </c>
      <c r="H224" s="263">
        <f>F224+TIME(0,G224,0)</f>
        <v>0.4430555555555552</v>
      </c>
      <c r="I224" s="157"/>
    </row>
    <row r="225" spans="1:9" ht="15" x14ac:dyDescent="0.35">
      <c r="A225" s="262" t="s">
        <v>477</v>
      </c>
      <c r="B225" s="227" t="s">
        <v>146</v>
      </c>
      <c r="C225" s="227" t="s">
        <v>326</v>
      </c>
      <c r="D225" s="227"/>
      <c r="E225" s="227" t="s">
        <v>159</v>
      </c>
      <c r="F225" s="263">
        <f>H224</f>
        <v>0.4430555555555552</v>
      </c>
      <c r="G225" s="264">
        <v>1</v>
      </c>
      <c r="H225" s="263">
        <f>F225+TIME(0,G225,0)</f>
        <v>0.44374999999999964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81.000000000000512</v>
      </c>
      <c r="H226" s="248">
        <v>0.5</v>
      </c>
      <c r="I226" s="252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  <hyperlink ref="D118" r:id="rId109"/>
    <hyperlink ref="D119" r:id="rId110"/>
    <hyperlink ref="D123" r:id="rId111"/>
    <hyperlink ref="D124" r:id="rId112"/>
    <hyperlink ref="D115" r:id="rId113"/>
    <hyperlink ref="D114" r:id="rId114"/>
  </hyperlinks>
  <pageMargins left="0.7" right="0.7" top="0.75" bottom="0.75" header="0.3" footer="0.3"/>
  <pageSetup paperSize="9" orientation="portrait" r:id="rId115"/>
  <legacyDrawing r:id="rId11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R5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467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8" t="s">
        <v>74</v>
      </c>
      <c r="B3" s="398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514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490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519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491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538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527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524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520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522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526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516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515</v>
      </c>
    </row>
    <row r="18" spans="1:9" ht="12.75" customHeight="1" x14ac:dyDescent="0.3">
      <c r="A18" s="213" t="s">
        <v>465</v>
      </c>
      <c r="B18" s="47" t="s">
        <v>466</v>
      </c>
      <c r="C18" s="47" t="s">
        <v>421</v>
      </c>
      <c r="D18" s="69" t="s">
        <v>525</v>
      </c>
    </row>
    <row r="19" spans="1:9" ht="12.75" customHeight="1" x14ac:dyDescent="0.3">
      <c r="A19" s="212" t="s">
        <v>464</v>
      </c>
      <c r="B19" s="47" t="s">
        <v>471</v>
      </c>
      <c r="C19" s="47" t="s">
        <v>422</v>
      </c>
      <c r="D19" s="69" t="s">
        <v>518</v>
      </c>
    </row>
    <row r="20" spans="1:9" ht="12.75" customHeight="1" x14ac:dyDescent="0.3">
      <c r="A20" s="240" t="s">
        <v>487</v>
      </c>
      <c r="B20" s="47" t="s">
        <v>488</v>
      </c>
      <c r="C20" s="47" t="s">
        <v>489</v>
      </c>
      <c r="D20" s="69" t="s">
        <v>517</v>
      </c>
    </row>
    <row r="21" spans="1:9" ht="12.75" customHeight="1" x14ac:dyDescent="0.3">
      <c r="A21" s="243" t="s">
        <v>479</v>
      </c>
      <c r="B21" s="47" t="s">
        <v>485</v>
      </c>
      <c r="C21" s="47" t="s">
        <v>486</v>
      </c>
      <c r="D21" s="69" t="s">
        <v>521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505</v>
      </c>
      <c r="C36" s="2"/>
      <c r="D36" s="2"/>
    </row>
    <row r="37" spans="1:4" x14ac:dyDescent="0.3">
      <c r="A37" s="52" t="s">
        <v>92</v>
      </c>
      <c r="B37" s="75" t="s">
        <v>506</v>
      </c>
      <c r="C37" s="2"/>
      <c r="D37" s="2"/>
    </row>
    <row r="38" spans="1:4" x14ac:dyDescent="0.3">
      <c r="A38" s="52" t="s">
        <v>93</v>
      </c>
      <c r="B38" s="75" t="s">
        <v>511</v>
      </c>
      <c r="C38" s="2"/>
      <c r="D38" s="2"/>
    </row>
    <row r="39" spans="1:4" ht="14.15" x14ac:dyDescent="0.3">
      <c r="A39" s="52" t="s">
        <v>95</v>
      </c>
      <c r="B39" s="75" t="s">
        <v>539</v>
      </c>
      <c r="C39" s="2"/>
      <c r="D39" s="2"/>
    </row>
    <row r="40" spans="1:4" ht="14.15" x14ac:dyDescent="0.3">
      <c r="A40" s="52" t="s">
        <v>97</v>
      </c>
      <c r="B40" s="75" t="s">
        <v>508</v>
      </c>
      <c r="C40" s="2"/>
      <c r="D40" s="2"/>
    </row>
    <row r="41" spans="1:4" x14ac:dyDescent="0.3">
      <c r="A41" s="52" t="s">
        <v>96</v>
      </c>
      <c r="B41" s="75" t="s">
        <v>540</v>
      </c>
      <c r="C41" s="2"/>
      <c r="D41" s="2"/>
    </row>
    <row r="42" spans="1:4" x14ac:dyDescent="0.3">
      <c r="A42" s="52" t="s">
        <v>391</v>
      </c>
      <c r="B42" s="75" t="s">
        <v>507</v>
      </c>
      <c r="C42" s="2"/>
      <c r="D42" s="2"/>
    </row>
    <row r="43" spans="1:4" x14ac:dyDescent="0.3">
      <c r="A43" s="52" t="s">
        <v>1</v>
      </c>
      <c r="B43" s="75" t="s">
        <v>509</v>
      </c>
      <c r="C43" s="2"/>
      <c r="D43" s="2"/>
    </row>
    <row r="44" spans="1:4" x14ac:dyDescent="0.3">
      <c r="A44" s="52" t="s">
        <v>94</v>
      </c>
      <c r="B44" s="75" t="s">
        <v>510</v>
      </c>
      <c r="C44" s="2"/>
      <c r="D44" s="2"/>
    </row>
    <row r="45" spans="1:4" x14ac:dyDescent="0.3">
      <c r="A45" s="52" t="s">
        <v>125</v>
      </c>
      <c r="B45" s="75" t="s">
        <v>512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513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502</v>
      </c>
    </row>
    <row r="2" spans="1:2" x14ac:dyDescent="0.3">
      <c r="A2" s="39" t="s">
        <v>70</v>
      </c>
      <c r="B2" s="39" t="s">
        <v>503</v>
      </c>
    </row>
    <row r="3" spans="1:2" ht="12.9" thickBot="1" x14ac:dyDescent="0.35">
      <c r="A3" s="39" t="s">
        <v>71</v>
      </c>
      <c r="B3" s="39" t="s">
        <v>504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11-19-0996r5</cp:keywords>
  <cp:lastModifiedBy>Dorothy Stanley</cp:lastModifiedBy>
  <cp:lastPrinted>2018-08-07T21:31:08Z</cp:lastPrinted>
  <dcterms:created xsi:type="dcterms:W3CDTF">2007-05-08T22:03:28Z</dcterms:created>
  <dcterms:modified xsi:type="dcterms:W3CDTF">2019-07-18T18:59:14Z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